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ctrlProps/ctrlProp2.xml" ContentType="application/vnd.ms-excel.controlproperties+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codeName="{E757BCB4-07E6-AE0B-56E0-F0EEF7A6E26C}"/>
  <workbookPr codeName="ThisWorkbook" defaultThemeVersion="166925"/>
  <mc:AlternateContent xmlns:mc="http://schemas.openxmlformats.org/markup-compatibility/2006">
    <mc:Choice Requires="x15">
      <x15ac:absPath xmlns:x15ac="http://schemas.microsoft.com/office/spreadsheetml/2010/11/ac" url="D:\Cylfo\EP\MONTY\"/>
    </mc:Choice>
  </mc:AlternateContent>
  <xr:revisionPtr revIDLastSave="0" documentId="13_ncr:1_{0C87D06D-E719-487E-93A1-5A26F85A6A26}" xr6:coauthVersionLast="47" xr6:coauthVersionMax="47" xr10:uidLastSave="{00000000-0000-0000-0000-000000000000}"/>
  <bookViews>
    <workbookView xWindow="-120" yWindow="-120" windowWidth="29040" windowHeight="15720" xr2:uid="{AC604855-23A7-4005-A9C8-1467EA5AE1D4}"/>
  </bookViews>
  <sheets>
    <sheet name="Récapitulatif" sheetId="1" r:id="rId1"/>
    <sheet name="E01-Lilou" sheetId="6" r:id="rId2"/>
    <sheet name="E02-Louis" sheetId="7" r:id="rId3"/>
    <sheet name="E03-Lucie" sheetId="8" r:id="rId4"/>
    <sheet name="E04-Lucas" sheetId="9" r:id="rId5"/>
    <sheet name="Modèle élève" sheetId="2" state="hidden" r:id="rId6"/>
    <sheet name="Définition des compétences" sheetId="3" r:id="rId7"/>
    <sheet name="Paramètres" sheetId="5" r:id="rId8"/>
  </sheets>
  <definedNames>
    <definedName name="FE_PARM_FRMT">Paramètres!$C$3</definedName>
    <definedName name="FE_PARM_RADIC">Paramètres!$C$2</definedName>
    <definedName name="FE_PARM_SEP">Paramètres!$C$4</definedName>
    <definedName name="LST_ELEVES" localSheetId="1">T_ELEVES[Elève]</definedName>
    <definedName name="LST_ELEVES" localSheetId="2">T_ELEVES[Elève]</definedName>
    <definedName name="LST_ELEVES" localSheetId="3">T_ELEVES[Elève]</definedName>
    <definedName name="LST_ELEVES" localSheetId="4">T_ELEVES[Elève]</definedName>
    <definedName name="LST_ELEVES">T_ELEVES[Elève]</definedName>
    <definedName name="PARM_PRCTG_CMPTNC">'Définition des compétences'!$E$2</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74" i="9" l="1"/>
  <c r="D74" i="9"/>
  <c r="C74" i="9"/>
  <c r="B74" i="9"/>
  <c r="E73" i="9"/>
  <c r="D73" i="9"/>
  <c r="C73" i="9"/>
  <c r="B73" i="9"/>
  <c r="E70" i="9"/>
  <c r="D70" i="9"/>
  <c r="C70" i="9"/>
  <c r="B70" i="9"/>
  <c r="E66" i="9"/>
  <c r="D66" i="9"/>
  <c r="C66" i="9"/>
  <c r="B66" i="9"/>
  <c r="B65" i="9"/>
  <c r="E62" i="9"/>
  <c r="D62" i="9"/>
  <c r="C62" i="9"/>
  <c r="B62" i="9"/>
  <c r="E61" i="9"/>
  <c r="C61" i="9" s="1"/>
  <c r="D61" i="9"/>
  <c r="B61" i="9"/>
  <c r="E60" i="9"/>
  <c r="D60" i="9"/>
  <c r="C60" i="9"/>
  <c r="B60" i="9"/>
  <c r="E59" i="9"/>
  <c r="D59" i="9"/>
  <c r="C59" i="9"/>
  <c r="B59" i="9"/>
  <c r="E58" i="9"/>
  <c r="C58" i="9" s="1"/>
  <c r="D58" i="9"/>
  <c r="B58" i="9"/>
  <c r="E57" i="9"/>
  <c r="D57" i="9"/>
  <c r="C57" i="9"/>
  <c r="B57" i="9"/>
  <c r="E56" i="9"/>
  <c r="D56" i="9"/>
  <c r="C56" i="9"/>
  <c r="B56" i="9"/>
  <c r="E54" i="9"/>
  <c r="C54" i="9" s="1"/>
  <c r="D54" i="9"/>
  <c r="B54" i="9"/>
  <c r="E53" i="9"/>
  <c r="D53" i="9"/>
  <c r="C53" i="9"/>
  <c r="B53" i="9"/>
  <c r="E50" i="9"/>
  <c r="D50" i="9"/>
  <c r="C50" i="9"/>
  <c r="B50" i="9"/>
  <c r="E46" i="9"/>
  <c r="C46" i="9" s="1"/>
  <c r="D46" i="9"/>
  <c r="B46" i="9"/>
  <c r="E42" i="9"/>
  <c r="D42" i="9"/>
  <c r="C42" i="9"/>
  <c r="B42" i="9"/>
  <c r="E41" i="9"/>
  <c r="D41" i="9"/>
  <c r="C41" i="9"/>
  <c r="B41" i="9"/>
  <c r="E38" i="9"/>
  <c r="C38" i="9" s="1"/>
  <c r="D38" i="9"/>
  <c r="B38" i="9"/>
  <c r="E37" i="9"/>
  <c r="D37" i="9"/>
  <c r="C37" i="9"/>
  <c r="B37" i="9"/>
  <c r="B36" i="9"/>
  <c r="E35" i="9"/>
  <c r="D35" i="9"/>
  <c r="C35" i="9"/>
  <c r="B35" i="9"/>
  <c r="E32" i="9"/>
  <c r="C32" i="9" s="1"/>
  <c r="B32" i="9"/>
  <c r="E31" i="9"/>
  <c r="C31" i="9" s="1"/>
  <c r="D31" i="9"/>
  <c r="B31" i="9"/>
  <c r="E30" i="9"/>
  <c r="D30" i="9"/>
  <c r="C30" i="9"/>
  <c r="B30" i="9"/>
  <c r="E29" i="9"/>
  <c r="C29" i="9" s="1"/>
  <c r="B29" i="9"/>
  <c r="E27" i="9"/>
  <c r="C27" i="9" s="1"/>
  <c r="D27" i="9"/>
  <c r="B27" i="9"/>
  <c r="E26" i="9"/>
  <c r="D26" i="9"/>
  <c r="C26" i="9"/>
  <c r="B26" i="9"/>
  <c r="B25" i="9"/>
  <c r="E22" i="9"/>
  <c r="D22" i="9"/>
  <c r="C22" i="9"/>
  <c r="B22" i="9"/>
  <c r="E21" i="9"/>
  <c r="D21" i="9" s="1"/>
  <c r="B21" i="9"/>
  <c r="E20" i="9"/>
  <c r="D20" i="9" s="1"/>
  <c r="C20" i="9"/>
  <c r="B20" i="9"/>
  <c r="E19" i="9"/>
  <c r="D19" i="9"/>
  <c r="C19" i="9"/>
  <c r="B19" i="9"/>
  <c r="E18" i="9"/>
  <c r="D18" i="9" s="1"/>
  <c r="B18" i="9"/>
  <c r="E13" i="9"/>
  <c r="D13" i="9" s="1"/>
  <c r="C13" i="9"/>
  <c r="B13" i="9"/>
  <c r="B12" i="9"/>
  <c r="G11" i="9"/>
  <c r="H11" i="9" s="1"/>
  <c r="I11" i="9" s="1"/>
  <c r="J11" i="9" s="1"/>
  <c r="K11" i="9" s="1"/>
  <c r="L11" i="9" s="1"/>
  <c r="M11" i="9" s="1"/>
  <c r="N11" i="9" s="1"/>
  <c r="O11" i="9" s="1"/>
  <c r="P11" i="9" s="1"/>
  <c r="Q11" i="9" s="1"/>
  <c r="R11" i="9" s="1"/>
  <c r="S11" i="9" s="1"/>
  <c r="T11" i="9" s="1"/>
  <c r="U11" i="9" s="1"/>
  <c r="V11" i="9" s="1"/>
  <c r="W11" i="9" s="1"/>
  <c r="X11" i="9" s="1"/>
  <c r="Y11" i="9" s="1"/>
  <c r="Z11" i="9" s="1"/>
  <c r="AA11" i="9" s="1"/>
  <c r="AB11" i="9" s="1"/>
  <c r="AC11" i="9" s="1"/>
  <c r="AD11" i="9" s="1"/>
  <c r="AE11" i="9" s="1"/>
  <c r="AF11" i="9" s="1"/>
  <c r="AG11" i="9" s="1"/>
  <c r="AH11" i="9" s="1"/>
  <c r="AI11" i="9" s="1"/>
  <c r="AJ11" i="9" s="1"/>
  <c r="AK11" i="9" s="1"/>
  <c r="AL11" i="9" s="1"/>
  <c r="AM11" i="9" s="1"/>
  <c r="AN11" i="9" s="1"/>
  <c r="AO11" i="9" s="1"/>
  <c r="AP11" i="9" s="1"/>
  <c r="AQ11" i="9" s="1"/>
  <c r="AR11" i="9" s="1"/>
  <c r="AS11" i="9" s="1"/>
  <c r="AT11" i="9" s="1"/>
  <c r="AU11" i="9" s="1"/>
  <c r="AV11" i="9" s="1"/>
  <c r="AW11" i="9" s="1"/>
  <c r="AX11" i="9" s="1"/>
  <c r="AY11" i="9" s="1"/>
  <c r="AZ11" i="9" s="1"/>
  <c r="BA11" i="9" s="1"/>
  <c r="BB11" i="9" s="1"/>
  <c r="BC11" i="9" s="1"/>
  <c r="BD11" i="9" s="1"/>
  <c r="BE11" i="9" s="1"/>
  <c r="BF11" i="9" s="1"/>
  <c r="BG11" i="9" s="1"/>
  <c r="BH11" i="9" s="1"/>
  <c r="BI11" i="9" s="1"/>
  <c r="BJ11" i="9" s="1"/>
  <c r="BK11" i="9" s="1"/>
  <c r="BL11" i="9" s="1"/>
  <c r="BM11" i="9" s="1"/>
  <c r="BN11" i="9" s="1"/>
  <c r="BO11" i="9" s="1"/>
  <c r="BP11" i="9" s="1"/>
  <c r="BQ11" i="9" s="1"/>
  <c r="BR11" i="9" s="1"/>
  <c r="BS11" i="9" s="1"/>
  <c r="BT11" i="9" s="1"/>
  <c r="BU11" i="9" s="1"/>
  <c r="BV11" i="9" s="1"/>
  <c r="BW11" i="9" s="1"/>
  <c r="BX11" i="9" s="1"/>
  <c r="BY11" i="9" s="1"/>
  <c r="BZ11" i="9" s="1"/>
  <c r="CA11" i="9" s="1"/>
  <c r="CB11" i="9" s="1"/>
  <c r="CC11" i="9" s="1"/>
  <c r="CD11" i="9" s="1"/>
  <c r="CE11" i="9" s="1"/>
  <c r="CF11" i="9" s="1"/>
  <c r="CG11" i="9" s="1"/>
  <c r="B9" i="9"/>
  <c r="B7" i="9"/>
  <c r="C6" i="9"/>
  <c r="C3" i="9"/>
  <c r="D29" i="9" l="1"/>
  <c r="D32" i="9"/>
  <c r="C18" i="9"/>
  <c r="C21" i="9"/>
  <c r="E74" i="8"/>
  <c r="D74" i="8"/>
  <c r="C74" i="8"/>
  <c r="B74" i="8"/>
  <c r="E73" i="8"/>
  <c r="D73" i="8" s="1"/>
  <c r="B73" i="8"/>
  <c r="E70" i="8"/>
  <c r="D70" i="8" s="1"/>
  <c r="B70" i="8"/>
  <c r="E66" i="8"/>
  <c r="D66" i="8"/>
  <c r="C66" i="8"/>
  <c r="B66" i="8"/>
  <c r="B65" i="8"/>
  <c r="E62" i="8"/>
  <c r="D62" i="8"/>
  <c r="C62" i="8"/>
  <c r="B62" i="8"/>
  <c r="E61" i="8"/>
  <c r="D61" i="8" s="1"/>
  <c r="B61" i="8"/>
  <c r="E60" i="8"/>
  <c r="D60" i="8"/>
  <c r="C60" i="8"/>
  <c r="B60" i="8"/>
  <c r="E59" i="8"/>
  <c r="D59" i="8"/>
  <c r="C59" i="8"/>
  <c r="B59" i="8"/>
  <c r="E58" i="8"/>
  <c r="D58" i="8" s="1"/>
  <c r="B58" i="8"/>
  <c r="E57" i="8"/>
  <c r="D57" i="8"/>
  <c r="C57" i="8"/>
  <c r="B57" i="8"/>
  <c r="E56" i="8"/>
  <c r="D56" i="8"/>
  <c r="C56" i="8"/>
  <c r="B56" i="8"/>
  <c r="E54" i="8"/>
  <c r="D54" i="8" s="1"/>
  <c r="B54" i="8"/>
  <c r="E53" i="8"/>
  <c r="D53" i="8"/>
  <c r="C53" i="8"/>
  <c r="B53" i="8"/>
  <c r="E50" i="8"/>
  <c r="D50" i="8"/>
  <c r="C50" i="8"/>
  <c r="B50" i="8"/>
  <c r="E46" i="8"/>
  <c r="D46" i="8" s="1"/>
  <c r="B46" i="8"/>
  <c r="E42" i="8"/>
  <c r="D42" i="8"/>
  <c r="C42" i="8"/>
  <c r="B42" i="8"/>
  <c r="E41" i="8"/>
  <c r="D41" i="8"/>
  <c r="C41" i="8"/>
  <c r="B41" i="8"/>
  <c r="E38" i="8"/>
  <c r="D38" i="8" s="1"/>
  <c r="B38" i="8"/>
  <c r="E37" i="8"/>
  <c r="D37" i="8"/>
  <c r="C37" i="8"/>
  <c r="B37" i="8"/>
  <c r="B36" i="8"/>
  <c r="E35" i="8"/>
  <c r="D35" i="8"/>
  <c r="C35" i="8"/>
  <c r="B35" i="8"/>
  <c r="E32" i="8"/>
  <c r="D32" i="8" s="1"/>
  <c r="C32" i="8"/>
  <c r="B32" i="8"/>
  <c r="E31" i="8"/>
  <c r="D31" i="8"/>
  <c r="C31" i="8"/>
  <c r="B31" i="8"/>
  <c r="E30" i="8"/>
  <c r="D30" i="8"/>
  <c r="C30" i="8"/>
  <c r="B30" i="8"/>
  <c r="E29" i="8"/>
  <c r="D29" i="8" s="1"/>
  <c r="C29" i="8"/>
  <c r="B29" i="8"/>
  <c r="E27" i="8"/>
  <c r="D27" i="8"/>
  <c r="C27" i="8"/>
  <c r="B27" i="8"/>
  <c r="E26" i="8"/>
  <c r="D26" i="8"/>
  <c r="C26" i="8"/>
  <c r="B26" i="8"/>
  <c r="B25" i="8"/>
  <c r="E22" i="8"/>
  <c r="D22" i="8"/>
  <c r="C22" i="8"/>
  <c r="B22" i="8"/>
  <c r="E21" i="8"/>
  <c r="C21" i="8" s="1"/>
  <c r="B21" i="8"/>
  <c r="E20" i="8"/>
  <c r="D20" i="8"/>
  <c r="C20" i="8"/>
  <c r="B20" i="8"/>
  <c r="E19" i="8"/>
  <c r="C19" i="8" s="1"/>
  <c r="B19" i="8"/>
  <c r="E18" i="8"/>
  <c r="C18" i="8" s="1"/>
  <c r="D18" i="8"/>
  <c r="B18" i="8"/>
  <c r="E13" i="8"/>
  <c r="D13" i="8"/>
  <c r="C13" i="8"/>
  <c r="B13" i="8"/>
  <c r="B12" i="8"/>
  <c r="G11" i="8"/>
  <c r="H11" i="8" s="1"/>
  <c r="I11" i="8" s="1"/>
  <c r="J11" i="8" s="1"/>
  <c r="K11" i="8" s="1"/>
  <c r="L11" i="8" s="1"/>
  <c r="M11" i="8" s="1"/>
  <c r="N11" i="8" s="1"/>
  <c r="O11" i="8" s="1"/>
  <c r="P11" i="8" s="1"/>
  <c r="Q11" i="8" s="1"/>
  <c r="R11" i="8" s="1"/>
  <c r="S11" i="8" s="1"/>
  <c r="T11" i="8" s="1"/>
  <c r="U11" i="8" s="1"/>
  <c r="V11" i="8" s="1"/>
  <c r="W11" i="8" s="1"/>
  <c r="X11" i="8" s="1"/>
  <c r="Y11" i="8" s="1"/>
  <c r="Z11" i="8" s="1"/>
  <c r="AA11" i="8" s="1"/>
  <c r="AB11" i="8" s="1"/>
  <c r="AC11" i="8" s="1"/>
  <c r="AD11" i="8" s="1"/>
  <c r="AE11" i="8" s="1"/>
  <c r="AF11" i="8" s="1"/>
  <c r="AG11" i="8" s="1"/>
  <c r="AH11" i="8" s="1"/>
  <c r="AI11" i="8" s="1"/>
  <c r="AJ11" i="8" s="1"/>
  <c r="AK11" i="8" s="1"/>
  <c r="AL11" i="8" s="1"/>
  <c r="AM11" i="8" s="1"/>
  <c r="AN11" i="8" s="1"/>
  <c r="AO11" i="8" s="1"/>
  <c r="AP11" i="8" s="1"/>
  <c r="AQ11" i="8" s="1"/>
  <c r="AR11" i="8" s="1"/>
  <c r="AS11" i="8" s="1"/>
  <c r="AT11" i="8" s="1"/>
  <c r="AU11" i="8" s="1"/>
  <c r="AV11" i="8" s="1"/>
  <c r="AW11" i="8" s="1"/>
  <c r="AX11" i="8" s="1"/>
  <c r="AY11" i="8" s="1"/>
  <c r="AZ11" i="8" s="1"/>
  <c r="BA11" i="8" s="1"/>
  <c r="BB11" i="8" s="1"/>
  <c r="BC11" i="8" s="1"/>
  <c r="BD11" i="8" s="1"/>
  <c r="BE11" i="8" s="1"/>
  <c r="BF11" i="8" s="1"/>
  <c r="BG11" i="8" s="1"/>
  <c r="BH11" i="8" s="1"/>
  <c r="BI11" i="8" s="1"/>
  <c r="BJ11" i="8" s="1"/>
  <c r="BK11" i="8" s="1"/>
  <c r="BL11" i="8" s="1"/>
  <c r="BM11" i="8" s="1"/>
  <c r="BN11" i="8" s="1"/>
  <c r="BO11" i="8" s="1"/>
  <c r="BP11" i="8" s="1"/>
  <c r="BQ11" i="8" s="1"/>
  <c r="BR11" i="8" s="1"/>
  <c r="BS11" i="8" s="1"/>
  <c r="BT11" i="8" s="1"/>
  <c r="BU11" i="8" s="1"/>
  <c r="BV11" i="8" s="1"/>
  <c r="BW11" i="8" s="1"/>
  <c r="BX11" i="8" s="1"/>
  <c r="BY11" i="8" s="1"/>
  <c r="BZ11" i="8" s="1"/>
  <c r="CA11" i="8" s="1"/>
  <c r="CB11" i="8" s="1"/>
  <c r="CC11" i="8" s="1"/>
  <c r="CD11" i="8" s="1"/>
  <c r="CE11" i="8" s="1"/>
  <c r="CF11" i="8" s="1"/>
  <c r="CG11" i="8" s="1"/>
  <c r="B9" i="8"/>
  <c r="B7" i="8"/>
  <c r="C6" i="8"/>
  <c r="C3" i="8"/>
  <c r="E74" i="7"/>
  <c r="D74" i="7"/>
  <c r="C74" i="7"/>
  <c r="B74" i="7"/>
  <c r="E73" i="7"/>
  <c r="C73" i="7" s="1"/>
  <c r="D73" i="7"/>
  <c r="B73" i="7"/>
  <c r="E70" i="7"/>
  <c r="D70" i="7"/>
  <c r="C70" i="7"/>
  <c r="B70" i="7"/>
  <c r="E66" i="7"/>
  <c r="D66" i="7"/>
  <c r="C66" i="7"/>
  <c r="B66" i="7"/>
  <c r="B65" i="7"/>
  <c r="E62" i="7"/>
  <c r="D62" i="7" s="1"/>
  <c r="B62" i="7"/>
  <c r="E61" i="7"/>
  <c r="C61" i="7" s="1"/>
  <c r="D61" i="7"/>
  <c r="B61" i="7"/>
  <c r="E60" i="7"/>
  <c r="D60" i="7"/>
  <c r="C60" i="7"/>
  <c r="B60" i="7"/>
  <c r="E59" i="7"/>
  <c r="D59" i="7" s="1"/>
  <c r="B59" i="7"/>
  <c r="E58" i="7"/>
  <c r="C58" i="7" s="1"/>
  <c r="D58" i="7"/>
  <c r="B58" i="7"/>
  <c r="E57" i="7"/>
  <c r="D57" i="7"/>
  <c r="C57" i="7"/>
  <c r="B57" i="7"/>
  <c r="E56" i="7"/>
  <c r="D56" i="7" s="1"/>
  <c r="B56" i="7"/>
  <c r="E54" i="7"/>
  <c r="C54" i="7" s="1"/>
  <c r="D54" i="7"/>
  <c r="B54" i="7"/>
  <c r="E53" i="7"/>
  <c r="D53" i="7"/>
  <c r="C53" i="7"/>
  <c r="B53" i="7"/>
  <c r="E50" i="7"/>
  <c r="D50" i="7" s="1"/>
  <c r="B50" i="7"/>
  <c r="E46" i="7"/>
  <c r="C46" i="7" s="1"/>
  <c r="D46" i="7"/>
  <c r="B46" i="7"/>
  <c r="E42" i="7"/>
  <c r="D42" i="7"/>
  <c r="C42" i="7"/>
  <c r="B42" i="7"/>
  <c r="E41" i="7"/>
  <c r="D41" i="7" s="1"/>
  <c r="B41" i="7"/>
  <c r="E38" i="7"/>
  <c r="C38" i="7" s="1"/>
  <c r="D38" i="7"/>
  <c r="B38" i="7"/>
  <c r="E37" i="7"/>
  <c r="D37" i="7"/>
  <c r="C37" i="7"/>
  <c r="B37" i="7"/>
  <c r="B36" i="7"/>
  <c r="E35" i="7"/>
  <c r="D35" i="7"/>
  <c r="C35" i="7"/>
  <c r="B35" i="7"/>
  <c r="E32" i="7"/>
  <c r="C32" i="7" s="1"/>
  <c r="B32" i="7"/>
  <c r="E31" i="7"/>
  <c r="C31" i="7" s="1"/>
  <c r="D31" i="7"/>
  <c r="B31" i="7"/>
  <c r="E30" i="7"/>
  <c r="D30" i="7"/>
  <c r="C30" i="7"/>
  <c r="B30" i="7"/>
  <c r="E29" i="7"/>
  <c r="C29" i="7" s="1"/>
  <c r="B29" i="7"/>
  <c r="E27" i="7"/>
  <c r="C27" i="7" s="1"/>
  <c r="D27" i="7"/>
  <c r="B27" i="7"/>
  <c r="E26" i="7"/>
  <c r="D26" i="7"/>
  <c r="C26" i="7"/>
  <c r="B26" i="7"/>
  <c r="B25" i="7"/>
  <c r="E22" i="7"/>
  <c r="D22" i="7"/>
  <c r="C22" i="7"/>
  <c r="B22" i="7"/>
  <c r="E21" i="7"/>
  <c r="D21" i="7" s="1"/>
  <c r="B21" i="7"/>
  <c r="E20" i="7"/>
  <c r="D20" i="7"/>
  <c r="C20" i="7"/>
  <c r="B20" i="7"/>
  <c r="E19" i="7"/>
  <c r="D19" i="7"/>
  <c r="C19" i="7"/>
  <c r="B19" i="7"/>
  <c r="E18" i="7"/>
  <c r="D18" i="7" s="1"/>
  <c r="B18" i="7"/>
  <c r="E13" i="7"/>
  <c r="D13" i="7"/>
  <c r="C13" i="7"/>
  <c r="B13" i="7"/>
  <c r="B12" i="7"/>
  <c r="H11" i="7"/>
  <c r="I11" i="7" s="1"/>
  <c r="J11" i="7" s="1"/>
  <c r="K11" i="7" s="1"/>
  <c r="L11" i="7" s="1"/>
  <c r="M11" i="7" s="1"/>
  <c r="N11" i="7" s="1"/>
  <c r="O11" i="7" s="1"/>
  <c r="P11" i="7" s="1"/>
  <c r="Q11" i="7" s="1"/>
  <c r="R11" i="7" s="1"/>
  <c r="S11" i="7" s="1"/>
  <c r="T11" i="7" s="1"/>
  <c r="U11" i="7" s="1"/>
  <c r="V11" i="7" s="1"/>
  <c r="W11" i="7" s="1"/>
  <c r="X11" i="7" s="1"/>
  <c r="Y11" i="7" s="1"/>
  <c r="Z11" i="7" s="1"/>
  <c r="AA11" i="7" s="1"/>
  <c r="AB11" i="7" s="1"/>
  <c r="AC11" i="7" s="1"/>
  <c r="AD11" i="7" s="1"/>
  <c r="AE11" i="7" s="1"/>
  <c r="AF11" i="7" s="1"/>
  <c r="AG11" i="7" s="1"/>
  <c r="AH11" i="7" s="1"/>
  <c r="AI11" i="7" s="1"/>
  <c r="AJ11" i="7" s="1"/>
  <c r="AK11" i="7" s="1"/>
  <c r="AL11" i="7" s="1"/>
  <c r="AM11" i="7" s="1"/>
  <c r="AN11" i="7" s="1"/>
  <c r="AO11" i="7" s="1"/>
  <c r="AP11" i="7" s="1"/>
  <c r="AQ11" i="7" s="1"/>
  <c r="AR11" i="7" s="1"/>
  <c r="AS11" i="7" s="1"/>
  <c r="AT11" i="7" s="1"/>
  <c r="AU11" i="7" s="1"/>
  <c r="AV11" i="7" s="1"/>
  <c r="AW11" i="7" s="1"/>
  <c r="AX11" i="7" s="1"/>
  <c r="AY11" i="7" s="1"/>
  <c r="AZ11" i="7" s="1"/>
  <c r="BA11" i="7" s="1"/>
  <c r="BB11" i="7" s="1"/>
  <c r="BC11" i="7" s="1"/>
  <c r="BD11" i="7" s="1"/>
  <c r="BE11" i="7" s="1"/>
  <c r="BF11" i="7" s="1"/>
  <c r="BG11" i="7" s="1"/>
  <c r="BH11" i="7" s="1"/>
  <c r="BI11" i="7" s="1"/>
  <c r="BJ11" i="7" s="1"/>
  <c r="BK11" i="7" s="1"/>
  <c r="BL11" i="7" s="1"/>
  <c r="BM11" i="7" s="1"/>
  <c r="BN11" i="7" s="1"/>
  <c r="BO11" i="7" s="1"/>
  <c r="BP11" i="7" s="1"/>
  <c r="BQ11" i="7" s="1"/>
  <c r="BR11" i="7" s="1"/>
  <c r="BS11" i="7" s="1"/>
  <c r="BT11" i="7" s="1"/>
  <c r="BU11" i="7" s="1"/>
  <c r="BV11" i="7" s="1"/>
  <c r="BW11" i="7" s="1"/>
  <c r="BX11" i="7" s="1"/>
  <c r="BY11" i="7" s="1"/>
  <c r="BZ11" i="7" s="1"/>
  <c r="CA11" i="7" s="1"/>
  <c r="CB11" i="7" s="1"/>
  <c r="CC11" i="7" s="1"/>
  <c r="CD11" i="7" s="1"/>
  <c r="CE11" i="7" s="1"/>
  <c r="CF11" i="7" s="1"/>
  <c r="CG11" i="7" s="1"/>
  <c r="G11" i="7"/>
  <c r="B9" i="7"/>
  <c r="B7" i="7"/>
  <c r="C6" i="7"/>
  <c r="C3" i="7"/>
  <c r="E74" i="6"/>
  <c r="D74" i="6" s="1"/>
  <c r="C74" i="6"/>
  <c r="B74" i="6"/>
  <c r="E73" i="6"/>
  <c r="D73" i="6" s="1"/>
  <c r="B73" i="6"/>
  <c r="E70" i="6"/>
  <c r="D70" i="6"/>
  <c r="C70" i="6"/>
  <c r="B70" i="6"/>
  <c r="E66" i="6"/>
  <c r="D66" i="6" s="1"/>
  <c r="C66" i="6"/>
  <c r="B66" i="6"/>
  <c r="B65" i="6"/>
  <c r="E62" i="6"/>
  <c r="D62" i="6"/>
  <c r="C62" i="6"/>
  <c r="B62" i="6"/>
  <c r="E61" i="6"/>
  <c r="D61" i="6" s="1"/>
  <c r="B61" i="6"/>
  <c r="E60" i="6"/>
  <c r="D60" i="6"/>
  <c r="C60" i="6"/>
  <c r="B60" i="6"/>
  <c r="E59" i="6"/>
  <c r="D59" i="6"/>
  <c r="C59" i="6"/>
  <c r="B59" i="6"/>
  <c r="E58" i="6"/>
  <c r="D58" i="6" s="1"/>
  <c r="B58" i="6"/>
  <c r="E57" i="6"/>
  <c r="D57" i="6"/>
  <c r="C57" i="6"/>
  <c r="B57" i="6"/>
  <c r="E56" i="6"/>
  <c r="D56" i="6"/>
  <c r="C56" i="6"/>
  <c r="B56" i="6"/>
  <c r="E54" i="6"/>
  <c r="D54" i="6" s="1"/>
  <c r="B54" i="6"/>
  <c r="E53" i="6"/>
  <c r="D53" i="6"/>
  <c r="C53" i="6"/>
  <c r="B53" i="6"/>
  <c r="E50" i="6"/>
  <c r="D50" i="6"/>
  <c r="C50" i="6"/>
  <c r="B50" i="6"/>
  <c r="E46" i="6"/>
  <c r="D46" i="6" s="1"/>
  <c r="B46" i="6"/>
  <c r="E42" i="6"/>
  <c r="D42" i="6"/>
  <c r="C42" i="6"/>
  <c r="B42" i="6"/>
  <c r="E41" i="6"/>
  <c r="D41" i="6"/>
  <c r="C41" i="6"/>
  <c r="B41" i="6"/>
  <c r="E38" i="6"/>
  <c r="D38" i="6" s="1"/>
  <c r="B38" i="6"/>
  <c r="E37" i="6"/>
  <c r="D37" i="6"/>
  <c r="C37" i="6"/>
  <c r="B37" i="6"/>
  <c r="B36" i="6"/>
  <c r="E35" i="6"/>
  <c r="D35" i="6"/>
  <c r="C35" i="6"/>
  <c r="B35" i="6"/>
  <c r="E32" i="6"/>
  <c r="D32" i="6" s="1"/>
  <c r="C32" i="6"/>
  <c r="B32" i="6"/>
  <c r="E31" i="6"/>
  <c r="D31" i="6"/>
  <c r="C31" i="6"/>
  <c r="B31" i="6"/>
  <c r="E30" i="6"/>
  <c r="D30" i="6"/>
  <c r="C30" i="6"/>
  <c r="B30" i="6"/>
  <c r="E29" i="6"/>
  <c r="D29" i="6" s="1"/>
  <c r="C29" i="6"/>
  <c r="B29" i="6"/>
  <c r="E27" i="6"/>
  <c r="D27" i="6"/>
  <c r="C27" i="6"/>
  <c r="B27" i="6"/>
  <c r="E26" i="6"/>
  <c r="D26" i="6"/>
  <c r="C26" i="6"/>
  <c r="B26" i="6"/>
  <c r="B25" i="6"/>
  <c r="E22" i="6"/>
  <c r="D22" i="6"/>
  <c r="C22" i="6"/>
  <c r="B22" i="6"/>
  <c r="E21" i="6"/>
  <c r="C21" i="6" s="1"/>
  <c r="D21" i="6"/>
  <c r="B21" i="6"/>
  <c r="E20" i="6"/>
  <c r="D20" i="6"/>
  <c r="C20" i="6"/>
  <c r="B20" i="6"/>
  <c r="E19" i="6"/>
  <c r="D19" i="6"/>
  <c r="C19" i="6"/>
  <c r="B19" i="6"/>
  <c r="E18" i="6"/>
  <c r="C18" i="6" s="1"/>
  <c r="D18" i="6"/>
  <c r="B18" i="6"/>
  <c r="E13" i="6"/>
  <c r="B13" i="6"/>
  <c r="B12" i="6"/>
  <c r="G11" i="6"/>
  <c r="H11" i="6" s="1"/>
  <c r="I11" i="6" s="1"/>
  <c r="J11" i="6" s="1"/>
  <c r="K11" i="6" s="1"/>
  <c r="L11" i="6" s="1"/>
  <c r="M11" i="6" s="1"/>
  <c r="N11" i="6" s="1"/>
  <c r="O11" i="6" s="1"/>
  <c r="P11" i="6" s="1"/>
  <c r="Q11" i="6" s="1"/>
  <c r="R11" i="6" s="1"/>
  <c r="S11" i="6" s="1"/>
  <c r="T11" i="6" s="1"/>
  <c r="U11" i="6" s="1"/>
  <c r="V11" i="6" s="1"/>
  <c r="W11" i="6" s="1"/>
  <c r="X11" i="6" s="1"/>
  <c r="Y11" i="6" s="1"/>
  <c r="Z11" i="6" s="1"/>
  <c r="AA11" i="6" s="1"/>
  <c r="AB11" i="6" s="1"/>
  <c r="AC11" i="6" s="1"/>
  <c r="AD11" i="6" s="1"/>
  <c r="AE11" i="6" s="1"/>
  <c r="AF11" i="6" s="1"/>
  <c r="AG11" i="6" s="1"/>
  <c r="AH11" i="6" s="1"/>
  <c r="AI11" i="6" s="1"/>
  <c r="AJ11" i="6" s="1"/>
  <c r="AK11" i="6" s="1"/>
  <c r="AL11" i="6" s="1"/>
  <c r="AM11" i="6" s="1"/>
  <c r="AN11" i="6" s="1"/>
  <c r="AO11" i="6" s="1"/>
  <c r="AP11" i="6" s="1"/>
  <c r="AQ11" i="6" s="1"/>
  <c r="AR11" i="6" s="1"/>
  <c r="AS11" i="6" s="1"/>
  <c r="AT11" i="6" s="1"/>
  <c r="AU11" i="6" s="1"/>
  <c r="AV11" i="6" s="1"/>
  <c r="AW11" i="6" s="1"/>
  <c r="AX11" i="6" s="1"/>
  <c r="AY11" i="6" s="1"/>
  <c r="AZ11" i="6" s="1"/>
  <c r="BA11" i="6" s="1"/>
  <c r="BB11" i="6" s="1"/>
  <c r="BC11" i="6" s="1"/>
  <c r="BD11" i="6" s="1"/>
  <c r="BE11" i="6" s="1"/>
  <c r="BF11" i="6" s="1"/>
  <c r="BG11" i="6" s="1"/>
  <c r="BH11" i="6" s="1"/>
  <c r="BI11" i="6" s="1"/>
  <c r="BJ11" i="6" s="1"/>
  <c r="BK11" i="6" s="1"/>
  <c r="BL11" i="6" s="1"/>
  <c r="BM11" i="6" s="1"/>
  <c r="BN11" i="6" s="1"/>
  <c r="BO11" i="6" s="1"/>
  <c r="BP11" i="6" s="1"/>
  <c r="BQ11" i="6" s="1"/>
  <c r="BR11" i="6" s="1"/>
  <c r="BS11" i="6" s="1"/>
  <c r="BT11" i="6" s="1"/>
  <c r="BU11" i="6" s="1"/>
  <c r="BV11" i="6" s="1"/>
  <c r="BW11" i="6" s="1"/>
  <c r="BX11" i="6" s="1"/>
  <c r="BY11" i="6" s="1"/>
  <c r="BZ11" i="6" s="1"/>
  <c r="CA11" i="6" s="1"/>
  <c r="CB11" i="6" s="1"/>
  <c r="CC11" i="6" s="1"/>
  <c r="CD11" i="6" s="1"/>
  <c r="CE11" i="6" s="1"/>
  <c r="CF11" i="6" s="1"/>
  <c r="CG11" i="6" s="1"/>
  <c r="B9" i="6"/>
  <c r="B7" i="6"/>
  <c r="C6" i="6"/>
  <c r="C3" i="6"/>
  <c r="D4" i="5"/>
  <c r="B7" i="2"/>
  <c r="C2" i="3"/>
  <c r="C3" i="3"/>
  <c r="C4" i="3"/>
  <c r="C5" i="3"/>
  <c r="C6" i="3"/>
  <c r="C7" i="3"/>
  <c r="C8" i="3"/>
  <c r="C9" i="3"/>
  <c r="C10" i="3"/>
  <c r="C11" i="3"/>
  <c r="C12" i="3"/>
  <c r="C13" i="3"/>
  <c r="C14" i="3"/>
  <c r="C15" i="3"/>
  <c r="C16" i="3"/>
  <c r="C17" i="3"/>
  <c r="C18" i="3"/>
  <c r="C19" i="3"/>
  <c r="C20" i="3"/>
  <c r="C21" i="3"/>
  <c r="C22" i="3"/>
  <c r="C23" i="3"/>
  <c r="C24" i="3"/>
  <c r="C25" i="3"/>
  <c r="C26" i="3"/>
  <c r="C27" i="3"/>
  <c r="C28" i="3"/>
  <c r="C29" i="3"/>
  <c r="C30" i="3"/>
  <c r="C31" i="3"/>
  <c r="C32" i="3"/>
  <c r="C33" i="3"/>
  <c r="C34" i="3"/>
  <c r="C35" i="3"/>
  <c r="C36" i="3"/>
  <c r="C37" i="3"/>
  <c r="B9" i="2"/>
  <c r="B74" i="2"/>
  <c r="B73" i="2"/>
  <c r="B70" i="2"/>
  <c r="B66" i="2"/>
  <c r="B65" i="2"/>
  <c r="B62" i="2"/>
  <c r="B61" i="2"/>
  <c r="B60" i="2"/>
  <c r="B59" i="2"/>
  <c r="B58" i="2"/>
  <c r="B57" i="2"/>
  <c r="B56" i="2"/>
  <c r="B54" i="2"/>
  <c r="B53" i="2"/>
  <c r="B50" i="2"/>
  <c r="B46" i="2"/>
  <c r="B42" i="2"/>
  <c r="B41" i="2"/>
  <c r="B38" i="2"/>
  <c r="B37" i="2"/>
  <c r="B36" i="2"/>
  <c r="B35" i="2"/>
  <c r="B32" i="2"/>
  <c r="B31" i="2"/>
  <c r="B30" i="2"/>
  <c r="B29" i="2"/>
  <c r="B27" i="2"/>
  <c r="B26" i="2"/>
  <c r="B25" i="2"/>
  <c r="B22" i="2"/>
  <c r="B21" i="2"/>
  <c r="B20" i="2"/>
  <c r="B19" i="2"/>
  <c r="B18" i="2"/>
  <c r="B13" i="2"/>
  <c r="B12" i="2"/>
  <c r="E74" i="2"/>
  <c r="D74" i="2" s="1"/>
  <c r="E73" i="2"/>
  <c r="D73" i="2" s="1"/>
  <c r="E70" i="2"/>
  <c r="D70" i="2" s="1"/>
  <c r="E66" i="2"/>
  <c r="D66" i="2" s="1"/>
  <c r="E62" i="2"/>
  <c r="D62" i="2" s="1"/>
  <c r="E61" i="2"/>
  <c r="D61" i="2" s="1"/>
  <c r="E60" i="2"/>
  <c r="C60" i="2" s="1"/>
  <c r="E59" i="2"/>
  <c r="D59" i="2" s="1"/>
  <c r="E58" i="2"/>
  <c r="D58" i="2" s="1"/>
  <c r="E57" i="2"/>
  <c r="D57" i="2" s="1"/>
  <c r="E56" i="2"/>
  <c r="D56" i="2" s="1"/>
  <c r="E54" i="2"/>
  <c r="D54" i="2" s="1"/>
  <c r="E53" i="2"/>
  <c r="C53" i="2" s="1"/>
  <c r="E50" i="2"/>
  <c r="D50" i="2" s="1"/>
  <c r="E46" i="2"/>
  <c r="D46" i="2" s="1"/>
  <c r="E42" i="2"/>
  <c r="D42" i="2" s="1"/>
  <c r="E41" i="2"/>
  <c r="D41" i="2" s="1"/>
  <c r="E38" i="2"/>
  <c r="D38" i="2" s="1"/>
  <c r="E37" i="2"/>
  <c r="D37" i="2" s="1"/>
  <c r="E35" i="2"/>
  <c r="D35" i="2" s="1"/>
  <c r="E32" i="2"/>
  <c r="D32" i="2" s="1"/>
  <c r="E31" i="2"/>
  <c r="D31" i="2" s="1"/>
  <c r="E30" i="2"/>
  <c r="D30" i="2" s="1"/>
  <c r="E29" i="2"/>
  <c r="D29" i="2" s="1"/>
  <c r="E27" i="2"/>
  <c r="C27" i="2" s="1"/>
  <c r="E26" i="2"/>
  <c r="D26" i="2" s="1"/>
  <c r="E22" i="2"/>
  <c r="D22" i="2" s="1"/>
  <c r="E21" i="2"/>
  <c r="D21" i="2" s="1"/>
  <c r="E20" i="2"/>
  <c r="D20" i="2" s="1"/>
  <c r="E19" i="2"/>
  <c r="D19" i="2" s="1"/>
  <c r="E18" i="2"/>
  <c r="D18" i="2" s="1"/>
  <c r="E13" i="2"/>
  <c r="D13" i="2" s="1"/>
  <c r="G11" i="2"/>
  <c r="H11" i="2" s="1"/>
  <c r="I11" i="2" s="1"/>
  <c r="J11" i="2" s="1"/>
  <c r="K11" i="2" s="1"/>
  <c r="L11" i="2" s="1"/>
  <c r="M11" i="2" s="1"/>
  <c r="N11" i="2" s="1"/>
  <c r="O11" i="2" s="1"/>
  <c r="P11" i="2" s="1"/>
  <c r="Q11" i="2" s="1"/>
  <c r="R11" i="2" s="1"/>
  <c r="S11" i="2" s="1"/>
  <c r="T11" i="2" s="1"/>
  <c r="U11" i="2" s="1"/>
  <c r="V11" i="2" s="1"/>
  <c r="W11" i="2" s="1"/>
  <c r="X11" i="2" s="1"/>
  <c r="Y11" i="2" s="1"/>
  <c r="Z11" i="2" s="1"/>
  <c r="AA11" i="2" s="1"/>
  <c r="AB11" i="2" s="1"/>
  <c r="AC11" i="2" s="1"/>
  <c r="AD11" i="2" s="1"/>
  <c r="AE11" i="2" s="1"/>
  <c r="AF11" i="2" s="1"/>
  <c r="AG11" i="2" s="1"/>
  <c r="AH11" i="2" s="1"/>
  <c r="AI11" i="2" s="1"/>
  <c r="AJ11" i="2" s="1"/>
  <c r="AK11" i="2" s="1"/>
  <c r="AL11" i="2" s="1"/>
  <c r="AM11" i="2" s="1"/>
  <c r="AN11" i="2" s="1"/>
  <c r="AO11" i="2" s="1"/>
  <c r="AP11" i="2" s="1"/>
  <c r="AQ11" i="2" s="1"/>
  <c r="AR11" i="2" s="1"/>
  <c r="AS11" i="2" s="1"/>
  <c r="AT11" i="2" s="1"/>
  <c r="AU11" i="2" s="1"/>
  <c r="AV11" i="2" s="1"/>
  <c r="AW11" i="2" s="1"/>
  <c r="AX11" i="2" s="1"/>
  <c r="AY11" i="2" s="1"/>
  <c r="AZ11" i="2" s="1"/>
  <c r="BA11" i="2" s="1"/>
  <c r="BB11" i="2" s="1"/>
  <c r="BC11" i="2" s="1"/>
  <c r="BD11" i="2" s="1"/>
  <c r="BE11" i="2" s="1"/>
  <c r="BF11" i="2" s="1"/>
  <c r="BG11" i="2" s="1"/>
  <c r="BH11" i="2" s="1"/>
  <c r="BI11" i="2" s="1"/>
  <c r="BJ11" i="2" s="1"/>
  <c r="BK11" i="2" s="1"/>
  <c r="BL11" i="2" s="1"/>
  <c r="BM11" i="2" s="1"/>
  <c r="BN11" i="2" s="1"/>
  <c r="BO11" i="2" s="1"/>
  <c r="BP11" i="2" s="1"/>
  <c r="BQ11" i="2" s="1"/>
  <c r="BR11" i="2" s="1"/>
  <c r="BS11" i="2" s="1"/>
  <c r="BT11" i="2" s="1"/>
  <c r="BU11" i="2" s="1"/>
  <c r="BV11" i="2" s="1"/>
  <c r="BW11" i="2" s="1"/>
  <c r="BX11" i="2" s="1"/>
  <c r="BY11" i="2" s="1"/>
  <c r="BZ11" i="2" s="1"/>
  <c r="CA11" i="2" s="1"/>
  <c r="CB11" i="2" s="1"/>
  <c r="CC11" i="2" s="1"/>
  <c r="CD11" i="2" s="1"/>
  <c r="CE11" i="2" s="1"/>
  <c r="CF11" i="2" s="1"/>
  <c r="CG11" i="2" s="1"/>
  <c r="C6" i="2"/>
  <c r="C3" i="2"/>
  <c r="C9" i="1"/>
  <c r="O9" i="1"/>
  <c r="AB9" i="1"/>
  <c r="D9" i="1"/>
  <c r="P9" i="1"/>
  <c r="AC9" i="1"/>
  <c r="E9" i="1"/>
  <c r="Q9" i="1"/>
  <c r="F9" i="1"/>
  <c r="R9" i="1"/>
  <c r="G9" i="1"/>
  <c r="S9" i="1"/>
  <c r="H9" i="1"/>
  <c r="T9" i="1"/>
  <c r="AF9" i="1"/>
  <c r="I9" i="1"/>
  <c r="U9" i="1"/>
  <c r="AG9" i="1"/>
  <c r="J9" i="1"/>
  <c r="V9" i="1"/>
  <c r="AH9" i="1"/>
  <c r="K9" i="1"/>
  <c r="W9" i="1"/>
  <c r="AE9" i="1"/>
  <c r="L9" i="1"/>
  <c r="X9" i="1"/>
  <c r="M9" i="1"/>
  <c r="Y9" i="1"/>
  <c r="AD9" i="1"/>
  <c r="N9" i="1"/>
  <c r="Z9" i="1"/>
  <c r="AA9" i="1"/>
  <c r="C8" i="1"/>
  <c r="O8" i="1"/>
  <c r="AB8" i="1"/>
  <c r="D8" i="1"/>
  <c r="P8" i="1"/>
  <c r="Q8" i="1"/>
  <c r="F8" i="1"/>
  <c r="R8" i="1"/>
  <c r="S8" i="1"/>
  <c r="AE8" i="1"/>
  <c r="H8" i="1"/>
  <c r="T8" i="1"/>
  <c r="AF8" i="1"/>
  <c r="I8" i="1"/>
  <c r="U8" i="1"/>
  <c r="AG8" i="1"/>
  <c r="J8" i="1"/>
  <c r="V8" i="1"/>
  <c r="AH8" i="1"/>
  <c r="K8" i="1"/>
  <c r="W8" i="1"/>
  <c r="L8" i="1"/>
  <c r="X8" i="1"/>
  <c r="M8" i="1"/>
  <c r="Y8" i="1"/>
  <c r="AD8" i="1"/>
  <c r="N8" i="1"/>
  <c r="Z8" i="1"/>
  <c r="AA8" i="1"/>
  <c r="AC8" i="1"/>
  <c r="C7" i="1"/>
  <c r="O7" i="1"/>
  <c r="D7" i="1"/>
  <c r="P7" i="1"/>
  <c r="AB7" i="1"/>
  <c r="E7" i="1"/>
  <c r="Q7" i="1"/>
  <c r="F7" i="1"/>
  <c r="R7" i="1"/>
  <c r="AD7" i="1"/>
  <c r="G7" i="1"/>
  <c r="S7" i="1"/>
  <c r="AE7" i="1"/>
  <c r="H7" i="1"/>
  <c r="T7" i="1"/>
  <c r="AF7" i="1"/>
  <c r="I7" i="1"/>
  <c r="U7" i="1"/>
  <c r="AG7" i="1"/>
  <c r="J7" i="1"/>
  <c r="V7" i="1"/>
  <c r="AH7" i="1"/>
  <c r="W7" i="1"/>
  <c r="L7" i="1"/>
  <c r="X7" i="1"/>
  <c r="M7" i="1"/>
  <c r="Y7" i="1"/>
  <c r="AC7" i="1"/>
  <c r="Z7" i="1"/>
  <c r="AA7" i="1"/>
  <c r="Q6" i="1"/>
  <c r="AD6" i="1"/>
  <c r="D6" i="1"/>
  <c r="E6" i="1"/>
  <c r="F6" i="1"/>
  <c r="G6" i="1"/>
  <c r="H6" i="1"/>
  <c r="T6" i="1"/>
  <c r="AF6" i="1"/>
  <c r="U6" i="1"/>
  <c r="AG6" i="1"/>
  <c r="V6" i="1"/>
  <c r="W6" i="1"/>
  <c r="I6" i="1"/>
  <c r="AH6" i="1"/>
  <c r="AE6" i="1"/>
  <c r="J6" i="1"/>
  <c r="X6" i="1"/>
  <c r="K6" i="1"/>
  <c r="L6" i="1"/>
  <c r="M6" i="1"/>
  <c r="Y6" i="1"/>
  <c r="AA6" i="1"/>
  <c r="P6" i="1"/>
  <c r="R6" i="1"/>
  <c r="N6" i="1"/>
  <c r="Z6" i="1"/>
  <c r="O6" i="1"/>
  <c r="AB6" i="1"/>
  <c r="AC6" i="1"/>
  <c r="S6" i="1"/>
  <c r="D21" i="8" l="1"/>
  <c r="D19" i="8"/>
  <c r="C13" i="6"/>
  <c r="D13" i="6" s="1"/>
  <c r="C38" i="8"/>
  <c r="C46" i="8"/>
  <c r="C54" i="8"/>
  <c r="C58" i="8"/>
  <c r="C61" i="8"/>
  <c r="C70" i="8"/>
  <c r="C73" i="8"/>
  <c r="D29" i="7"/>
  <c r="D32" i="7"/>
  <c r="C41" i="7"/>
  <c r="C50" i="7"/>
  <c r="C56" i="7"/>
  <c r="C59" i="7"/>
  <c r="C62" i="7"/>
  <c r="C21" i="7"/>
  <c r="C18" i="7"/>
  <c r="C38" i="6"/>
  <c r="C46" i="6"/>
  <c r="C54" i="6"/>
  <c r="C58" i="6"/>
  <c r="C61" i="6"/>
  <c r="C73" i="6"/>
  <c r="C61" i="2"/>
  <c r="C35" i="2"/>
  <c r="C46" i="2"/>
  <c r="D27" i="2"/>
  <c r="D53" i="2"/>
  <c r="D60" i="2"/>
  <c r="C74" i="2"/>
  <c r="C19" i="2"/>
  <c r="C66" i="2"/>
  <c r="C37" i="2"/>
  <c r="C20" i="2"/>
  <c r="C30" i="2"/>
  <c r="C38" i="2"/>
  <c r="C56" i="2"/>
  <c r="C21" i="2"/>
  <c r="C31" i="2"/>
  <c r="C58" i="2"/>
  <c r="C22" i="2"/>
  <c r="C32" i="2"/>
  <c r="C59" i="2"/>
  <c r="C73" i="2"/>
  <c r="C50" i="2"/>
  <c r="C18" i="2"/>
  <c r="C57" i="2"/>
  <c r="C29" i="2"/>
  <c r="C41" i="2"/>
  <c r="C70" i="2"/>
  <c r="C42" i="2"/>
  <c r="C62" i="2"/>
  <c r="C26" i="2"/>
  <c r="C54" i="2"/>
  <c r="C13" i="2"/>
  <c r="G8" i="1"/>
  <c r="E8" i="1"/>
  <c r="C6" i="1"/>
  <c r="N7" i="1"/>
  <c r="K7"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Cylfo</author>
  </authors>
  <commentList>
    <comment ref="C5" authorId="0" shapeId="0" xr:uid="{1074D35E-2599-4DF4-B6A3-577F20435AF3}">
      <text>
        <r>
          <rPr>
            <sz val="9"/>
            <color indexed="81"/>
            <rFont val="Tahoma"/>
            <family val="2"/>
          </rPr>
          <t>Rechercher une forme, une dimension, sur un plan, un dessin</t>
        </r>
      </text>
    </comment>
    <comment ref="D5" authorId="0" shapeId="0" xr:uid="{0689CC3C-88B8-442F-80EE-C5E93D1A49F4}">
      <text>
        <r>
          <rPr>
            <sz val="9"/>
            <color indexed="81"/>
            <rFont val="Tahoma"/>
            <family val="2"/>
          </rPr>
          <t>Rechercher des données, des caractéristiques sur un descriptif ou une fiche technique</t>
        </r>
      </text>
    </comment>
    <comment ref="E5" authorId="0" shapeId="0" xr:uid="{D9B3A966-69C5-4898-A263-BD25453A4F25}">
      <text>
        <r>
          <rPr>
            <sz val="9"/>
            <color indexed="81"/>
            <rFont val="Tahoma"/>
            <family val="2"/>
          </rPr>
          <t>Rechercher, repérer et nommer différents éléments de l’ouvrage ou du produit sur des dessins, des modèles réels ou/et numériques</t>
        </r>
      </text>
    </comment>
    <comment ref="F5" authorId="0" shapeId="0" xr:uid="{5011D2F7-BDFE-4E83-B9E1-C8F6B51F2BCA}">
      <text>
        <r>
          <rPr>
            <sz val="9"/>
            <color indexed="81"/>
            <rFont val="Tahoma"/>
            <family val="2"/>
          </rPr>
          <t>Analyser des liaisons et/ou des mécanismes et leur fonctionnement en manipulant des modèles réels ou/et numériques réels ou/et numériques</t>
        </r>
      </text>
    </comment>
    <comment ref="G5" authorId="0" shapeId="0" xr:uid="{C1B8D401-55EB-4AAC-B160-3064FA043F7D}">
      <text>
        <r>
          <rPr>
            <sz val="9"/>
            <color indexed="81"/>
            <rFont val="Tahoma"/>
            <family val="2"/>
          </rPr>
          <t>Caractériser la forme géométrique d'un élément, d'une surface, d'un volume</t>
        </r>
      </text>
    </comment>
    <comment ref="H5" authorId="0" shapeId="0" xr:uid="{D44E101B-C456-47E3-B695-1BCC19DDD0C5}">
      <text>
        <r>
          <rPr>
            <sz val="9"/>
            <color indexed="81"/>
            <rFont val="Tahoma"/>
            <family val="2"/>
          </rPr>
          <t>Relever et/ou contrôler des dimensions</t>
        </r>
      </text>
    </comment>
    <comment ref="I5" authorId="0" shapeId="0" xr:uid="{2D5A7CE5-AC9D-4476-A51C-97C94CC3847B}">
      <text>
        <r>
          <rPr>
            <sz val="9"/>
            <color indexed="81"/>
            <rFont val="Tahoma"/>
            <family val="2"/>
          </rPr>
          <t>Analyser, compléter un mode opératoire</t>
        </r>
      </text>
    </comment>
    <comment ref="J5" authorId="0" shapeId="0" xr:uid="{E3253FCF-DEE4-4746-8B12-372A8B3B7DC2}">
      <text>
        <r>
          <rPr>
            <sz val="9"/>
            <color indexed="81"/>
            <rFont val="Tahoma"/>
            <family val="2"/>
          </rPr>
          <t>Compléter, préciser une gamme de montage/ démontage</t>
        </r>
      </text>
    </comment>
    <comment ref="K5" authorId="0" shapeId="0" xr:uid="{C15601CF-C522-4F22-872F-B8B8B854EB0D}">
      <text>
        <r>
          <rPr>
            <sz val="9"/>
            <color indexed="81"/>
            <rFont val="Tahoma"/>
            <family val="2"/>
          </rPr>
          <t>Identifier, choisir et préparer des outils, des matériels, des matériaux</t>
        </r>
      </text>
    </comment>
    <comment ref="L5" authorId="0" shapeId="0" xr:uid="{282073AD-1A3C-4EB5-A4CB-30869FC29646}">
      <text>
        <r>
          <rPr>
            <sz val="9"/>
            <color indexed="81"/>
            <rFont val="Tahoma"/>
            <family val="2"/>
          </rPr>
          <t>Identifier, sur une gamme opératoire, les machines et les outils utiliser</t>
        </r>
      </text>
    </comment>
    <comment ref="M5" authorId="0" shapeId="0" xr:uid="{070F426E-7671-4547-96AA-1DD6DFEB3542}">
      <text>
        <r>
          <rPr>
            <sz val="9"/>
            <color indexed="81"/>
            <rFont val="Tahoma"/>
            <family val="2"/>
          </rPr>
          <t>Etablir des listes de débits</t>
        </r>
      </text>
    </comment>
    <comment ref="N5" authorId="0" shapeId="0" xr:uid="{2EB982A8-8F46-467C-A866-D7430AD882C4}">
      <text>
        <r>
          <rPr>
            <sz val="9"/>
            <color indexed="81"/>
            <rFont val="Tahoma"/>
            <family val="2"/>
          </rPr>
          <t>Relever des valeurs de réglages à effectuer</t>
        </r>
      </text>
    </comment>
    <comment ref="O5" authorId="0" shapeId="0" xr:uid="{371935C3-8F98-4D0E-B249-FE1DFEA9314A}">
      <text>
        <r>
          <rPr>
            <sz val="9"/>
            <color indexed="81"/>
            <rFont val="Tahoma"/>
            <family val="2"/>
          </rPr>
          <t>Préparer un poste ou une situation de travail</t>
        </r>
      </text>
    </comment>
    <comment ref="P5" authorId="0" shapeId="0" xr:uid="{E76FBCE2-AE97-41EB-B52D-75176BB6EB6B}">
      <text>
        <r>
          <rPr>
            <sz val="9"/>
            <color indexed="81"/>
            <rFont val="Tahoma"/>
            <family val="2"/>
          </rPr>
          <t>Identifier les risque professionnels et appliquer les mesures de prévention</t>
        </r>
      </text>
    </comment>
    <comment ref="Q5" authorId="0" shapeId="0" xr:uid="{3514C562-C095-4BAF-9F06-F6D74D8990CA}">
      <text>
        <r>
          <rPr>
            <sz val="9"/>
            <color indexed="81"/>
            <rFont val="Tahoma"/>
            <family val="2"/>
          </rPr>
          <t>Repérer les risques lors d'une situation de travail</t>
        </r>
      </text>
    </comment>
    <comment ref="R5" authorId="0" shapeId="0" xr:uid="{C26832AF-0290-470F-8A79-468B51E292F9}">
      <text>
        <r>
          <rPr>
            <sz val="9"/>
            <color indexed="81"/>
            <rFont val="Tahoma"/>
            <family val="2"/>
          </rPr>
          <t>Disposer rationnellement les matériaux en tenant compte des règles de prévention des risques liés à l'activité physique.</t>
        </r>
      </text>
    </comment>
    <comment ref="S5" authorId="0" shapeId="0" xr:uid="{CB3CE04D-7619-41A5-9877-34D2F5A11227}">
      <text>
        <r>
          <rPr>
            <sz val="9"/>
            <color indexed="81"/>
            <rFont val="Tahoma"/>
            <family val="2"/>
          </rPr>
          <t>Préparer les outils, positionner et régler les accessoires pour une opération</t>
        </r>
      </text>
    </comment>
    <comment ref="T5" authorId="0" shapeId="0" xr:uid="{B4890273-ED77-49FC-9EA9-118EAC15B561}">
      <text>
        <r>
          <rPr>
            <sz val="9"/>
            <color indexed="81"/>
            <rFont val="Tahoma"/>
            <family val="2"/>
          </rPr>
          <t>Réaliser les différentes tâches dans l'ordre établi</t>
        </r>
      </text>
    </comment>
    <comment ref="U5" authorId="0" shapeId="0" xr:uid="{C88446BE-ACC1-48A0-B063-B3AD8776378E}">
      <text>
        <r>
          <rPr>
            <sz val="9"/>
            <color indexed="81"/>
            <rFont val="Tahoma"/>
            <family val="2"/>
          </rPr>
          <t>Respecter les prioprités</t>
        </r>
      </text>
    </comment>
    <comment ref="V5" authorId="0" shapeId="0" xr:uid="{61A01C8F-F16E-4046-9CA3-96A203318A0D}">
      <text>
        <r>
          <rPr>
            <sz val="9"/>
            <color indexed="81"/>
            <rFont val="Tahoma"/>
            <family val="2"/>
          </rPr>
          <t>Maîtriser les principales unités de mesures et savoir les associer aux grandeurs correspondantes</t>
        </r>
      </text>
    </comment>
    <comment ref="W5" authorId="0" shapeId="0" xr:uid="{95F61FCF-4986-4C94-BB86-20F83830DA9B}">
      <text>
        <r>
          <rPr>
            <sz val="9"/>
            <color indexed="81"/>
            <rFont val="Tahoma"/>
            <family val="2"/>
          </rPr>
          <t>Prendre et reporter des mesures</t>
        </r>
      </text>
    </comment>
    <comment ref="X5" authorId="0" shapeId="0" xr:uid="{29011BC6-3E2D-4D83-AB39-50A2F9FD93BD}">
      <text>
        <r>
          <rPr>
            <sz val="9"/>
            <color indexed="81"/>
            <rFont val="Tahoma"/>
            <family val="2"/>
          </rPr>
          <t>Tracer un trait de niveau, d'aplomb</t>
        </r>
      </text>
    </comment>
    <comment ref="Y5" authorId="0" shapeId="0" xr:uid="{D3D71142-075A-4A67-9097-872542C4E5D2}">
      <text>
        <r>
          <rPr>
            <sz val="9"/>
            <color indexed="81"/>
            <rFont val="Tahoma"/>
            <family val="2"/>
          </rPr>
          <t>Préparer des supports</t>
        </r>
      </text>
    </comment>
    <comment ref="Z5" authorId="0" shapeId="0" xr:uid="{3288F750-B4AC-43DB-AF44-243869355F3E}">
      <text>
        <r>
          <rPr>
            <sz val="9"/>
            <color indexed="81"/>
            <rFont val="Tahoma"/>
            <family val="2"/>
          </rPr>
          <t>Monter, assembler des éléments, des sous ensembles à l'aide d'une procédure ou d'une représentation graphique</t>
        </r>
      </text>
    </comment>
    <comment ref="AA5" authorId="0" shapeId="0" xr:uid="{175984ED-35C8-45E9-ADEF-57C0F1F385E3}">
      <text>
        <r>
          <rPr>
            <sz val="9"/>
            <color indexed="81"/>
            <rFont val="Tahoma"/>
            <family val="2"/>
          </rPr>
          <t>Positionner, régler des éléments, des constituants</t>
        </r>
      </text>
    </comment>
    <comment ref="AB5" authorId="0" shapeId="0" xr:uid="{A93F0E0D-3F5A-4B87-BD0B-7CAD25B4AF6B}">
      <text>
        <r>
          <rPr>
            <sz val="9"/>
            <color indexed="81"/>
            <rFont val="Tahoma"/>
            <family val="2"/>
          </rPr>
          <t>Contrôler une dimension, un assemblage, un aspect de finition</t>
        </r>
      </text>
    </comment>
    <comment ref="AC5" authorId="0" shapeId="0" xr:uid="{304C37D7-1E4F-4140-8BF5-CB501E6F2E4B}">
      <text>
        <r>
          <rPr>
            <sz val="9"/>
            <color indexed="81"/>
            <rFont val="Tahoma"/>
            <family val="2"/>
          </rPr>
          <t>Vérifier les quantités</t>
        </r>
      </text>
    </comment>
    <comment ref="AD5" authorId="0" shapeId="0" xr:uid="{9BD16695-0639-4949-A2DF-FA2070BE0590}">
      <text>
        <r>
          <rPr>
            <sz val="9"/>
            <color indexed="81"/>
            <rFont val="Tahoma"/>
            <family val="2"/>
          </rPr>
          <t>Exécuter une tâche dans un temps imparti</t>
        </r>
      </text>
    </comment>
    <comment ref="AE5" authorId="0" shapeId="0" xr:uid="{130A8948-4EB3-4DBC-A463-383BC1E553FC}">
      <text>
        <r>
          <rPr>
            <sz val="9"/>
            <color indexed="81"/>
            <rFont val="Tahoma"/>
            <family val="2"/>
          </rPr>
          <t>Faire un compte rendu écrit et oral d'une activité en atelier ou en entreprise</t>
        </r>
      </text>
    </comment>
    <comment ref="AF5" authorId="0" shapeId="0" xr:uid="{34CA8091-8002-48EB-AC4D-BEDD6883BCB8}">
      <text>
        <r>
          <rPr>
            <sz val="9"/>
            <color indexed="81"/>
            <rFont val="Tahoma"/>
            <family val="2"/>
          </rPr>
          <t>Décrire oralement une situation et/ou des conditions de travail</t>
        </r>
      </text>
    </comment>
    <comment ref="AG5" authorId="0" shapeId="0" xr:uid="{703A2DB8-B1F4-460C-9D57-492461D86D9B}">
      <text>
        <r>
          <rPr>
            <sz val="9"/>
            <color indexed="81"/>
            <rFont val="Tahoma"/>
            <family val="2"/>
          </rPr>
          <t>S'avoir s'auto évaluer</t>
        </r>
      </text>
    </comment>
    <comment ref="AH5" authorId="0" shapeId="0" xr:uid="{C0B755CC-862D-4A11-B899-E4EFF974A015}">
      <text>
        <r>
          <rPr>
            <sz val="9"/>
            <color indexed="81"/>
            <rFont val="Tahoma"/>
            <family val="2"/>
          </rPr>
          <t>Décrire oralement un produit, ouvrage ou partie d’ouvrage</t>
        </r>
      </text>
    </comment>
  </commentList>
</comments>
</file>

<file path=xl/sharedStrings.xml><?xml version="1.0" encoding="utf-8"?>
<sst xmlns="http://schemas.openxmlformats.org/spreadsheetml/2006/main" count="763" uniqueCount="174">
  <si>
    <t>PROFESSEUR(S):</t>
  </si>
  <si>
    <t>Recherche et analyse d'informations</t>
  </si>
  <si>
    <t>Organisation et préparation du travail</t>
  </si>
  <si>
    <t>Participation à la réalisation d'ouvrages</t>
  </si>
  <si>
    <t>Communication et compte rendu</t>
  </si>
  <si>
    <t>N°</t>
  </si>
  <si>
    <t>C1.1</t>
  </si>
  <si>
    <t>C1.2</t>
  </si>
  <si>
    <t>C1.3</t>
  </si>
  <si>
    <t>C1.4</t>
  </si>
  <si>
    <t>C1.5</t>
  </si>
  <si>
    <t>C1.6</t>
  </si>
  <si>
    <t>C2.1</t>
  </si>
  <si>
    <t>C2.2</t>
  </si>
  <si>
    <t>C2.3</t>
  </si>
  <si>
    <t>C2.4</t>
  </si>
  <si>
    <t>C2.5</t>
  </si>
  <si>
    <t>C2.6</t>
  </si>
  <si>
    <t>C2.7</t>
  </si>
  <si>
    <t>C3.1</t>
  </si>
  <si>
    <t>C3.2</t>
  </si>
  <si>
    <t>C3.3</t>
  </si>
  <si>
    <t>C3.4</t>
  </si>
  <si>
    <t>C3.5</t>
  </si>
  <si>
    <t>C3.6</t>
  </si>
  <si>
    <t>C3.7</t>
  </si>
  <si>
    <t>C3.8</t>
  </si>
  <si>
    <t>C3.9</t>
  </si>
  <si>
    <t>C3.10</t>
  </si>
  <si>
    <t>C3.11</t>
  </si>
  <si>
    <t>C3.12</t>
  </si>
  <si>
    <t>C3.13</t>
  </si>
  <si>
    <t>C3.14</t>
  </si>
  <si>
    <t>C3.15</t>
  </si>
  <si>
    <t>C4.1</t>
  </si>
  <si>
    <t>C4.2</t>
  </si>
  <si>
    <t>C4.3</t>
  </si>
  <si>
    <t>C4.4</t>
  </si>
  <si>
    <t>Réf.</t>
  </si>
  <si>
    <t>Compétences</t>
  </si>
  <si>
    <t>Pourcentage de maîtrise de la compétence</t>
  </si>
  <si>
    <t>Rechercher une forme, une dimension, sur un plan, un dessin</t>
  </si>
  <si>
    <t>Rechercher des données, des caractéristiques sur un descriptif ou une fiche technique</t>
  </si>
  <si>
    <t>Rechercher, repérer et nommer différents éléments de l’ouvrage ou du produit sur des dessins, des modèles réels ou/et numériques</t>
  </si>
  <si>
    <t>Analyser des liaisons et/ou des mécanismes et leur fonctionnement en manipulant des modèles réels ou/et numériques réels ou/et numériques</t>
  </si>
  <si>
    <t>Caractériser la forme géométrique d'un élément, d'une surface, d'un volume</t>
  </si>
  <si>
    <t>Relever et/ou contrôler des dimensions</t>
  </si>
  <si>
    <t>Analyser, compléter un mode opératoire</t>
  </si>
  <si>
    <t>Compléter, préciser une gamme de montage/ démontage</t>
  </si>
  <si>
    <t>Identifier, choisir et préparer des outils, des matériels, des matériaux</t>
  </si>
  <si>
    <t>Identifier, sur une gamme opératoire, les machines et les outils utiliser</t>
  </si>
  <si>
    <t>Etablir des listes de débits</t>
  </si>
  <si>
    <t>Relever des valeurs de réglages à effectuer</t>
  </si>
  <si>
    <t>Préparer un poste ou une situation de travail</t>
  </si>
  <si>
    <t>Identifier les risque professionnels et appliquer les mesures de prévention</t>
  </si>
  <si>
    <t>Repérer les risques lors d'une situation de travail</t>
  </si>
  <si>
    <t>Disposer rationnellement les matériaux en tenant compte des règles de prévention des risques liés à l'activité physique.</t>
  </si>
  <si>
    <t>Préparer les outils, positionner et régler les accessoires pour une opération</t>
  </si>
  <si>
    <t>Réaliser les différentes tâches dans l'ordre établi</t>
  </si>
  <si>
    <t>Maîtriser les principales unités de mesures et savoir les associer aux grandeurs correspondantes</t>
  </si>
  <si>
    <t>Prendre et reporter des mesures</t>
  </si>
  <si>
    <t>Tracer un trait de niveau, d'aplomb</t>
  </si>
  <si>
    <t>Préparer des supports</t>
  </si>
  <si>
    <t>Monter, assembler des éléments, des sous ensembles à l'aide d'une procédure ou d'une représentation graphique</t>
  </si>
  <si>
    <t>Positionner, régler des éléments, des constituants</t>
  </si>
  <si>
    <t>Contrôler une dimension, un assemblage, un aspect de finition</t>
  </si>
  <si>
    <t>Vérifier les quantités</t>
  </si>
  <si>
    <t>Exécuter une tâche dans un temps imparti</t>
  </si>
  <si>
    <t>Faire un compte rendu écrit et oral d'une activité en atelier ou en entreprise</t>
  </si>
  <si>
    <t>Décrire oralement une situation et/ou des conditions de travail</t>
  </si>
  <si>
    <t>S'avoir s'auto évaluer</t>
  </si>
  <si>
    <t>Décrire oralement un produit, ouvrage ou partie d’ouvrage</t>
  </si>
  <si>
    <t>POURCENTAGE DE MAITRISE DE LA COMPETENCE</t>
  </si>
  <si>
    <t>ORGANISATION PEDAGOGIQUE</t>
  </si>
  <si>
    <t xml:space="preserve">                                                                                                            Moyenne   / 20</t>
  </si>
  <si>
    <t>Notes / 20</t>
  </si>
  <si>
    <t xml:space="preserve">POURCENTAGE DE REUSSITE </t>
  </si>
  <si>
    <t>ETAT D'ACQUISITION</t>
  </si>
  <si>
    <t xml:space="preserve">NOMBRE D'EVALUATION </t>
  </si>
  <si>
    <t>professeurs responsables :</t>
  </si>
  <si>
    <t>mois</t>
  </si>
  <si>
    <t>septembre</t>
  </si>
  <si>
    <t>octobre</t>
  </si>
  <si>
    <t>novembre</t>
  </si>
  <si>
    <t>décembre</t>
  </si>
  <si>
    <t xml:space="preserve">janvier </t>
  </si>
  <si>
    <t>février</t>
  </si>
  <si>
    <t>mars</t>
  </si>
  <si>
    <t>avril</t>
  </si>
  <si>
    <t>mai</t>
  </si>
  <si>
    <t>juin</t>
  </si>
  <si>
    <t xml:space="preserve">                                                                              N° DE SEMAINE</t>
  </si>
  <si>
    <t xml:space="preserve">Lire, comprendre et interpréter des documents </t>
  </si>
  <si>
    <t>Le document, la consigne et leur finalité sont compris et respectés en français et en anglais- L’ensemble des termes du lexique franco-anglais sont connus</t>
  </si>
  <si>
    <t>Compléter des documents</t>
  </si>
  <si>
    <t>Tous les documents proposés sont complétés d'une manière claire et exhaustive</t>
  </si>
  <si>
    <t>Schématiser une installation fluidique, hydraulique ou aéraulique, ou dessiner une partie d'installation à réaliser sur un plan</t>
  </si>
  <si>
    <t>Le schéma ou le plan permet la réalisation de l'ensemble ou du sous-ensemble. Les normes de dessin technique sont respectées</t>
  </si>
  <si>
    <t>Repérer, identifier la connectique des schémas électriques et électroniques</t>
  </si>
  <si>
    <t>Les éléments à raccorder, le type et la section des conducteurs sont identifiés</t>
  </si>
  <si>
    <t xml:space="preserve">Le choix de l'outil de communication est pertinent et correctement utilisé </t>
  </si>
  <si>
    <t xml:space="preserve">Informer ou restituer des informations auprès des acteurs de l'entreprise                                              </t>
  </si>
  <si>
    <t>Choisir de l'outillage, des matériaux, des équipements de sécurité, des équipements de manutention, des appareils de contrôle et de mesure</t>
  </si>
  <si>
    <t>Les équipements et les matériaux nécessaires sont correctement choisis et en quantité suffisante / Les appareils sont choisis en adéquation avec les tâches à réaliser / La disponibilité est vérifiée / La vérification de l’état est réalisée et la non conformité ou vétusté est signalée / Les contraintes de prévention, sécurité et respect de l'environnement sont prises en compte</t>
  </si>
  <si>
    <t xml:space="preserve">Repérer un lieu d'intervention </t>
  </si>
  <si>
    <t>Le lieu d'intervention, ainsi que la zone de travail sont identifiés et repérés sur plan ou sur site avec exactitude</t>
  </si>
  <si>
    <t>Vérifier la concordance entre les plans et le site réel</t>
  </si>
  <si>
    <t>Toutes les différences relevées sont signalées</t>
  </si>
  <si>
    <t>Repérer  les réseaux nécessaires aux raccordements</t>
  </si>
  <si>
    <t>Les réseaux sont repérés</t>
  </si>
  <si>
    <t>Identifier et repérer les différents types de réseaux et les sens de circulation des fluides</t>
  </si>
  <si>
    <t>Les réseaux repérés sont étiquetés  conformément aux plans et aux exigences réglementaires</t>
  </si>
  <si>
    <t>Réaliser un assemblage sur 2 profilés plats ou d’équerre</t>
  </si>
  <si>
    <t xml:space="preserve">L’appareil de soudure est réglé correctement
L’alignement, le pointage, l’équerrage sont corrects
Le choix du métal d’apport est adapté
Le sertissage est étanche
</t>
  </si>
  <si>
    <t>Réaliser un assemblage de 2 tubes acier mis bout à bout</t>
  </si>
  <si>
    <t>Réaliser un raccordement PER</t>
  </si>
  <si>
    <t>Identifier la connectique des schémas électriques et électroniques</t>
  </si>
  <si>
    <t>Positionner les câbles de liaison des appareils du circuit électrique et électronique</t>
  </si>
  <si>
    <t xml:space="preserve">Les câbles sont rangés, préparés repérés et fixés - Les liaisons sont conformes au schéma de raccordement. </t>
  </si>
  <si>
    <t>Réaliser les connexions électriques et électroniques entre les éléments de l’installation et le coffret électrique</t>
  </si>
  <si>
    <t>Les connexions sont correctement réalisées et conformes au schéma de raccordement</t>
  </si>
  <si>
    <t>Vérifier la partie fluidique de l’installation (sens de passage, verticalité, horizontalité, pentes, …)</t>
  </si>
  <si>
    <t>Les vérifications permettent de valider la réalisation et d’enclencher les étapes de la mise en service.</t>
  </si>
  <si>
    <t>Vérifier la partie électrique de l’installation (polarité des appareils, respect du schéma de connexion, mise à la terre, à la masse, … )</t>
  </si>
  <si>
    <t xml:space="preserve">Procéder au tri des déchets </t>
  </si>
  <si>
    <t xml:space="preserve">Les déchets sont identifiés et stockés en respectant la réglementation et les consignes en vigueur /Les documents de traçabilité sont transmis </t>
  </si>
  <si>
    <t>Mettre sous pression avec un  gaz inerte le circuit frigorifique et contrôler son étanchéité</t>
  </si>
  <si>
    <t>L’étanchéité du circuit frigorifique est validée</t>
  </si>
  <si>
    <t>Vérifier l’étanchéité d’un circuit hydraulique ou de vidange de condensats</t>
  </si>
  <si>
    <t>L’étanchéité du circuit hydraulique ou de vidange des condensats est validée</t>
  </si>
  <si>
    <t>Indiquer, confirmer  les pressions du vide</t>
  </si>
  <si>
    <t xml:space="preserve">La pression du vide est obtenue à la température de vapeur saturante - Le tirage au vide est efficient </t>
  </si>
  <si>
    <t>Contrôler et étalonner le vacuomètre</t>
  </si>
  <si>
    <t>Le vacuomètre est contrôlé et étalonné à la pression atmosphérique</t>
  </si>
  <si>
    <t xml:space="preserve">Contrôler la pompe à vide </t>
  </si>
  <si>
    <t>Le niveau d’huile de la pompe à vide est vérifié et complété si nécessaire</t>
  </si>
  <si>
    <t>Identifier le fluide frigorigène et son emballage</t>
  </si>
  <si>
    <t xml:space="preserve">Le fluide est identifié </t>
  </si>
  <si>
    <t xml:space="preserve">Déterminer l’état (liquide, gazeux)                                                                                         Déterminer les conditions d’un fluide frigorigène (sous-refroidi, saturé ou surchauffé)  avant tout remplissage </t>
  </si>
  <si>
    <t>Le choix de la méthode et la masse  de remplissage sont adaptés                                                                                                                               La nature du fluide au point de remplissage est adaptée                                                                                                                                                                                       Connaître les ordres de grandeur de la surchauffe en sortie d’évaporateur et du sous refroidissement au condenseur</t>
  </si>
  <si>
    <t xml:space="preserve">Consulter le registre de l’équipement </t>
  </si>
  <si>
    <t>La consultation est réalisée avant tout contrôle d’étanchéité</t>
  </si>
  <si>
    <t xml:space="preserve">Relever les informations </t>
  </si>
  <si>
    <t>Le relevé est réalisé de façon pertinente concernant des problèmes récurrents ou des parties problématiques du système nécessitant une attention particulière</t>
  </si>
  <si>
    <t xml:space="preserve">Effectuer un contrôle visuel et manuel </t>
  </si>
  <si>
    <t>Le contrôle est réalisé sur les points de fuites potentiels au sens du règlement (CE) n°1516/2007 de la Commission du 19 décembre 2007</t>
  </si>
  <si>
    <t>Effectuer un contrôle de l’étanchéité au moyen d’une méthode indirecte</t>
  </si>
  <si>
    <t>S'assurer du fonctionnement du détecteur</t>
  </si>
  <si>
    <t>Le détecteur est vérifié avant chaque utilisation</t>
  </si>
  <si>
    <t>Contrôler l’étanchéité du système au moyen d’une méthode directe</t>
  </si>
  <si>
    <t xml:space="preserve">Les points de fuites potentiels sont connus et identifiés                                                                                                                                                                        Le contrôle de l’étanchéité est effectué sur l’ensemble de l’installation </t>
  </si>
  <si>
    <t xml:space="preserve">Remplacer des  composants de la partie fluidique d’une installation </t>
  </si>
  <si>
    <t xml:space="preserve">La consignation de la partie fluidique est réalisée correctement
Les consignes et les modes opératoires sont appliqués
Les exigences réglementaires en vigueur sont respectées
La procédure de consignation est respectée
L’outillage est adapté et correctement utilisé
</t>
  </si>
  <si>
    <t xml:space="preserve"> </t>
  </si>
  <si>
    <t>Respecter les priorités</t>
  </si>
  <si>
    <t>E</t>
  </si>
  <si>
    <t>Radical du nom des feuilles par élève :</t>
  </si>
  <si>
    <t>Format du n° d'ordre par élève :</t>
  </si>
  <si>
    <t>Paramètre</t>
  </si>
  <si>
    <t>Valeur</t>
  </si>
  <si>
    <t>Commentaire</t>
  </si>
  <si>
    <t>Séparateur avant le nom</t>
  </si>
  <si>
    <t>-</t>
  </si>
  <si>
    <t>00</t>
  </si>
  <si>
    <t>Ligne</t>
  </si>
  <si>
    <t>Elève</t>
  </si>
  <si>
    <t>La présence du n° d'ordre dans le nom de la feuille est obligatoire pour pouvoir répercuter un éventuel changement de nom et éviter de recréer une feuille.
Le format doit pouvoir contenir le plus grand n° d'ordre d'élève. Par exemples, mettre 000 si la limite est proche des 100 ou qu'il y a plus de 100 élèves.</t>
  </si>
  <si>
    <t>Un nom de feuille est limité à 31 caractères, il est donc possible que le nom soit tronqué.
Les caractères suivants sont interdits : / \ ? * : [ ] ainsi que l'apostrophe en début ou fin de nom.</t>
  </si>
  <si>
    <t>Le radical peut être composé d'une ou de plusieurs lettres mais, en dehors des feuilles d'évaluation, il doit être distinct des autres feuilles.</t>
  </si>
  <si>
    <t>Victor HUGO</t>
  </si>
  <si>
    <t>Louis</t>
  </si>
  <si>
    <t>Lilou</t>
  </si>
  <si>
    <t>Lucie</t>
  </si>
  <si>
    <t>Lucas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</si>
</sst>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40C]d\-mmm\-yy;@"/>
    <numFmt numFmtId="165" formatCode="0.0"/>
  </numFmts>
  <fonts count="36" x14ac:knownFonts="1">
    <font>
      <sz val="11"/>
      <color theme="1"/>
      <name val="Calibri"/>
      <family val="2"/>
      <scheme val="minor"/>
    </font>
    <font>
      <b/>
      <sz val="11"/>
      <color theme="1"/>
      <name val="Calibri"/>
      <family val="2"/>
      <scheme val="minor"/>
    </font>
    <font>
      <sz val="9"/>
      <color indexed="81"/>
      <name val="Tahoma"/>
      <family val="2"/>
    </font>
    <font>
      <sz val="11"/>
      <name val="Calibri"/>
      <family val="2"/>
      <scheme val="minor"/>
    </font>
    <font>
      <b/>
      <sz val="11"/>
      <name val="Calibri"/>
      <family val="2"/>
      <scheme val="minor"/>
    </font>
    <font>
      <sz val="10"/>
      <color rgb="FF000000"/>
      <name val="Arial"/>
      <family val="2"/>
    </font>
    <font>
      <sz val="10"/>
      <name val="Arial"/>
      <family val="2"/>
      <charset val="1"/>
    </font>
    <font>
      <u/>
      <sz val="10"/>
      <color indexed="12"/>
      <name val="Arial"/>
      <family val="2"/>
    </font>
    <font>
      <sz val="16"/>
      <name val="Calibri"/>
      <family val="2"/>
    </font>
    <font>
      <b/>
      <sz val="18"/>
      <color theme="5" tint="-0.249977111117893"/>
      <name val="Calibri"/>
      <family val="2"/>
    </font>
    <font>
      <b/>
      <sz val="36"/>
      <name val="Calibri"/>
      <family val="2"/>
    </font>
    <font>
      <sz val="10"/>
      <name val="Calibri"/>
      <family val="2"/>
    </font>
    <font>
      <sz val="11"/>
      <color theme="1"/>
      <name val="Calibri"/>
      <family val="2"/>
    </font>
    <font>
      <b/>
      <sz val="18"/>
      <name val="Calibri"/>
      <family val="2"/>
    </font>
    <font>
      <sz val="18"/>
      <name val="Calibri"/>
      <family val="2"/>
    </font>
    <font>
      <b/>
      <sz val="18"/>
      <color theme="0"/>
      <name val="Calibri"/>
      <family val="2"/>
    </font>
    <font>
      <b/>
      <sz val="26"/>
      <name val="Calibri"/>
      <family val="2"/>
    </font>
    <font>
      <b/>
      <sz val="20"/>
      <color indexed="10"/>
      <name val="Calibri"/>
      <family val="2"/>
    </font>
    <font>
      <b/>
      <sz val="22"/>
      <name val="Calibri"/>
      <family val="2"/>
    </font>
    <font>
      <b/>
      <sz val="16"/>
      <name val="Calibri"/>
      <family val="2"/>
    </font>
    <font>
      <b/>
      <sz val="14"/>
      <name val="Calibri"/>
      <family val="2"/>
    </font>
    <font>
      <sz val="11"/>
      <name val="Calibri"/>
      <family val="2"/>
    </font>
    <font>
      <b/>
      <sz val="14"/>
      <color indexed="10"/>
      <name val="Calibri"/>
      <family val="2"/>
    </font>
    <font>
      <b/>
      <sz val="36"/>
      <color rgb="FFFF9900"/>
      <name val="Calibri"/>
      <family val="2"/>
    </font>
    <font>
      <b/>
      <sz val="20"/>
      <name val="Calibri"/>
      <family val="2"/>
    </font>
    <font>
      <b/>
      <sz val="18"/>
      <color theme="4" tint="-0.249977111117893"/>
      <name val="Calibri"/>
      <family val="2"/>
    </font>
    <font>
      <b/>
      <sz val="20"/>
      <color rgb="FFFF9900"/>
      <name val="Calibri"/>
      <family val="2"/>
    </font>
    <font>
      <sz val="12"/>
      <name val="Calibri"/>
      <family val="2"/>
    </font>
    <font>
      <u/>
      <sz val="10"/>
      <color indexed="12"/>
      <name val="Calibri"/>
      <family val="2"/>
    </font>
    <font>
      <sz val="10"/>
      <color indexed="10"/>
      <name val="Calibri"/>
      <family val="2"/>
    </font>
    <font>
      <b/>
      <sz val="16"/>
      <color indexed="10"/>
      <name val="Calibri"/>
      <family val="2"/>
    </font>
    <font>
      <sz val="14"/>
      <name val="Calibri"/>
      <family val="2"/>
    </font>
    <font>
      <sz val="18"/>
      <color rgb="FFFF9900"/>
      <name val="Calibri"/>
      <family val="2"/>
    </font>
    <font>
      <sz val="11"/>
      <color rgb="FF000000"/>
      <name val="Calibri"/>
      <family val="2"/>
    </font>
    <font>
      <sz val="11"/>
      <color rgb="FF0070C0"/>
      <name val="Calibri"/>
      <family val="2"/>
      <scheme val="minor"/>
    </font>
    <font>
      <b/>
      <sz val="11"/>
      <color theme="3" tint="0.79998168889431442"/>
      <name val="Calibri"/>
      <family val="2"/>
      <scheme val="minor"/>
    </font>
  </fonts>
  <fills count="60">
    <fill>
      <patternFill patternType="none"/>
    </fill>
    <fill>
      <patternFill patternType="gray125"/>
    </fill>
    <fill>
      <gradientFill degree="45">
        <stop position="0">
          <color theme="0"/>
        </stop>
        <stop position="1">
          <color rgb="FF99CCFF"/>
        </stop>
      </gradientFill>
    </fill>
    <fill>
      <patternFill patternType="solid">
        <fgColor theme="3" tint="0.79998168889431442"/>
        <bgColor indexed="64"/>
      </patternFill>
    </fill>
    <fill>
      <patternFill patternType="solid">
        <fgColor theme="5" tint="0.59999389629810485"/>
        <bgColor indexed="64"/>
      </patternFill>
    </fill>
    <fill>
      <patternFill patternType="solid">
        <fgColor theme="6" tint="0.39997558519241921"/>
        <bgColor indexed="64"/>
      </patternFill>
    </fill>
    <fill>
      <patternFill patternType="solid">
        <fgColor theme="9" tint="0.59999389629810485"/>
        <bgColor indexed="64"/>
      </patternFill>
    </fill>
    <fill>
      <patternFill patternType="solid">
        <fgColor theme="3" tint="0.79998168889431442"/>
        <bgColor auto="1"/>
      </patternFill>
    </fill>
    <fill>
      <gradientFill degree="135">
        <stop position="0">
          <color theme="0"/>
        </stop>
        <stop position="1">
          <color rgb="FF99CCFF"/>
        </stop>
      </gradientFill>
    </fill>
    <fill>
      <gradientFill degree="90">
        <stop position="0">
          <color theme="0"/>
        </stop>
        <stop position="0.5">
          <color theme="1"/>
        </stop>
        <stop position="1">
          <color theme="0"/>
        </stop>
      </gradientFill>
    </fill>
    <fill>
      <gradientFill degree="45">
        <stop position="0">
          <color theme="0"/>
        </stop>
        <stop position="1">
          <color theme="4" tint="0.40000610370189521"/>
        </stop>
      </gradientFill>
    </fill>
    <fill>
      <gradientFill degree="90">
        <stop position="0">
          <color theme="0"/>
        </stop>
        <stop position="0.5">
          <color theme="4" tint="0.40000610370189521"/>
        </stop>
        <stop position="1">
          <color theme="0"/>
        </stop>
      </gradientFill>
    </fill>
    <fill>
      <gradientFill degree="90">
        <stop position="0">
          <color theme="0"/>
        </stop>
        <stop position="0.5">
          <color theme="0" tint="-0.25098422193060094"/>
        </stop>
        <stop position="1">
          <color theme="0"/>
        </stop>
      </gradientFill>
    </fill>
    <fill>
      <gradientFill type="path" left="0.5" right="0.5" top="0.5" bottom="0.5">
        <stop position="0">
          <color theme="0"/>
        </stop>
        <stop position="1">
          <color theme="0" tint="-0.1490218817712943"/>
        </stop>
      </gradientFill>
    </fill>
    <fill>
      <gradientFill degree="135">
        <stop position="0">
          <color theme="0"/>
        </stop>
        <stop position="0.5">
          <color theme="4" tint="0.59999389629810485"/>
        </stop>
        <stop position="1">
          <color theme="0"/>
        </stop>
      </gradientFill>
    </fill>
    <fill>
      <gradientFill type="path" left="0.5" right="0.5" top="0.5" bottom="0.5">
        <stop position="0">
          <color theme="0"/>
        </stop>
        <stop position="1">
          <color theme="4" tint="0.59999389629810485"/>
        </stop>
      </gradientFill>
    </fill>
    <fill>
      <gradientFill type="path" left="0.5" right="0.5" top="0.5" bottom="0.5">
        <stop position="0">
          <color theme="0"/>
        </stop>
        <stop position="1">
          <color theme="0" tint="-0.34900967436750391"/>
        </stop>
      </gradientFill>
    </fill>
    <fill>
      <gradientFill type="path" left="0.5" right="0.5" top="0.5" bottom="0.5">
        <stop position="0">
          <color theme="0"/>
        </stop>
        <stop position="1">
          <color theme="4" tint="0.40000610370189521"/>
        </stop>
      </gradientFill>
    </fill>
    <fill>
      <gradientFill type="path">
        <stop position="0">
          <color theme="0"/>
        </stop>
        <stop position="1">
          <color rgb="FF993300"/>
        </stop>
      </gradientFill>
    </fill>
    <fill>
      <patternFill patternType="solid">
        <fgColor rgb="FF99CCFF"/>
        <bgColor indexed="64"/>
      </patternFill>
    </fill>
    <fill>
      <patternFill patternType="solid">
        <fgColor theme="4" tint="0.79998168889431442"/>
        <bgColor indexed="64"/>
      </patternFill>
    </fill>
    <fill>
      <patternFill patternType="solid">
        <fgColor theme="0"/>
        <bgColor indexed="64"/>
      </patternFill>
    </fill>
    <fill>
      <gradientFill degree="45">
        <stop position="0">
          <color theme="0"/>
        </stop>
        <stop position="1">
          <color theme="3" tint="0.80001220740379042"/>
        </stop>
      </gradientFill>
    </fill>
    <fill>
      <gradientFill degree="45">
        <stop position="0">
          <color theme="0"/>
        </stop>
        <stop position="1">
          <color theme="3" tint="0.59999389629810485"/>
        </stop>
      </gradientFill>
    </fill>
    <fill>
      <gradientFill degree="45">
        <stop position="0">
          <color theme="0"/>
        </stop>
        <stop position="1">
          <color theme="3" tint="0.40000610370189521"/>
        </stop>
      </gradientFill>
    </fill>
    <fill>
      <gradientFill degree="45">
        <stop position="0">
          <color theme="0"/>
        </stop>
        <stop position="1">
          <color theme="4" tint="-0.25098422193060094"/>
        </stop>
      </gradientFill>
    </fill>
    <fill>
      <patternFill patternType="solid">
        <fgColor rgb="FFCCECFF"/>
        <bgColor indexed="64"/>
      </patternFill>
    </fill>
    <fill>
      <patternFill patternType="solid">
        <fgColor rgb="FF33CCFF"/>
        <bgColor indexed="64"/>
      </patternFill>
    </fill>
    <fill>
      <patternFill patternType="solid">
        <fgColor rgb="FF0099CC"/>
        <bgColor indexed="64"/>
      </patternFill>
    </fill>
    <fill>
      <patternFill patternType="solid">
        <fgColor rgb="FFCCFF66"/>
        <bgColor indexed="64"/>
      </patternFill>
    </fill>
    <fill>
      <patternFill patternType="solid">
        <fgColor rgb="FF99FF66"/>
        <bgColor indexed="64"/>
      </patternFill>
    </fill>
    <fill>
      <patternFill patternType="solid">
        <fgColor rgb="FF66FF99"/>
        <bgColor indexed="64"/>
      </patternFill>
    </fill>
    <fill>
      <patternFill patternType="solid">
        <fgColor rgb="FFFF7C80"/>
        <bgColor indexed="64"/>
      </patternFill>
    </fill>
    <fill>
      <patternFill patternType="solid">
        <fgColor rgb="FFFF9900"/>
        <bgColor indexed="64"/>
      </patternFill>
    </fill>
    <fill>
      <patternFill patternType="solid">
        <fgColor rgb="FFFF66CC"/>
        <bgColor indexed="64"/>
      </patternFill>
    </fill>
    <fill>
      <patternFill patternType="solid">
        <fgColor rgb="FFFF6699"/>
        <bgColor indexed="64"/>
      </patternFill>
    </fill>
    <fill>
      <gradientFill type="path">
        <stop position="0">
          <color theme="0"/>
        </stop>
        <stop position="1">
          <color theme="0" tint="-0.49803155613879818"/>
        </stop>
      </gradientFill>
    </fill>
    <fill>
      <patternFill patternType="solid">
        <fgColor theme="2" tint="-9.9978637043366805E-2"/>
        <bgColor indexed="24"/>
      </patternFill>
    </fill>
    <fill>
      <patternFill patternType="solid">
        <fgColor theme="2" tint="-9.9978637043366805E-2"/>
        <bgColor indexed="53"/>
      </patternFill>
    </fill>
    <fill>
      <patternFill patternType="solid">
        <fgColor rgb="FF00CCFF"/>
        <bgColor indexed="64"/>
      </patternFill>
    </fill>
    <fill>
      <gradientFill type="path">
        <stop position="0">
          <color theme="0"/>
        </stop>
        <stop position="1">
          <color rgb="FF00CCFF"/>
        </stop>
      </gradientFill>
    </fill>
    <fill>
      <patternFill patternType="solid">
        <fgColor theme="0"/>
        <bgColor indexed="24"/>
      </patternFill>
    </fill>
    <fill>
      <patternFill patternType="solid">
        <fgColor theme="0"/>
        <bgColor indexed="53"/>
      </patternFill>
    </fill>
    <fill>
      <gradientFill degree="45">
        <stop position="0">
          <color theme="0"/>
        </stop>
        <stop position="1">
          <color theme="4" tint="0.59999389629810485"/>
        </stop>
      </gradientFill>
    </fill>
    <fill>
      <patternFill patternType="solid">
        <fgColor rgb="FFCCFF33"/>
        <bgColor indexed="64"/>
      </patternFill>
    </fill>
    <fill>
      <gradientFill type="path">
        <stop position="0">
          <color theme="0"/>
        </stop>
        <stop position="1">
          <color rgb="FF99CC00"/>
        </stop>
      </gradientFill>
    </fill>
    <fill>
      <patternFill patternType="solid">
        <fgColor theme="0"/>
        <bgColor indexed="26"/>
      </patternFill>
    </fill>
    <fill>
      <patternFill patternType="solid">
        <fgColor theme="2"/>
        <bgColor indexed="26"/>
      </patternFill>
    </fill>
    <fill>
      <patternFill patternType="solid">
        <fgColor theme="2"/>
        <bgColor indexed="53"/>
      </patternFill>
    </fill>
    <fill>
      <patternFill patternType="solid">
        <fgColor theme="2"/>
        <bgColor indexed="64"/>
      </patternFill>
    </fill>
    <fill>
      <patternFill patternType="solid">
        <fgColor rgb="FFFFFF00"/>
        <bgColor auto="1"/>
      </patternFill>
    </fill>
    <fill>
      <gradientFill type="path">
        <stop position="0">
          <color theme="0"/>
        </stop>
        <stop position="1">
          <color rgb="FFFFFF66"/>
        </stop>
      </gradientFill>
    </fill>
    <fill>
      <patternFill patternType="solid">
        <fgColor rgb="FFFFFF00"/>
        <bgColor indexed="64"/>
      </patternFill>
    </fill>
    <fill>
      <patternFill patternType="solid">
        <fgColor theme="0"/>
        <bgColor indexed="47"/>
      </patternFill>
    </fill>
    <fill>
      <patternFill patternType="solid">
        <fgColor theme="0"/>
        <bgColor indexed="50"/>
      </patternFill>
    </fill>
    <fill>
      <patternFill patternType="solid">
        <fgColor rgb="FFCCFF33"/>
        <bgColor auto="1"/>
      </patternFill>
    </fill>
    <fill>
      <patternFill patternType="solid">
        <fgColor theme="0"/>
        <bgColor indexed="61"/>
      </patternFill>
    </fill>
    <fill>
      <gradientFill degree="90">
        <stop position="0">
          <color theme="0"/>
        </stop>
        <stop position="1">
          <color rgb="FFC00000"/>
        </stop>
      </gradientFill>
    </fill>
    <fill>
      <patternFill patternType="solid">
        <fgColor indexed="9"/>
        <bgColor indexed="26"/>
      </patternFill>
    </fill>
    <fill>
      <patternFill patternType="solid">
        <fgColor theme="4" tint="0.59999389629810485"/>
        <bgColor indexed="64"/>
      </patternFill>
    </fill>
  </fills>
  <borders count="4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right/>
      <top/>
      <bottom style="thin">
        <color theme="9" tint="-0.24994659260841701"/>
      </bottom>
      <diagonal/>
    </border>
    <border>
      <left style="thin">
        <color theme="9" tint="-0.24994659260841701"/>
      </left>
      <right style="thin">
        <color theme="9" tint="-0.24994659260841701"/>
      </right>
      <top/>
      <bottom style="thin">
        <color theme="9" tint="-0.24994659260841701"/>
      </bottom>
      <diagonal/>
    </border>
    <border>
      <left style="thin">
        <color theme="9" tint="-0.24994659260841701"/>
      </left>
      <right/>
      <top/>
      <bottom style="thin">
        <color theme="9" tint="-0.24994659260841701"/>
      </bottom>
      <diagonal/>
    </border>
    <border>
      <left/>
      <right/>
      <top style="thin">
        <color theme="9" tint="-0.24994659260841701"/>
      </top>
      <bottom/>
      <diagonal/>
    </border>
    <border>
      <left/>
      <right style="thin">
        <color theme="9" tint="-0.24994659260841701"/>
      </right>
      <top style="thin">
        <color theme="9" tint="-0.24994659260841701"/>
      </top>
      <bottom/>
      <diagonal/>
    </border>
    <border>
      <left style="medium">
        <color theme="9" tint="-0.24994659260841701"/>
      </left>
      <right/>
      <top style="medium">
        <color theme="9" tint="-0.24994659260841701"/>
      </top>
      <bottom style="medium">
        <color theme="9" tint="-0.24994659260841701"/>
      </bottom>
      <diagonal/>
    </border>
    <border>
      <left style="medium">
        <color theme="9" tint="-0.24994659260841701"/>
      </left>
      <right style="medium">
        <color theme="9" tint="-0.24994659260841701"/>
      </right>
      <top style="medium">
        <color theme="9" tint="-0.24994659260841701"/>
      </top>
      <bottom style="medium">
        <color theme="9" tint="-0.24994659260841701"/>
      </bottom>
      <diagonal/>
    </border>
    <border>
      <left/>
      <right/>
      <top style="medium">
        <color indexed="64"/>
      </top>
      <bottom/>
      <diagonal/>
    </border>
    <border>
      <left/>
      <right/>
      <top/>
      <bottom style="thin">
        <color indexed="64"/>
      </bottom>
      <diagonal/>
    </border>
    <border>
      <left/>
      <right/>
      <top style="thin">
        <color indexed="64"/>
      </top>
      <bottom/>
      <diagonal/>
    </border>
    <border>
      <left style="thin">
        <color indexed="64"/>
      </left>
      <right/>
      <top style="thin">
        <color indexed="64"/>
      </top>
      <bottom/>
      <diagonal/>
    </border>
    <border>
      <left/>
      <right style="thin">
        <color indexed="64"/>
      </right>
      <top/>
      <bottom/>
      <diagonal/>
    </border>
    <border>
      <left style="thin">
        <color indexed="64"/>
      </left>
      <right/>
      <top/>
      <bottom style="thin">
        <color indexed="64"/>
      </bottom>
      <diagonal/>
    </border>
    <border>
      <left/>
      <right style="medium">
        <color indexed="8"/>
      </right>
      <top style="medium">
        <color indexed="64"/>
      </top>
      <bottom/>
      <diagonal/>
    </border>
    <border>
      <left style="medium">
        <color indexed="8"/>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bottom style="medium">
        <color indexed="64"/>
      </bottom>
      <diagonal/>
    </border>
    <border>
      <left style="thin">
        <color indexed="64"/>
      </left>
      <right/>
      <top/>
      <bottom/>
      <diagonal/>
    </border>
    <border>
      <left/>
      <right style="thin">
        <color indexed="64"/>
      </right>
      <top style="thin">
        <color indexed="64"/>
      </top>
      <bottom/>
      <diagonal/>
    </border>
    <border>
      <left/>
      <right style="medium">
        <color indexed="64"/>
      </right>
      <top style="medium">
        <color indexed="64"/>
      </top>
      <bottom/>
      <diagonal/>
    </border>
    <border>
      <left style="medium">
        <color indexed="64"/>
      </left>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style="thin">
        <color indexed="64"/>
      </left>
      <right style="thin">
        <color indexed="64"/>
      </right>
      <top/>
      <bottom/>
      <diagonal/>
    </border>
    <border>
      <left/>
      <right style="medium">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bottom/>
      <diagonal/>
    </border>
    <border>
      <left style="thin">
        <color indexed="64"/>
      </left>
      <right style="thin">
        <color indexed="64"/>
      </right>
      <top style="thin">
        <color indexed="64"/>
      </top>
      <bottom/>
      <diagonal/>
    </border>
    <border>
      <left style="thin">
        <color theme="9" tint="-0.24994659260841701"/>
      </left>
      <right style="thin">
        <color theme="9" tint="-0.24994659260841701"/>
      </right>
      <top style="medium">
        <color theme="9" tint="-0.24994659260841701"/>
      </top>
      <bottom style="thin">
        <color theme="9" tint="-0.24994659260841701"/>
      </bottom>
      <diagonal/>
    </border>
    <border>
      <left style="thin">
        <color theme="9" tint="-0.24994659260841701"/>
      </left>
      <right style="thin">
        <color theme="9" tint="-0.24994659260841701"/>
      </right>
      <top style="thin">
        <color theme="9" tint="-0.24994659260841701"/>
      </top>
      <bottom/>
      <diagonal/>
    </border>
    <border>
      <left style="thin">
        <color indexed="64"/>
      </left>
      <right style="thin">
        <color theme="9" tint="-0.24994659260841701"/>
      </right>
      <top style="thin">
        <color indexed="64"/>
      </top>
      <bottom style="thin">
        <color theme="9" tint="-0.24994659260841701"/>
      </bottom>
      <diagonal/>
    </border>
    <border>
      <left style="thin">
        <color indexed="64"/>
      </left>
      <right style="thin">
        <color theme="9" tint="-0.24994659260841701"/>
      </right>
      <top style="thin">
        <color theme="9" tint="-0.24994659260841701"/>
      </top>
      <bottom style="thin">
        <color indexed="64"/>
      </bottom>
      <diagonal/>
    </border>
    <border>
      <left style="thin">
        <color indexed="64"/>
      </left>
      <right style="thin">
        <color theme="9" tint="-0.24994659260841701"/>
      </right>
      <top style="thin">
        <color theme="9" tint="-0.24994659260841701"/>
      </top>
      <bottom style="thin">
        <color theme="9" tint="-0.24994659260841701"/>
      </bottom>
      <diagonal/>
    </border>
  </borders>
  <cellStyleXfs count="3">
    <xf numFmtId="0" fontId="0" fillId="0" borderId="0"/>
    <xf numFmtId="164" fontId="6" fillId="0" borderId="0"/>
    <xf numFmtId="164" fontId="7" fillId="0" borderId="0" applyNumberFormat="0" applyFill="0" applyBorder="0" applyAlignment="0" applyProtection="0">
      <alignment vertical="top"/>
      <protection locked="0"/>
    </xf>
  </cellStyleXfs>
  <cellXfs count="244">
    <xf numFmtId="0" fontId="0" fillId="0" borderId="0" xfId="0"/>
    <xf numFmtId="1" fontId="0" fillId="0" borderId="0" xfId="0" applyNumberFormat="1"/>
    <xf numFmtId="0" fontId="4" fillId="0" borderId="0" xfId="0" applyFont="1" applyAlignment="1">
      <alignment vertical="center"/>
    </xf>
    <xf numFmtId="0" fontId="4" fillId="0" borderId="0" xfId="0" applyFont="1" applyAlignment="1">
      <alignment horizontal="center" vertical="center"/>
    </xf>
    <xf numFmtId="0" fontId="4" fillId="3" borderId="7" xfId="0" applyFont="1" applyFill="1" applyBorder="1" applyAlignment="1">
      <alignment horizontal="center" vertical="center"/>
    </xf>
    <xf numFmtId="0" fontId="4" fillId="4" borderId="7" xfId="0" applyFont="1" applyFill="1" applyBorder="1" applyAlignment="1">
      <alignment horizontal="center" vertical="center"/>
    </xf>
    <xf numFmtId="0" fontId="4" fillId="5" borderId="7" xfId="0" applyFont="1" applyFill="1" applyBorder="1" applyAlignment="1">
      <alignment horizontal="center" vertical="center"/>
    </xf>
    <xf numFmtId="0" fontId="4" fillId="6" borderId="7" xfId="0" applyFont="1" applyFill="1" applyBorder="1" applyAlignment="1">
      <alignment horizontal="center" vertical="center"/>
    </xf>
    <xf numFmtId="0" fontId="4" fillId="6" borderId="8" xfId="0" applyFont="1" applyFill="1" applyBorder="1" applyAlignment="1">
      <alignment horizontal="center" vertical="center"/>
    </xf>
    <xf numFmtId="0" fontId="4" fillId="8" borderId="12" xfId="0" applyFont="1" applyFill="1" applyBorder="1" applyAlignment="1">
      <alignment horizontal="center" vertical="center"/>
    </xf>
    <xf numFmtId="0" fontId="4" fillId="8" borderId="12" xfId="0" applyFont="1" applyFill="1" applyBorder="1" applyAlignment="1">
      <alignment horizontal="center" vertical="center" wrapText="1"/>
    </xf>
    <xf numFmtId="0" fontId="3" fillId="0" borderId="5" xfId="0" applyFont="1" applyBorder="1" applyAlignment="1" applyProtection="1">
      <alignment horizontal="left" vertical="center" indent="1"/>
      <protection locked="0"/>
    </xf>
    <xf numFmtId="0" fontId="3" fillId="0" borderId="5" xfId="0" applyFont="1" applyBorder="1" applyAlignment="1" applyProtection="1">
      <alignment vertical="center"/>
      <protection locked="0"/>
    </xf>
    <xf numFmtId="9" fontId="3" fillId="0" borderId="5" xfId="0" applyNumberFormat="1" applyFont="1" applyBorder="1" applyAlignment="1" applyProtection="1">
      <alignment horizontal="center" vertical="center"/>
      <protection locked="0"/>
    </xf>
    <xf numFmtId="0" fontId="3" fillId="0" borderId="7" xfId="0" applyFont="1" applyBorder="1" applyAlignment="1" applyProtection="1">
      <alignment horizontal="left" vertical="center" indent="1"/>
      <protection locked="0"/>
    </xf>
    <xf numFmtId="0" fontId="3" fillId="0" borderId="7" xfId="0" applyFont="1" applyBorder="1" applyAlignment="1" applyProtection="1">
      <alignment horizontal="left" vertical="center"/>
      <protection locked="0"/>
    </xf>
    <xf numFmtId="0" fontId="3" fillId="0" borderId="5" xfId="0" applyFont="1" applyBorder="1" applyAlignment="1" applyProtection="1">
      <alignment horizontal="left" vertical="center"/>
      <protection locked="0"/>
    </xf>
    <xf numFmtId="0" fontId="4" fillId="8" borderId="11" xfId="0" applyFont="1" applyFill="1" applyBorder="1" applyAlignment="1">
      <alignment horizontal="center" vertical="center"/>
    </xf>
    <xf numFmtId="0" fontId="8" fillId="0" borderId="0" xfId="0" applyFont="1" applyAlignment="1" applyProtection="1">
      <alignment horizontal="center" vertical="center"/>
      <protection hidden="1"/>
    </xf>
    <xf numFmtId="0" fontId="9" fillId="0" borderId="13" xfId="0" applyFont="1" applyBorder="1" applyAlignment="1" applyProtection="1">
      <alignment horizontal="center" vertical="center" wrapText="1"/>
      <protection hidden="1"/>
    </xf>
    <xf numFmtId="0" fontId="10" fillId="0" borderId="0" xfId="1" applyNumberFormat="1" applyFont="1" applyAlignment="1" applyProtection="1">
      <alignment horizontal="center" vertical="center"/>
      <protection hidden="1"/>
    </xf>
    <xf numFmtId="0" fontId="11" fillId="0" borderId="0" xfId="0" applyFont="1" applyProtection="1">
      <protection hidden="1"/>
    </xf>
    <xf numFmtId="0" fontId="12" fillId="0" borderId="0" xfId="0" applyFont="1" applyProtection="1">
      <protection hidden="1"/>
    </xf>
    <xf numFmtId="0" fontId="13" fillId="0" borderId="0" xfId="1" applyNumberFormat="1" applyFont="1" applyAlignment="1" applyProtection="1">
      <alignment horizontal="center" vertical="center" wrapText="1"/>
      <protection hidden="1"/>
    </xf>
    <xf numFmtId="0" fontId="14" fillId="0" borderId="0" xfId="1" applyNumberFormat="1" applyFont="1" applyProtection="1">
      <protection hidden="1"/>
    </xf>
    <xf numFmtId="0" fontId="14" fillId="0" borderId="14" xfId="1" applyNumberFormat="1" applyFont="1" applyBorder="1" applyProtection="1">
      <protection hidden="1"/>
    </xf>
    <xf numFmtId="0" fontId="15" fillId="9" borderId="1" xfId="1" applyNumberFormat="1" applyFont="1" applyFill="1" applyBorder="1" applyAlignment="1" applyProtection="1">
      <alignment horizontal="center" vertical="center" wrapText="1"/>
      <protection hidden="1"/>
    </xf>
    <xf numFmtId="9" fontId="16" fillId="10" borderId="1" xfId="0" applyNumberFormat="1" applyFont="1" applyFill="1" applyBorder="1" applyAlignment="1" applyProtection="1">
      <alignment horizontal="center" vertical="center"/>
      <protection hidden="1"/>
    </xf>
    <xf numFmtId="0" fontId="17" fillId="0" borderId="15" xfId="1" applyNumberFormat="1" applyFont="1" applyBorder="1" applyAlignment="1" applyProtection="1">
      <alignment vertical="center"/>
      <protection hidden="1"/>
    </xf>
    <xf numFmtId="0" fontId="17" fillId="0" borderId="0" xfId="1" applyNumberFormat="1" applyFont="1" applyAlignment="1" applyProtection="1">
      <alignment vertical="center"/>
      <protection hidden="1"/>
    </xf>
    <xf numFmtId="0" fontId="10" fillId="0" borderId="0" xfId="1" applyNumberFormat="1" applyFont="1" applyAlignment="1" applyProtection="1">
      <alignment vertical="center"/>
      <protection hidden="1"/>
    </xf>
    <xf numFmtId="0" fontId="10" fillId="0" borderId="17" xfId="1" applyNumberFormat="1" applyFont="1" applyBorder="1" applyAlignment="1" applyProtection="1">
      <alignment vertical="center"/>
      <protection hidden="1"/>
    </xf>
    <xf numFmtId="0" fontId="13" fillId="0" borderId="0" xfId="1" applyNumberFormat="1" applyFont="1" applyAlignment="1" applyProtection="1">
      <alignment horizontal="center" wrapText="1"/>
      <protection hidden="1"/>
    </xf>
    <xf numFmtId="0" fontId="13" fillId="0" borderId="0" xfId="1" applyNumberFormat="1" applyFont="1" applyAlignment="1" applyProtection="1">
      <alignment horizontal="center"/>
      <protection hidden="1"/>
    </xf>
    <xf numFmtId="0" fontId="18" fillId="0" borderId="3" xfId="1" applyNumberFormat="1" applyFont="1" applyBorder="1" applyAlignment="1" applyProtection="1">
      <alignment vertical="center"/>
      <protection hidden="1"/>
    </xf>
    <xf numFmtId="0" fontId="11" fillId="0" borderId="0" xfId="1" applyNumberFormat="1" applyFont="1" applyProtection="1">
      <protection hidden="1"/>
    </xf>
    <xf numFmtId="0" fontId="19" fillId="12" borderId="1" xfId="1" applyNumberFormat="1" applyFont="1" applyFill="1" applyBorder="1" applyAlignment="1" applyProtection="1">
      <alignment horizontal="center" vertical="center" wrapText="1"/>
      <protection hidden="1"/>
    </xf>
    <xf numFmtId="2" fontId="20" fillId="13" borderId="19" xfId="1" applyNumberFormat="1" applyFont="1" applyFill="1" applyBorder="1" applyAlignment="1" applyProtection="1">
      <alignment horizontal="center" vertical="center"/>
      <protection hidden="1"/>
    </xf>
    <xf numFmtId="165" fontId="21" fillId="15" borderId="22" xfId="0" applyNumberFormat="1" applyFont="1" applyFill="1" applyBorder="1" applyAlignment="1" applyProtection="1">
      <alignment horizontal="center" vertical="center" shrinkToFit="1"/>
      <protection locked="0"/>
    </xf>
    <xf numFmtId="165" fontId="21" fillId="15" borderId="22" xfId="0" applyNumberFormat="1" applyFont="1" applyFill="1" applyBorder="1" applyAlignment="1" applyProtection="1">
      <alignment horizontal="center" vertical="center"/>
      <protection locked="0"/>
    </xf>
    <xf numFmtId="165" fontId="21" fillId="15" borderId="22" xfId="0" applyNumberFormat="1" applyFont="1" applyFill="1" applyBorder="1" applyAlignment="1" applyProtection="1">
      <alignment vertical="center" wrapText="1"/>
      <protection locked="0"/>
    </xf>
    <xf numFmtId="165" fontId="21" fillId="15" borderId="22" xfId="0" applyNumberFormat="1" applyFont="1" applyFill="1" applyBorder="1" applyAlignment="1" applyProtection="1">
      <alignment horizontal="center" vertical="center" wrapText="1"/>
      <protection locked="0"/>
    </xf>
    <xf numFmtId="165" fontId="21" fillId="15" borderId="22" xfId="0" applyNumberFormat="1" applyFont="1" applyFill="1" applyBorder="1" applyAlignment="1" applyProtection="1">
      <alignment vertical="center"/>
      <protection locked="0"/>
    </xf>
    <xf numFmtId="0" fontId="22" fillId="0" borderId="23" xfId="1" applyNumberFormat="1" applyFont="1" applyBorder="1" applyAlignment="1" applyProtection="1">
      <alignment horizontal="center" vertical="center"/>
      <protection hidden="1"/>
    </xf>
    <xf numFmtId="0" fontId="23" fillId="9" borderId="16" xfId="1" applyNumberFormat="1" applyFont="1" applyFill="1" applyBorder="1" applyAlignment="1" applyProtection="1">
      <alignment horizontal="left" vertical="center" wrapText="1" readingOrder="1"/>
      <protection hidden="1"/>
    </xf>
    <xf numFmtId="0" fontId="13" fillId="0" borderId="30" xfId="1" applyNumberFormat="1" applyFont="1" applyBorder="1" applyAlignment="1" applyProtection="1">
      <alignment horizontal="center" vertical="center" textRotation="90"/>
      <protection hidden="1"/>
    </xf>
    <xf numFmtId="0" fontId="25" fillId="21" borderId="23" xfId="1" applyNumberFormat="1" applyFont="1" applyFill="1" applyBorder="1" applyAlignment="1" applyProtection="1">
      <alignment horizontal="left" vertical="center" wrapText="1" shrinkToFit="1" readingOrder="1"/>
      <protection hidden="1"/>
    </xf>
    <xf numFmtId="0" fontId="26" fillId="9" borderId="18" xfId="0" applyFont="1" applyFill="1" applyBorder="1" applyAlignment="1" applyProtection="1">
      <alignment horizontal="center" vertical="center" wrapText="1"/>
      <protection hidden="1"/>
    </xf>
    <xf numFmtId="0" fontId="27" fillId="0" borderId="27" xfId="0" applyFont="1" applyBorder="1" applyAlignment="1" applyProtection="1">
      <alignment vertical="center" textRotation="90"/>
      <protection locked="0"/>
    </xf>
    <xf numFmtId="0" fontId="27" fillId="0" borderId="28" xfId="0" applyFont="1" applyBorder="1" applyAlignment="1" applyProtection="1">
      <alignment vertical="center" textRotation="90"/>
      <protection locked="0"/>
    </xf>
    <xf numFmtId="0" fontId="27" fillId="19" borderId="28" xfId="0" applyFont="1" applyFill="1" applyBorder="1" applyAlignment="1" applyProtection="1">
      <alignment vertical="center" textRotation="90"/>
      <protection locked="0"/>
    </xf>
    <xf numFmtId="0" fontId="27" fillId="0" borderId="28" xfId="2" applyNumberFormat="1" applyFont="1" applyFill="1" applyBorder="1" applyAlignment="1" applyProtection="1">
      <alignment vertical="center" textRotation="90"/>
      <protection locked="0"/>
    </xf>
    <xf numFmtId="0" fontId="27" fillId="19" borderId="28" xfId="2" applyNumberFormat="1" applyFont="1" applyFill="1" applyBorder="1" applyAlignment="1" applyProtection="1">
      <alignment vertical="center" textRotation="90"/>
      <protection locked="0"/>
    </xf>
    <xf numFmtId="0" fontId="27" fillId="0" borderId="29" xfId="0" applyFont="1" applyBorder="1" applyAlignment="1" applyProtection="1">
      <alignment vertical="center" textRotation="90"/>
      <protection locked="0"/>
    </xf>
    <xf numFmtId="0" fontId="11" fillId="20" borderId="37" xfId="0" applyFont="1" applyFill="1" applyBorder="1" applyAlignment="1" applyProtection="1">
      <alignment vertical="center" textRotation="90"/>
      <protection locked="0"/>
    </xf>
    <xf numFmtId="0" fontId="28" fillId="20" borderId="38" xfId="2" applyNumberFormat="1" applyFont="1" applyFill="1" applyBorder="1" applyAlignment="1" applyProtection="1">
      <alignment horizontal="center" vertical="center" textRotation="90"/>
      <protection locked="0"/>
    </xf>
    <xf numFmtId="0" fontId="11" fillId="20" borderId="38" xfId="0" applyFont="1" applyFill="1" applyBorder="1" applyAlignment="1" applyProtection="1">
      <alignment vertical="center" textRotation="90"/>
      <protection locked="0"/>
    </xf>
    <xf numFmtId="0" fontId="11" fillId="0" borderId="38" xfId="0" applyFont="1" applyBorder="1" applyAlignment="1" applyProtection="1">
      <alignment horizontal="center" vertical="center" textRotation="90"/>
      <protection locked="0"/>
    </xf>
    <xf numFmtId="0" fontId="28" fillId="0" borderId="38" xfId="2" applyNumberFormat="1" applyFont="1" applyFill="1" applyBorder="1" applyAlignment="1" applyProtection="1">
      <alignment horizontal="center" vertical="center" textRotation="90"/>
      <protection locked="0"/>
    </xf>
    <xf numFmtId="0" fontId="11" fillId="0" borderId="38" xfId="0" applyFont="1" applyBorder="1" applyAlignment="1" applyProtection="1">
      <alignment vertical="center" textRotation="90"/>
      <protection locked="0"/>
    </xf>
    <xf numFmtId="0" fontId="11" fillId="20" borderId="38" xfId="0" applyFont="1" applyFill="1" applyBorder="1" applyAlignment="1" applyProtection="1">
      <alignment horizontal="center" vertical="center" textRotation="90"/>
      <protection locked="0"/>
    </xf>
    <xf numFmtId="0" fontId="28" fillId="0" borderId="18" xfId="2" applyNumberFormat="1" applyFont="1" applyFill="1" applyBorder="1" applyAlignment="1" applyProtection="1">
      <alignment horizontal="center" vertical="center" textRotation="90"/>
      <protection locked="0"/>
    </xf>
    <xf numFmtId="0" fontId="8" fillId="0" borderId="1" xfId="1" applyNumberFormat="1" applyFont="1" applyBorder="1" applyAlignment="1" applyProtection="1">
      <alignment horizontal="right" wrapText="1"/>
      <protection hidden="1"/>
    </xf>
    <xf numFmtId="0" fontId="29" fillId="0" borderId="30" xfId="1" applyNumberFormat="1" applyFont="1" applyBorder="1" applyAlignment="1" applyProtection="1">
      <alignment horizontal="center" vertical="center" textRotation="90"/>
      <protection hidden="1"/>
    </xf>
    <xf numFmtId="0" fontId="8" fillId="0" borderId="38" xfId="1" applyNumberFormat="1" applyFont="1" applyBorder="1" applyAlignment="1" applyProtection="1">
      <alignment horizontal="right" vertical="top" wrapText="1"/>
      <protection hidden="1"/>
    </xf>
    <xf numFmtId="0" fontId="11" fillId="0" borderId="40" xfId="0" applyFont="1" applyBorder="1" applyAlignment="1" applyProtection="1">
      <alignment horizontal="center" vertical="center"/>
      <protection hidden="1"/>
    </xf>
    <xf numFmtId="0" fontId="13" fillId="0" borderId="0" xfId="1" applyNumberFormat="1" applyFont="1" applyAlignment="1" applyProtection="1">
      <alignment vertical="center" wrapText="1"/>
      <protection hidden="1"/>
    </xf>
    <xf numFmtId="0" fontId="8" fillId="0" borderId="2" xfId="0" applyFont="1" applyBorder="1" applyAlignment="1" applyProtection="1">
      <alignment vertical="center" wrapText="1"/>
      <protection hidden="1"/>
    </xf>
    <xf numFmtId="9" fontId="15" fillId="36" borderId="1" xfId="0" applyNumberFormat="1" applyFont="1" applyFill="1" applyBorder="1" applyAlignment="1" applyProtection="1">
      <alignment horizontal="center" vertical="center" wrapText="1"/>
      <protection hidden="1"/>
    </xf>
    <xf numFmtId="0" fontId="13" fillId="0" borderId="1" xfId="1" applyNumberFormat="1" applyFont="1" applyBorder="1" applyAlignment="1" applyProtection="1">
      <alignment horizontal="center" vertical="center"/>
      <protection hidden="1"/>
    </xf>
    <xf numFmtId="0" fontId="15" fillId="18" borderId="1" xfId="1" applyNumberFormat="1" applyFont="1" applyFill="1" applyBorder="1" applyAlignment="1" applyProtection="1">
      <alignment horizontal="center" vertical="center" wrapText="1"/>
      <protection hidden="1"/>
    </xf>
    <xf numFmtId="0" fontId="19" fillId="37" borderId="1" xfId="1" applyNumberFormat="1" applyFont="1" applyFill="1" applyBorder="1" applyAlignment="1" applyProtection="1">
      <alignment horizontal="center" vertical="center" wrapText="1"/>
      <protection locked="0"/>
    </xf>
    <xf numFmtId="0" fontId="19" fillId="38" borderId="1" xfId="1" applyNumberFormat="1" applyFont="1" applyFill="1" applyBorder="1" applyAlignment="1" applyProtection="1">
      <alignment horizontal="center" vertical="center" wrapText="1"/>
      <protection locked="0"/>
    </xf>
    <xf numFmtId="0" fontId="19" fillId="37" borderId="1" xfId="1" applyNumberFormat="1" applyFont="1" applyFill="1" applyBorder="1" applyAlignment="1" applyProtection="1">
      <alignment horizontal="center" vertical="center"/>
      <protection locked="0"/>
    </xf>
    <xf numFmtId="0" fontId="19" fillId="37" borderId="38" xfId="1" applyNumberFormat="1" applyFont="1" applyFill="1" applyBorder="1" applyAlignment="1" applyProtection="1">
      <alignment horizontal="center" vertical="center" wrapText="1"/>
      <protection locked="0"/>
    </xf>
    <xf numFmtId="0" fontId="19" fillId="0" borderId="0" xfId="1" applyNumberFormat="1" applyFont="1" applyAlignment="1" applyProtection="1">
      <alignment horizontal="center" vertical="center" wrapText="1"/>
      <protection hidden="1"/>
    </xf>
    <xf numFmtId="0" fontId="13" fillId="39" borderId="1" xfId="0" applyFont="1" applyFill="1" applyBorder="1" applyAlignment="1" applyProtection="1">
      <alignment horizontal="left" wrapText="1"/>
      <protection hidden="1"/>
    </xf>
    <xf numFmtId="0" fontId="19" fillId="41" borderId="38" xfId="1" applyNumberFormat="1" applyFont="1" applyFill="1" applyBorder="1" applyAlignment="1" applyProtection="1">
      <alignment horizontal="center" vertical="center" wrapText="1"/>
      <protection hidden="1"/>
    </xf>
    <xf numFmtId="0" fontId="19" fillId="42" borderId="1" xfId="1" applyNumberFormat="1" applyFont="1" applyFill="1" applyBorder="1" applyAlignment="1" applyProtection="1">
      <alignment vertical="center" wrapText="1"/>
      <protection hidden="1"/>
    </xf>
    <xf numFmtId="0" fontId="19" fillId="41" borderId="1" xfId="1" applyNumberFormat="1" applyFont="1" applyFill="1" applyBorder="1" applyAlignment="1" applyProtection="1">
      <alignment horizontal="center" vertical="center" wrapText="1"/>
      <protection hidden="1"/>
    </xf>
    <xf numFmtId="0" fontId="19" fillId="42" borderId="1" xfId="1" applyNumberFormat="1" applyFont="1" applyFill="1" applyBorder="1" applyAlignment="1" applyProtection="1">
      <alignment horizontal="center" vertical="center" wrapText="1"/>
      <protection hidden="1"/>
    </xf>
    <xf numFmtId="0" fontId="8" fillId="43" borderId="38" xfId="0" applyFont="1" applyFill="1" applyBorder="1" applyAlignment="1" applyProtection="1">
      <alignment vertical="center"/>
      <protection locked="0"/>
    </xf>
    <xf numFmtId="0" fontId="13" fillId="44" borderId="1" xfId="0" applyFont="1" applyFill="1" applyBorder="1" applyAlignment="1" applyProtection="1">
      <alignment vertical="center" wrapText="1"/>
      <protection hidden="1"/>
    </xf>
    <xf numFmtId="0" fontId="13" fillId="0" borderId="0" xfId="1" applyNumberFormat="1" applyFont="1" applyAlignment="1" applyProtection="1">
      <alignment vertical="center"/>
      <protection hidden="1"/>
    </xf>
    <xf numFmtId="0" fontId="30" fillId="0" borderId="0" xfId="1" applyNumberFormat="1" applyFont="1" applyAlignment="1" applyProtection="1">
      <alignment horizontal="center" vertical="center" wrapText="1"/>
      <protection hidden="1"/>
    </xf>
    <xf numFmtId="0" fontId="13" fillId="39" borderId="1" xfId="0" applyFont="1" applyFill="1" applyBorder="1" applyAlignment="1" applyProtection="1">
      <alignment vertical="center" wrapText="1"/>
      <protection hidden="1"/>
    </xf>
    <xf numFmtId="0" fontId="19" fillId="46" borderId="38" xfId="1" applyNumberFormat="1" applyFont="1" applyFill="1" applyBorder="1" applyAlignment="1" applyProtection="1">
      <alignment horizontal="center" vertical="center" wrapText="1"/>
      <protection hidden="1"/>
    </xf>
    <xf numFmtId="0" fontId="19" fillId="47" borderId="1" xfId="1" applyNumberFormat="1" applyFont="1" applyFill="1" applyBorder="1" applyAlignment="1" applyProtection="1">
      <alignment horizontal="center" vertical="center" wrapText="1"/>
      <protection hidden="1"/>
    </xf>
    <xf numFmtId="0" fontId="19" fillId="48" borderId="1" xfId="1" applyNumberFormat="1" applyFont="1" applyFill="1" applyBorder="1" applyAlignment="1" applyProtection="1">
      <alignment vertical="center" wrapText="1"/>
      <protection hidden="1"/>
    </xf>
    <xf numFmtId="0" fontId="11" fillId="49" borderId="1" xfId="0" applyFont="1" applyFill="1" applyBorder="1" applyAlignment="1" applyProtection="1">
      <alignment vertical="center"/>
      <protection hidden="1"/>
    </xf>
    <xf numFmtId="0" fontId="19" fillId="46" borderId="1" xfId="1" applyNumberFormat="1" applyFont="1" applyFill="1" applyBorder="1" applyAlignment="1" applyProtection="1">
      <alignment horizontal="center" vertical="center" wrapText="1"/>
      <protection hidden="1"/>
    </xf>
    <xf numFmtId="0" fontId="8" fillId="43" borderId="1" xfId="0" applyFont="1" applyFill="1" applyBorder="1" applyAlignment="1" applyProtection="1">
      <alignment vertical="center" wrapText="1"/>
      <protection hidden="1"/>
    </xf>
    <xf numFmtId="0" fontId="13" fillId="50" borderId="1" xfId="0" applyFont="1" applyFill="1" applyBorder="1" applyAlignment="1" applyProtection="1">
      <alignment vertical="center" wrapText="1"/>
      <protection hidden="1"/>
    </xf>
    <xf numFmtId="0" fontId="19" fillId="0" borderId="1" xfId="1" applyNumberFormat="1" applyFont="1" applyBorder="1" applyAlignment="1" applyProtection="1">
      <alignment horizontal="center" vertical="center" wrapText="1"/>
      <protection hidden="1"/>
    </xf>
    <xf numFmtId="0" fontId="19" fillId="0" borderId="1" xfId="1" applyNumberFormat="1" applyFont="1" applyBorder="1" applyAlignment="1" applyProtection="1">
      <alignment vertical="center" wrapText="1"/>
      <protection hidden="1"/>
    </xf>
    <xf numFmtId="0" fontId="13" fillId="52" borderId="1" xfId="0" applyFont="1" applyFill="1" applyBorder="1" applyAlignment="1" applyProtection="1">
      <alignment vertical="center" wrapText="1"/>
      <protection hidden="1"/>
    </xf>
    <xf numFmtId="0" fontId="13" fillId="52" borderId="1" xfId="0" applyFont="1" applyFill="1" applyBorder="1" applyAlignment="1" applyProtection="1">
      <alignment horizontal="left" vertical="center" wrapText="1"/>
      <protection hidden="1"/>
    </xf>
    <xf numFmtId="0" fontId="19" fillId="0" borderId="40" xfId="1" applyNumberFormat="1" applyFont="1" applyBorder="1" applyAlignment="1" applyProtection="1">
      <alignment horizontal="center" vertical="center" wrapText="1"/>
      <protection hidden="1"/>
    </xf>
    <xf numFmtId="0" fontId="19" fillId="0" borderId="15" xfId="1" applyNumberFormat="1" applyFont="1" applyBorder="1" applyAlignment="1" applyProtection="1">
      <alignment horizontal="center" vertical="center" wrapText="1"/>
      <protection hidden="1"/>
    </xf>
    <xf numFmtId="0" fontId="19" fillId="0" borderId="15" xfId="1" applyNumberFormat="1" applyFont="1" applyBorder="1" applyAlignment="1" applyProtection="1">
      <alignment vertical="center" wrapText="1"/>
      <protection hidden="1"/>
    </xf>
    <xf numFmtId="0" fontId="19" fillId="53" borderId="38" xfId="1" applyNumberFormat="1" applyFont="1" applyFill="1" applyBorder="1" applyAlignment="1" applyProtection="1">
      <alignment horizontal="center" vertical="center" wrapText="1"/>
      <protection hidden="1"/>
    </xf>
    <xf numFmtId="0" fontId="19" fillId="53" borderId="1" xfId="1" applyNumberFormat="1" applyFont="1" applyFill="1" applyBorder="1" applyAlignment="1" applyProtection="1">
      <alignment horizontal="center" vertical="center" wrapText="1"/>
      <protection hidden="1"/>
    </xf>
    <xf numFmtId="0" fontId="19" fillId="54" borderId="1" xfId="1" applyNumberFormat="1" applyFont="1" applyFill="1" applyBorder="1" applyAlignment="1" applyProtection="1">
      <alignment horizontal="center" vertical="center" wrapText="1"/>
      <protection hidden="1"/>
    </xf>
    <xf numFmtId="0" fontId="13" fillId="44" borderId="1" xfId="0" applyFont="1" applyFill="1" applyBorder="1" applyAlignment="1" applyProtection="1">
      <alignment horizontal="left" vertical="center" wrapText="1"/>
      <protection hidden="1"/>
    </xf>
    <xf numFmtId="0" fontId="13" fillId="55" borderId="1" xfId="0" applyFont="1" applyFill="1" applyBorder="1" applyAlignment="1" applyProtection="1">
      <alignment horizontal="left" vertical="center" wrapText="1"/>
      <protection hidden="1"/>
    </xf>
    <xf numFmtId="0" fontId="19" fillId="56" borderId="1" xfId="1" applyNumberFormat="1" applyFont="1" applyFill="1" applyBorder="1" applyAlignment="1" applyProtection="1">
      <alignment vertical="center"/>
      <protection hidden="1"/>
    </xf>
    <xf numFmtId="0" fontId="19" fillId="0" borderId="0" xfId="1" applyNumberFormat="1" applyFont="1" applyAlignment="1" applyProtection="1">
      <alignment vertical="center"/>
      <protection hidden="1"/>
    </xf>
    <xf numFmtId="0" fontId="29" fillId="58" borderId="0" xfId="1" applyNumberFormat="1" applyFont="1" applyFill="1" applyAlignment="1" applyProtection="1">
      <alignment horizontal="center"/>
      <protection hidden="1"/>
    </xf>
    <xf numFmtId="0" fontId="11" fillId="0" borderId="0" xfId="1" applyNumberFormat="1" applyFont="1" applyAlignment="1" applyProtection="1">
      <alignment wrapText="1"/>
      <protection hidden="1"/>
    </xf>
    <xf numFmtId="0" fontId="31" fillId="0" borderId="0" xfId="1" applyNumberFormat="1" applyFont="1" applyProtection="1">
      <protection hidden="1"/>
    </xf>
    <xf numFmtId="0" fontId="13" fillId="0" borderId="0" xfId="1" applyNumberFormat="1" applyFont="1" applyAlignment="1" applyProtection="1">
      <alignment horizontal="center" vertical="center"/>
      <protection hidden="1"/>
    </xf>
    <xf numFmtId="0" fontId="14" fillId="0" borderId="0" xfId="1" applyNumberFormat="1" applyFont="1" applyAlignment="1" applyProtection="1">
      <alignment horizontal="center" vertical="center" wrapText="1"/>
      <protection hidden="1"/>
    </xf>
    <xf numFmtId="0" fontId="0" fillId="0" borderId="0" xfId="0" applyAlignment="1">
      <alignment wrapText="1"/>
    </xf>
    <xf numFmtId="0" fontId="0" fillId="0" borderId="0" xfId="0" applyAlignment="1">
      <alignment vertical="top"/>
    </xf>
    <xf numFmtId="0" fontId="1" fillId="20" borderId="1" xfId="0" applyFont="1" applyFill="1" applyBorder="1" applyAlignment="1">
      <alignment horizontal="center" vertical="center"/>
    </xf>
    <xf numFmtId="0" fontId="0" fillId="0" borderId="1" xfId="0" applyBorder="1" applyAlignment="1">
      <alignment vertical="top"/>
    </xf>
    <xf numFmtId="49" fontId="0" fillId="0" borderId="0" xfId="0" applyNumberFormat="1" applyAlignment="1">
      <alignment vertical="top"/>
    </xf>
    <xf numFmtId="0" fontId="3" fillId="0" borderId="0" xfId="0" applyFont="1" applyAlignment="1">
      <alignment horizontal="left" vertical="center"/>
    </xf>
    <xf numFmtId="0" fontId="0" fillId="0" borderId="0" xfId="0" applyAlignment="1">
      <alignment horizontal="left"/>
    </xf>
    <xf numFmtId="0" fontId="3" fillId="0" borderId="10" xfId="0" applyFont="1" applyBorder="1" applyAlignment="1">
      <alignment horizontal="center" vertical="center"/>
    </xf>
    <xf numFmtId="0" fontId="3" fillId="0" borderId="41" xfId="0" applyFont="1" applyBorder="1" applyAlignment="1" applyProtection="1">
      <alignment vertical="center"/>
      <protection locked="0"/>
    </xf>
    <xf numFmtId="49" fontId="34" fillId="0" borderId="1" xfId="0" applyNumberFormat="1" applyFont="1" applyBorder="1" applyAlignment="1" applyProtection="1">
      <alignment horizontal="center" vertical="center"/>
      <protection locked="0"/>
    </xf>
    <xf numFmtId="0" fontId="0" fillId="20" borderId="1" xfId="0" quotePrefix="1" applyFill="1" applyBorder="1" applyAlignment="1">
      <alignment wrapText="1"/>
    </xf>
    <xf numFmtId="0" fontId="0" fillId="20" borderId="1" xfId="0" applyFill="1" applyBorder="1" applyAlignment="1">
      <alignment wrapText="1"/>
    </xf>
    <xf numFmtId="49" fontId="1" fillId="59" borderId="1" xfId="0" applyNumberFormat="1" applyFont="1" applyFill="1" applyBorder="1" applyAlignment="1">
      <alignment horizontal="center" vertical="center"/>
    </xf>
    <xf numFmtId="0" fontId="1" fillId="59" borderId="1" xfId="0" applyFont="1" applyFill="1" applyBorder="1" applyAlignment="1">
      <alignment horizontal="center" vertical="center" wrapText="1"/>
    </xf>
    <xf numFmtId="1" fontId="35" fillId="7" borderId="6" xfId="0" applyNumberFormat="1" applyFont="1" applyFill="1" applyBorder="1" applyAlignment="1">
      <alignment horizontal="center" vertical="center"/>
    </xf>
    <xf numFmtId="1" fontId="3" fillId="3" borderId="9" xfId="0" applyNumberFormat="1" applyFont="1" applyFill="1" applyBorder="1" applyAlignment="1">
      <alignment vertical="center"/>
    </xf>
    <xf numFmtId="1" fontId="1" fillId="7" borderId="0" xfId="0" applyNumberFormat="1" applyFont="1" applyFill="1" applyAlignment="1">
      <alignment horizontal="center" vertical="center"/>
    </xf>
    <xf numFmtId="0" fontId="7" fillId="0" borderId="1" xfId="2" applyNumberFormat="1" applyBorder="1" applyAlignment="1" applyProtection="1"/>
    <xf numFmtId="0" fontId="4" fillId="2" borderId="1" xfId="0" applyFont="1" applyFill="1" applyBorder="1" applyAlignment="1">
      <alignment horizontal="center" vertical="center"/>
    </xf>
    <xf numFmtId="0" fontId="4" fillId="2" borderId="2" xfId="0" applyFont="1" applyFill="1" applyBorder="1" applyAlignment="1">
      <alignment horizontal="center" vertical="center"/>
    </xf>
    <xf numFmtId="0" fontId="4" fillId="2" borderId="3" xfId="0" applyFont="1" applyFill="1" applyBorder="1" applyAlignment="1">
      <alignment horizontal="center" vertical="center"/>
    </xf>
    <xf numFmtId="0" fontId="4" fillId="2" borderId="4" xfId="0" applyFont="1" applyFill="1" applyBorder="1" applyAlignment="1">
      <alignment horizontal="center" vertical="center"/>
    </xf>
    <xf numFmtId="0" fontId="4" fillId="3" borderId="5" xfId="0" applyFont="1" applyFill="1" applyBorder="1" applyAlignment="1" applyProtection="1">
      <alignment horizontal="center" vertical="center" wrapText="1"/>
      <protection locked="0"/>
    </xf>
    <xf numFmtId="0" fontId="4" fillId="4" borderId="5" xfId="0" applyFont="1" applyFill="1" applyBorder="1" applyAlignment="1" applyProtection="1">
      <alignment horizontal="center" vertical="center" wrapText="1"/>
      <protection locked="0"/>
    </xf>
    <xf numFmtId="0" fontId="4" fillId="5" borderId="5" xfId="0" applyFont="1" applyFill="1" applyBorder="1" applyAlignment="1">
      <alignment horizontal="center" vertical="center"/>
    </xf>
    <xf numFmtId="0" fontId="4" fillId="6" borderId="5" xfId="0" applyFont="1" applyFill="1" applyBorder="1" applyAlignment="1">
      <alignment horizontal="center" vertical="center" wrapText="1"/>
    </xf>
    <xf numFmtId="0" fontId="11" fillId="0" borderId="0" xfId="1" applyNumberFormat="1" applyFont="1" applyAlignment="1" applyProtection="1">
      <alignment horizontal="center"/>
      <protection hidden="1"/>
    </xf>
    <xf numFmtId="0" fontId="11" fillId="57" borderId="1" xfId="1" applyNumberFormat="1" applyFont="1" applyFill="1" applyBorder="1" applyAlignment="1" applyProtection="1">
      <alignment horizontal="center"/>
      <protection hidden="1"/>
    </xf>
    <xf numFmtId="0" fontId="13" fillId="0" borderId="0" xfId="1" applyNumberFormat="1" applyFont="1" applyAlignment="1" applyProtection="1">
      <alignment horizontal="right"/>
      <protection hidden="1"/>
    </xf>
    <xf numFmtId="0" fontId="13" fillId="0" borderId="0" xfId="1" applyNumberFormat="1" applyFont="1" applyAlignment="1" applyProtection="1">
      <alignment horizontal="center"/>
      <protection hidden="1"/>
    </xf>
    <xf numFmtId="1" fontId="13" fillId="45" borderId="1" xfId="0" applyNumberFormat="1" applyFont="1" applyFill="1" applyBorder="1" applyAlignment="1" applyProtection="1">
      <alignment horizontal="left" vertical="top" wrapText="1"/>
      <protection hidden="1"/>
    </xf>
    <xf numFmtId="0" fontId="32" fillId="9" borderId="2" xfId="1" applyNumberFormat="1" applyFont="1" applyFill="1" applyBorder="1" applyAlignment="1" applyProtection="1">
      <alignment horizontal="left" vertical="center" wrapText="1"/>
      <protection hidden="1"/>
    </xf>
    <xf numFmtId="0" fontId="32" fillId="9" borderId="14" xfId="1" applyNumberFormat="1" applyFont="1" applyFill="1" applyBorder="1" applyAlignment="1" applyProtection="1">
      <alignment horizontal="left" vertical="center" wrapText="1"/>
      <protection hidden="1"/>
    </xf>
    <xf numFmtId="0" fontId="32" fillId="9" borderId="0" xfId="1" applyNumberFormat="1" applyFont="1" applyFill="1" applyAlignment="1" applyProtection="1">
      <alignment horizontal="left" vertical="center" wrapText="1"/>
      <protection hidden="1"/>
    </xf>
    <xf numFmtId="0" fontId="32" fillId="9" borderId="3" xfId="1" applyNumberFormat="1" applyFont="1" applyFill="1" applyBorder="1" applyAlignment="1" applyProtection="1">
      <alignment horizontal="left" vertical="center" wrapText="1"/>
      <protection hidden="1"/>
    </xf>
    <xf numFmtId="1" fontId="13" fillId="45" borderId="4" xfId="0" applyNumberFormat="1" applyFont="1" applyFill="1" applyBorder="1" applyAlignment="1" applyProtection="1">
      <alignment horizontal="left" vertical="center" wrapText="1"/>
      <protection hidden="1"/>
    </xf>
    <xf numFmtId="1" fontId="13" fillId="45" borderId="1" xfId="0" applyNumberFormat="1" applyFont="1" applyFill="1" applyBorder="1" applyAlignment="1" applyProtection="1">
      <alignment horizontal="left" vertical="center" wrapText="1"/>
      <protection hidden="1"/>
    </xf>
    <xf numFmtId="1" fontId="13" fillId="51" borderId="1" xfId="0" applyNumberFormat="1" applyFont="1" applyFill="1" applyBorder="1" applyAlignment="1" applyProtection="1">
      <alignment horizontal="left" vertical="center" wrapText="1"/>
      <protection hidden="1"/>
    </xf>
    <xf numFmtId="1" fontId="13" fillId="40" borderId="1" xfId="0" applyNumberFormat="1" applyFont="1" applyFill="1" applyBorder="1" applyAlignment="1" applyProtection="1">
      <alignment horizontal="left" vertical="center" wrapText="1"/>
      <protection hidden="1"/>
    </xf>
    <xf numFmtId="1" fontId="13" fillId="45" borderId="1" xfId="0" applyNumberFormat="1" applyFont="1" applyFill="1" applyBorder="1" applyAlignment="1" applyProtection="1">
      <alignment vertical="center" wrapText="1"/>
      <protection hidden="1"/>
    </xf>
    <xf numFmtId="0" fontId="11" fillId="35" borderId="2" xfId="0" applyFont="1" applyFill="1" applyBorder="1" applyAlignment="1" applyProtection="1">
      <alignment horizontal="center" vertical="center"/>
      <protection hidden="1"/>
    </xf>
    <xf numFmtId="0" fontId="11" fillId="35" borderId="3" xfId="0" applyFont="1" applyFill="1" applyBorder="1" applyAlignment="1" applyProtection="1">
      <alignment horizontal="center" vertical="center"/>
      <protection hidden="1"/>
    </xf>
    <xf numFmtId="0" fontId="11" fillId="35" borderId="4" xfId="0" applyFont="1" applyFill="1" applyBorder="1" applyAlignment="1" applyProtection="1">
      <alignment horizontal="center" vertical="center"/>
      <protection hidden="1"/>
    </xf>
    <xf numFmtId="0" fontId="11" fillId="34" borderId="2" xfId="0" applyFont="1" applyFill="1" applyBorder="1" applyAlignment="1" applyProtection="1">
      <alignment horizontal="center" vertical="center"/>
      <protection hidden="1"/>
    </xf>
    <xf numFmtId="0" fontId="11" fillId="34" borderId="3" xfId="0" applyFont="1" applyFill="1" applyBorder="1" applyAlignment="1" applyProtection="1">
      <alignment horizontal="center" vertical="center"/>
      <protection hidden="1"/>
    </xf>
    <xf numFmtId="0" fontId="11" fillId="19" borderId="2" xfId="0" applyFont="1" applyFill="1" applyBorder="1" applyAlignment="1" applyProtection="1">
      <alignment horizontal="center" vertical="center"/>
      <protection hidden="1"/>
    </xf>
    <xf numFmtId="0" fontId="11" fillId="19" borderId="3" xfId="0" applyFont="1" applyFill="1" applyBorder="1" applyAlignment="1" applyProtection="1">
      <alignment horizontal="center" vertical="center"/>
      <protection hidden="1"/>
    </xf>
    <xf numFmtId="0" fontId="11" fillId="19" borderId="4" xfId="0" applyFont="1" applyFill="1" applyBorder="1" applyAlignment="1" applyProtection="1">
      <alignment horizontal="center" vertical="center"/>
      <protection hidden="1"/>
    </xf>
    <xf numFmtId="0" fontId="11" fillId="28" borderId="2" xfId="0" applyFont="1" applyFill="1" applyBorder="1" applyAlignment="1" applyProtection="1">
      <alignment horizontal="center" vertical="center"/>
      <protection hidden="1"/>
    </xf>
    <xf numFmtId="0" fontId="11" fillId="28" borderId="3" xfId="0" applyFont="1" applyFill="1" applyBorder="1" applyAlignment="1" applyProtection="1">
      <alignment horizontal="center" vertical="center"/>
      <protection hidden="1"/>
    </xf>
    <xf numFmtId="0" fontId="11" fillId="28" borderId="4" xfId="0" applyFont="1" applyFill="1" applyBorder="1" applyAlignment="1" applyProtection="1">
      <alignment horizontal="center" vertical="center"/>
      <protection hidden="1"/>
    </xf>
    <xf numFmtId="0" fontId="11" fillId="29" borderId="2" xfId="0" applyFont="1" applyFill="1" applyBorder="1" applyAlignment="1" applyProtection="1">
      <alignment horizontal="center" vertical="center"/>
      <protection hidden="1"/>
    </xf>
    <xf numFmtId="0" fontId="11" fillId="29" borderId="3" xfId="0" applyFont="1" applyFill="1" applyBorder="1" applyAlignment="1" applyProtection="1">
      <alignment horizontal="center" vertical="center"/>
      <protection hidden="1"/>
    </xf>
    <xf numFmtId="0" fontId="11" fillId="29" borderId="4" xfId="0" applyFont="1" applyFill="1" applyBorder="1" applyAlignment="1" applyProtection="1">
      <alignment horizontal="center" vertical="center"/>
      <protection hidden="1"/>
    </xf>
    <xf numFmtId="0" fontId="11" fillId="30" borderId="2" xfId="0" applyFont="1" applyFill="1" applyBorder="1" applyAlignment="1" applyProtection="1">
      <alignment horizontal="center" vertical="center"/>
      <protection hidden="1"/>
    </xf>
    <xf numFmtId="0" fontId="11" fillId="30" borderId="3" xfId="0" applyFont="1" applyFill="1" applyBorder="1" applyAlignment="1" applyProtection="1">
      <alignment horizontal="center" vertical="center"/>
      <protection hidden="1"/>
    </xf>
    <xf numFmtId="0" fontId="11" fillId="30" borderId="4" xfId="0" applyFont="1" applyFill="1" applyBorder="1" applyAlignment="1" applyProtection="1">
      <alignment horizontal="center" vertical="center"/>
      <protection hidden="1"/>
    </xf>
    <xf numFmtId="0" fontId="11" fillId="31" borderId="2" xfId="0" applyFont="1" applyFill="1" applyBorder="1" applyAlignment="1" applyProtection="1">
      <alignment horizontal="center" vertical="center"/>
      <protection hidden="1"/>
    </xf>
    <xf numFmtId="0" fontId="11" fillId="31" borderId="3" xfId="0" applyFont="1" applyFill="1" applyBorder="1" applyAlignment="1" applyProtection="1">
      <alignment horizontal="center" vertical="center"/>
      <protection hidden="1"/>
    </xf>
    <xf numFmtId="0" fontId="11" fillId="31" borderId="4" xfId="0" applyFont="1" applyFill="1" applyBorder="1" applyAlignment="1" applyProtection="1">
      <alignment horizontal="center" vertical="center"/>
      <protection hidden="1"/>
    </xf>
    <xf numFmtId="0" fontId="11" fillId="32" borderId="2" xfId="0" applyFont="1" applyFill="1" applyBorder="1" applyAlignment="1" applyProtection="1">
      <alignment horizontal="center" vertical="center"/>
      <protection hidden="1"/>
    </xf>
    <xf numFmtId="0" fontId="11" fillId="32" borderId="3" xfId="0" applyFont="1" applyFill="1" applyBorder="1" applyAlignment="1" applyProtection="1">
      <alignment horizontal="center" vertical="center"/>
      <protection hidden="1"/>
    </xf>
    <xf numFmtId="0" fontId="11" fillId="32" borderId="4" xfId="0" applyFont="1" applyFill="1" applyBorder="1" applyAlignment="1" applyProtection="1">
      <alignment horizontal="center" vertical="center"/>
      <protection hidden="1"/>
    </xf>
    <xf numFmtId="0" fontId="11" fillId="33" borderId="2" xfId="0" applyFont="1" applyFill="1" applyBorder="1" applyAlignment="1" applyProtection="1">
      <alignment horizontal="center" vertical="center"/>
      <protection hidden="1"/>
    </xf>
    <xf numFmtId="0" fontId="11" fillId="33" borderId="3" xfId="0" applyFont="1" applyFill="1" applyBorder="1" applyAlignment="1" applyProtection="1">
      <alignment horizontal="center" vertical="center"/>
      <protection hidden="1"/>
    </xf>
    <xf numFmtId="0" fontId="11" fillId="33" borderId="4" xfId="0" applyFont="1" applyFill="1" applyBorder="1" applyAlignment="1" applyProtection="1">
      <alignment horizontal="center" vertical="center"/>
      <protection hidden="1"/>
    </xf>
    <xf numFmtId="0" fontId="11" fillId="34" borderId="4" xfId="0" applyFont="1" applyFill="1" applyBorder="1" applyAlignment="1" applyProtection="1">
      <alignment horizontal="center" vertical="center"/>
      <protection hidden="1"/>
    </xf>
    <xf numFmtId="0" fontId="11" fillId="26" borderId="2" xfId="0" applyFont="1" applyFill="1" applyBorder="1" applyAlignment="1" applyProtection="1">
      <alignment horizontal="center" vertical="center"/>
      <protection hidden="1"/>
    </xf>
    <xf numFmtId="0" fontId="11" fillId="26" borderId="3" xfId="0" applyFont="1" applyFill="1" applyBorder="1" applyAlignment="1" applyProtection="1">
      <alignment horizontal="center" vertical="center"/>
      <protection hidden="1"/>
    </xf>
    <xf numFmtId="0" fontId="11" fillId="26" borderId="4" xfId="0" applyFont="1" applyFill="1" applyBorder="1" applyAlignment="1" applyProtection="1">
      <alignment horizontal="center" vertical="center"/>
      <protection hidden="1"/>
    </xf>
    <xf numFmtId="0" fontId="11" fillId="27" borderId="2" xfId="0" applyFont="1" applyFill="1" applyBorder="1" applyAlignment="1" applyProtection="1">
      <alignment horizontal="center" vertical="center"/>
      <protection hidden="1"/>
    </xf>
    <xf numFmtId="0" fontId="11" fillId="27" borderId="3" xfId="0" applyFont="1" applyFill="1" applyBorder="1" applyAlignment="1" applyProtection="1">
      <alignment horizontal="center" vertical="center"/>
      <protection hidden="1"/>
    </xf>
    <xf numFmtId="0" fontId="11" fillId="27" borderId="4" xfId="0" applyFont="1" applyFill="1" applyBorder="1" applyAlignment="1" applyProtection="1">
      <alignment horizontal="center" vertical="center"/>
      <protection hidden="1"/>
    </xf>
    <xf numFmtId="0" fontId="11" fillId="26" borderId="18" xfId="0" applyFont="1" applyFill="1" applyBorder="1" applyAlignment="1" applyProtection="1">
      <alignment horizontal="center" vertical="center"/>
      <protection hidden="1"/>
    </xf>
    <xf numFmtId="0" fontId="11" fillId="26" borderId="14" xfId="0" applyFont="1" applyFill="1" applyBorder="1" applyAlignment="1" applyProtection="1">
      <alignment horizontal="center" vertical="center"/>
      <protection hidden="1"/>
    </xf>
    <xf numFmtId="0" fontId="11" fillId="26" borderId="37" xfId="0" applyFont="1" applyFill="1" applyBorder="1" applyAlignment="1" applyProtection="1">
      <alignment horizontal="center" vertical="center"/>
      <protection hidden="1"/>
    </xf>
    <xf numFmtId="0" fontId="11" fillId="27" borderId="18" xfId="0" applyFont="1" applyFill="1" applyBorder="1" applyAlignment="1" applyProtection="1">
      <alignment horizontal="center" vertical="center"/>
      <protection hidden="1"/>
    </xf>
    <xf numFmtId="0" fontId="11" fillId="27" borderId="14" xfId="0" applyFont="1" applyFill="1" applyBorder="1" applyAlignment="1" applyProtection="1">
      <alignment horizontal="center" vertical="center"/>
      <protection hidden="1"/>
    </xf>
    <xf numFmtId="0" fontId="11" fillId="27" borderId="37" xfId="0" applyFont="1" applyFill="1" applyBorder="1" applyAlignment="1" applyProtection="1">
      <alignment horizontal="center" vertical="center"/>
      <protection hidden="1"/>
    </xf>
    <xf numFmtId="0" fontId="11" fillId="19" borderId="18" xfId="0" applyFont="1" applyFill="1" applyBorder="1" applyAlignment="1" applyProtection="1">
      <alignment horizontal="center" vertical="center"/>
      <protection hidden="1"/>
    </xf>
    <xf numFmtId="0" fontId="11" fillId="19" borderId="14" xfId="0" applyFont="1" applyFill="1" applyBorder="1" applyAlignment="1" applyProtection="1">
      <alignment horizontal="center" vertical="center"/>
      <protection hidden="1"/>
    </xf>
    <xf numFmtId="0" fontId="11" fillId="19" borderId="37" xfId="0" applyFont="1" applyFill="1" applyBorder="1" applyAlignment="1" applyProtection="1">
      <alignment horizontal="center" vertical="center"/>
      <protection hidden="1"/>
    </xf>
    <xf numFmtId="0" fontId="11" fillId="28" borderId="18" xfId="0" applyFont="1" applyFill="1" applyBorder="1" applyAlignment="1" applyProtection="1">
      <alignment horizontal="center" vertical="center"/>
      <protection hidden="1"/>
    </xf>
    <xf numFmtId="0" fontId="11" fillId="28" borderId="14" xfId="0" applyFont="1" applyFill="1" applyBorder="1" applyAlignment="1" applyProtection="1">
      <alignment horizontal="center" vertical="center"/>
      <protection hidden="1"/>
    </xf>
    <xf numFmtId="0" fontId="11" fillId="28" borderId="37" xfId="0" applyFont="1" applyFill="1" applyBorder="1" applyAlignment="1" applyProtection="1">
      <alignment horizontal="center" vertical="center"/>
      <protection hidden="1"/>
    </xf>
    <xf numFmtId="0" fontId="11" fillId="29" borderId="18" xfId="0" applyFont="1" applyFill="1" applyBorder="1" applyAlignment="1" applyProtection="1">
      <alignment horizontal="center" vertical="center"/>
      <protection hidden="1"/>
    </xf>
    <xf numFmtId="0" fontId="11" fillId="29" borderId="14" xfId="0" applyFont="1" applyFill="1" applyBorder="1" applyAlignment="1" applyProtection="1">
      <alignment horizontal="center" vertical="center"/>
      <protection hidden="1"/>
    </xf>
    <xf numFmtId="0" fontId="11" fillId="29" borderId="37" xfId="0" applyFont="1" applyFill="1" applyBorder="1" applyAlignment="1" applyProtection="1">
      <alignment horizontal="center" vertical="center"/>
      <protection hidden="1"/>
    </xf>
    <xf numFmtId="0" fontId="13" fillId="23" borderId="35" xfId="0" applyFont="1" applyFill="1" applyBorder="1" applyAlignment="1" applyProtection="1">
      <alignment horizontal="center" vertical="center" wrapText="1"/>
      <protection locked="0"/>
    </xf>
    <xf numFmtId="0" fontId="13" fillId="23" borderId="34" xfId="0" applyFont="1" applyFill="1" applyBorder="1" applyAlignment="1" applyProtection="1">
      <alignment horizontal="center" vertical="center" wrapText="1"/>
      <protection locked="0"/>
    </xf>
    <xf numFmtId="0" fontId="13" fillId="23" borderId="21" xfId="0" applyFont="1" applyFill="1" applyBorder="1" applyAlignment="1" applyProtection="1">
      <alignment horizontal="center" vertical="center" wrapText="1"/>
      <protection locked="0"/>
    </xf>
    <xf numFmtId="0" fontId="13" fillId="24" borderId="35" xfId="0" applyFont="1" applyFill="1" applyBorder="1" applyAlignment="1" applyProtection="1">
      <alignment horizontal="center" vertical="center" wrapText="1"/>
      <protection locked="0"/>
    </xf>
    <xf numFmtId="0" fontId="13" fillId="24" borderId="34" xfId="0" applyFont="1" applyFill="1" applyBorder="1" applyAlignment="1" applyProtection="1">
      <alignment horizontal="center" vertical="center" wrapText="1"/>
      <protection locked="0"/>
    </xf>
    <xf numFmtId="0" fontId="13" fillId="24" borderId="21" xfId="0" applyFont="1" applyFill="1" applyBorder="1" applyAlignment="1" applyProtection="1">
      <alignment horizontal="center" vertical="center" wrapText="1"/>
      <protection locked="0"/>
    </xf>
    <xf numFmtId="0" fontId="13" fillId="25" borderId="35" xfId="0" applyFont="1" applyFill="1" applyBorder="1" applyAlignment="1" applyProtection="1">
      <alignment horizontal="center" vertical="center" wrapText="1"/>
      <protection locked="0"/>
    </xf>
    <xf numFmtId="0" fontId="13" fillId="25" borderId="34" xfId="0" applyFont="1" applyFill="1" applyBorder="1" applyAlignment="1" applyProtection="1">
      <alignment horizontal="center" vertical="center" wrapText="1"/>
      <protection locked="0"/>
    </xf>
    <xf numFmtId="0" fontId="13" fillId="25" borderId="36" xfId="0" applyFont="1" applyFill="1" applyBorder="1" applyAlignment="1" applyProtection="1">
      <alignment horizontal="center" vertical="center" wrapText="1"/>
      <protection locked="0"/>
    </xf>
    <xf numFmtId="0" fontId="24" fillId="19" borderId="26" xfId="0" applyFont="1" applyFill="1" applyBorder="1" applyAlignment="1" applyProtection="1">
      <alignment horizontal="center" vertical="center" textRotation="90" wrapText="1"/>
      <protection locked="0"/>
    </xf>
    <xf numFmtId="0" fontId="24" fillId="19" borderId="13" xfId="0" applyFont="1" applyFill="1" applyBorder="1" applyAlignment="1" applyProtection="1">
      <alignment horizontal="center" vertical="center" textRotation="90" wrapText="1"/>
      <protection locked="0"/>
    </xf>
    <xf numFmtId="0" fontId="24" fillId="0" borderId="26" xfId="0" applyFont="1" applyBorder="1" applyAlignment="1" applyProtection="1">
      <alignment horizontal="center" vertical="center" textRotation="90" wrapText="1"/>
      <protection locked="0"/>
    </xf>
    <xf numFmtId="0" fontId="24" fillId="0" borderId="13" xfId="0" applyFont="1" applyBorder="1" applyAlignment="1" applyProtection="1">
      <alignment horizontal="center" vertical="center" textRotation="90" wrapText="1"/>
      <protection locked="0"/>
    </xf>
    <xf numFmtId="0" fontId="24" fillId="0" borderId="25" xfId="0" applyFont="1" applyBorder="1" applyAlignment="1" applyProtection="1">
      <alignment horizontal="center" vertical="center" textRotation="90" wrapText="1"/>
      <protection locked="0"/>
    </xf>
    <xf numFmtId="0" fontId="24" fillId="19" borderId="25" xfId="0" applyFont="1" applyFill="1" applyBorder="1" applyAlignment="1" applyProtection="1">
      <alignment horizontal="center" vertical="center" textRotation="90" wrapText="1"/>
      <protection locked="0"/>
    </xf>
    <xf numFmtId="0" fontId="24" fillId="20" borderId="27" xfId="0" applyFont="1" applyFill="1" applyBorder="1" applyAlignment="1" applyProtection="1">
      <alignment horizontal="center" vertical="center" textRotation="90" wrapText="1"/>
      <protection locked="0"/>
    </xf>
    <xf numFmtId="0" fontId="24" fillId="20" borderId="28" xfId="0" applyFont="1" applyFill="1" applyBorder="1" applyAlignment="1" applyProtection="1">
      <alignment horizontal="center" vertical="center" textRotation="90" wrapText="1"/>
      <protection locked="0"/>
    </xf>
    <xf numFmtId="0" fontId="24" fillId="0" borderId="28" xfId="0" applyFont="1" applyBorder="1" applyAlignment="1" applyProtection="1">
      <alignment horizontal="center" vertical="center" textRotation="90" wrapText="1"/>
      <protection locked="0"/>
    </xf>
    <xf numFmtId="0" fontId="24" fillId="0" borderId="29" xfId="0" applyFont="1" applyBorder="1" applyAlignment="1" applyProtection="1">
      <alignment horizontal="center" vertical="center" textRotation="90" wrapText="1"/>
      <protection locked="0"/>
    </xf>
    <xf numFmtId="0" fontId="18" fillId="11" borderId="16" xfId="1" applyNumberFormat="1" applyFont="1" applyFill="1" applyBorder="1" applyAlignment="1" applyProtection="1">
      <alignment horizontal="center" vertical="center"/>
      <protection hidden="1"/>
    </xf>
    <xf numFmtId="0" fontId="18" fillId="11" borderId="15" xfId="1" applyNumberFormat="1" applyFont="1" applyFill="1" applyBorder="1" applyAlignment="1" applyProtection="1">
      <alignment horizontal="center" vertical="center"/>
      <protection hidden="1"/>
    </xf>
    <xf numFmtId="0" fontId="18" fillId="11" borderId="18" xfId="1" applyNumberFormat="1" applyFont="1" applyFill="1" applyBorder="1" applyAlignment="1" applyProtection="1">
      <alignment horizontal="center" vertical="center"/>
      <protection hidden="1"/>
    </xf>
    <xf numFmtId="0" fontId="18" fillId="11" borderId="14" xfId="1" applyNumberFormat="1" applyFont="1" applyFill="1" applyBorder="1" applyAlignment="1" applyProtection="1">
      <alignment horizontal="center" vertical="center"/>
      <protection hidden="1"/>
    </xf>
    <xf numFmtId="0" fontId="8" fillId="14" borderId="20" xfId="1" applyNumberFormat="1" applyFont="1" applyFill="1" applyBorder="1" applyAlignment="1" applyProtection="1">
      <alignment horizontal="center" vertical="center"/>
      <protection hidden="1"/>
    </xf>
    <xf numFmtId="0" fontId="8" fillId="14" borderId="21" xfId="1" applyNumberFormat="1" applyFont="1" applyFill="1" applyBorder="1" applyAlignment="1" applyProtection="1">
      <alignment horizontal="center" vertical="center"/>
      <protection hidden="1"/>
    </xf>
    <xf numFmtId="0" fontId="24" fillId="19" borderId="28" xfId="0" applyFont="1" applyFill="1" applyBorder="1" applyAlignment="1" applyProtection="1">
      <alignment horizontal="center" vertical="center" textRotation="90" wrapText="1"/>
      <protection locked="0"/>
    </xf>
    <xf numFmtId="0" fontId="19" fillId="16" borderId="24" xfId="1" applyNumberFormat="1" applyFont="1" applyFill="1" applyBorder="1" applyAlignment="1" applyProtection="1">
      <alignment horizontal="center" vertical="center" textRotation="90"/>
      <protection hidden="1"/>
    </xf>
    <xf numFmtId="0" fontId="19" fillId="16" borderId="31" xfId="1" applyNumberFormat="1" applyFont="1" applyFill="1" applyBorder="1" applyAlignment="1" applyProtection="1">
      <alignment horizontal="center" vertical="center" textRotation="90"/>
      <protection hidden="1"/>
    </xf>
    <xf numFmtId="0" fontId="19" fillId="16" borderId="38" xfId="1" applyNumberFormat="1" applyFont="1" applyFill="1" applyBorder="1" applyAlignment="1" applyProtection="1">
      <alignment horizontal="center" vertical="center" textRotation="90"/>
      <protection hidden="1"/>
    </xf>
    <xf numFmtId="0" fontId="20" fillId="17" borderId="25" xfId="1" applyNumberFormat="1" applyFont="1" applyFill="1" applyBorder="1" applyAlignment="1" applyProtection="1">
      <alignment horizontal="center" vertical="center" textRotation="90"/>
      <protection hidden="1"/>
    </xf>
    <xf numFmtId="0" fontId="20" fillId="17" borderId="32" xfId="1" applyNumberFormat="1" applyFont="1" applyFill="1" applyBorder="1" applyAlignment="1" applyProtection="1">
      <alignment horizontal="center" vertical="center" textRotation="90"/>
      <protection hidden="1"/>
    </xf>
    <xf numFmtId="0" fontId="15" fillId="18" borderId="26" xfId="1" applyNumberFormat="1" applyFont="1" applyFill="1" applyBorder="1" applyAlignment="1" applyProtection="1">
      <alignment horizontal="center" vertical="center" textRotation="90"/>
      <protection hidden="1"/>
    </xf>
    <xf numFmtId="0" fontId="15" fillId="18" borderId="30" xfId="1" applyNumberFormat="1" applyFont="1" applyFill="1" applyBorder="1" applyAlignment="1" applyProtection="1">
      <alignment horizontal="center" vertical="center" textRotation="90"/>
      <protection hidden="1"/>
    </xf>
    <xf numFmtId="0" fontId="15" fillId="18" borderId="39" xfId="1" applyNumberFormat="1" applyFont="1" applyFill="1" applyBorder="1" applyAlignment="1" applyProtection="1">
      <alignment horizontal="center" vertical="center" textRotation="90"/>
      <protection hidden="1"/>
    </xf>
    <xf numFmtId="0" fontId="24" fillId="0" borderId="27" xfId="0" applyFont="1" applyBorder="1" applyAlignment="1" applyProtection="1">
      <alignment horizontal="center" vertical="center" textRotation="90" wrapText="1"/>
      <protection locked="0"/>
    </xf>
    <xf numFmtId="0" fontId="13" fillId="22" borderId="33" xfId="0" applyFont="1" applyFill="1" applyBorder="1" applyAlignment="1" applyProtection="1">
      <alignment horizontal="center" vertical="center" wrapText="1"/>
      <protection locked="0"/>
    </xf>
    <xf numFmtId="0" fontId="13" fillId="22" borderId="34" xfId="0" applyFont="1" applyFill="1" applyBorder="1" applyAlignment="1" applyProtection="1">
      <alignment horizontal="center" vertical="center" wrapText="1"/>
      <protection locked="0"/>
    </xf>
    <xf numFmtId="0" fontId="13" fillId="22" borderId="21" xfId="0" applyFont="1" applyFill="1" applyBorder="1" applyAlignment="1" applyProtection="1">
      <alignment horizontal="center" vertical="center" wrapText="1"/>
      <protection locked="0"/>
    </xf>
    <xf numFmtId="0" fontId="1" fillId="59" borderId="1" xfId="0" applyFont="1" applyFill="1" applyBorder="1" applyAlignment="1">
      <alignment horizontal="center" wrapText="1"/>
    </xf>
    <xf numFmtId="0" fontId="0" fillId="0" borderId="42" xfId="0" applyNumberFormat="1" applyFont="1" applyBorder="1" applyAlignment="1">
      <alignment horizontal="center" vertical="center"/>
    </xf>
    <xf numFmtId="0" fontId="3" fillId="0" borderId="10" xfId="0" applyNumberFormat="1" applyFont="1" applyBorder="1" applyAlignment="1">
      <alignment horizontal="center" vertical="center"/>
    </xf>
    <xf numFmtId="0" fontId="7" fillId="0" borderId="43" xfId="2" applyNumberFormat="1" applyBorder="1" applyAlignment="1" applyProtection="1"/>
    <xf numFmtId="0" fontId="7" fillId="0" borderId="45" xfId="2" applyNumberFormat="1" applyBorder="1" applyAlignment="1" applyProtection="1"/>
    <xf numFmtId="0" fontId="7" fillId="0" borderId="44" xfId="2" applyNumberFormat="1" applyBorder="1" applyAlignment="1" applyProtection="1"/>
  </cellXfs>
  <cellStyles count="3">
    <cellStyle name="Excel Built-in Normal" xfId="1" xr:uid="{05377803-6C52-4237-AF13-F9904F865622}"/>
    <cellStyle name="Lien hypertexte" xfId="2" builtinId="8"/>
    <cellStyle name="Normal" xfId="0" builtinId="0"/>
  </cellStyles>
  <dxfs count="260">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ont>
        <b val="0"/>
        <i val="0"/>
        <strike val="0"/>
        <condense val="0"/>
        <extend val="0"/>
        <outline val="0"/>
        <shadow val="0"/>
        <u val="none"/>
        <vertAlign val="baseline"/>
        <sz val="11"/>
        <color auto="1"/>
        <name val="Calibri"/>
        <family val="2"/>
        <scheme val="minor"/>
      </font>
      <numFmt numFmtId="0" formatCode="General"/>
      <fill>
        <patternFill patternType="none">
          <fgColor indexed="64"/>
          <bgColor indexed="65"/>
        </patternFill>
      </fill>
      <alignment horizontal="general"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style="thin">
          <color theme="9" tint="-0.24994659260841701"/>
        </horizontal>
      </border>
      <protection locked="0" hidden="0"/>
    </dxf>
    <dxf>
      <font>
        <b val="0"/>
        <i val="0"/>
        <strike val="0"/>
        <condense val="0"/>
        <extend val="0"/>
        <outline val="0"/>
        <shadow val="0"/>
        <u val="none"/>
        <vertAlign val="baseline"/>
        <sz val="11"/>
        <color auto="1"/>
        <name val="Calibri"/>
        <family val="2"/>
        <scheme val="minor"/>
      </font>
      <numFmt numFmtId="0" formatCode="General"/>
      <fill>
        <patternFill patternType="none">
          <fgColor indexed="64"/>
          <bgColor indexed="65"/>
        </patternFill>
      </fill>
      <alignment horizontal="general" vertical="center" textRotation="0" wrapText="0" indent="0" justifyLastLine="0" shrinkToFit="0" readingOrder="0"/>
      <border diagonalUp="0" diagonalDown="0" outline="0">
        <left/>
        <right style="thin">
          <color theme="9" tint="-0.24994659260841701"/>
        </right>
        <top style="thin">
          <color theme="9" tint="-0.24994659260841701"/>
        </top>
        <bottom style="thin">
          <color theme="9" tint="-0.24994659260841701"/>
        </bottom>
      </border>
      <protection locked="0" hidden="0"/>
    </dxf>
    <dxf>
      <font>
        <b val="0"/>
        <i val="0"/>
        <strike val="0"/>
        <condense val="0"/>
        <extend val="0"/>
        <outline val="0"/>
        <shadow val="0"/>
        <u val="none"/>
        <vertAlign val="baseline"/>
        <sz val="11"/>
        <color auto="1"/>
        <name val="Calibri"/>
        <family val="2"/>
        <scheme val="minor"/>
      </font>
      <numFmt numFmtId="0" formatCode="General"/>
      <fill>
        <patternFill patternType="none">
          <fgColor indexed="64"/>
          <bgColor indexed="65"/>
        </patternFill>
      </fill>
      <alignment horizontal="left" vertical="center" textRotation="0" wrapText="0" relativeIndent="1"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protection locked="0" hidden="0"/>
    </dxf>
    <dxf>
      <font>
        <b val="0"/>
        <i val="0"/>
        <strike val="0"/>
        <condense val="0"/>
        <extend val="0"/>
        <outline val="0"/>
        <shadow val="0"/>
        <u val="none"/>
        <vertAlign val="baseline"/>
        <sz val="11"/>
        <color auto="1"/>
        <name val="Calibri"/>
        <family val="2"/>
        <scheme val="minor"/>
      </font>
      <numFmt numFmtId="0" formatCode="General"/>
      <fill>
        <patternFill patternType="none">
          <fgColor indexed="64"/>
          <bgColor indexed="65"/>
        </patternFill>
      </fill>
      <alignment horizontal="general" vertical="center" textRotation="0" wrapText="0" indent="0" justifyLastLine="0" shrinkToFit="0" readingOrder="0"/>
      <protection locked="0" hidden="0"/>
    </dxf>
    <dxf>
      <border>
        <bottom style="medium">
          <color theme="9" tint="-0.24994659260841701"/>
        </bottom>
      </border>
    </dxf>
    <dxf>
      <font>
        <b/>
        <i val="0"/>
        <strike val="0"/>
        <condense val="0"/>
        <extend val="0"/>
        <outline val="0"/>
        <shadow val="0"/>
        <u val="none"/>
        <vertAlign val="baseline"/>
        <sz val="11"/>
        <color auto="1"/>
        <name val="Calibri"/>
        <family val="2"/>
        <scheme val="minor"/>
      </font>
      <numFmt numFmtId="0" formatCode="General"/>
      <fill>
        <gradientFill degree="135">
          <stop position="0">
            <color theme="0"/>
          </stop>
          <stop position="1">
            <color rgb="FF99CCFF"/>
          </stop>
        </gradientFill>
      </fill>
      <alignment horizontal="center" vertical="center" textRotation="0" wrapText="0" indent="0" justifyLastLine="0" shrinkToFit="0" readingOrder="0"/>
      <border diagonalUp="0" diagonalDown="0" outline="0">
        <left/>
        <right/>
        <top/>
        <bottom/>
      </border>
    </dxf>
    <dxf>
      <font>
        <b/>
        <i val="0"/>
      </font>
      <fill>
        <patternFill>
          <bgColor theme="4" tint="0.79998168889431442"/>
        </patternFill>
      </fill>
    </dxf>
    <dxf>
      <font>
        <b/>
        <i val="0"/>
      </font>
      <fill>
        <patternFill>
          <bgColor theme="4" tint="0.79998168889431442"/>
        </patternFill>
      </fill>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strike val="0"/>
        <outline val="0"/>
        <shadow val="0"/>
        <u val="none"/>
        <vertAlign val="baseline"/>
        <sz val="11"/>
        <name val="Calibri"/>
        <family val="2"/>
        <scheme val="minor"/>
      </font>
      <numFmt numFmtId="0" formatCode="General"/>
      <alignment horizontal="center" vertical="center" textRotation="0" wrapText="0" indent="0" justifyLastLine="0" shrinkToFit="0"/>
      <border diagonalUp="0" diagonalDown="0">
        <left style="thin">
          <color theme="9" tint="-0.24994659260841701"/>
        </left>
        <right style="thin">
          <color theme="9" tint="-0.24994659260841701"/>
        </right>
        <top style="thin">
          <color theme="9" tint="-0.24994659260841701"/>
        </top>
        <bottom/>
      </border>
    </dxf>
    <dxf>
      <font>
        <b val="0"/>
        <i val="0"/>
        <strike val="0"/>
        <condense val="0"/>
        <extend val="0"/>
        <outline val="0"/>
        <shadow val="0"/>
        <u val="none"/>
        <vertAlign val="baseline"/>
        <sz val="11"/>
        <color auto="1"/>
        <name val="Calibri"/>
        <family val="2"/>
        <scheme val="minor"/>
      </font>
      <numFmt numFmtId="1" formatCode="0"/>
      <alignment horizontal="general" vertical="center" textRotation="0" wrapText="0" indent="0" justifyLastLine="0" shrinkToFit="0" readingOrder="0"/>
      <border diagonalUp="0" diagonalDown="0" outline="0">
        <left/>
        <right/>
        <top style="thin">
          <color theme="9" tint="-0.24994659260841701"/>
        </top>
        <bottom/>
      </border>
    </dxf>
    <dxf>
      <font>
        <b val="0"/>
        <i val="0"/>
        <strike val="0"/>
        <condense val="0"/>
        <extend val="0"/>
        <outline val="0"/>
        <shadow val="0"/>
        <u val="none"/>
        <vertAlign val="baseline"/>
        <sz val="11"/>
        <color auto="1"/>
        <name val="Calibri"/>
        <family val="2"/>
        <scheme val="minor"/>
      </font>
      <numFmt numFmtId="1" formatCode="0"/>
      <fill>
        <patternFill patternType="solid">
          <fgColor indexed="64"/>
          <bgColor theme="3" tint="0.79998168889431442"/>
        </patternFill>
      </fill>
      <alignment horizontal="general" vertical="center" textRotation="0" wrapText="0" indent="0" justifyLastLine="0" shrinkToFit="0" readingOrder="0"/>
      <border diagonalUp="0" diagonalDown="0" outline="0">
        <left/>
        <right/>
        <top style="thin">
          <color theme="9" tint="-0.24994659260841701"/>
        </top>
        <bottom/>
      </border>
    </dxf>
    <dxf>
      <border outline="0">
        <top style="thin">
          <color theme="9" tint="-0.24994659260841701"/>
        </top>
      </border>
    </dxf>
    <dxf>
      <border outline="0">
        <left style="thin">
          <color theme="9" tint="-0.24994659260841701"/>
        </left>
        <right style="thin">
          <color theme="9" tint="-0.24994659260841701"/>
        </right>
        <top style="thin">
          <color theme="9" tint="-0.24994659260841701"/>
        </top>
        <bottom style="thin">
          <color theme="9" tint="-0.24994659260841701"/>
        </bottom>
      </border>
    </dxf>
    <dxf>
      <font>
        <b val="0"/>
        <i val="0"/>
        <strike val="0"/>
        <condense val="0"/>
        <extend val="0"/>
        <outline val="0"/>
        <shadow val="0"/>
        <u val="none"/>
        <vertAlign val="baseline"/>
        <sz val="11"/>
        <color auto="1"/>
        <name val="Calibri"/>
        <family val="2"/>
        <scheme val="minor"/>
      </font>
      <alignment horizontal="center" vertical="center" textRotation="0" wrapText="0" indent="0" justifyLastLine="0" shrinkToFit="0" readingOrder="1"/>
    </dxf>
    <dxf>
      <border outline="0">
        <bottom style="thin">
          <color theme="9" tint="-0.24994659260841701"/>
        </bottom>
      </border>
    </dxf>
    <dxf>
      <font>
        <b/>
        <i val="0"/>
        <strike val="0"/>
        <condense val="0"/>
        <extend val="0"/>
        <outline val="0"/>
        <shadow val="0"/>
        <u val="none"/>
        <vertAlign val="baseline"/>
        <sz val="11"/>
        <color auto="1"/>
        <name val="Calibri"/>
        <family val="2"/>
        <scheme val="minor"/>
      </font>
      <fill>
        <patternFill patternType="solid">
          <fgColor indexed="64"/>
          <bgColor theme="9" tint="0.59999389629810485"/>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bottom/>
      </border>
    </dxf>
    <dxf>
      <font>
        <b/>
        <i val="0"/>
        <color theme="0"/>
      </font>
      <fill>
        <patternFill>
          <bgColor rgb="FFFF0000"/>
        </patternFill>
      </fill>
    </dxf>
    <dxf>
      <font>
        <color rgb="FF006100"/>
      </font>
      <fill>
        <patternFill>
          <bgColor rgb="FFC6EF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hyperlink" Target="#R&#233;capitulatif!A1"/></Relationships>
</file>

<file path=xl/drawings/_rels/drawing3.xml.rels><?xml version="1.0" encoding="UTF-8" standalone="yes"?>
<Relationships xmlns="http://schemas.openxmlformats.org/package/2006/relationships"><Relationship Id="rId1" Type="http://schemas.openxmlformats.org/officeDocument/2006/relationships/hyperlink" Target="#R&#233;capitulatif!A1"/></Relationships>
</file>

<file path=xl/drawings/_rels/drawing4.xml.rels><?xml version="1.0" encoding="UTF-8" standalone="yes"?>
<Relationships xmlns="http://schemas.openxmlformats.org/package/2006/relationships"><Relationship Id="rId1" Type="http://schemas.openxmlformats.org/officeDocument/2006/relationships/hyperlink" Target="#R&#233;capitulatif!A1"/></Relationships>
</file>

<file path=xl/drawings/_rels/drawing5.xml.rels><?xml version="1.0" encoding="UTF-8" standalone="yes"?>
<Relationships xmlns="http://schemas.openxmlformats.org/package/2006/relationships"><Relationship Id="rId1" Type="http://schemas.openxmlformats.org/officeDocument/2006/relationships/hyperlink" Target="#R&#233;capitulatif!A1"/></Relationships>
</file>

<file path=xl/drawings/_rels/drawing6.xml.rels><?xml version="1.0" encoding="UTF-8" standalone="yes"?>
<Relationships xmlns="http://schemas.openxmlformats.org/package/2006/relationships"><Relationship Id="rId1" Type="http://schemas.openxmlformats.org/officeDocument/2006/relationships/hyperlink" Target="#R&#233;capitulatif!A1"/></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76200</xdr:colOff>
          <xdr:row>3</xdr:row>
          <xdr:rowOff>9525</xdr:rowOff>
        </xdr:from>
        <xdr:to>
          <xdr:col>1</xdr:col>
          <xdr:colOff>2228850</xdr:colOff>
          <xdr:row>3</xdr:row>
          <xdr:rowOff>314325</xdr:rowOff>
        </xdr:to>
        <xdr:sp macro="" textlink="">
          <xdr:nvSpPr>
            <xdr:cNvPr id="1089" name="Button 65" hidden="1">
              <a:extLst>
                <a:ext uri="{63B3BB69-23CF-44E3-9099-C40C66FF867C}">
                  <a14:compatExt spid="_x0000_s1089"/>
                </a:ext>
                <a:ext uri="{FF2B5EF4-FFF2-40B4-BE49-F238E27FC236}">
                  <a16:creationId xmlns:a16="http://schemas.microsoft.com/office/drawing/2014/main" id="{00000000-0008-0000-0000-00004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Créer les feuilles par élève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2</xdr:col>
      <xdr:colOff>433613</xdr:colOff>
      <xdr:row>9</xdr:row>
      <xdr:rowOff>88900</xdr:rowOff>
    </xdr:from>
    <xdr:to>
      <xdr:col>2</xdr:col>
      <xdr:colOff>662213</xdr:colOff>
      <xdr:row>10</xdr:row>
      <xdr:rowOff>179614</xdr:rowOff>
    </xdr:to>
    <xdr:sp macro="" textlink="">
      <xdr:nvSpPr>
        <xdr:cNvPr id="2" name="Flèche vers le bas 2">
          <a:extLst>
            <a:ext uri="{FF2B5EF4-FFF2-40B4-BE49-F238E27FC236}">
              <a16:creationId xmlns:a16="http://schemas.microsoft.com/office/drawing/2014/main" id="{D8628A37-320E-4A31-8B4F-C0DD618BD489}"/>
            </a:ext>
          </a:extLst>
        </xdr:cNvPr>
        <xdr:cNvSpPr/>
      </xdr:nvSpPr>
      <xdr:spPr bwMode="auto">
        <a:xfrm>
          <a:off x="10082438" y="6070600"/>
          <a:ext cx="228600" cy="357414"/>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3</xdr:col>
      <xdr:colOff>266700</xdr:colOff>
      <xdr:row>9</xdr:row>
      <xdr:rowOff>88900</xdr:rowOff>
    </xdr:from>
    <xdr:to>
      <xdr:col>3</xdr:col>
      <xdr:colOff>495300</xdr:colOff>
      <xdr:row>10</xdr:row>
      <xdr:rowOff>190500</xdr:rowOff>
    </xdr:to>
    <xdr:sp macro="" textlink="">
      <xdr:nvSpPr>
        <xdr:cNvPr id="3" name="Flèche vers le bas 3">
          <a:extLst>
            <a:ext uri="{FF2B5EF4-FFF2-40B4-BE49-F238E27FC236}">
              <a16:creationId xmlns:a16="http://schemas.microsoft.com/office/drawing/2014/main" id="{550DEC7A-8B12-4D5A-9CF2-5DC60C9E2209}"/>
            </a:ext>
          </a:extLst>
        </xdr:cNvPr>
        <xdr:cNvSpPr/>
      </xdr:nvSpPr>
      <xdr:spPr bwMode="auto">
        <a:xfrm>
          <a:off x="10963275" y="6070600"/>
          <a:ext cx="228600" cy="368300"/>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4</xdr:col>
      <xdr:colOff>254000</xdr:colOff>
      <xdr:row>9</xdr:row>
      <xdr:rowOff>63500</xdr:rowOff>
    </xdr:from>
    <xdr:to>
      <xdr:col>4</xdr:col>
      <xdr:colOff>482600</xdr:colOff>
      <xdr:row>10</xdr:row>
      <xdr:rowOff>165100</xdr:rowOff>
    </xdr:to>
    <xdr:sp macro="" textlink="">
      <xdr:nvSpPr>
        <xdr:cNvPr id="4" name="Flèche vers le bas 4">
          <a:extLst>
            <a:ext uri="{FF2B5EF4-FFF2-40B4-BE49-F238E27FC236}">
              <a16:creationId xmlns:a16="http://schemas.microsoft.com/office/drawing/2014/main" id="{171AB744-4EA4-406E-A493-29E32EB22300}"/>
            </a:ext>
          </a:extLst>
        </xdr:cNvPr>
        <xdr:cNvSpPr/>
      </xdr:nvSpPr>
      <xdr:spPr bwMode="auto">
        <a:xfrm>
          <a:off x="11636375" y="6045200"/>
          <a:ext cx="228600" cy="368300"/>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1</xdr:col>
      <xdr:colOff>268605</xdr:colOff>
      <xdr:row>0</xdr:row>
      <xdr:rowOff>65810</xdr:rowOff>
    </xdr:from>
    <xdr:to>
      <xdr:col>1</xdr:col>
      <xdr:colOff>1935480</xdr:colOff>
      <xdr:row>1</xdr:row>
      <xdr:rowOff>219075</xdr:rowOff>
    </xdr:to>
    <xdr:sp macro="" textlink="">
      <xdr:nvSpPr>
        <xdr:cNvPr id="5" name="Pentagone 7">
          <a:hlinkClick xmlns:r="http://schemas.openxmlformats.org/officeDocument/2006/relationships" r:id="rId1"/>
          <a:extLst>
            <a:ext uri="{FF2B5EF4-FFF2-40B4-BE49-F238E27FC236}">
              <a16:creationId xmlns:a16="http://schemas.microsoft.com/office/drawing/2014/main" id="{AEDC2B9B-467A-4A8F-A1F0-BF2213C6DD01}"/>
            </a:ext>
          </a:extLst>
        </xdr:cNvPr>
        <xdr:cNvSpPr/>
      </xdr:nvSpPr>
      <xdr:spPr>
        <a:xfrm>
          <a:off x="1030605" y="65810"/>
          <a:ext cx="1666875" cy="543790"/>
        </a:xfrm>
        <a:prstGeom prst="homePlate">
          <a:avLst/>
        </a:prstGeom>
        <a:effectLst>
          <a:outerShdw blurRad="40000" dist="23000" dir="5400000" rotWithShape="0">
            <a:srgbClr val="000000">
              <a:alpha val="35000"/>
            </a:srgbClr>
          </a:outerShdw>
          <a:reflection blurRad="6350" stA="50000" endA="300" endPos="38500" dist="50800" dir="5400000" sy="-100000" algn="bl" rotWithShape="0"/>
        </a:effectLst>
      </xdr:spPr>
      <xdr:style>
        <a:lnRef idx="0">
          <a:schemeClr val="accent6"/>
        </a:lnRef>
        <a:fillRef idx="3">
          <a:schemeClr val="accent6"/>
        </a:fillRef>
        <a:effectRef idx="3">
          <a:schemeClr val="accent6"/>
        </a:effectRef>
        <a:fontRef idx="minor">
          <a:schemeClr val="lt1"/>
        </a:fontRef>
      </xdr:style>
      <xdr:txBody>
        <a:bodyPr vertOverflow="clip" horzOverflow="clip" rtlCol="0" anchor="t"/>
        <a:lstStyle/>
        <a:p>
          <a:pPr algn="ctr">
            <a:lnSpc>
              <a:spcPts val="3700"/>
            </a:lnSpc>
          </a:pPr>
          <a:r>
            <a:rPr lang="fr-FR" sz="1600" b="1"/>
            <a:t>RECAPITULATIF</a:t>
          </a:r>
        </a:p>
      </xdr:txBody>
    </xdr:sp>
    <xdr:clientData/>
  </xdr:twoCellAnchor>
  <xdr:twoCellAnchor>
    <xdr:from>
      <xdr:col>34</xdr:col>
      <xdr:colOff>222250</xdr:colOff>
      <xdr:row>0</xdr:row>
      <xdr:rowOff>83820</xdr:rowOff>
    </xdr:from>
    <xdr:to>
      <xdr:col>46</xdr:col>
      <xdr:colOff>170180</xdr:colOff>
      <xdr:row>1</xdr:row>
      <xdr:rowOff>294409</xdr:rowOff>
    </xdr:to>
    <xdr:sp macro="" textlink="">
      <xdr:nvSpPr>
        <xdr:cNvPr id="6" name="Rectangle à coins arrondis 8">
          <a:extLst>
            <a:ext uri="{FF2B5EF4-FFF2-40B4-BE49-F238E27FC236}">
              <a16:creationId xmlns:a16="http://schemas.microsoft.com/office/drawing/2014/main" id="{F1B42325-BC62-47F6-96FB-EF4C0EE45394}"/>
            </a:ext>
          </a:extLst>
        </xdr:cNvPr>
        <xdr:cNvSpPr/>
      </xdr:nvSpPr>
      <xdr:spPr>
        <a:xfrm>
          <a:off x="21367750" y="83820"/>
          <a:ext cx="3719830" cy="601114"/>
        </a:xfrm>
        <a:prstGeom prst="roundRect">
          <a:avLst/>
        </a:prstGeom>
        <a:solidFill>
          <a:schemeClr val="tx2">
            <a:lumMod val="40000"/>
            <a:lumOff val="60000"/>
          </a:schemeClr>
        </a:solidFill>
        <a:effectLst>
          <a:outerShdw blurRad="40000" dist="20000" dir="5400000" rotWithShape="0">
            <a:srgbClr val="000000">
              <a:alpha val="38000"/>
            </a:srgbClr>
          </a:outerShdw>
        </a:effectLst>
        <a:scene3d>
          <a:camera prst="orthographicFront"/>
          <a:lightRig rig="threePt" dir="t"/>
        </a:scene3d>
        <a:sp3d>
          <a:bevelT w="114300" prst="artDeco"/>
        </a:sp3d>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lnSpc>
              <a:spcPts val="3700"/>
            </a:lnSpc>
          </a:pPr>
          <a:r>
            <a:rPr lang="fr-FR" sz="3600" b="1">
              <a:solidFill>
                <a:srgbClr val="FFC000"/>
              </a:solidFill>
              <a:latin typeface="Aharoni" panose="02010803020104030203" pitchFamily="2" charset="-79"/>
              <a:cs typeface="Aharoni" panose="02010803020104030203" pitchFamily="2" charset="-79"/>
            </a:rPr>
            <a:t>SEGPA</a:t>
          </a:r>
        </a:p>
      </xdr:txBody>
    </xdr:sp>
    <xdr:clientData/>
  </xdr:twoCellAnchor>
  <xdr:twoCellAnchor>
    <xdr:from>
      <xdr:col>1</xdr:col>
      <xdr:colOff>731520</xdr:colOff>
      <xdr:row>8</xdr:row>
      <xdr:rowOff>15240</xdr:rowOff>
    </xdr:from>
    <xdr:to>
      <xdr:col>1</xdr:col>
      <xdr:colOff>1615440</xdr:colOff>
      <xdr:row>8</xdr:row>
      <xdr:rowOff>716280</xdr:rowOff>
    </xdr:to>
    <xdr:sp macro="" textlink="">
      <xdr:nvSpPr>
        <xdr:cNvPr id="7" name="Flèche à angle droit 16">
          <a:extLst>
            <a:ext uri="{FF2B5EF4-FFF2-40B4-BE49-F238E27FC236}">
              <a16:creationId xmlns:a16="http://schemas.microsoft.com/office/drawing/2014/main" id="{E8970974-104F-43E5-9059-FC5BBCD24BB4}"/>
            </a:ext>
          </a:extLst>
        </xdr:cNvPr>
        <xdr:cNvSpPr/>
      </xdr:nvSpPr>
      <xdr:spPr>
        <a:xfrm rot="5400000">
          <a:off x="1584960" y="4953000"/>
          <a:ext cx="701040" cy="883920"/>
        </a:xfrm>
        <a:prstGeom prst="bentUpArrow">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lnSpc>
              <a:spcPts val="3700"/>
            </a:lnSpc>
          </a:pPr>
          <a:endParaRPr lang="fr-FR" sz="3600" b="1"/>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433613</xdr:colOff>
      <xdr:row>9</xdr:row>
      <xdr:rowOff>88900</xdr:rowOff>
    </xdr:from>
    <xdr:to>
      <xdr:col>2</xdr:col>
      <xdr:colOff>662213</xdr:colOff>
      <xdr:row>10</xdr:row>
      <xdr:rowOff>179614</xdr:rowOff>
    </xdr:to>
    <xdr:sp macro="" textlink="">
      <xdr:nvSpPr>
        <xdr:cNvPr id="2" name="Flèche vers le bas 2">
          <a:extLst>
            <a:ext uri="{FF2B5EF4-FFF2-40B4-BE49-F238E27FC236}">
              <a16:creationId xmlns:a16="http://schemas.microsoft.com/office/drawing/2014/main" id="{7E03CFBE-8E4F-4A1A-B92A-092214A22E27}"/>
            </a:ext>
          </a:extLst>
        </xdr:cNvPr>
        <xdr:cNvSpPr/>
      </xdr:nvSpPr>
      <xdr:spPr bwMode="auto">
        <a:xfrm>
          <a:off x="10082438" y="6070600"/>
          <a:ext cx="228600" cy="357414"/>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3</xdr:col>
      <xdr:colOff>266700</xdr:colOff>
      <xdr:row>9</xdr:row>
      <xdr:rowOff>88900</xdr:rowOff>
    </xdr:from>
    <xdr:to>
      <xdr:col>3</xdr:col>
      <xdr:colOff>495300</xdr:colOff>
      <xdr:row>10</xdr:row>
      <xdr:rowOff>190500</xdr:rowOff>
    </xdr:to>
    <xdr:sp macro="" textlink="">
      <xdr:nvSpPr>
        <xdr:cNvPr id="3" name="Flèche vers le bas 3">
          <a:extLst>
            <a:ext uri="{FF2B5EF4-FFF2-40B4-BE49-F238E27FC236}">
              <a16:creationId xmlns:a16="http://schemas.microsoft.com/office/drawing/2014/main" id="{9D2D8205-8539-4865-A1CB-389C5FA3BD31}"/>
            </a:ext>
          </a:extLst>
        </xdr:cNvPr>
        <xdr:cNvSpPr/>
      </xdr:nvSpPr>
      <xdr:spPr bwMode="auto">
        <a:xfrm>
          <a:off x="10963275" y="6070600"/>
          <a:ext cx="228600" cy="368300"/>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4</xdr:col>
      <xdr:colOff>254000</xdr:colOff>
      <xdr:row>9</xdr:row>
      <xdr:rowOff>63500</xdr:rowOff>
    </xdr:from>
    <xdr:to>
      <xdr:col>4</xdr:col>
      <xdr:colOff>482600</xdr:colOff>
      <xdr:row>10</xdr:row>
      <xdr:rowOff>165100</xdr:rowOff>
    </xdr:to>
    <xdr:sp macro="" textlink="">
      <xdr:nvSpPr>
        <xdr:cNvPr id="4" name="Flèche vers le bas 4">
          <a:extLst>
            <a:ext uri="{FF2B5EF4-FFF2-40B4-BE49-F238E27FC236}">
              <a16:creationId xmlns:a16="http://schemas.microsoft.com/office/drawing/2014/main" id="{A30105D6-5FCF-4A4B-A424-837FCB3D5B6B}"/>
            </a:ext>
          </a:extLst>
        </xdr:cNvPr>
        <xdr:cNvSpPr/>
      </xdr:nvSpPr>
      <xdr:spPr bwMode="auto">
        <a:xfrm>
          <a:off x="11636375" y="6045200"/>
          <a:ext cx="228600" cy="368300"/>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1</xdr:col>
      <xdr:colOff>268605</xdr:colOff>
      <xdr:row>0</xdr:row>
      <xdr:rowOff>65810</xdr:rowOff>
    </xdr:from>
    <xdr:to>
      <xdr:col>1</xdr:col>
      <xdr:colOff>1935480</xdr:colOff>
      <xdr:row>1</xdr:row>
      <xdr:rowOff>219075</xdr:rowOff>
    </xdr:to>
    <xdr:sp macro="" textlink="">
      <xdr:nvSpPr>
        <xdr:cNvPr id="5" name="Pentagone 7">
          <a:hlinkClick xmlns:r="http://schemas.openxmlformats.org/officeDocument/2006/relationships" r:id="rId1"/>
          <a:extLst>
            <a:ext uri="{FF2B5EF4-FFF2-40B4-BE49-F238E27FC236}">
              <a16:creationId xmlns:a16="http://schemas.microsoft.com/office/drawing/2014/main" id="{D63C1810-DABD-4532-B078-B0BD72B736F9}"/>
            </a:ext>
          </a:extLst>
        </xdr:cNvPr>
        <xdr:cNvSpPr/>
      </xdr:nvSpPr>
      <xdr:spPr>
        <a:xfrm>
          <a:off x="1030605" y="65810"/>
          <a:ext cx="1666875" cy="543790"/>
        </a:xfrm>
        <a:prstGeom prst="homePlate">
          <a:avLst/>
        </a:prstGeom>
        <a:effectLst>
          <a:outerShdw blurRad="40000" dist="23000" dir="5400000" rotWithShape="0">
            <a:srgbClr val="000000">
              <a:alpha val="35000"/>
            </a:srgbClr>
          </a:outerShdw>
          <a:reflection blurRad="6350" stA="50000" endA="300" endPos="38500" dist="50800" dir="5400000" sy="-100000" algn="bl" rotWithShape="0"/>
        </a:effectLst>
      </xdr:spPr>
      <xdr:style>
        <a:lnRef idx="0">
          <a:schemeClr val="accent6"/>
        </a:lnRef>
        <a:fillRef idx="3">
          <a:schemeClr val="accent6"/>
        </a:fillRef>
        <a:effectRef idx="3">
          <a:schemeClr val="accent6"/>
        </a:effectRef>
        <a:fontRef idx="minor">
          <a:schemeClr val="lt1"/>
        </a:fontRef>
      </xdr:style>
      <xdr:txBody>
        <a:bodyPr vertOverflow="clip" horzOverflow="clip" rtlCol="0" anchor="t"/>
        <a:lstStyle/>
        <a:p>
          <a:pPr algn="ctr">
            <a:lnSpc>
              <a:spcPts val="3700"/>
            </a:lnSpc>
          </a:pPr>
          <a:r>
            <a:rPr lang="fr-FR" sz="1600" b="1"/>
            <a:t>RECAPITULATIF</a:t>
          </a:r>
        </a:p>
      </xdr:txBody>
    </xdr:sp>
    <xdr:clientData/>
  </xdr:twoCellAnchor>
  <xdr:twoCellAnchor>
    <xdr:from>
      <xdr:col>34</xdr:col>
      <xdr:colOff>222250</xdr:colOff>
      <xdr:row>0</xdr:row>
      <xdr:rowOff>83820</xdr:rowOff>
    </xdr:from>
    <xdr:to>
      <xdr:col>46</xdr:col>
      <xdr:colOff>170180</xdr:colOff>
      <xdr:row>1</xdr:row>
      <xdr:rowOff>294409</xdr:rowOff>
    </xdr:to>
    <xdr:sp macro="" textlink="">
      <xdr:nvSpPr>
        <xdr:cNvPr id="6" name="Rectangle à coins arrondis 8">
          <a:extLst>
            <a:ext uri="{FF2B5EF4-FFF2-40B4-BE49-F238E27FC236}">
              <a16:creationId xmlns:a16="http://schemas.microsoft.com/office/drawing/2014/main" id="{186C8EDC-52E0-436D-9794-9E470E981F34}"/>
            </a:ext>
          </a:extLst>
        </xdr:cNvPr>
        <xdr:cNvSpPr/>
      </xdr:nvSpPr>
      <xdr:spPr>
        <a:xfrm>
          <a:off x="21367750" y="83820"/>
          <a:ext cx="3719830" cy="601114"/>
        </a:xfrm>
        <a:prstGeom prst="roundRect">
          <a:avLst/>
        </a:prstGeom>
        <a:solidFill>
          <a:schemeClr val="tx2">
            <a:lumMod val="40000"/>
            <a:lumOff val="60000"/>
          </a:schemeClr>
        </a:solidFill>
        <a:effectLst>
          <a:outerShdw blurRad="40000" dist="20000" dir="5400000" rotWithShape="0">
            <a:srgbClr val="000000">
              <a:alpha val="38000"/>
            </a:srgbClr>
          </a:outerShdw>
        </a:effectLst>
        <a:scene3d>
          <a:camera prst="orthographicFront"/>
          <a:lightRig rig="threePt" dir="t"/>
        </a:scene3d>
        <a:sp3d>
          <a:bevelT w="114300" prst="artDeco"/>
        </a:sp3d>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lnSpc>
              <a:spcPts val="3700"/>
            </a:lnSpc>
          </a:pPr>
          <a:r>
            <a:rPr lang="fr-FR" sz="3600" b="1">
              <a:solidFill>
                <a:srgbClr val="FFC000"/>
              </a:solidFill>
              <a:latin typeface="Aharoni" panose="02010803020104030203" pitchFamily="2" charset="-79"/>
              <a:cs typeface="Aharoni" panose="02010803020104030203" pitchFamily="2" charset="-79"/>
            </a:rPr>
            <a:t>SEGPA</a:t>
          </a:r>
        </a:p>
      </xdr:txBody>
    </xdr:sp>
    <xdr:clientData/>
  </xdr:twoCellAnchor>
  <xdr:twoCellAnchor>
    <xdr:from>
      <xdr:col>1</xdr:col>
      <xdr:colOff>731520</xdr:colOff>
      <xdr:row>8</xdr:row>
      <xdr:rowOff>15240</xdr:rowOff>
    </xdr:from>
    <xdr:to>
      <xdr:col>1</xdr:col>
      <xdr:colOff>1615440</xdr:colOff>
      <xdr:row>8</xdr:row>
      <xdr:rowOff>716280</xdr:rowOff>
    </xdr:to>
    <xdr:sp macro="" textlink="">
      <xdr:nvSpPr>
        <xdr:cNvPr id="7" name="Flèche à angle droit 16">
          <a:extLst>
            <a:ext uri="{FF2B5EF4-FFF2-40B4-BE49-F238E27FC236}">
              <a16:creationId xmlns:a16="http://schemas.microsoft.com/office/drawing/2014/main" id="{9856A237-5E10-46BC-A2B9-7DD8030DF32B}"/>
            </a:ext>
          </a:extLst>
        </xdr:cNvPr>
        <xdr:cNvSpPr/>
      </xdr:nvSpPr>
      <xdr:spPr>
        <a:xfrm rot="5400000">
          <a:off x="1584960" y="4953000"/>
          <a:ext cx="701040" cy="883920"/>
        </a:xfrm>
        <a:prstGeom prst="bentUpArrow">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lnSpc>
              <a:spcPts val="3700"/>
            </a:lnSpc>
          </a:pPr>
          <a:endParaRPr lang="fr-FR" sz="3600" b="1"/>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2</xdr:col>
      <xdr:colOff>433613</xdr:colOff>
      <xdr:row>9</xdr:row>
      <xdr:rowOff>88900</xdr:rowOff>
    </xdr:from>
    <xdr:to>
      <xdr:col>2</xdr:col>
      <xdr:colOff>662213</xdr:colOff>
      <xdr:row>10</xdr:row>
      <xdr:rowOff>179614</xdr:rowOff>
    </xdr:to>
    <xdr:sp macro="" textlink="">
      <xdr:nvSpPr>
        <xdr:cNvPr id="2" name="Flèche vers le bas 2">
          <a:extLst>
            <a:ext uri="{FF2B5EF4-FFF2-40B4-BE49-F238E27FC236}">
              <a16:creationId xmlns:a16="http://schemas.microsoft.com/office/drawing/2014/main" id="{69A65C0D-5446-4808-A465-DBA3E2752259}"/>
            </a:ext>
          </a:extLst>
        </xdr:cNvPr>
        <xdr:cNvSpPr/>
      </xdr:nvSpPr>
      <xdr:spPr bwMode="auto">
        <a:xfrm>
          <a:off x="10082438" y="6070600"/>
          <a:ext cx="228600" cy="357414"/>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3</xdr:col>
      <xdr:colOff>266700</xdr:colOff>
      <xdr:row>9</xdr:row>
      <xdr:rowOff>88900</xdr:rowOff>
    </xdr:from>
    <xdr:to>
      <xdr:col>3</xdr:col>
      <xdr:colOff>495300</xdr:colOff>
      <xdr:row>10</xdr:row>
      <xdr:rowOff>190500</xdr:rowOff>
    </xdr:to>
    <xdr:sp macro="" textlink="">
      <xdr:nvSpPr>
        <xdr:cNvPr id="3" name="Flèche vers le bas 3">
          <a:extLst>
            <a:ext uri="{FF2B5EF4-FFF2-40B4-BE49-F238E27FC236}">
              <a16:creationId xmlns:a16="http://schemas.microsoft.com/office/drawing/2014/main" id="{AC9DB71B-ECE0-4C13-A152-F2149F540800}"/>
            </a:ext>
          </a:extLst>
        </xdr:cNvPr>
        <xdr:cNvSpPr/>
      </xdr:nvSpPr>
      <xdr:spPr bwMode="auto">
        <a:xfrm>
          <a:off x="10963275" y="6070600"/>
          <a:ext cx="228600" cy="368300"/>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4</xdr:col>
      <xdr:colOff>254000</xdr:colOff>
      <xdr:row>9</xdr:row>
      <xdr:rowOff>63500</xdr:rowOff>
    </xdr:from>
    <xdr:to>
      <xdr:col>4</xdr:col>
      <xdr:colOff>482600</xdr:colOff>
      <xdr:row>10</xdr:row>
      <xdr:rowOff>165100</xdr:rowOff>
    </xdr:to>
    <xdr:sp macro="" textlink="">
      <xdr:nvSpPr>
        <xdr:cNvPr id="4" name="Flèche vers le bas 4">
          <a:extLst>
            <a:ext uri="{FF2B5EF4-FFF2-40B4-BE49-F238E27FC236}">
              <a16:creationId xmlns:a16="http://schemas.microsoft.com/office/drawing/2014/main" id="{DB216871-66CC-42F4-8ED8-0C4635880208}"/>
            </a:ext>
          </a:extLst>
        </xdr:cNvPr>
        <xdr:cNvSpPr/>
      </xdr:nvSpPr>
      <xdr:spPr bwMode="auto">
        <a:xfrm>
          <a:off x="11636375" y="6045200"/>
          <a:ext cx="228600" cy="368300"/>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1</xdr:col>
      <xdr:colOff>268605</xdr:colOff>
      <xdr:row>0</xdr:row>
      <xdr:rowOff>65810</xdr:rowOff>
    </xdr:from>
    <xdr:to>
      <xdr:col>1</xdr:col>
      <xdr:colOff>1935480</xdr:colOff>
      <xdr:row>1</xdr:row>
      <xdr:rowOff>219075</xdr:rowOff>
    </xdr:to>
    <xdr:sp macro="" textlink="">
      <xdr:nvSpPr>
        <xdr:cNvPr id="5" name="Pentagone 7">
          <a:hlinkClick xmlns:r="http://schemas.openxmlformats.org/officeDocument/2006/relationships" r:id="rId1"/>
          <a:extLst>
            <a:ext uri="{FF2B5EF4-FFF2-40B4-BE49-F238E27FC236}">
              <a16:creationId xmlns:a16="http://schemas.microsoft.com/office/drawing/2014/main" id="{70E6FFE0-D56B-4498-8867-5478BF747F2C}"/>
            </a:ext>
          </a:extLst>
        </xdr:cNvPr>
        <xdr:cNvSpPr/>
      </xdr:nvSpPr>
      <xdr:spPr>
        <a:xfrm>
          <a:off x="1030605" y="65810"/>
          <a:ext cx="1666875" cy="543790"/>
        </a:xfrm>
        <a:prstGeom prst="homePlate">
          <a:avLst/>
        </a:prstGeom>
        <a:effectLst>
          <a:outerShdw blurRad="40000" dist="23000" dir="5400000" rotWithShape="0">
            <a:srgbClr val="000000">
              <a:alpha val="35000"/>
            </a:srgbClr>
          </a:outerShdw>
          <a:reflection blurRad="6350" stA="50000" endA="300" endPos="38500" dist="50800" dir="5400000" sy="-100000" algn="bl" rotWithShape="0"/>
        </a:effectLst>
      </xdr:spPr>
      <xdr:style>
        <a:lnRef idx="0">
          <a:schemeClr val="accent6"/>
        </a:lnRef>
        <a:fillRef idx="3">
          <a:schemeClr val="accent6"/>
        </a:fillRef>
        <a:effectRef idx="3">
          <a:schemeClr val="accent6"/>
        </a:effectRef>
        <a:fontRef idx="minor">
          <a:schemeClr val="lt1"/>
        </a:fontRef>
      </xdr:style>
      <xdr:txBody>
        <a:bodyPr vertOverflow="clip" horzOverflow="clip" rtlCol="0" anchor="t"/>
        <a:lstStyle/>
        <a:p>
          <a:pPr algn="ctr">
            <a:lnSpc>
              <a:spcPts val="3700"/>
            </a:lnSpc>
          </a:pPr>
          <a:r>
            <a:rPr lang="fr-FR" sz="1600" b="1"/>
            <a:t>RECAPITULATIF</a:t>
          </a:r>
        </a:p>
      </xdr:txBody>
    </xdr:sp>
    <xdr:clientData/>
  </xdr:twoCellAnchor>
  <xdr:twoCellAnchor>
    <xdr:from>
      <xdr:col>34</xdr:col>
      <xdr:colOff>222250</xdr:colOff>
      <xdr:row>0</xdr:row>
      <xdr:rowOff>83820</xdr:rowOff>
    </xdr:from>
    <xdr:to>
      <xdr:col>46</xdr:col>
      <xdr:colOff>170180</xdr:colOff>
      <xdr:row>1</xdr:row>
      <xdr:rowOff>294409</xdr:rowOff>
    </xdr:to>
    <xdr:sp macro="" textlink="">
      <xdr:nvSpPr>
        <xdr:cNvPr id="6" name="Rectangle à coins arrondis 8">
          <a:extLst>
            <a:ext uri="{FF2B5EF4-FFF2-40B4-BE49-F238E27FC236}">
              <a16:creationId xmlns:a16="http://schemas.microsoft.com/office/drawing/2014/main" id="{E5C6ED31-9E53-4CF9-A629-F641A5EAD0FD}"/>
            </a:ext>
          </a:extLst>
        </xdr:cNvPr>
        <xdr:cNvSpPr/>
      </xdr:nvSpPr>
      <xdr:spPr>
        <a:xfrm>
          <a:off x="21367750" y="83820"/>
          <a:ext cx="3719830" cy="601114"/>
        </a:xfrm>
        <a:prstGeom prst="roundRect">
          <a:avLst/>
        </a:prstGeom>
        <a:solidFill>
          <a:schemeClr val="tx2">
            <a:lumMod val="40000"/>
            <a:lumOff val="60000"/>
          </a:schemeClr>
        </a:solidFill>
        <a:effectLst>
          <a:outerShdw blurRad="40000" dist="20000" dir="5400000" rotWithShape="0">
            <a:srgbClr val="000000">
              <a:alpha val="38000"/>
            </a:srgbClr>
          </a:outerShdw>
        </a:effectLst>
        <a:scene3d>
          <a:camera prst="orthographicFront"/>
          <a:lightRig rig="threePt" dir="t"/>
        </a:scene3d>
        <a:sp3d>
          <a:bevelT w="114300" prst="artDeco"/>
        </a:sp3d>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lnSpc>
              <a:spcPts val="3700"/>
            </a:lnSpc>
          </a:pPr>
          <a:r>
            <a:rPr lang="fr-FR" sz="3600" b="1">
              <a:solidFill>
                <a:srgbClr val="FFC000"/>
              </a:solidFill>
              <a:latin typeface="Aharoni" panose="02010803020104030203" pitchFamily="2" charset="-79"/>
              <a:cs typeface="Aharoni" panose="02010803020104030203" pitchFamily="2" charset="-79"/>
            </a:rPr>
            <a:t>SEGPA</a:t>
          </a:r>
        </a:p>
      </xdr:txBody>
    </xdr:sp>
    <xdr:clientData/>
  </xdr:twoCellAnchor>
  <xdr:twoCellAnchor>
    <xdr:from>
      <xdr:col>1</xdr:col>
      <xdr:colOff>731520</xdr:colOff>
      <xdr:row>8</xdr:row>
      <xdr:rowOff>15240</xdr:rowOff>
    </xdr:from>
    <xdr:to>
      <xdr:col>1</xdr:col>
      <xdr:colOff>1615440</xdr:colOff>
      <xdr:row>8</xdr:row>
      <xdr:rowOff>716280</xdr:rowOff>
    </xdr:to>
    <xdr:sp macro="" textlink="">
      <xdr:nvSpPr>
        <xdr:cNvPr id="7" name="Flèche à angle droit 16">
          <a:extLst>
            <a:ext uri="{FF2B5EF4-FFF2-40B4-BE49-F238E27FC236}">
              <a16:creationId xmlns:a16="http://schemas.microsoft.com/office/drawing/2014/main" id="{991464A7-8E00-46DE-9814-24E40C7BEB5B}"/>
            </a:ext>
          </a:extLst>
        </xdr:cNvPr>
        <xdr:cNvSpPr/>
      </xdr:nvSpPr>
      <xdr:spPr>
        <a:xfrm rot="5400000">
          <a:off x="1584960" y="4953000"/>
          <a:ext cx="701040" cy="883920"/>
        </a:xfrm>
        <a:prstGeom prst="bentUpArrow">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lnSpc>
              <a:spcPts val="3700"/>
            </a:lnSpc>
          </a:pPr>
          <a:endParaRPr lang="fr-FR" sz="3600" b="1"/>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2</xdr:col>
      <xdr:colOff>433613</xdr:colOff>
      <xdr:row>9</xdr:row>
      <xdr:rowOff>88900</xdr:rowOff>
    </xdr:from>
    <xdr:to>
      <xdr:col>2</xdr:col>
      <xdr:colOff>662213</xdr:colOff>
      <xdr:row>10</xdr:row>
      <xdr:rowOff>179614</xdr:rowOff>
    </xdr:to>
    <xdr:sp macro="" textlink="">
      <xdr:nvSpPr>
        <xdr:cNvPr id="2" name="Flèche vers le bas 2">
          <a:extLst>
            <a:ext uri="{FF2B5EF4-FFF2-40B4-BE49-F238E27FC236}">
              <a16:creationId xmlns:a16="http://schemas.microsoft.com/office/drawing/2014/main" id="{0D41F950-BF38-4B6D-AEBB-803FD701FCB0}"/>
            </a:ext>
          </a:extLst>
        </xdr:cNvPr>
        <xdr:cNvSpPr/>
      </xdr:nvSpPr>
      <xdr:spPr bwMode="auto">
        <a:xfrm>
          <a:off x="10082438" y="6070600"/>
          <a:ext cx="228600" cy="357414"/>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3</xdr:col>
      <xdr:colOff>266700</xdr:colOff>
      <xdr:row>9</xdr:row>
      <xdr:rowOff>88900</xdr:rowOff>
    </xdr:from>
    <xdr:to>
      <xdr:col>3</xdr:col>
      <xdr:colOff>495300</xdr:colOff>
      <xdr:row>10</xdr:row>
      <xdr:rowOff>190500</xdr:rowOff>
    </xdr:to>
    <xdr:sp macro="" textlink="">
      <xdr:nvSpPr>
        <xdr:cNvPr id="3" name="Flèche vers le bas 3">
          <a:extLst>
            <a:ext uri="{FF2B5EF4-FFF2-40B4-BE49-F238E27FC236}">
              <a16:creationId xmlns:a16="http://schemas.microsoft.com/office/drawing/2014/main" id="{F0CB05CE-0B02-42AB-9889-0F7B2BE79197}"/>
            </a:ext>
          </a:extLst>
        </xdr:cNvPr>
        <xdr:cNvSpPr/>
      </xdr:nvSpPr>
      <xdr:spPr bwMode="auto">
        <a:xfrm>
          <a:off x="10963275" y="6070600"/>
          <a:ext cx="228600" cy="368300"/>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4</xdr:col>
      <xdr:colOff>254000</xdr:colOff>
      <xdr:row>9</xdr:row>
      <xdr:rowOff>63500</xdr:rowOff>
    </xdr:from>
    <xdr:to>
      <xdr:col>4</xdr:col>
      <xdr:colOff>482600</xdr:colOff>
      <xdr:row>10</xdr:row>
      <xdr:rowOff>165100</xdr:rowOff>
    </xdr:to>
    <xdr:sp macro="" textlink="">
      <xdr:nvSpPr>
        <xdr:cNvPr id="4" name="Flèche vers le bas 4">
          <a:extLst>
            <a:ext uri="{FF2B5EF4-FFF2-40B4-BE49-F238E27FC236}">
              <a16:creationId xmlns:a16="http://schemas.microsoft.com/office/drawing/2014/main" id="{4596FC8E-DB40-463F-88B5-A626E59A50EA}"/>
            </a:ext>
          </a:extLst>
        </xdr:cNvPr>
        <xdr:cNvSpPr/>
      </xdr:nvSpPr>
      <xdr:spPr bwMode="auto">
        <a:xfrm>
          <a:off x="11636375" y="6045200"/>
          <a:ext cx="228600" cy="368300"/>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1</xdr:col>
      <xdr:colOff>268605</xdr:colOff>
      <xdr:row>0</xdr:row>
      <xdr:rowOff>65810</xdr:rowOff>
    </xdr:from>
    <xdr:to>
      <xdr:col>1</xdr:col>
      <xdr:colOff>1935480</xdr:colOff>
      <xdr:row>1</xdr:row>
      <xdr:rowOff>219075</xdr:rowOff>
    </xdr:to>
    <xdr:sp macro="" textlink="">
      <xdr:nvSpPr>
        <xdr:cNvPr id="5" name="Pentagone 7">
          <a:hlinkClick xmlns:r="http://schemas.openxmlformats.org/officeDocument/2006/relationships" r:id="rId1"/>
          <a:extLst>
            <a:ext uri="{FF2B5EF4-FFF2-40B4-BE49-F238E27FC236}">
              <a16:creationId xmlns:a16="http://schemas.microsoft.com/office/drawing/2014/main" id="{64179652-E6AD-418F-84DC-248289AA28A4}"/>
            </a:ext>
          </a:extLst>
        </xdr:cNvPr>
        <xdr:cNvSpPr/>
      </xdr:nvSpPr>
      <xdr:spPr>
        <a:xfrm>
          <a:off x="1030605" y="65810"/>
          <a:ext cx="1666875" cy="543790"/>
        </a:xfrm>
        <a:prstGeom prst="homePlate">
          <a:avLst/>
        </a:prstGeom>
        <a:effectLst>
          <a:outerShdw blurRad="40000" dist="23000" dir="5400000" rotWithShape="0">
            <a:srgbClr val="000000">
              <a:alpha val="35000"/>
            </a:srgbClr>
          </a:outerShdw>
          <a:reflection blurRad="6350" stA="50000" endA="300" endPos="38500" dist="50800" dir="5400000" sy="-100000" algn="bl" rotWithShape="0"/>
        </a:effectLst>
      </xdr:spPr>
      <xdr:style>
        <a:lnRef idx="0">
          <a:schemeClr val="accent6"/>
        </a:lnRef>
        <a:fillRef idx="3">
          <a:schemeClr val="accent6"/>
        </a:fillRef>
        <a:effectRef idx="3">
          <a:schemeClr val="accent6"/>
        </a:effectRef>
        <a:fontRef idx="minor">
          <a:schemeClr val="lt1"/>
        </a:fontRef>
      </xdr:style>
      <xdr:txBody>
        <a:bodyPr vertOverflow="clip" horzOverflow="clip" rtlCol="0" anchor="t"/>
        <a:lstStyle/>
        <a:p>
          <a:pPr algn="ctr">
            <a:lnSpc>
              <a:spcPts val="3700"/>
            </a:lnSpc>
          </a:pPr>
          <a:r>
            <a:rPr lang="fr-FR" sz="1600" b="1"/>
            <a:t>RECAPITULATIF</a:t>
          </a:r>
        </a:p>
      </xdr:txBody>
    </xdr:sp>
    <xdr:clientData/>
  </xdr:twoCellAnchor>
  <xdr:twoCellAnchor>
    <xdr:from>
      <xdr:col>34</xdr:col>
      <xdr:colOff>222250</xdr:colOff>
      <xdr:row>0</xdr:row>
      <xdr:rowOff>83820</xdr:rowOff>
    </xdr:from>
    <xdr:to>
      <xdr:col>46</xdr:col>
      <xdr:colOff>170180</xdr:colOff>
      <xdr:row>1</xdr:row>
      <xdr:rowOff>294409</xdr:rowOff>
    </xdr:to>
    <xdr:sp macro="" textlink="">
      <xdr:nvSpPr>
        <xdr:cNvPr id="6" name="Rectangle à coins arrondis 8">
          <a:extLst>
            <a:ext uri="{FF2B5EF4-FFF2-40B4-BE49-F238E27FC236}">
              <a16:creationId xmlns:a16="http://schemas.microsoft.com/office/drawing/2014/main" id="{9365FD8D-1F21-4A99-AB26-C2A15A78C2EC}"/>
            </a:ext>
          </a:extLst>
        </xdr:cNvPr>
        <xdr:cNvSpPr/>
      </xdr:nvSpPr>
      <xdr:spPr>
        <a:xfrm>
          <a:off x="21367750" y="83820"/>
          <a:ext cx="3719830" cy="601114"/>
        </a:xfrm>
        <a:prstGeom prst="roundRect">
          <a:avLst/>
        </a:prstGeom>
        <a:solidFill>
          <a:schemeClr val="tx2">
            <a:lumMod val="40000"/>
            <a:lumOff val="60000"/>
          </a:schemeClr>
        </a:solidFill>
        <a:effectLst>
          <a:outerShdw blurRad="40000" dist="20000" dir="5400000" rotWithShape="0">
            <a:srgbClr val="000000">
              <a:alpha val="38000"/>
            </a:srgbClr>
          </a:outerShdw>
        </a:effectLst>
        <a:scene3d>
          <a:camera prst="orthographicFront"/>
          <a:lightRig rig="threePt" dir="t"/>
        </a:scene3d>
        <a:sp3d>
          <a:bevelT w="114300" prst="artDeco"/>
        </a:sp3d>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lnSpc>
              <a:spcPts val="3700"/>
            </a:lnSpc>
          </a:pPr>
          <a:r>
            <a:rPr lang="fr-FR" sz="3600" b="1">
              <a:solidFill>
                <a:srgbClr val="FFC000"/>
              </a:solidFill>
              <a:latin typeface="Aharoni" panose="02010803020104030203" pitchFamily="2" charset="-79"/>
              <a:cs typeface="Aharoni" panose="02010803020104030203" pitchFamily="2" charset="-79"/>
            </a:rPr>
            <a:t>SEGPA</a:t>
          </a:r>
        </a:p>
      </xdr:txBody>
    </xdr:sp>
    <xdr:clientData/>
  </xdr:twoCellAnchor>
  <xdr:twoCellAnchor>
    <xdr:from>
      <xdr:col>1</xdr:col>
      <xdr:colOff>731520</xdr:colOff>
      <xdr:row>8</xdr:row>
      <xdr:rowOff>15240</xdr:rowOff>
    </xdr:from>
    <xdr:to>
      <xdr:col>1</xdr:col>
      <xdr:colOff>1615440</xdr:colOff>
      <xdr:row>8</xdr:row>
      <xdr:rowOff>716280</xdr:rowOff>
    </xdr:to>
    <xdr:sp macro="" textlink="">
      <xdr:nvSpPr>
        <xdr:cNvPr id="7" name="Flèche à angle droit 16">
          <a:extLst>
            <a:ext uri="{FF2B5EF4-FFF2-40B4-BE49-F238E27FC236}">
              <a16:creationId xmlns:a16="http://schemas.microsoft.com/office/drawing/2014/main" id="{3FCA4AC6-AE85-4F9C-9422-E7B0DD545541}"/>
            </a:ext>
          </a:extLst>
        </xdr:cNvPr>
        <xdr:cNvSpPr/>
      </xdr:nvSpPr>
      <xdr:spPr>
        <a:xfrm rot="5400000">
          <a:off x="1584960" y="4953000"/>
          <a:ext cx="701040" cy="883920"/>
        </a:xfrm>
        <a:prstGeom prst="bentUpArrow">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lnSpc>
              <a:spcPts val="3700"/>
            </a:lnSpc>
          </a:pPr>
          <a:endParaRPr lang="fr-FR" sz="3600" b="1"/>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2</xdr:col>
      <xdr:colOff>433613</xdr:colOff>
      <xdr:row>9</xdr:row>
      <xdr:rowOff>88900</xdr:rowOff>
    </xdr:from>
    <xdr:to>
      <xdr:col>2</xdr:col>
      <xdr:colOff>662213</xdr:colOff>
      <xdr:row>10</xdr:row>
      <xdr:rowOff>179614</xdr:rowOff>
    </xdr:to>
    <xdr:sp macro="" textlink="">
      <xdr:nvSpPr>
        <xdr:cNvPr id="2" name="Flèche vers le bas 2">
          <a:extLst>
            <a:ext uri="{FF2B5EF4-FFF2-40B4-BE49-F238E27FC236}">
              <a16:creationId xmlns:a16="http://schemas.microsoft.com/office/drawing/2014/main" id="{00000000-0008-0000-0100-000002000000}"/>
            </a:ext>
          </a:extLst>
        </xdr:cNvPr>
        <xdr:cNvSpPr/>
      </xdr:nvSpPr>
      <xdr:spPr bwMode="auto">
        <a:xfrm>
          <a:off x="10082438" y="6146800"/>
          <a:ext cx="228600" cy="414564"/>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3</xdr:col>
      <xdr:colOff>266700</xdr:colOff>
      <xdr:row>9</xdr:row>
      <xdr:rowOff>88900</xdr:rowOff>
    </xdr:from>
    <xdr:to>
      <xdr:col>3</xdr:col>
      <xdr:colOff>495300</xdr:colOff>
      <xdr:row>10</xdr:row>
      <xdr:rowOff>190500</xdr:rowOff>
    </xdr:to>
    <xdr:sp macro="" textlink="">
      <xdr:nvSpPr>
        <xdr:cNvPr id="3" name="Flèche vers le bas 3">
          <a:extLst>
            <a:ext uri="{FF2B5EF4-FFF2-40B4-BE49-F238E27FC236}">
              <a16:creationId xmlns:a16="http://schemas.microsoft.com/office/drawing/2014/main" id="{00000000-0008-0000-0100-000003000000}"/>
            </a:ext>
          </a:extLst>
        </xdr:cNvPr>
        <xdr:cNvSpPr/>
      </xdr:nvSpPr>
      <xdr:spPr bwMode="auto">
        <a:xfrm>
          <a:off x="10963275" y="6146800"/>
          <a:ext cx="228600" cy="425450"/>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4</xdr:col>
      <xdr:colOff>254000</xdr:colOff>
      <xdr:row>9</xdr:row>
      <xdr:rowOff>63500</xdr:rowOff>
    </xdr:from>
    <xdr:to>
      <xdr:col>4</xdr:col>
      <xdr:colOff>482600</xdr:colOff>
      <xdr:row>10</xdr:row>
      <xdr:rowOff>165100</xdr:rowOff>
    </xdr:to>
    <xdr:sp macro="" textlink="">
      <xdr:nvSpPr>
        <xdr:cNvPr id="4" name="Flèche vers le bas 4">
          <a:extLst>
            <a:ext uri="{FF2B5EF4-FFF2-40B4-BE49-F238E27FC236}">
              <a16:creationId xmlns:a16="http://schemas.microsoft.com/office/drawing/2014/main" id="{00000000-0008-0000-0100-000004000000}"/>
            </a:ext>
          </a:extLst>
        </xdr:cNvPr>
        <xdr:cNvSpPr/>
      </xdr:nvSpPr>
      <xdr:spPr bwMode="auto">
        <a:xfrm>
          <a:off x="11636375" y="6121400"/>
          <a:ext cx="228600" cy="425450"/>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1</xdr:col>
      <xdr:colOff>268605</xdr:colOff>
      <xdr:row>0</xdr:row>
      <xdr:rowOff>65810</xdr:rowOff>
    </xdr:from>
    <xdr:to>
      <xdr:col>1</xdr:col>
      <xdr:colOff>1935480</xdr:colOff>
      <xdr:row>1</xdr:row>
      <xdr:rowOff>219075</xdr:rowOff>
    </xdr:to>
    <xdr:sp macro="" textlink="">
      <xdr:nvSpPr>
        <xdr:cNvPr id="5" name="Pentagone 7">
          <a:hlinkClick xmlns:r="http://schemas.openxmlformats.org/officeDocument/2006/relationships" r:id="rId1"/>
          <a:extLst>
            <a:ext uri="{FF2B5EF4-FFF2-40B4-BE49-F238E27FC236}">
              <a16:creationId xmlns:a16="http://schemas.microsoft.com/office/drawing/2014/main" id="{00000000-0008-0000-0100-000005000000}"/>
            </a:ext>
          </a:extLst>
        </xdr:cNvPr>
        <xdr:cNvSpPr/>
      </xdr:nvSpPr>
      <xdr:spPr>
        <a:xfrm>
          <a:off x="1030605" y="65810"/>
          <a:ext cx="1666875" cy="591415"/>
        </a:xfrm>
        <a:prstGeom prst="homePlate">
          <a:avLst/>
        </a:prstGeom>
        <a:effectLst>
          <a:outerShdw blurRad="40000" dist="23000" dir="5400000" rotWithShape="0">
            <a:srgbClr val="000000">
              <a:alpha val="35000"/>
            </a:srgbClr>
          </a:outerShdw>
          <a:reflection blurRad="6350" stA="50000" endA="300" endPos="38500" dist="50800" dir="5400000" sy="-100000" algn="bl" rotWithShape="0"/>
        </a:effectLst>
      </xdr:spPr>
      <xdr:style>
        <a:lnRef idx="0">
          <a:schemeClr val="accent6"/>
        </a:lnRef>
        <a:fillRef idx="3">
          <a:schemeClr val="accent6"/>
        </a:fillRef>
        <a:effectRef idx="3">
          <a:schemeClr val="accent6"/>
        </a:effectRef>
        <a:fontRef idx="minor">
          <a:schemeClr val="lt1"/>
        </a:fontRef>
      </xdr:style>
      <xdr:txBody>
        <a:bodyPr vertOverflow="clip" horzOverflow="clip" rtlCol="0" anchor="t"/>
        <a:lstStyle/>
        <a:p>
          <a:pPr algn="ctr">
            <a:lnSpc>
              <a:spcPts val="3700"/>
            </a:lnSpc>
          </a:pPr>
          <a:r>
            <a:rPr lang="fr-FR" sz="1600" b="1"/>
            <a:t>RECAPITULATIF</a:t>
          </a:r>
        </a:p>
      </xdr:txBody>
    </xdr:sp>
    <xdr:clientData/>
  </xdr:twoCellAnchor>
  <xdr:twoCellAnchor>
    <xdr:from>
      <xdr:col>34</xdr:col>
      <xdr:colOff>222250</xdr:colOff>
      <xdr:row>0</xdr:row>
      <xdr:rowOff>83820</xdr:rowOff>
    </xdr:from>
    <xdr:to>
      <xdr:col>46</xdr:col>
      <xdr:colOff>170180</xdr:colOff>
      <xdr:row>1</xdr:row>
      <xdr:rowOff>294409</xdr:rowOff>
    </xdr:to>
    <xdr:sp macro="" textlink="">
      <xdr:nvSpPr>
        <xdr:cNvPr id="6" name="Rectangle à coins arrondis 8">
          <a:extLst>
            <a:ext uri="{FF2B5EF4-FFF2-40B4-BE49-F238E27FC236}">
              <a16:creationId xmlns:a16="http://schemas.microsoft.com/office/drawing/2014/main" id="{00000000-0008-0000-0100-000006000000}"/>
            </a:ext>
          </a:extLst>
        </xdr:cNvPr>
        <xdr:cNvSpPr/>
      </xdr:nvSpPr>
      <xdr:spPr>
        <a:xfrm>
          <a:off x="21367750" y="83820"/>
          <a:ext cx="3719830" cy="648739"/>
        </a:xfrm>
        <a:prstGeom prst="roundRect">
          <a:avLst/>
        </a:prstGeom>
        <a:solidFill>
          <a:schemeClr val="tx2">
            <a:lumMod val="40000"/>
            <a:lumOff val="60000"/>
          </a:schemeClr>
        </a:solidFill>
        <a:effectLst>
          <a:outerShdw blurRad="40000" dist="20000" dir="5400000" rotWithShape="0">
            <a:srgbClr val="000000">
              <a:alpha val="38000"/>
            </a:srgbClr>
          </a:outerShdw>
        </a:effectLst>
        <a:scene3d>
          <a:camera prst="orthographicFront"/>
          <a:lightRig rig="threePt" dir="t"/>
        </a:scene3d>
        <a:sp3d>
          <a:bevelT w="114300" prst="artDeco"/>
        </a:sp3d>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lnSpc>
              <a:spcPts val="3700"/>
            </a:lnSpc>
          </a:pPr>
          <a:r>
            <a:rPr lang="fr-FR" sz="3600" b="1">
              <a:solidFill>
                <a:srgbClr val="FFC000"/>
              </a:solidFill>
              <a:latin typeface="Aharoni" panose="02010803020104030203" pitchFamily="2" charset="-79"/>
              <a:cs typeface="Aharoni" panose="02010803020104030203" pitchFamily="2" charset="-79"/>
            </a:rPr>
            <a:t>SEGPA</a:t>
          </a:r>
        </a:p>
      </xdr:txBody>
    </xdr:sp>
    <xdr:clientData/>
  </xdr:twoCellAnchor>
  <xdr:twoCellAnchor>
    <xdr:from>
      <xdr:col>1</xdr:col>
      <xdr:colOff>731520</xdr:colOff>
      <xdr:row>8</xdr:row>
      <xdr:rowOff>15240</xdr:rowOff>
    </xdr:from>
    <xdr:to>
      <xdr:col>1</xdr:col>
      <xdr:colOff>1615440</xdr:colOff>
      <xdr:row>8</xdr:row>
      <xdr:rowOff>716280</xdr:rowOff>
    </xdr:to>
    <xdr:sp macro="" textlink="">
      <xdr:nvSpPr>
        <xdr:cNvPr id="7" name="Flèche à angle droit 16">
          <a:extLst>
            <a:ext uri="{FF2B5EF4-FFF2-40B4-BE49-F238E27FC236}">
              <a16:creationId xmlns:a16="http://schemas.microsoft.com/office/drawing/2014/main" id="{00000000-0008-0000-0100-000007000000}"/>
            </a:ext>
          </a:extLst>
        </xdr:cNvPr>
        <xdr:cNvSpPr/>
      </xdr:nvSpPr>
      <xdr:spPr>
        <a:xfrm rot="5400000">
          <a:off x="1584960" y="5029200"/>
          <a:ext cx="701040" cy="883920"/>
        </a:xfrm>
        <a:prstGeom prst="bentUpArrow">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lnSpc>
              <a:spcPts val="3700"/>
            </a:lnSpc>
          </a:pPr>
          <a:endParaRPr lang="fr-FR" sz="3600" b="1"/>
        </a:p>
      </xdr:txBody>
    </xdr:sp>
    <xdr:clientData/>
  </xdr:twoCellAnchor>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6057900</xdr:colOff>
          <xdr:row>0</xdr:row>
          <xdr:rowOff>76200</xdr:rowOff>
        </xdr:from>
        <xdr:to>
          <xdr:col>1</xdr:col>
          <xdr:colOff>8963025</xdr:colOff>
          <xdr:row>0</xdr:row>
          <xdr:rowOff>533400</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200-0000010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Mettre le libellé des compétences en commentaire dans les titres du tableau T_ELEVES</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D86EA5A-4E7D-4FF4-990F-692E4C3183CA}" name="T_ELEVES" displayName="T_ELEVES" ref="A5:AH9" totalsRowShown="0" headerRowDxfId="256" dataDxfId="254" headerRowBorderDxfId="255" tableBorderDxfId="253" totalsRowBorderDxfId="252">
  <tableColumns count="34">
    <tableColumn id="35" xr3:uid="{738FF84F-028C-49BA-A259-DE9D55CA906D}" name="N°" dataDxfId="251"/>
    <tableColumn id="1" xr3:uid="{74A1DA5C-8922-4251-953A-168C4C18FE50}" name="Elève" dataDxfId="250"/>
    <tableColumn id="3" xr3:uid="{4C70FD20-4043-4CE0-B4BD-870450F85E40}" name="C1.1" dataDxfId="249">
      <calculatedColumnFormula>IFERROR(INDIRECT("'"&amp;LEFT(FE_PARM_RADIC&amp;TEXT(T_ELEVES[[#This Row],[N°]],FE_PARM_FRMT)&amp;FE_PARM_SEP&amp;T_ELEVES[[#This Row],[Elève]],31)&amp;"'!D"&amp;VLOOKUP(C$5,T_COMPETENCES[],3,0)),"NE")</calculatedColumnFormula>
    </tableColumn>
    <tableColumn id="4" xr3:uid="{3A399ACB-3C6B-4009-9C63-F56CF1210280}" name="C1.2" dataDxfId="248">
      <calculatedColumnFormula>IFERROR(INDIRECT("'"&amp;LEFT(FE_PARM_RADIC&amp;TEXT(T_ELEVES[[#This Row],[N°]],FE_PARM_FRMT)&amp;FE_PARM_SEP&amp;T_ELEVES[[#This Row],[Elève]],31)&amp;"'!D"&amp;VLOOKUP(D$5,T_COMPETENCES[],3,0)),"NE")</calculatedColumnFormula>
    </tableColumn>
    <tableColumn id="5" xr3:uid="{C4022E92-5FBE-47C4-A2BB-74FAF5CE9F41}" name="C1.3" dataDxfId="247">
      <calculatedColumnFormula>IFERROR(INDIRECT("'"&amp;LEFT(FE_PARM_RADIC&amp;TEXT(T_ELEVES[[#This Row],[N°]],FE_PARM_FRMT)&amp;FE_PARM_SEP&amp;T_ELEVES[[#This Row],[Elève]],31)&amp;"'!D"&amp;VLOOKUP(E$5,T_COMPETENCES[],3,0)),"NE")</calculatedColumnFormula>
    </tableColumn>
    <tableColumn id="6" xr3:uid="{AFEB09C3-6816-4229-A278-116D07F8CB5A}" name="C1.4" dataDxfId="246">
      <calculatedColumnFormula>IFERROR(INDIRECT("'"&amp;LEFT(FE_PARM_RADIC&amp;TEXT(T_ELEVES[[#This Row],[N°]],FE_PARM_FRMT)&amp;FE_PARM_SEP&amp;T_ELEVES[[#This Row],[Elève]],31)&amp;"'!D"&amp;VLOOKUP(F$5,T_COMPETENCES[],3,0)),"NE")</calculatedColumnFormula>
    </tableColumn>
    <tableColumn id="7" xr3:uid="{2ED4E706-E46B-4FBD-9C62-1901655BBE54}" name="C1.5" dataDxfId="245">
      <calculatedColumnFormula>IFERROR(INDIRECT("'"&amp;LEFT(FE_PARM_RADIC&amp;TEXT(T_ELEVES[[#This Row],[N°]],FE_PARM_FRMT)&amp;FE_PARM_SEP&amp;T_ELEVES[[#This Row],[Elève]],31)&amp;"'!D"&amp;VLOOKUP(G$5,T_COMPETENCES[],3,0)),"NE")</calculatedColumnFormula>
    </tableColumn>
    <tableColumn id="8" xr3:uid="{A9BF3859-B89D-45CD-8ABF-FF6D3AC1E9B0}" name="C1.6" dataDxfId="244">
      <calculatedColumnFormula>IFERROR(INDIRECT("'"&amp;LEFT(FE_PARM_RADIC&amp;TEXT(T_ELEVES[[#This Row],[N°]],FE_PARM_FRMT)&amp;FE_PARM_SEP&amp;T_ELEVES[[#This Row],[Elève]],31)&amp;"'!D"&amp;VLOOKUP(H$5,T_COMPETENCES[],3,0)),"NE")</calculatedColumnFormula>
    </tableColumn>
    <tableColumn id="9" xr3:uid="{50193AA8-3100-4837-83ED-1FEF5C160F84}" name="C2.1" dataDxfId="243">
      <calculatedColumnFormula>IFERROR(INDIRECT("'"&amp;LEFT(FE_PARM_RADIC&amp;TEXT(T_ELEVES[[#This Row],[N°]],FE_PARM_FRMT)&amp;FE_PARM_SEP&amp;T_ELEVES[[#This Row],[Elève]],31)&amp;"'!D"&amp;VLOOKUP(I$5,T_COMPETENCES[],3,0)),"NE")</calculatedColumnFormula>
    </tableColumn>
    <tableColumn id="10" xr3:uid="{8B4FA979-E91F-4FF5-A01B-59E96B3E31F8}" name="C2.2" dataDxfId="242">
      <calculatedColumnFormula>IFERROR(INDIRECT("'"&amp;LEFT(FE_PARM_RADIC&amp;TEXT(T_ELEVES[[#This Row],[N°]],FE_PARM_FRMT)&amp;FE_PARM_SEP&amp;T_ELEVES[[#This Row],[Elève]],31)&amp;"'!D"&amp;VLOOKUP(J$5,T_COMPETENCES[],3,0)),"NE")</calculatedColumnFormula>
    </tableColumn>
    <tableColumn id="11" xr3:uid="{2BD9F9D4-31C9-43DD-ADF0-281029642223}" name="C2.3" dataDxfId="241">
      <calculatedColumnFormula>IFERROR(INDIRECT("'"&amp;LEFT(FE_PARM_RADIC&amp;TEXT(T_ELEVES[[#This Row],[N°]],FE_PARM_FRMT)&amp;FE_PARM_SEP&amp;T_ELEVES[[#This Row],[Elève]],31)&amp;"'!D"&amp;VLOOKUP(K$5,T_COMPETENCES[],3,0)),"NE")</calculatedColumnFormula>
    </tableColumn>
    <tableColumn id="12" xr3:uid="{62F6949C-2055-4415-A458-6F7273279B01}" name="C2.4" dataDxfId="240">
      <calculatedColumnFormula>IFERROR(INDIRECT("'"&amp;LEFT(FE_PARM_RADIC&amp;TEXT(T_ELEVES[[#This Row],[N°]],FE_PARM_FRMT)&amp;FE_PARM_SEP&amp;T_ELEVES[[#This Row],[Elève]],31)&amp;"'!D"&amp;VLOOKUP(L$5,T_COMPETENCES[],3,0)),"NE")</calculatedColumnFormula>
    </tableColumn>
    <tableColumn id="13" xr3:uid="{4F9DF2E1-94D6-4893-B471-234C73F24261}" name="C2.5" dataDxfId="239">
      <calculatedColumnFormula>IFERROR(INDIRECT("'"&amp;LEFT(FE_PARM_RADIC&amp;TEXT(T_ELEVES[[#This Row],[N°]],FE_PARM_FRMT)&amp;FE_PARM_SEP&amp;T_ELEVES[[#This Row],[Elève]],31)&amp;"'!D"&amp;VLOOKUP(M$5,T_COMPETENCES[],3,0)),"NE")</calculatedColumnFormula>
    </tableColumn>
    <tableColumn id="14" xr3:uid="{C5E0EFAC-7C58-450C-ABAD-F10EACCAA110}" name="C2.6" dataDxfId="238">
      <calculatedColumnFormula>IFERROR(INDIRECT("'"&amp;LEFT(FE_PARM_RADIC&amp;TEXT(T_ELEVES[[#This Row],[N°]],FE_PARM_FRMT)&amp;FE_PARM_SEP&amp;T_ELEVES[[#This Row],[Elève]],31)&amp;"'!D"&amp;VLOOKUP(N$5,T_COMPETENCES[],3,0)),"NE")</calculatedColumnFormula>
    </tableColumn>
    <tableColumn id="15" xr3:uid="{705F9732-9787-4B77-808F-48849559ED62}" name="C2.7" dataDxfId="237">
      <calculatedColumnFormula>IFERROR(INDIRECT("'"&amp;LEFT(FE_PARM_RADIC&amp;TEXT(T_ELEVES[[#This Row],[N°]],FE_PARM_FRMT)&amp;FE_PARM_SEP&amp;T_ELEVES[[#This Row],[Elève]],31)&amp;"'!D"&amp;VLOOKUP(O$5,T_COMPETENCES[],3,0)),"NE")</calculatedColumnFormula>
    </tableColumn>
    <tableColumn id="16" xr3:uid="{6676DD25-502D-46E1-A74D-1DD4E4848037}" name="C3.1" dataDxfId="236">
      <calculatedColumnFormula>IFERROR(INDIRECT("'"&amp;LEFT(FE_PARM_RADIC&amp;TEXT(T_ELEVES[[#This Row],[N°]],FE_PARM_FRMT)&amp;FE_PARM_SEP&amp;T_ELEVES[[#This Row],[Elève]],31)&amp;"'!D"&amp;VLOOKUP(P$5,T_COMPETENCES[],3,0)),"NE")</calculatedColumnFormula>
    </tableColumn>
    <tableColumn id="17" xr3:uid="{6F34A5EF-6848-4E07-B761-0A2F152BE96E}" name="C3.2" dataDxfId="235">
      <calculatedColumnFormula>IFERROR(INDIRECT("'"&amp;LEFT(FE_PARM_RADIC&amp;TEXT(T_ELEVES[[#This Row],[N°]],FE_PARM_FRMT)&amp;FE_PARM_SEP&amp;T_ELEVES[[#This Row],[Elève]],31)&amp;"'!D"&amp;VLOOKUP(Q$5,T_COMPETENCES[],3,0)),"NE")</calculatedColumnFormula>
    </tableColumn>
    <tableColumn id="18" xr3:uid="{9F432B8F-CA7F-44FE-86CD-FBB85EB087BC}" name="C3.3" dataDxfId="234">
      <calculatedColumnFormula>IFERROR(INDIRECT("'"&amp;LEFT(FE_PARM_RADIC&amp;TEXT(T_ELEVES[[#This Row],[N°]],FE_PARM_FRMT)&amp;FE_PARM_SEP&amp;T_ELEVES[[#This Row],[Elève]],31)&amp;"'!D"&amp;VLOOKUP(R$5,T_COMPETENCES[],3,0)),"NE")</calculatedColumnFormula>
    </tableColumn>
    <tableColumn id="19" xr3:uid="{41494A4E-BC83-42E2-BD63-F03E6F88F6AC}" name="C3.4" dataDxfId="233">
      <calculatedColumnFormula>IFERROR(INDIRECT("'"&amp;LEFT(FE_PARM_RADIC&amp;TEXT(T_ELEVES[[#This Row],[N°]],FE_PARM_FRMT)&amp;FE_PARM_SEP&amp;T_ELEVES[[#This Row],[Elève]],31)&amp;"'!D"&amp;VLOOKUP(S$5,T_COMPETENCES[],3,0)),"NE")</calculatedColumnFormula>
    </tableColumn>
    <tableColumn id="20" xr3:uid="{F61EECE7-D3DC-4B42-BFBC-1005B7E54FFD}" name="C3.5" dataDxfId="232">
      <calculatedColumnFormula>IFERROR(INDIRECT("'"&amp;LEFT(FE_PARM_RADIC&amp;TEXT(T_ELEVES[[#This Row],[N°]],FE_PARM_FRMT)&amp;FE_PARM_SEP&amp;T_ELEVES[[#This Row],[Elève]],31)&amp;"'!D"&amp;VLOOKUP(T$5,T_COMPETENCES[],3,0)),"NE")</calculatedColumnFormula>
    </tableColumn>
    <tableColumn id="21" xr3:uid="{452F65CE-EBFA-4669-8B5E-73D67FF70F72}" name="C3.6" dataDxfId="231">
      <calculatedColumnFormula>IFERROR(INDIRECT("'"&amp;LEFT(FE_PARM_RADIC&amp;TEXT(T_ELEVES[[#This Row],[N°]],FE_PARM_FRMT)&amp;FE_PARM_SEP&amp;T_ELEVES[[#This Row],[Elève]],31)&amp;"'!D"&amp;VLOOKUP(U$5,T_COMPETENCES[],3,0)),"NE")</calculatedColumnFormula>
    </tableColumn>
    <tableColumn id="22" xr3:uid="{B87F6DF6-E710-4E05-A1DE-C0A163371202}" name="C3.7" dataDxfId="230">
      <calculatedColumnFormula>IFERROR(INDIRECT("'"&amp;LEFT(FE_PARM_RADIC&amp;TEXT(T_ELEVES[[#This Row],[N°]],FE_PARM_FRMT)&amp;FE_PARM_SEP&amp;T_ELEVES[[#This Row],[Elève]],31)&amp;"'!D"&amp;VLOOKUP(V$5,T_COMPETENCES[],3,0)),"NE")</calculatedColumnFormula>
    </tableColumn>
    <tableColumn id="23" xr3:uid="{C828B8DF-FA38-4C77-A6FA-75002D98628B}" name="C3.8" dataDxfId="229">
      <calculatedColumnFormula>IFERROR(INDIRECT("'"&amp;LEFT(FE_PARM_RADIC&amp;TEXT(T_ELEVES[[#This Row],[N°]],FE_PARM_FRMT)&amp;FE_PARM_SEP&amp;T_ELEVES[[#This Row],[Elève]],31)&amp;"'!D"&amp;VLOOKUP(W$5,T_COMPETENCES[],3,0)),"NE")</calculatedColumnFormula>
    </tableColumn>
    <tableColumn id="24" xr3:uid="{57ABFC3E-D29A-4A27-9E88-DD531CA3D5C8}" name="C3.9" dataDxfId="228">
      <calculatedColumnFormula>IFERROR(INDIRECT("'"&amp;LEFT(FE_PARM_RADIC&amp;TEXT(T_ELEVES[[#This Row],[N°]],FE_PARM_FRMT)&amp;FE_PARM_SEP&amp;T_ELEVES[[#This Row],[Elève]],31)&amp;"'!D"&amp;VLOOKUP(X$5,T_COMPETENCES[],3,0)),"NE")</calculatedColumnFormula>
    </tableColumn>
    <tableColumn id="25" xr3:uid="{D6D6379C-C627-4242-BF49-26AB5F3172FC}" name="C3.10" dataDxfId="227">
      <calculatedColumnFormula>IFERROR(INDIRECT("'"&amp;LEFT(FE_PARM_RADIC&amp;TEXT(T_ELEVES[[#This Row],[N°]],FE_PARM_FRMT)&amp;FE_PARM_SEP&amp;T_ELEVES[[#This Row],[Elève]],31)&amp;"'!D"&amp;VLOOKUP(Y$5,T_COMPETENCES[],3,0)),"NE")</calculatedColumnFormula>
    </tableColumn>
    <tableColumn id="26" xr3:uid="{7FE00020-901C-478B-9D1A-3722E8843524}" name="C3.11" dataDxfId="226">
      <calculatedColumnFormula>IFERROR(INDIRECT("'"&amp;LEFT(FE_PARM_RADIC&amp;TEXT(T_ELEVES[[#This Row],[N°]],FE_PARM_FRMT)&amp;FE_PARM_SEP&amp;T_ELEVES[[#This Row],[Elève]],31)&amp;"'!D"&amp;VLOOKUP(Z$5,T_COMPETENCES[],3,0)),"NE")</calculatedColumnFormula>
    </tableColumn>
    <tableColumn id="27" xr3:uid="{71C28F5B-D81E-4EA5-B6B9-F263DCBC19E9}" name="C3.12" dataDxfId="225">
      <calculatedColumnFormula>IFERROR(INDIRECT("'"&amp;LEFT(FE_PARM_RADIC&amp;TEXT(T_ELEVES[[#This Row],[N°]],FE_PARM_FRMT)&amp;FE_PARM_SEP&amp;T_ELEVES[[#This Row],[Elève]],31)&amp;"'!D"&amp;VLOOKUP(AA$5,T_COMPETENCES[],3,0)),"NE")</calculatedColumnFormula>
    </tableColumn>
    <tableColumn id="28" xr3:uid="{A97E4362-F4BF-427B-84CD-B40FF06ABBA7}" name="C3.13" dataDxfId="224">
      <calculatedColumnFormula>IFERROR(INDIRECT("'"&amp;LEFT(FE_PARM_RADIC&amp;TEXT(T_ELEVES[[#This Row],[N°]],FE_PARM_FRMT)&amp;FE_PARM_SEP&amp;T_ELEVES[[#This Row],[Elève]],31)&amp;"'!D"&amp;VLOOKUP(AB$5,T_COMPETENCES[],3,0)),"NE")</calculatedColumnFormula>
    </tableColumn>
    <tableColumn id="29" xr3:uid="{026720D5-F0BF-4D90-A25F-587FE74B65F8}" name="C3.14" dataDxfId="223">
      <calculatedColumnFormula>IFERROR(INDIRECT("'"&amp;LEFT(FE_PARM_RADIC&amp;TEXT(T_ELEVES[[#This Row],[N°]],FE_PARM_FRMT)&amp;FE_PARM_SEP&amp;T_ELEVES[[#This Row],[Elève]],31)&amp;"'!D"&amp;VLOOKUP(AC$5,T_COMPETENCES[],3,0)),"NE")</calculatedColumnFormula>
    </tableColumn>
    <tableColumn id="30" xr3:uid="{17146FCD-37FA-42BE-B9A8-19365FDF30BB}" name="C3.15" dataDxfId="222">
      <calculatedColumnFormula>IFERROR(INDIRECT("'"&amp;LEFT(FE_PARM_RADIC&amp;TEXT(T_ELEVES[[#This Row],[N°]],FE_PARM_FRMT)&amp;FE_PARM_SEP&amp;T_ELEVES[[#This Row],[Elève]],31)&amp;"'!D"&amp;VLOOKUP(AD$5,T_COMPETENCES[],3,0)),"NE")</calculatedColumnFormula>
    </tableColumn>
    <tableColumn id="31" xr3:uid="{84CC9B4A-8244-4D21-9C92-C4D1DCE4D3F5}" name="C4.1" dataDxfId="221">
      <calculatedColumnFormula>IFERROR(INDIRECT("'"&amp;LEFT(FE_PARM_RADIC&amp;TEXT(T_ELEVES[[#This Row],[N°]],FE_PARM_FRMT)&amp;FE_PARM_SEP&amp;T_ELEVES[[#This Row],[Elève]],31)&amp;"'!D"&amp;VLOOKUP(AE$5,T_COMPETENCES[],3,0)),"NE")</calculatedColumnFormula>
    </tableColumn>
    <tableColumn id="32" xr3:uid="{0B36773C-5A38-4507-B214-53D2BB36998C}" name="C4.2" dataDxfId="220">
      <calculatedColumnFormula>IFERROR(INDIRECT("'"&amp;LEFT(FE_PARM_RADIC&amp;TEXT(T_ELEVES[[#This Row],[N°]],FE_PARM_FRMT)&amp;FE_PARM_SEP&amp;T_ELEVES[[#This Row],[Elève]],31)&amp;"'!D"&amp;VLOOKUP(AF$5,T_COMPETENCES[],3,0)),"NE")</calculatedColumnFormula>
    </tableColumn>
    <tableColumn id="33" xr3:uid="{E6D4637C-4043-4C71-9393-9F24D23FE735}" name="C4.3" dataDxfId="219">
      <calculatedColumnFormula>IFERROR(INDIRECT("'"&amp;LEFT(FE_PARM_RADIC&amp;TEXT(T_ELEVES[[#This Row],[N°]],FE_PARM_FRMT)&amp;FE_PARM_SEP&amp;T_ELEVES[[#This Row],[Elève]],31)&amp;"'!D"&amp;VLOOKUP(AG$5,T_COMPETENCES[],3,0)),"NE")</calculatedColumnFormula>
    </tableColumn>
    <tableColumn id="34" xr3:uid="{FF533C25-A286-438C-9B05-1D5524491183}" name="C4.4" dataDxfId="218">
      <calculatedColumnFormula>IFERROR(INDIRECT("'"&amp;LEFT(FE_PARM_RADIC&amp;TEXT(T_ELEVES[[#This Row],[N°]],FE_PARM_FRMT)&amp;FE_PARM_SEP&amp;T_ELEVES[[#This Row],[Elève]],31)&amp;"'!D"&amp;VLOOKUP(AH$5,T_COMPETENCES[],3,0)),"NE")</calculatedColumnFormula>
    </tableColumn>
  </tableColumns>
  <tableStyleInfo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9231982-9EA3-48AD-8257-02E7C7F95A7C}" name="T_COMPETENCES" displayName="T_COMPETENCES" ref="A1:C37" totalsRowShown="0" headerRowDxfId="173" dataDxfId="171" headerRowBorderDxfId="172">
  <autoFilter ref="A1:C37" xr:uid="{79231982-9EA3-48AD-8257-02E7C7F95A7C}"/>
  <tableColumns count="3">
    <tableColumn id="2" xr3:uid="{623D81A0-ED28-4091-9E3F-A6D9E0CE4A5E}" name="Réf." dataDxfId="170"/>
    <tableColumn id="1" xr3:uid="{F4C433E9-9F46-4DFC-BB6A-1B251EBCAFE0}" name="Compétences" dataDxfId="169"/>
    <tableColumn id="3" xr3:uid="{A5C2D621-D97D-454F-9003-56DD34655845}" name="Ligne" dataDxfId="168">
      <calculatedColumnFormula>MATCH(T_COMPETENCES[[#This Row],[Réf.]],'Modèle élève'!A:A,0)</calculatedColumnFormula>
    </tableColumn>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5" Type="http://schemas.openxmlformats.org/officeDocument/2006/relationships/comments" Target="../comments1.xml"/><Relationship Id="rId4"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7.xml"/><Relationship Id="rId4"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852379-E687-4812-8E02-5E3B5DE70A63}">
  <sheetPr codeName="F_Recap"/>
  <dimension ref="A1:AH9"/>
  <sheetViews>
    <sheetView showGridLines="0" tabSelected="1" workbookViewId="0">
      <pane xSplit="2" ySplit="5" topLeftCell="C6" activePane="bottomRight" state="frozen"/>
      <selection pane="topRight" activeCell="C1" sqref="C1"/>
      <selection pane="bottomLeft" activeCell="A6" sqref="A6"/>
      <selection pane="bottomRight" activeCell="B6" sqref="B6"/>
    </sheetView>
  </sheetViews>
  <sheetFormatPr baseColWidth="10" defaultRowHeight="15" x14ac:dyDescent="0.25"/>
  <cols>
    <col min="1" max="1" width="6.42578125" customWidth="1"/>
    <col min="2" max="2" width="34.28515625" style="118" customWidth="1"/>
    <col min="3" max="34" width="6" customWidth="1"/>
  </cols>
  <sheetData>
    <row r="1" spans="1:34" ht="30" customHeight="1" x14ac:dyDescent="0.25">
      <c r="A1" s="1"/>
      <c r="B1" s="117"/>
      <c r="K1" s="2"/>
      <c r="L1" s="2"/>
      <c r="M1" s="2"/>
      <c r="N1" s="2"/>
      <c r="O1" s="2"/>
      <c r="S1" s="2"/>
      <c r="T1" s="2"/>
      <c r="U1" s="2"/>
      <c r="V1" s="2"/>
      <c r="W1" s="2"/>
      <c r="AA1" s="2"/>
      <c r="AB1" s="2"/>
      <c r="AC1" s="2"/>
      <c r="AD1" s="2"/>
      <c r="AE1" s="2"/>
    </row>
    <row r="2" spans="1:34" ht="45" customHeight="1" x14ac:dyDescent="0.25">
      <c r="A2" s="1"/>
      <c r="D2" s="130" t="s">
        <v>0</v>
      </c>
      <c r="E2" s="130"/>
      <c r="F2" s="130"/>
      <c r="G2" s="130"/>
      <c r="H2" s="131" t="s">
        <v>169</v>
      </c>
      <c r="I2" s="132"/>
      <c r="J2" s="132"/>
      <c r="K2" s="132"/>
      <c r="L2" s="132"/>
      <c r="M2" s="132"/>
      <c r="N2" s="132"/>
      <c r="O2" s="132"/>
      <c r="P2" s="132"/>
      <c r="Q2" s="132"/>
      <c r="R2" s="132"/>
      <c r="S2" s="132"/>
      <c r="T2" s="132"/>
      <c r="U2" s="132"/>
      <c r="V2" s="132"/>
      <c r="W2" s="132"/>
      <c r="X2" s="132"/>
      <c r="Y2" s="132"/>
      <c r="Z2" s="132"/>
      <c r="AA2" s="132"/>
      <c r="AB2" s="132"/>
      <c r="AC2" s="132"/>
      <c r="AD2" s="132"/>
      <c r="AE2" s="132"/>
      <c r="AF2" s="132"/>
      <c r="AG2" s="132"/>
      <c r="AH2" s="133"/>
    </row>
    <row r="3" spans="1:34" ht="30" customHeight="1" x14ac:dyDescent="0.25">
      <c r="A3" s="1"/>
      <c r="D3" s="3"/>
      <c r="E3" s="3"/>
      <c r="F3" s="3"/>
      <c r="G3" s="3"/>
      <c r="H3" s="3"/>
      <c r="I3" s="3"/>
      <c r="J3" s="3"/>
      <c r="K3" s="3"/>
      <c r="L3" s="3"/>
      <c r="M3" s="3"/>
      <c r="N3" s="3"/>
      <c r="O3" s="3"/>
      <c r="P3" s="3"/>
      <c r="Q3" s="3"/>
      <c r="R3" s="3"/>
      <c r="S3" s="3"/>
      <c r="T3" s="3"/>
      <c r="U3" s="3"/>
      <c r="V3" s="3"/>
      <c r="W3" s="3"/>
      <c r="X3" s="3"/>
      <c r="Y3" s="3"/>
      <c r="Z3" s="3"/>
      <c r="AA3" s="3"/>
      <c r="AB3" s="3"/>
      <c r="AC3" s="3"/>
      <c r="AD3" s="3"/>
      <c r="AE3" s="3"/>
      <c r="AF3" s="3"/>
      <c r="AG3" s="3"/>
      <c r="AH3" s="3"/>
    </row>
    <row r="4" spans="1:34" ht="30" customHeight="1" x14ac:dyDescent="0.25">
      <c r="A4" s="1"/>
      <c r="C4" s="134" t="s">
        <v>1</v>
      </c>
      <c r="D4" s="134"/>
      <c r="E4" s="134"/>
      <c r="F4" s="134"/>
      <c r="G4" s="134"/>
      <c r="H4" s="134"/>
      <c r="I4" s="135" t="s">
        <v>2</v>
      </c>
      <c r="J4" s="135"/>
      <c r="K4" s="135"/>
      <c r="L4" s="135"/>
      <c r="M4" s="135"/>
      <c r="N4" s="135"/>
      <c r="O4" s="135"/>
      <c r="P4" s="136" t="s">
        <v>3</v>
      </c>
      <c r="Q4" s="136"/>
      <c r="R4" s="136"/>
      <c r="S4" s="136"/>
      <c r="T4" s="136"/>
      <c r="U4" s="136"/>
      <c r="V4" s="136"/>
      <c r="W4" s="136"/>
      <c r="X4" s="136"/>
      <c r="Y4" s="136"/>
      <c r="Z4" s="136"/>
      <c r="AA4" s="136"/>
      <c r="AB4" s="136"/>
      <c r="AC4" s="136"/>
      <c r="AD4" s="136"/>
      <c r="AE4" s="137" t="s">
        <v>4</v>
      </c>
      <c r="AF4" s="137"/>
      <c r="AG4" s="137"/>
      <c r="AH4" s="137"/>
    </row>
    <row r="5" spans="1:34" ht="30" customHeight="1" x14ac:dyDescent="0.25">
      <c r="A5" s="126" t="s">
        <v>5</v>
      </c>
      <c r="B5" s="128" t="s">
        <v>165</v>
      </c>
      <c r="C5" s="4" t="s">
        <v>6</v>
      </c>
      <c r="D5" s="4" t="s">
        <v>7</v>
      </c>
      <c r="E5" s="4" t="s">
        <v>8</v>
      </c>
      <c r="F5" s="4" t="s">
        <v>9</v>
      </c>
      <c r="G5" s="4" t="s">
        <v>10</v>
      </c>
      <c r="H5" s="4" t="s">
        <v>11</v>
      </c>
      <c r="I5" s="5" t="s">
        <v>12</v>
      </c>
      <c r="J5" s="5" t="s">
        <v>13</v>
      </c>
      <c r="K5" s="5" t="s">
        <v>14</v>
      </c>
      <c r="L5" s="5" t="s">
        <v>15</v>
      </c>
      <c r="M5" s="5" t="s">
        <v>16</v>
      </c>
      <c r="N5" s="5" t="s">
        <v>17</v>
      </c>
      <c r="O5" s="5" t="s">
        <v>18</v>
      </c>
      <c r="P5" s="6" t="s">
        <v>19</v>
      </c>
      <c r="Q5" s="6" t="s">
        <v>20</v>
      </c>
      <c r="R5" s="6" t="s">
        <v>21</v>
      </c>
      <c r="S5" s="6" t="s">
        <v>22</v>
      </c>
      <c r="T5" s="6" t="s">
        <v>23</v>
      </c>
      <c r="U5" s="6" t="s">
        <v>24</v>
      </c>
      <c r="V5" s="6" t="s">
        <v>25</v>
      </c>
      <c r="W5" s="6" t="s">
        <v>26</v>
      </c>
      <c r="X5" s="6" t="s">
        <v>27</v>
      </c>
      <c r="Y5" s="6" t="s">
        <v>28</v>
      </c>
      <c r="Z5" s="6" t="s">
        <v>29</v>
      </c>
      <c r="AA5" s="6" t="s">
        <v>30</v>
      </c>
      <c r="AB5" s="6" t="s">
        <v>31</v>
      </c>
      <c r="AC5" s="6" t="s">
        <v>32</v>
      </c>
      <c r="AD5" s="6" t="s">
        <v>33</v>
      </c>
      <c r="AE5" s="7" t="s">
        <v>34</v>
      </c>
      <c r="AF5" s="7" t="s">
        <v>35</v>
      </c>
      <c r="AG5" s="7" t="s">
        <v>36</v>
      </c>
      <c r="AH5" s="8" t="s">
        <v>37</v>
      </c>
    </row>
    <row r="6" spans="1:34" x14ac:dyDescent="0.25">
      <c r="A6" s="127">
        <v>1</v>
      </c>
      <c r="B6" s="129" t="s">
        <v>171</v>
      </c>
      <c r="C6" s="119" t="str">
        <f ca="1">IFERROR(INDIRECT("'"&amp;LEFT(FE_PARM_RADIC&amp;TEXT(T_ELEVES[[#This Row],[N°]],FE_PARM_FRMT)&amp;FE_PARM_SEP&amp;T_ELEVES[[#This Row],[Elève]],31)&amp;"'!D"&amp;VLOOKUP(C$5,T_COMPETENCES[],3,0)),"NE")</f>
        <v>OUI</v>
      </c>
      <c r="D6" s="119" t="str">
        <f ca="1">IFERROR(INDIRECT("'"&amp;LEFT(FE_PARM_RADIC&amp;TEXT(T_ELEVES[[#This Row],[N°]],FE_PARM_FRMT)&amp;FE_PARM_SEP&amp;T_ELEVES[[#This Row],[Elève]],31)&amp;"'!D"&amp;VLOOKUP(D$5,T_COMPETENCES[],3,0)),"NE")</f>
        <v>NE</v>
      </c>
      <c r="E6" s="119" t="str">
        <f ca="1">IFERROR(INDIRECT("'"&amp;LEFT(FE_PARM_RADIC&amp;TEXT(T_ELEVES[[#This Row],[N°]],FE_PARM_FRMT)&amp;FE_PARM_SEP&amp;T_ELEVES[[#This Row],[Elève]],31)&amp;"'!D"&amp;VLOOKUP(E$5,T_COMPETENCES[],3,0)),"NE")</f>
        <v>NE</v>
      </c>
      <c r="F6" s="119" t="str">
        <f ca="1">IFERROR(INDIRECT("'"&amp;LEFT(FE_PARM_RADIC&amp;TEXT(T_ELEVES[[#This Row],[N°]],FE_PARM_FRMT)&amp;FE_PARM_SEP&amp;T_ELEVES[[#This Row],[Elève]],31)&amp;"'!D"&amp;VLOOKUP(F$5,T_COMPETENCES[],3,0)),"NE")</f>
        <v>NE</v>
      </c>
      <c r="G6" s="119" t="str">
        <f ca="1">IFERROR(INDIRECT("'"&amp;LEFT(FE_PARM_RADIC&amp;TEXT(T_ELEVES[[#This Row],[N°]],FE_PARM_FRMT)&amp;FE_PARM_SEP&amp;T_ELEVES[[#This Row],[Elève]],31)&amp;"'!D"&amp;VLOOKUP(G$5,T_COMPETENCES[],3,0)),"NE")</f>
        <v>NE</v>
      </c>
      <c r="H6" s="119" t="str">
        <f ca="1">IFERROR(INDIRECT("'"&amp;LEFT(FE_PARM_RADIC&amp;TEXT(T_ELEVES[[#This Row],[N°]],FE_PARM_FRMT)&amp;FE_PARM_SEP&amp;T_ELEVES[[#This Row],[Elève]],31)&amp;"'!D"&amp;VLOOKUP(H$5,T_COMPETENCES[],3,0)),"NE")</f>
        <v>NE</v>
      </c>
      <c r="I6" s="119" t="str">
        <f ca="1">IFERROR(INDIRECT("'"&amp;LEFT(FE_PARM_RADIC&amp;TEXT(T_ELEVES[[#This Row],[N°]],FE_PARM_FRMT)&amp;FE_PARM_SEP&amp;T_ELEVES[[#This Row],[Elève]],31)&amp;"'!D"&amp;VLOOKUP(I$5,T_COMPETENCES[],3,0)),"NE")</f>
        <v>NE</v>
      </c>
      <c r="J6" s="119" t="str">
        <f ca="1">IFERROR(INDIRECT("'"&amp;LEFT(FE_PARM_RADIC&amp;TEXT(T_ELEVES[[#This Row],[N°]],FE_PARM_FRMT)&amp;FE_PARM_SEP&amp;T_ELEVES[[#This Row],[Elève]],31)&amp;"'!D"&amp;VLOOKUP(J$5,T_COMPETENCES[],3,0)),"NE")</f>
        <v>NE</v>
      </c>
      <c r="K6" s="119" t="str">
        <f ca="1">IFERROR(INDIRECT("'"&amp;LEFT(FE_PARM_RADIC&amp;TEXT(T_ELEVES[[#This Row],[N°]],FE_PARM_FRMT)&amp;FE_PARM_SEP&amp;T_ELEVES[[#This Row],[Elève]],31)&amp;"'!D"&amp;VLOOKUP(K$5,T_COMPETENCES[],3,0)),"NE")</f>
        <v>NE</v>
      </c>
      <c r="L6" s="119" t="str">
        <f ca="1">IFERROR(INDIRECT("'"&amp;LEFT(FE_PARM_RADIC&amp;TEXT(T_ELEVES[[#This Row],[N°]],FE_PARM_FRMT)&amp;FE_PARM_SEP&amp;T_ELEVES[[#This Row],[Elève]],31)&amp;"'!D"&amp;VLOOKUP(L$5,T_COMPETENCES[],3,0)),"NE")</f>
        <v>NE</v>
      </c>
      <c r="M6" s="119" t="str">
        <f ca="1">IFERROR(INDIRECT("'"&amp;LEFT(FE_PARM_RADIC&amp;TEXT(T_ELEVES[[#This Row],[N°]],FE_PARM_FRMT)&amp;FE_PARM_SEP&amp;T_ELEVES[[#This Row],[Elève]],31)&amp;"'!D"&amp;VLOOKUP(M$5,T_COMPETENCES[],3,0)),"NE")</f>
        <v>NE</v>
      </c>
      <c r="N6" s="119" t="str">
        <f ca="1">IFERROR(INDIRECT("'"&amp;LEFT(FE_PARM_RADIC&amp;TEXT(T_ELEVES[[#This Row],[N°]],FE_PARM_FRMT)&amp;FE_PARM_SEP&amp;T_ELEVES[[#This Row],[Elève]],31)&amp;"'!D"&amp;VLOOKUP(N$5,T_COMPETENCES[],3,0)),"NE")</f>
        <v>NE</v>
      </c>
      <c r="O6" s="119" t="str">
        <f ca="1">IFERROR(INDIRECT("'"&amp;LEFT(FE_PARM_RADIC&amp;TEXT(T_ELEVES[[#This Row],[N°]],FE_PARM_FRMT)&amp;FE_PARM_SEP&amp;T_ELEVES[[#This Row],[Elève]],31)&amp;"'!D"&amp;VLOOKUP(O$5,T_COMPETENCES[],3,0)),"NE")</f>
        <v>NE</v>
      </c>
      <c r="P6" s="119" t="str">
        <f ca="1">IFERROR(INDIRECT("'"&amp;LEFT(FE_PARM_RADIC&amp;TEXT(T_ELEVES[[#This Row],[N°]],FE_PARM_FRMT)&amp;FE_PARM_SEP&amp;T_ELEVES[[#This Row],[Elève]],31)&amp;"'!D"&amp;VLOOKUP(P$5,T_COMPETENCES[],3,0)),"NE")</f>
        <v>NE</v>
      </c>
      <c r="Q6" s="119" t="str">
        <f ca="1">IFERROR(INDIRECT("'"&amp;LEFT(FE_PARM_RADIC&amp;TEXT(T_ELEVES[[#This Row],[N°]],FE_PARM_FRMT)&amp;FE_PARM_SEP&amp;T_ELEVES[[#This Row],[Elève]],31)&amp;"'!D"&amp;VLOOKUP(Q$5,T_COMPETENCES[],3,0)),"NE")</f>
        <v>NE</v>
      </c>
      <c r="R6" s="119" t="str">
        <f ca="1">IFERROR(INDIRECT("'"&amp;LEFT(FE_PARM_RADIC&amp;TEXT(T_ELEVES[[#This Row],[N°]],FE_PARM_FRMT)&amp;FE_PARM_SEP&amp;T_ELEVES[[#This Row],[Elève]],31)&amp;"'!D"&amp;VLOOKUP(R$5,T_COMPETENCES[],3,0)),"NE")</f>
        <v>NE</v>
      </c>
      <c r="S6" s="119" t="str">
        <f ca="1">IFERROR(INDIRECT("'"&amp;LEFT(FE_PARM_RADIC&amp;TEXT(T_ELEVES[[#This Row],[N°]],FE_PARM_FRMT)&amp;FE_PARM_SEP&amp;T_ELEVES[[#This Row],[Elève]],31)&amp;"'!D"&amp;VLOOKUP(S$5,T_COMPETENCES[],3,0)),"NE")</f>
        <v>NE</v>
      </c>
      <c r="T6" s="119" t="str">
        <f ca="1">IFERROR(INDIRECT("'"&amp;LEFT(FE_PARM_RADIC&amp;TEXT(T_ELEVES[[#This Row],[N°]],FE_PARM_FRMT)&amp;FE_PARM_SEP&amp;T_ELEVES[[#This Row],[Elève]],31)&amp;"'!D"&amp;VLOOKUP(T$5,T_COMPETENCES[],3,0)),"NE")</f>
        <v>NE</v>
      </c>
      <c r="U6" s="119" t="str">
        <f ca="1">IFERROR(INDIRECT("'"&amp;LEFT(FE_PARM_RADIC&amp;TEXT(T_ELEVES[[#This Row],[N°]],FE_PARM_FRMT)&amp;FE_PARM_SEP&amp;T_ELEVES[[#This Row],[Elève]],31)&amp;"'!D"&amp;VLOOKUP(U$5,T_COMPETENCES[],3,0)),"NE")</f>
        <v>NE</v>
      </c>
      <c r="V6" s="119" t="str">
        <f ca="1">IFERROR(INDIRECT("'"&amp;LEFT(FE_PARM_RADIC&amp;TEXT(T_ELEVES[[#This Row],[N°]],FE_PARM_FRMT)&amp;FE_PARM_SEP&amp;T_ELEVES[[#This Row],[Elève]],31)&amp;"'!D"&amp;VLOOKUP(V$5,T_COMPETENCES[],3,0)),"NE")</f>
        <v>NE</v>
      </c>
      <c r="W6" s="119" t="str">
        <f ca="1">IFERROR(INDIRECT("'"&amp;LEFT(FE_PARM_RADIC&amp;TEXT(T_ELEVES[[#This Row],[N°]],FE_PARM_FRMT)&amp;FE_PARM_SEP&amp;T_ELEVES[[#This Row],[Elève]],31)&amp;"'!D"&amp;VLOOKUP(W$5,T_COMPETENCES[],3,0)),"NE")</f>
        <v>NE</v>
      </c>
      <c r="X6" s="119" t="str">
        <f ca="1">IFERROR(INDIRECT("'"&amp;LEFT(FE_PARM_RADIC&amp;TEXT(T_ELEVES[[#This Row],[N°]],FE_PARM_FRMT)&amp;FE_PARM_SEP&amp;T_ELEVES[[#This Row],[Elève]],31)&amp;"'!D"&amp;VLOOKUP(X$5,T_COMPETENCES[],3,0)),"NE")</f>
        <v>NE</v>
      </c>
      <c r="Y6" s="119" t="str">
        <f ca="1">IFERROR(INDIRECT("'"&amp;LEFT(FE_PARM_RADIC&amp;TEXT(T_ELEVES[[#This Row],[N°]],FE_PARM_FRMT)&amp;FE_PARM_SEP&amp;T_ELEVES[[#This Row],[Elève]],31)&amp;"'!D"&amp;VLOOKUP(Y$5,T_COMPETENCES[],3,0)),"NE")</f>
        <v>NE</v>
      </c>
      <c r="Z6" s="119" t="str">
        <f ca="1">IFERROR(INDIRECT("'"&amp;LEFT(FE_PARM_RADIC&amp;TEXT(T_ELEVES[[#This Row],[N°]],FE_PARM_FRMT)&amp;FE_PARM_SEP&amp;T_ELEVES[[#This Row],[Elève]],31)&amp;"'!D"&amp;VLOOKUP(Z$5,T_COMPETENCES[],3,0)),"NE")</f>
        <v>NE</v>
      </c>
      <c r="AA6" s="119" t="str">
        <f ca="1">IFERROR(INDIRECT("'"&amp;LEFT(FE_PARM_RADIC&amp;TEXT(T_ELEVES[[#This Row],[N°]],FE_PARM_FRMT)&amp;FE_PARM_SEP&amp;T_ELEVES[[#This Row],[Elève]],31)&amp;"'!D"&amp;VLOOKUP(AA$5,T_COMPETENCES[],3,0)),"NE")</f>
        <v>NE</v>
      </c>
      <c r="AB6" s="119" t="str">
        <f ca="1">IFERROR(INDIRECT("'"&amp;LEFT(FE_PARM_RADIC&amp;TEXT(T_ELEVES[[#This Row],[N°]],FE_PARM_FRMT)&amp;FE_PARM_SEP&amp;T_ELEVES[[#This Row],[Elève]],31)&amp;"'!D"&amp;VLOOKUP(AB$5,T_COMPETENCES[],3,0)),"NE")</f>
        <v>NE</v>
      </c>
      <c r="AC6" s="119" t="str">
        <f ca="1">IFERROR(INDIRECT("'"&amp;LEFT(FE_PARM_RADIC&amp;TEXT(T_ELEVES[[#This Row],[N°]],FE_PARM_FRMT)&amp;FE_PARM_SEP&amp;T_ELEVES[[#This Row],[Elève]],31)&amp;"'!D"&amp;VLOOKUP(AC$5,T_COMPETENCES[],3,0)),"NE")</f>
        <v>NE</v>
      </c>
      <c r="AD6" s="119" t="str">
        <f ca="1">IFERROR(INDIRECT("'"&amp;LEFT(FE_PARM_RADIC&amp;TEXT(T_ELEVES[[#This Row],[N°]],FE_PARM_FRMT)&amp;FE_PARM_SEP&amp;T_ELEVES[[#This Row],[Elève]],31)&amp;"'!D"&amp;VLOOKUP(AD$5,T_COMPETENCES[],3,0)),"NE")</f>
        <v>NE</v>
      </c>
      <c r="AE6" s="119" t="str">
        <f ca="1">IFERROR(INDIRECT("'"&amp;LEFT(FE_PARM_RADIC&amp;TEXT(T_ELEVES[[#This Row],[N°]],FE_PARM_FRMT)&amp;FE_PARM_SEP&amp;T_ELEVES[[#This Row],[Elève]],31)&amp;"'!D"&amp;VLOOKUP(AE$5,T_COMPETENCES[],3,0)),"NE")</f>
        <v>NE</v>
      </c>
      <c r="AF6" s="119" t="str">
        <f ca="1">IFERROR(INDIRECT("'"&amp;LEFT(FE_PARM_RADIC&amp;TEXT(T_ELEVES[[#This Row],[N°]],FE_PARM_FRMT)&amp;FE_PARM_SEP&amp;T_ELEVES[[#This Row],[Elève]],31)&amp;"'!D"&amp;VLOOKUP(AF$5,T_COMPETENCES[],3,0)),"NE")</f>
        <v>NE</v>
      </c>
      <c r="AG6" s="119" t="str">
        <f ca="1">IFERROR(INDIRECT("'"&amp;LEFT(FE_PARM_RADIC&amp;TEXT(T_ELEVES[[#This Row],[N°]],FE_PARM_FRMT)&amp;FE_PARM_SEP&amp;T_ELEVES[[#This Row],[Elève]],31)&amp;"'!D"&amp;VLOOKUP(AG$5,T_COMPETENCES[],3,0)),"NE")</f>
        <v>NE</v>
      </c>
      <c r="AH6" s="119" t="str">
        <f ca="1">IFERROR(INDIRECT("'"&amp;LEFT(FE_PARM_RADIC&amp;TEXT(T_ELEVES[[#This Row],[N°]],FE_PARM_FRMT)&amp;FE_PARM_SEP&amp;T_ELEVES[[#This Row],[Elève]],31)&amp;"'!D"&amp;VLOOKUP(AH$5,T_COMPETENCES[],3,0)),"NE")</f>
        <v>NE</v>
      </c>
    </row>
    <row r="7" spans="1:34" x14ac:dyDescent="0.25">
      <c r="A7" s="127">
        <v>2</v>
      </c>
      <c r="B7" s="241" t="s">
        <v>170</v>
      </c>
      <c r="C7" s="239" t="str">
        <f ca="1">IFERROR(INDIRECT("'"&amp;LEFT(FE_PARM_RADIC&amp;TEXT(T_ELEVES[[#This Row],[N°]],FE_PARM_FRMT)&amp;FE_PARM_SEP&amp;T_ELEVES[[#This Row],[Elève]],31)&amp;"'!D"&amp;VLOOKUP(C$5,T_COMPETENCES[],3,0)),"NE")</f>
        <v>NE</v>
      </c>
      <c r="D7" s="240" t="str">
        <f ca="1">IFERROR(INDIRECT("'"&amp;LEFT(FE_PARM_RADIC&amp;TEXT(T_ELEVES[[#This Row],[N°]],FE_PARM_FRMT)&amp;FE_PARM_SEP&amp;T_ELEVES[[#This Row],[Elève]],31)&amp;"'!D"&amp;VLOOKUP(D$5,T_COMPETENCES[],3,0)),"NE")</f>
        <v>NE</v>
      </c>
      <c r="E7" s="240" t="str">
        <f ca="1">IFERROR(INDIRECT("'"&amp;LEFT(FE_PARM_RADIC&amp;TEXT(T_ELEVES[[#This Row],[N°]],FE_PARM_FRMT)&amp;FE_PARM_SEP&amp;T_ELEVES[[#This Row],[Elève]],31)&amp;"'!D"&amp;VLOOKUP(E$5,T_COMPETENCES[],3,0)),"NE")</f>
        <v>NE</v>
      </c>
      <c r="F7" s="240" t="str">
        <f ca="1">IFERROR(INDIRECT("'"&amp;LEFT(FE_PARM_RADIC&amp;TEXT(T_ELEVES[[#This Row],[N°]],FE_PARM_FRMT)&amp;FE_PARM_SEP&amp;T_ELEVES[[#This Row],[Elève]],31)&amp;"'!D"&amp;VLOOKUP(F$5,T_COMPETENCES[],3,0)),"NE")</f>
        <v>NE</v>
      </c>
      <c r="G7" s="240" t="str">
        <f ca="1">IFERROR(INDIRECT("'"&amp;LEFT(FE_PARM_RADIC&amp;TEXT(T_ELEVES[[#This Row],[N°]],FE_PARM_FRMT)&amp;FE_PARM_SEP&amp;T_ELEVES[[#This Row],[Elève]],31)&amp;"'!D"&amp;VLOOKUP(G$5,T_COMPETENCES[],3,0)),"NE")</f>
        <v>NE</v>
      </c>
      <c r="H7" s="240" t="str">
        <f ca="1">IFERROR(INDIRECT("'"&amp;LEFT(FE_PARM_RADIC&amp;TEXT(T_ELEVES[[#This Row],[N°]],FE_PARM_FRMT)&amp;FE_PARM_SEP&amp;T_ELEVES[[#This Row],[Elève]],31)&amp;"'!D"&amp;VLOOKUP(H$5,T_COMPETENCES[],3,0)),"NE")</f>
        <v>NE</v>
      </c>
      <c r="I7" s="240" t="str">
        <f ca="1">IFERROR(INDIRECT("'"&amp;LEFT(FE_PARM_RADIC&amp;TEXT(T_ELEVES[[#This Row],[N°]],FE_PARM_FRMT)&amp;FE_PARM_SEP&amp;T_ELEVES[[#This Row],[Elève]],31)&amp;"'!D"&amp;VLOOKUP(I$5,T_COMPETENCES[],3,0)),"NE")</f>
        <v>NE</v>
      </c>
      <c r="J7" s="240" t="str">
        <f ca="1">IFERROR(INDIRECT("'"&amp;LEFT(FE_PARM_RADIC&amp;TEXT(T_ELEVES[[#This Row],[N°]],FE_PARM_FRMT)&amp;FE_PARM_SEP&amp;T_ELEVES[[#This Row],[Elève]],31)&amp;"'!D"&amp;VLOOKUP(J$5,T_COMPETENCES[],3,0)),"NE")</f>
        <v>NE</v>
      </c>
      <c r="K7" s="240" t="str">
        <f ca="1">IFERROR(INDIRECT("'"&amp;LEFT(FE_PARM_RADIC&amp;TEXT(T_ELEVES[[#This Row],[N°]],FE_PARM_FRMT)&amp;FE_PARM_SEP&amp;T_ELEVES[[#This Row],[Elève]],31)&amp;"'!D"&amp;VLOOKUP(K$5,T_COMPETENCES[],3,0)),"NE")</f>
        <v>NE</v>
      </c>
      <c r="L7" s="240" t="str">
        <f ca="1">IFERROR(INDIRECT("'"&amp;LEFT(FE_PARM_RADIC&amp;TEXT(T_ELEVES[[#This Row],[N°]],FE_PARM_FRMT)&amp;FE_PARM_SEP&amp;T_ELEVES[[#This Row],[Elève]],31)&amp;"'!D"&amp;VLOOKUP(L$5,T_COMPETENCES[],3,0)),"NE")</f>
        <v>NE</v>
      </c>
      <c r="M7" s="240" t="str">
        <f ca="1">IFERROR(INDIRECT("'"&amp;LEFT(FE_PARM_RADIC&amp;TEXT(T_ELEVES[[#This Row],[N°]],FE_PARM_FRMT)&amp;FE_PARM_SEP&amp;T_ELEVES[[#This Row],[Elève]],31)&amp;"'!D"&amp;VLOOKUP(M$5,T_COMPETENCES[],3,0)),"NE")</f>
        <v>NE</v>
      </c>
      <c r="N7" s="240" t="str">
        <f ca="1">IFERROR(INDIRECT("'"&amp;LEFT(FE_PARM_RADIC&amp;TEXT(T_ELEVES[[#This Row],[N°]],FE_PARM_FRMT)&amp;FE_PARM_SEP&amp;T_ELEVES[[#This Row],[Elève]],31)&amp;"'!D"&amp;VLOOKUP(N$5,T_COMPETENCES[],3,0)),"NE")</f>
        <v>NE</v>
      </c>
      <c r="O7" s="240" t="str">
        <f ca="1">IFERROR(INDIRECT("'"&amp;LEFT(FE_PARM_RADIC&amp;TEXT(T_ELEVES[[#This Row],[N°]],FE_PARM_FRMT)&amp;FE_PARM_SEP&amp;T_ELEVES[[#This Row],[Elève]],31)&amp;"'!D"&amp;VLOOKUP(O$5,T_COMPETENCES[],3,0)),"NE")</f>
        <v>NE</v>
      </c>
      <c r="P7" s="240" t="str">
        <f ca="1">IFERROR(INDIRECT("'"&amp;LEFT(FE_PARM_RADIC&amp;TEXT(T_ELEVES[[#This Row],[N°]],FE_PARM_FRMT)&amp;FE_PARM_SEP&amp;T_ELEVES[[#This Row],[Elève]],31)&amp;"'!D"&amp;VLOOKUP(P$5,T_COMPETENCES[],3,0)),"NE")</f>
        <v>NE</v>
      </c>
      <c r="Q7" s="240" t="str">
        <f ca="1">IFERROR(INDIRECT("'"&amp;LEFT(FE_PARM_RADIC&amp;TEXT(T_ELEVES[[#This Row],[N°]],FE_PARM_FRMT)&amp;FE_PARM_SEP&amp;T_ELEVES[[#This Row],[Elève]],31)&amp;"'!D"&amp;VLOOKUP(Q$5,T_COMPETENCES[],3,0)),"NE")</f>
        <v>NE</v>
      </c>
      <c r="R7" s="240" t="str">
        <f ca="1">IFERROR(INDIRECT("'"&amp;LEFT(FE_PARM_RADIC&amp;TEXT(T_ELEVES[[#This Row],[N°]],FE_PARM_FRMT)&amp;FE_PARM_SEP&amp;T_ELEVES[[#This Row],[Elève]],31)&amp;"'!D"&amp;VLOOKUP(R$5,T_COMPETENCES[],3,0)),"NE")</f>
        <v>NE</v>
      </c>
      <c r="S7" s="240" t="str">
        <f ca="1">IFERROR(INDIRECT("'"&amp;LEFT(FE_PARM_RADIC&amp;TEXT(T_ELEVES[[#This Row],[N°]],FE_PARM_FRMT)&amp;FE_PARM_SEP&amp;T_ELEVES[[#This Row],[Elève]],31)&amp;"'!D"&amp;VLOOKUP(S$5,T_COMPETENCES[],3,0)),"NE")</f>
        <v>NE</v>
      </c>
      <c r="T7" s="240" t="str">
        <f ca="1">IFERROR(INDIRECT("'"&amp;LEFT(FE_PARM_RADIC&amp;TEXT(T_ELEVES[[#This Row],[N°]],FE_PARM_FRMT)&amp;FE_PARM_SEP&amp;T_ELEVES[[#This Row],[Elève]],31)&amp;"'!D"&amp;VLOOKUP(T$5,T_COMPETENCES[],3,0)),"NE")</f>
        <v>NE</v>
      </c>
      <c r="U7" s="240" t="str">
        <f ca="1">IFERROR(INDIRECT("'"&amp;LEFT(FE_PARM_RADIC&amp;TEXT(T_ELEVES[[#This Row],[N°]],FE_PARM_FRMT)&amp;FE_PARM_SEP&amp;T_ELEVES[[#This Row],[Elève]],31)&amp;"'!D"&amp;VLOOKUP(U$5,T_COMPETENCES[],3,0)),"NE")</f>
        <v>NE</v>
      </c>
      <c r="V7" s="240" t="str">
        <f ca="1">IFERROR(INDIRECT("'"&amp;LEFT(FE_PARM_RADIC&amp;TEXT(T_ELEVES[[#This Row],[N°]],FE_PARM_FRMT)&amp;FE_PARM_SEP&amp;T_ELEVES[[#This Row],[Elève]],31)&amp;"'!D"&amp;VLOOKUP(V$5,T_COMPETENCES[],3,0)),"NE")</f>
        <v>NE</v>
      </c>
      <c r="W7" s="240" t="str">
        <f ca="1">IFERROR(INDIRECT("'"&amp;LEFT(FE_PARM_RADIC&amp;TEXT(T_ELEVES[[#This Row],[N°]],FE_PARM_FRMT)&amp;FE_PARM_SEP&amp;T_ELEVES[[#This Row],[Elève]],31)&amp;"'!D"&amp;VLOOKUP(W$5,T_COMPETENCES[],3,0)),"NE")</f>
        <v>NE</v>
      </c>
      <c r="X7" s="240" t="str">
        <f ca="1">IFERROR(INDIRECT("'"&amp;LEFT(FE_PARM_RADIC&amp;TEXT(T_ELEVES[[#This Row],[N°]],FE_PARM_FRMT)&amp;FE_PARM_SEP&amp;T_ELEVES[[#This Row],[Elève]],31)&amp;"'!D"&amp;VLOOKUP(X$5,T_COMPETENCES[],3,0)),"NE")</f>
        <v>NE</v>
      </c>
      <c r="Y7" s="240" t="str">
        <f ca="1">IFERROR(INDIRECT("'"&amp;LEFT(FE_PARM_RADIC&amp;TEXT(T_ELEVES[[#This Row],[N°]],FE_PARM_FRMT)&amp;FE_PARM_SEP&amp;T_ELEVES[[#This Row],[Elève]],31)&amp;"'!D"&amp;VLOOKUP(Y$5,T_COMPETENCES[],3,0)),"NE")</f>
        <v>NE</v>
      </c>
      <c r="Z7" s="240" t="str">
        <f ca="1">IFERROR(INDIRECT("'"&amp;LEFT(FE_PARM_RADIC&amp;TEXT(T_ELEVES[[#This Row],[N°]],FE_PARM_FRMT)&amp;FE_PARM_SEP&amp;T_ELEVES[[#This Row],[Elève]],31)&amp;"'!D"&amp;VLOOKUP(Z$5,T_COMPETENCES[],3,0)),"NE")</f>
        <v>NE</v>
      </c>
      <c r="AA7" s="240" t="str">
        <f ca="1">IFERROR(INDIRECT("'"&amp;LEFT(FE_PARM_RADIC&amp;TEXT(T_ELEVES[[#This Row],[N°]],FE_PARM_FRMT)&amp;FE_PARM_SEP&amp;T_ELEVES[[#This Row],[Elève]],31)&amp;"'!D"&amp;VLOOKUP(AA$5,T_COMPETENCES[],3,0)),"NE")</f>
        <v>NE</v>
      </c>
      <c r="AB7" s="240" t="str">
        <f ca="1">IFERROR(INDIRECT("'"&amp;LEFT(FE_PARM_RADIC&amp;TEXT(T_ELEVES[[#This Row],[N°]],FE_PARM_FRMT)&amp;FE_PARM_SEP&amp;T_ELEVES[[#This Row],[Elève]],31)&amp;"'!D"&amp;VLOOKUP(AB$5,T_COMPETENCES[],3,0)),"NE")</f>
        <v>NE</v>
      </c>
      <c r="AC7" s="240" t="str">
        <f ca="1">IFERROR(INDIRECT("'"&amp;LEFT(FE_PARM_RADIC&amp;TEXT(T_ELEVES[[#This Row],[N°]],FE_PARM_FRMT)&amp;FE_PARM_SEP&amp;T_ELEVES[[#This Row],[Elève]],31)&amp;"'!D"&amp;VLOOKUP(AC$5,T_COMPETENCES[],3,0)),"NE")</f>
        <v>NE</v>
      </c>
      <c r="AD7" s="240" t="str">
        <f ca="1">IFERROR(INDIRECT("'"&amp;LEFT(FE_PARM_RADIC&amp;TEXT(T_ELEVES[[#This Row],[N°]],FE_PARM_FRMT)&amp;FE_PARM_SEP&amp;T_ELEVES[[#This Row],[Elève]],31)&amp;"'!D"&amp;VLOOKUP(AD$5,T_COMPETENCES[],3,0)),"NE")</f>
        <v>NE</v>
      </c>
      <c r="AE7" s="240" t="str">
        <f ca="1">IFERROR(INDIRECT("'"&amp;LEFT(FE_PARM_RADIC&amp;TEXT(T_ELEVES[[#This Row],[N°]],FE_PARM_FRMT)&amp;FE_PARM_SEP&amp;T_ELEVES[[#This Row],[Elève]],31)&amp;"'!D"&amp;VLOOKUP(AE$5,T_COMPETENCES[],3,0)),"NE")</f>
        <v>NE</v>
      </c>
      <c r="AF7" s="240" t="str">
        <f ca="1">IFERROR(INDIRECT("'"&amp;LEFT(FE_PARM_RADIC&amp;TEXT(T_ELEVES[[#This Row],[N°]],FE_PARM_FRMT)&amp;FE_PARM_SEP&amp;T_ELEVES[[#This Row],[Elève]],31)&amp;"'!D"&amp;VLOOKUP(AF$5,T_COMPETENCES[],3,0)),"NE")</f>
        <v>NE</v>
      </c>
      <c r="AG7" s="240" t="str">
        <f ca="1">IFERROR(INDIRECT("'"&amp;LEFT(FE_PARM_RADIC&amp;TEXT(T_ELEVES[[#This Row],[N°]],FE_PARM_FRMT)&amp;FE_PARM_SEP&amp;T_ELEVES[[#This Row],[Elève]],31)&amp;"'!D"&amp;VLOOKUP(AG$5,T_COMPETENCES[],3,0)),"NE")</f>
        <v>NE</v>
      </c>
      <c r="AH7" s="240" t="str">
        <f ca="1">IFERROR(INDIRECT("'"&amp;LEFT(FE_PARM_RADIC&amp;TEXT(T_ELEVES[[#This Row],[N°]],FE_PARM_FRMT)&amp;FE_PARM_SEP&amp;T_ELEVES[[#This Row],[Elève]],31)&amp;"'!D"&amp;VLOOKUP(AH$5,T_COMPETENCES[],3,0)),"NE")</f>
        <v>NE</v>
      </c>
    </row>
    <row r="8" spans="1:34" x14ac:dyDescent="0.25">
      <c r="A8" s="127">
        <v>3</v>
      </c>
      <c r="B8" s="242" t="s">
        <v>172</v>
      </c>
      <c r="C8" s="239" t="str">
        <f ca="1">IFERROR(INDIRECT("'"&amp;LEFT(FE_PARM_RADIC&amp;TEXT(T_ELEVES[[#This Row],[N°]],FE_PARM_FRMT)&amp;FE_PARM_SEP&amp;T_ELEVES[[#This Row],[Elève]],31)&amp;"'!D"&amp;VLOOKUP(C$5,T_COMPETENCES[],3,0)),"NE")</f>
        <v>NE</v>
      </c>
      <c r="D8" s="240" t="str">
        <f ca="1">IFERROR(INDIRECT("'"&amp;LEFT(FE_PARM_RADIC&amp;TEXT(T_ELEVES[[#This Row],[N°]],FE_PARM_FRMT)&amp;FE_PARM_SEP&amp;T_ELEVES[[#This Row],[Elève]],31)&amp;"'!D"&amp;VLOOKUP(D$5,T_COMPETENCES[],3,0)),"NE")</f>
        <v>NE</v>
      </c>
      <c r="E8" s="240" t="str">
        <f ca="1">IFERROR(INDIRECT("'"&amp;LEFT(FE_PARM_RADIC&amp;TEXT(T_ELEVES[[#This Row],[N°]],FE_PARM_FRMT)&amp;FE_PARM_SEP&amp;T_ELEVES[[#This Row],[Elève]],31)&amp;"'!D"&amp;VLOOKUP(E$5,T_COMPETENCES[],3,0)),"NE")</f>
        <v>OUI</v>
      </c>
      <c r="F8" s="240" t="str">
        <f ca="1">IFERROR(INDIRECT("'"&amp;LEFT(FE_PARM_RADIC&amp;TEXT(T_ELEVES[[#This Row],[N°]],FE_PARM_FRMT)&amp;FE_PARM_SEP&amp;T_ELEVES[[#This Row],[Elève]],31)&amp;"'!D"&amp;VLOOKUP(F$5,T_COMPETENCES[],3,0)),"NE")</f>
        <v>NE</v>
      </c>
      <c r="G8" s="240" t="str">
        <f ca="1">IFERROR(INDIRECT("'"&amp;LEFT(FE_PARM_RADIC&amp;TEXT(T_ELEVES[[#This Row],[N°]],FE_PARM_FRMT)&amp;FE_PARM_SEP&amp;T_ELEVES[[#This Row],[Elève]],31)&amp;"'!D"&amp;VLOOKUP(G$5,T_COMPETENCES[],3,0)),"NE")</f>
        <v>NON</v>
      </c>
      <c r="H8" s="240" t="str">
        <f ca="1">IFERROR(INDIRECT("'"&amp;LEFT(FE_PARM_RADIC&amp;TEXT(T_ELEVES[[#This Row],[N°]],FE_PARM_FRMT)&amp;FE_PARM_SEP&amp;T_ELEVES[[#This Row],[Elève]],31)&amp;"'!D"&amp;VLOOKUP(H$5,T_COMPETENCES[],3,0)),"NE")</f>
        <v>NE</v>
      </c>
      <c r="I8" s="240" t="str">
        <f ca="1">IFERROR(INDIRECT("'"&amp;LEFT(FE_PARM_RADIC&amp;TEXT(T_ELEVES[[#This Row],[N°]],FE_PARM_FRMT)&amp;FE_PARM_SEP&amp;T_ELEVES[[#This Row],[Elève]],31)&amp;"'!D"&amp;VLOOKUP(I$5,T_COMPETENCES[],3,0)),"NE")</f>
        <v>NE</v>
      </c>
      <c r="J8" s="240" t="str">
        <f ca="1">IFERROR(INDIRECT("'"&amp;LEFT(FE_PARM_RADIC&amp;TEXT(T_ELEVES[[#This Row],[N°]],FE_PARM_FRMT)&amp;FE_PARM_SEP&amp;T_ELEVES[[#This Row],[Elève]],31)&amp;"'!D"&amp;VLOOKUP(J$5,T_COMPETENCES[],3,0)),"NE")</f>
        <v>NE</v>
      </c>
      <c r="K8" s="240" t="str">
        <f ca="1">IFERROR(INDIRECT("'"&amp;LEFT(FE_PARM_RADIC&amp;TEXT(T_ELEVES[[#This Row],[N°]],FE_PARM_FRMT)&amp;FE_PARM_SEP&amp;T_ELEVES[[#This Row],[Elève]],31)&amp;"'!D"&amp;VLOOKUP(K$5,T_COMPETENCES[],3,0)),"NE")</f>
        <v>NE</v>
      </c>
      <c r="L8" s="240" t="str">
        <f ca="1">IFERROR(INDIRECT("'"&amp;LEFT(FE_PARM_RADIC&amp;TEXT(T_ELEVES[[#This Row],[N°]],FE_PARM_FRMT)&amp;FE_PARM_SEP&amp;T_ELEVES[[#This Row],[Elève]],31)&amp;"'!D"&amp;VLOOKUP(L$5,T_COMPETENCES[],3,0)),"NE")</f>
        <v>NE</v>
      </c>
      <c r="M8" s="240" t="str">
        <f ca="1">IFERROR(INDIRECT("'"&amp;LEFT(FE_PARM_RADIC&amp;TEXT(T_ELEVES[[#This Row],[N°]],FE_PARM_FRMT)&amp;FE_PARM_SEP&amp;T_ELEVES[[#This Row],[Elève]],31)&amp;"'!D"&amp;VLOOKUP(M$5,T_COMPETENCES[],3,0)),"NE")</f>
        <v>NE</v>
      </c>
      <c r="N8" s="240" t="str">
        <f ca="1">IFERROR(INDIRECT("'"&amp;LEFT(FE_PARM_RADIC&amp;TEXT(T_ELEVES[[#This Row],[N°]],FE_PARM_FRMT)&amp;FE_PARM_SEP&amp;T_ELEVES[[#This Row],[Elève]],31)&amp;"'!D"&amp;VLOOKUP(N$5,T_COMPETENCES[],3,0)),"NE")</f>
        <v>NE</v>
      </c>
      <c r="O8" s="240" t="str">
        <f ca="1">IFERROR(INDIRECT("'"&amp;LEFT(FE_PARM_RADIC&amp;TEXT(T_ELEVES[[#This Row],[N°]],FE_PARM_FRMT)&amp;FE_PARM_SEP&amp;T_ELEVES[[#This Row],[Elève]],31)&amp;"'!D"&amp;VLOOKUP(O$5,T_COMPETENCES[],3,0)),"NE")</f>
        <v>NE</v>
      </c>
      <c r="P8" s="240" t="str">
        <f ca="1">IFERROR(INDIRECT("'"&amp;LEFT(FE_PARM_RADIC&amp;TEXT(T_ELEVES[[#This Row],[N°]],FE_PARM_FRMT)&amp;FE_PARM_SEP&amp;T_ELEVES[[#This Row],[Elève]],31)&amp;"'!D"&amp;VLOOKUP(P$5,T_COMPETENCES[],3,0)),"NE")</f>
        <v>NE</v>
      </c>
      <c r="Q8" s="240" t="str">
        <f ca="1">IFERROR(INDIRECT("'"&amp;LEFT(FE_PARM_RADIC&amp;TEXT(T_ELEVES[[#This Row],[N°]],FE_PARM_FRMT)&amp;FE_PARM_SEP&amp;T_ELEVES[[#This Row],[Elève]],31)&amp;"'!D"&amp;VLOOKUP(Q$5,T_COMPETENCES[],3,0)),"NE")</f>
        <v>NE</v>
      </c>
      <c r="R8" s="240" t="str">
        <f ca="1">IFERROR(INDIRECT("'"&amp;LEFT(FE_PARM_RADIC&amp;TEXT(T_ELEVES[[#This Row],[N°]],FE_PARM_FRMT)&amp;FE_PARM_SEP&amp;T_ELEVES[[#This Row],[Elève]],31)&amp;"'!D"&amp;VLOOKUP(R$5,T_COMPETENCES[],3,0)),"NE")</f>
        <v>NE</v>
      </c>
      <c r="S8" s="240" t="str">
        <f ca="1">IFERROR(INDIRECT("'"&amp;LEFT(FE_PARM_RADIC&amp;TEXT(T_ELEVES[[#This Row],[N°]],FE_PARM_FRMT)&amp;FE_PARM_SEP&amp;T_ELEVES[[#This Row],[Elève]],31)&amp;"'!D"&amp;VLOOKUP(S$5,T_COMPETENCES[],3,0)),"NE")</f>
        <v>NE</v>
      </c>
      <c r="T8" s="240" t="str">
        <f ca="1">IFERROR(INDIRECT("'"&amp;LEFT(FE_PARM_RADIC&amp;TEXT(T_ELEVES[[#This Row],[N°]],FE_PARM_FRMT)&amp;FE_PARM_SEP&amp;T_ELEVES[[#This Row],[Elève]],31)&amp;"'!D"&amp;VLOOKUP(T$5,T_COMPETENCES[],3,0)),"NE")</f>
        <v>NE</v>
      </c>
      <c r="U8" s="240" t="str">
        <f ca="1">IFERROR(INDIRECT("'"&amp;LEFT(FE_PARM_RADIC&amp;TEXT(T_ELEVES[[#This Row],[N°]],FE_PARM_FRMT)&amp;FE_PARM_SEP&amp;T_ELEVES[[#This Row],[Elève]],31)&amp;"'!D"&amp;VLOOKUP(U$5,T_COMPETENCES[],3,0)),"NE")</f>
        <v>NE</v>
      </c>
      <c r="V8" s="240" t="str">
        <f ca="1">IFERROR(INDIRECT("'"&amp;LEFT(FE_PARM_RADIC&amp;TEXT(T_ELEVES[[#This Row],[N°]],FE_PARM_FRMT)&amp;FE_PARM_SEP&amp;T_ELEVES[[#This Row],[Elève]],31)&amp;"'!D"&amp;VLOOKUP(V$5,T_COMPETENCES[],3,0)),"NE")</f>
        <v>NE</v>
      </c>
      <c r="W8" s="240" t="str">
        <f ca="1">IFERROR(INDIRECT("'"&amp;LEFT(FE_PARM_RADIC&amp;TEXT(T_ELEVES[[#This Row],[N°]],FE_PARM_FRMT)&amp;FE_PARM_SEP&amp;T_ELEVES[[#This Row],[Elève]],31)&amp;"'!D"&amp;VLOOKUP(W$5,T_COMPETENCES[],3,0)),"NE")</f>
        <v>NE</v>
      </c>
      <c r="X8" s="240" t="str">
        <f ca="1">IFERROR(INDIRECT("'"&amp;LEFT(FE_PARM_RADIC&amp;TEXT(T_ELEVES[[#This Row],[N°]],FE_PARM_FRMT)&amp;FE_PARM_SEP&amp;T_ELEVES[[#This Row],[Elève]],31)&amp;"'!D"&amp;VLOOKUP(X$5,T_COMPETENCES[],3,0)),"NE")</f>
        <v>NE</v>
      </c>
      <c r="Y8" s="240" t="str">
        <f ca="1">IFERROR(INDIRECT("'"&amp;LEFT(FE_PARM_RADIC&amp;TEXT(T_ELEVES[[#This Row],[N°]],FE_PARM_FRMT)&amp;FE_PARM_SEP&amp;T_ELEVES[[#This Row],[Elève]],31)&amp;"'!D"&amp;VLOOKUP(Y$5,T_COMPETENCES[],3,0)),"NE")</f>
        <v>NE</v>
      </c>
      <c r="Z8" s="240" t="str">
        <f ca="1">IFERROR(INDIRECT("'"&amp;LEFT(FE_PARM_RADIC&amp;TEXT(T_ELEVES[[#This Row],[N°]],FE_PARM_FRMT)&amp;FE_PARM_SEP&amp;T_ELEVES[[#This Row],[Elève]],31)&amp;"'!D"&amp;VLOOKUP(Z$5,T_COMPETENCES[],3,0)),"NE")</f>
        <v>NE</v>
      </c>
      <c r="AA8" s="240" t="str">
        <f ca="1">IFERROR(INDIRECT("'"&amp;LEFT(FE_PARM_RADIC&amp;TEXT(T_ELEVES[[#This Row],[N°]],FE_PARM_FRMT)&amp;FE_PARM_SEP&amp;T_ELEVES[[#This Row],[Elève]],31)&amp;"'!D"&amp;VLOOKUP(AA$5,T_COMPETENCES[],3,0)),"NE")</f>
        <v>NE</v>
      </c>
      <c r="AB8" s="240" t="str">
        <f ca="1">IFERROR(INDIRECT("'"&amp;LEFT(FE_PARM_RADIC&amp;TEXT(T_ELEVES[[#This Row],[N°]],FE_PARM_FRMT)&amp;FE_PARM_SEP&amp;T_ELEVES[[#This Row],[Elève]],31)&amp;"'!D"&amp;VLOOKUP(AB$5,T_COMPETENCES[],3,0)),"NE")</f>
        <v>NE</v>
      </c>
      <c r="AC8" s="240" t="str">
        <f ca="1">IFERROR(INDIRECT("'"&amp;LEFT(FE_PARM_RADIC&amp;TEXT(T_ELEVES[[#This Row],[N°]],FE_PARM_FRMT)&amp;FE_PARM_SEP&amp;T_ELEVES[[#This Row],[Elève]],31)&amp;"'!D"&amp;VLOOKUP(AC$5,T_COMPETENCES[],3,0)),"NE")</f>
        <v>NE</v>
      </c>
      <c r="AD8" s="240" t="str">
        <f ca="1">IFERROR(INDIRECT("'"&amp;LEFT(FE_PARM_RADIC&amp;TEXT(T_ELEVES[[#This Row],[N°]],FE_PARM_FRMT)&amp;FE_PARM_SEP&amp;T_ELEVES[[#This Row],[Elève]],31)&amp;"'!D"&amp;VLOOKUP(AD$5,T_COMPETENCES[],3,0)),"NE")</f>
        <v>NE</v>
      </c>
      <c r="AE8" s="240" t="str">
        <f ca="1">IFERROR(INDIRECT("'"&amp;LEFT(FE_PARM_RADIC&amp;TEXT(T_ELEVES[[#This Row],[N°]],FE_PARM_FRMT)&amp;FE_PARM_SEP&amp;T_ELEVES[[#This Row],[Elève]],31)&amp;"'!D"&amp;VLOOKUP(AE$5,T_COMPETENCES[],3,0)),"NE")</f>
        <v>NE</v>
      </c>
      <c r="AF8" s="240" t="str">
        <f ca="1">IFERROR(INDIRECT("'"&amp;LEFT(FE_PARM_RADIC&amp;TEXT(T_ELEVES[[#This Row],[N°]],FE_PARM_FRMT)&amp;FE_PARM_SEP&amp;T_ELEVES[[#This Row],[Elève]],31)&amp;"'!D"&amp;VLOOKUP(AF$5,T_COMPETENCES[],3,0)),"NE")</f>
        <v>NE</v>
      </c>
      <c r="AG8" s="240" t="str">
        <f ca="1">IFERROR(INDIRECT("'"&amp;LEFT(FE_PARM_RADIC&amp;TEXT(T_ELEVES[[#This Row],[N°]],FE_PARM_FRMT)&amp;FE_PARM_SEP&amp;T_ELEVES[[#This Row],[Elève]],31)&amp;"'!D"&amp;VLOOKUP(AG$5,T_COMPETENCES[],3,0)),"NE")</f>
        <v>NE</v>
      </c>
      <c r="AH8" s="240" t="str">
        <f ca="1">IFERROR(INDIRECT("'"&amp;LEFT(FE_PARM_RADIC&amp;TEXT(T_ELEVES[[#This Row],[N°]],FE_PARM_FRMT)&amp;FE_PARM_SEP&amp;T_ELEVES[[#This Row],[Elève]],31)&amp;"'!D"&amp;VLOOKUP(AH$5,T_COMPETENCES[],3,0)),"NE")</f>
        <v>NE</v>
      </c>
    </row>
    <row r="9" spans="1:34" x14ac:dyDescent="0.25">
      <c r="A9" s="127">
        <v>4</v>
      </c>
      <c r="B9" s="243" t="s">
        <v>173</v>
      </c>
      <c r="C9" s="239" t="str">
        <f ca="1">IFERROR(INDIRECT("'"&amp;LEFT(FE_PARM_RADIC&amp;TEXT(T_ELEVES[[#This Row],[N°]],FE_PARM_FRMT)&amp;FE_PARM_SEP&amp;T_ELEVES[[#This Row],[Elève]],31)&amp;"'!D"&amp;VLOOKUP(C$5,T_COMPETENCES[],3,0)),"NE")</f>
        <v>NE</v>
      </c>
      <c r="D9" s="240" t="str">
        <f ca="1">IFERROR(INDIRECT("'"&amp;LEFT(FE_PARM_RADIC&amp;TEXT(T_ELEVES[[#This Row],[N°]],FE_PARM_FRMT)&amp;FE_PARM_SEP&amp;T_ELEVES[[#This Row],[Elève]],31)&amp;"'!D"&amp;VLOOKUP(D$5,T_COMPETENCES[],3,0)),"NE")</f>
        <v>NE</v>
      </c>
      <c r="E9" s="240" t="str">
        <f ca="1">IFERROR(INDIRECT("'"&amp;LEFT(FE_PARM_RADIC&amp;TEXT(T_ELEVES[[#This Row],[N°]],FE_PARM_FRMT)&amp;FE_PARM_SEP&amp;T_ELEVES[[#This Row],[Elève]],31)&amp;"'!D"&amp;VLOOKUP(E$5,T_COMPETENCES[],3,0)),"NE")</f>
        <v>NE</v>
      </c>
      <c r="F9" s="240" t="str">
        <f ca="1">IFERROR(INDIRECT("'"&amp;LEFT(FE_PARM_RADIC&amp;TEXT(T_ELEVES[[#This Row],[N°]],FE_PARM_FRMT)&amp;FE_PARM_SEP&amp;T_ELEVES[[#This Row],[Elève]],31)&amp;"'!D"&amp;VLOOKUP(F$5,T_COMPETENCES[],3,0)),"NE")</f>
        <v>NE</v>
      </c>
      <c r="G9" s="240" t="str">
        <f ca="1">IFERROR(INDIRECT("'"&amp;LEFT(FE_PARM_RADIC&amp;TEXT(T_ELEVES[[#This Row],[N°]],FE_PARM_FRMT)&amp;FE_PARM_SEP&amp;T_ELEVES[[#This Row],[Elève]],31)&amp;"'!D"&amp;VLOOKUP(G$5,T_COMPETENCES[],3,0)),"NE")</f>
        <v>NE</v>
      </c>
      <c r="H9" s="240" t="str">
        <f ca="1">IFERROR(INDIRECT("'"&amp;LEFT(FE_PARM_RADIC&amp;TEXT(T_ELEVES[[#This Row],[N°]],FE_PARM_FRMT)&amp;FE_PARM_SEP&amp;T_ELEVES[[#This Row],[Elève]],31)&amp;"'!D"&amp;VLOOKUP(H$5,T_COMPETENCES[],3,0)),"NE")</f>
        <v>NE</v>
      </c>
      <c r="I9" s="240" t="str">
        <f ca="1">IFERROR(INDIRECT("'"&amp;LEFT(FE_PARM_RADIC&amp;TEXT(T_ELEVES[[#This Row],[N°]],FE_PARM_FRMT)&amp;FE_PARM_SEP&amp;T_ELEVES[[#This Row],[Elève]],31)&amp;"'!D"&amp;VLOOKUP(I$5,T_COMPETENCES[],3,0)),"NE")</f>
        <v>NE</v>
      </c>
      <c r="J9" s="240" t="str">
        <f ca="1">IFERROR(INDIRECT("'"&amp;LEFT(FE_PARM_RADIC&amp;TEXT(T_ELEVES[[#This Row],[N°]],FE_PARM_FRMT)&amp;FE_PARM_SEP&amp;T_ELEVES[[#This Row],[Elève]],31)&amp;"'!D"&amp;VLOOKUP(J$5,T_COMPETENCES[],3,0)),"NE")</f>
        <v>NE</v>
      </c>
      <c r="K9" s="240" t="str">
        <f ca="1">IFERROR(INDIRECT("'"&amp;LEFT(FE_PARM_RADIC&amp;TEXT(T_ELEVES[[#This Row],[N°]],FE_PARM_FRMT)&amp;FE_PARM_SEP&amp;T_ELEVES[[#This Row],[Elève]],31)&amp;"'!D"&amp;VLOOKUP(K$5,T_COMPETENCES[],3,0)),"NE")</f>
        <v>NE</v>
      </c>
      <c r="L9" s="240" t="str">
        <f ca="1">IFERROR(INDIRECT("'"&amp;LEFT(FE_PARM_RADIC&amp;TEXT(T_ELEVES[[#This Row],[N°]],FE_PARM_FRMT)&amp;FE_PARM_SEP&amp;T_ELEVES[[#This Row],[Elève]],31)&amp;"'!D"&amp;VLOOKUP(L$5,T_COMPETENCES[],3,0)),"NE")</f>
        <v>NE</v>
      </c>
      <c r="M9" s="240" t="str">
        <f ca="1">IFERROR(INDIRECT("'"&amp;LEFT(FE_PARM_RADIC&amp;TEXT(T_ELEVES[[#This Row],[N°]],FE_PARM_FRMT)&amp;FE_PARM_SEP&amp;T_ELEVES[[#This Row],[Elève]],31)&amp;"'!D"&amp;VLOOKUP(M$5,T_COMPETENCES[],3,0)),"NE")</f>
        <v>NE</v>
      </c>
      <c r="N9" s="240" t="str">
        <f ca="1">IFERROR(INDIRECT("'"&amp;LEFT(FE_PARM_RADIC&amp;TEXT(T_ELEVES[[#This Row],[N°]],FE_PARM_FRMT)&amp;FE_PARM_SEP&amp;T_ELEVES[[#This Row],[Elève]],31)&amp;"'!D"&amp;VLOOKUP(N$5,T_COMPETENCES[],3,0)),"NE")</f>
        <v>NE</v>
      </c>
      <c r="O9" s="240" t="str">
        <f ca="1">IFERROR(INDIRECT("'"&amp;LEFT(FE_PARM_RADIC&amp;TEXT(T_ELEVES[[#This Row],[N°]],FE_PARM_FRMT)&amp;FE_PARM_SEP&amp;T_ELEVES[[#This Row],[Elève]],31)&amp;"'!D"&amp;VLOOKUP(O$5,T_COMPETENCES[],3,0)),"NE")</f>
        <v>NE</v>
      </c>
      <c r="P9" s="240" t="str">
        <f ca="1">IFERROR(INDIRECT("'"&amp;LEFT(FE_PARM_RADIC&amp;TEXT(T_ELEVES[[#This Row],[N°]],FE_PARM_FRMT)&amp;FE_PARM_SEP&amp;T_ELEVES[[#This Row],[Elève]],31)&amp;"'!D"&amp;VLOOKUP(P$5,T_COMPETENCES[],3,0)),"NE")</f>
        <v>NE</v>
      </c>
      <c r="Q9" s="240" t="str">
        <f ca="1">IFERROR(INDIRECT("'"&amp;LEFT(FE_PARM_RADIC&amp;TEXT(T_ELEVES[[#This Row],[N°]],FE_PARM_FRMT)&amp;FE_PARM_SEP&amp;T_ELEVES[[#This Row],[Elève]],31)&amp;"'!D"&amp;VLOOKUP(Q$5,T_COMPETENCES[],3,0)),"NE")</f>
        <v>NE</v>
      </c>
      <c r="R9" s="240" t="str">
        <f ca="1">IFERROR(INDIRECT("'"&amp;LEFT(FE_PARM_RADIC&amp;TEXT(T_ELEVES[[#This Row],[N°]],FE_PARM_FRMT)&amp;FE_PARM_SEP&amp;T_ELEVES[[#This Row],[Elève]],31)&amp;"'!D"&amp;VLOOKUP(R$5,T_COMPETENCES[],3,0)),"NE")</f>
        <v>NE</v>
      </c>
      <c r="S9" s="240" t="str">
        <f ca="1">IFERROR(INDIRECT("'"&amp;LEFT(FE_PARM_RADIC&amp;TEXT(T_ELEVES[[#This Row],[N°]],FE_PARM_FRMT)&amp;FE_PARM_SEP&amp;T_ELEVES[[#This Row],[Elève]],31)&amp;"'!D"&amp;VLOOKUP(S$5,T_COMPETENCES[],3,0)),"NE")</f>
        <v>NE</v>
      </c>
      <c r="T9" s="240" t="str">
        <f ca="1">IFERROR(INDIRECT("'"&amp;LEFT(FE_PARM_RADIC&amp;TEXT(T_ELEVES[[#This Row],[N°]],FE_PARM_FRMT)&amp;FE_PARM_SEP&amp;T_ELEVES[[#This Row],[Elève]],31)&amp;"'!D"&amp;VLOOKUP(T$5,T_COMPETENCES[],3,0)),"NE")</f>
        <v>NE</v>
      </c>
      <c r="U9" s="240" t="str">
        <f ca="1">IFERROR(INDIRECT("'"&amp;LEFT(FE_PARM_RADIC&amp;TEXT(T_ELEVES[[#This Row],[N°]],FE_PARM_FRMT)&amp;FE_PARM_SEP&amp;T_ELEVES[[#This Row],[Elève]],31)&amp;"'!D"&amp;VLOOKUP(U$5,T_COMPETENCES[],3,0)),"NE")</f>
        <v>NE</v>
      </c>
      <c r="V9" s="240" t="str">
        <f ca="1">IFERROR(INDIRECT("'"&amp;LEFT(FE_PARM_RADIC&amp;TEXT(T_ELEVES[[#This Row],[N°]],FE_PARM_FRMT)&amp;FE_PARM_SEP&amp;T_ELEVES[[#This Row],[Elève]],31)&amp;"'!D"&amp;VLOOKUP(V$5,T_COMPETENCES[],3,0)),"NE")</f>
        <v>NE</v>
      </c>
      <c r="W9" s="240" t="str">
        <f ca="1">IFERROR(INDIRECT("'"&amp;LEFT(FE_PARM_RADIC&amp;TEXT(T_ELEVES[[#This Row],[N°]],FE_PARM_FRMT)&amp;FE_PARM_SEP&amp;T_ELEVES[[#This Row],[Elève]],31)&amp;"'!D"&amp;VLOOKUP(W$5,T_COMPETENCES[],3,0)),"NE")</f>
        <v>NE</v>
      </c>
      <c r="X9" s="240" t="str">
        <f ca="1">IFERROR(INDIRECT("'"&amp;LEFT(FE_PARM_RADIC&amp;TEXT(T_ELEVES[[#This Row],[N°]],FE_PARM_FRMT)&amp;FE_PARM_SEP&amp;T_ELEVES[[#This Row],[Elève]],31)&amp;"'!D"&amp;VLOOKUP(X$5,T_COMPETENCES[],3,0)),"NE")</f>
        <v>NE</v>
      </c>
      <c r="Y9" s="240" t="str">
        <f ca="1">IFERROR(INDIRECT("'"&amp;LEFT(FE_PARM_RADIC&amp;TEXT(T_ELEVES[[#This Row],[N°]],FE_PARM_FRMT)&amp;FE_PARM_SEP&amp;T_ELEVES[[#This Row],[Elève]],31)&amp;"'!D"&amp;VLOOKUP(Y$5,T_COMPETENCES[],3,0)),"NE")</f>
        <v>NE</v>
      </c>
      <c r="Z9" s="240" t="str">
        <f ca="1">IFERROR(INDIRECT("'"&amp;LEFT(FE_PARM_RADIC&amp;TEXT(T_ELEVES[[#This Row],[N°]],FE_PARM_FRMT)&amp;FE_PARM_SEP&amp;T_ELEVES[[#This Row],[Elève]],31)&amp;"'!D"&amp;VLOOKUP(Z$5,T_COMPETENCES[],3,0)),"NE")</f>
        <v>NE</v>
      </c>
      <c r="AA9" s="240" t="str">
        <f ca="1">IFERROR(INDIRECT("'"&amp;LEFT(FE_PARM_RADIC&amp;TEXT(T_ELEVES[[#This Row],[N°]],FE_PARM_FRMT)&amp;FE_PARM_SEP&amp;T_ELEVES[[#This Row],[Elève]],31)&amp;"'!D"&amp;VLOOKUP(AA$5,T_COMPETENCES[],3,0)),"NE")</f>
        <v>NE</v>
      </c>
      <c r="AB9" s="240" t="str">
        <f ca="1">IFERROR(INDIRECT("'"&amp;LEFT(FE_PARM_RADIC&amp;TEXT(T_ELEVES[[#This Row],[N°]],FE_PARM_FRMT)&amp;FE_PARM_SEP&amp;T_ELEVES[[#This Row],[Elève]],31)&amp;"'!D"&amp;VLOOKUP(AB$5,T_COMPETENCES[],3,0)),"NE")</f>
        <v>NE</v>
      </c>
      <c r="AC9" s="240" t="str">
        <f ca="1">IFERROR(INDIRECT("'"&amp;LEFT(FE_PARM_RADIC&amp;TEXT(T_ELEVES[[#This Row],[N°]],FE_PARM_FRMT)&amp;FE_PARM_SEP&amp;T_ELEVES[[#This Row],[Elève]],31)&amp;"'!D"&amp;VLOOKUP(AC$5,T_COMPETENCES[],3,0)),"NE")</f>
        <v>NE</v>
      </c>
      <c r="AD9" s="240" t="str">
        <f ca="1">IFERROR(INDIRECT("'"&amp;LEFT(FE_PARM_RADIC&amp;TEXT(T_ELEVES[[#This Row],[N°]],FE_PARM_FRMT)&amp;FE_PARM_SEP&amp;T_ELEVES[[#This Row],[Elève]],31)&amp;"'!D"&amp;VLOOKUP(AD$5,T_COMPETENCES[],3,0)),"NE")</f>
        <v>NE</v>
      </c>
      <c r="AE9" s="240" t="str">
        <f ca="1">IFERROR(INDIRECT("'"&amp;LEFT(FE_PARM_RADIC&amp;TEXT(T_ELEVES[[#This Row],[N°]],FE_PARM_FRMT)&amp;FE_PARM_SEP&amp;T_ELEVES[[#This Row],[Elève]],31)&amp;"'!D"&amp;VLOOKUP(AE$5,T_COMPETENCES[],3,0)),"NE")</f>
        <v>NE</v>
      </c>
      <c r="AF9" s="240" t="str">
        <f ca="1">IFERROR(INDIRECT("'"&amp;LEFT(FE_PARM_RADIC&amp;TEXT(T_ELEVES[[#This Row],[N°]],FE_PARM_FRMT)&amp;FE_PARM_SEP&amp;T_ELEVES[[#This Row],[Elève]],31)&amp;"'!D"&amp;VLOOKUP(AF$5,T_COMPETENCES[],3,0)),"NE")</f>
        <v>NE</v>
      </c>
      <c r="AG9" s="240" t="str">
        <f ca="1">IFERROR(INDIRECT("'"&amp;LEFT(FE_PARM_RADIC&amp;TEXT(T_ELEVES[[#This Row],[N°]],FE_PARM_FRMT)&amp;FE_PARM_SEP&amp;T_ELEVES[[#This Row],[Elève]],31)&amp;"'!D"&amp;VLOOKUP(AG$5,T_COMPETENCES[],3,0)),"NE")</f>
        <v>NE</v>
      </c>
      <c r="AH9" s="240" t="str">
        <f ca="1">IFERROR(INDIRECT("'"&amp;LEFT(FE_PARM_RADIC&amp;TEXT(T_ELEVES[[#This Row],[N°]],FE_PARM_FRMT)&amp;FE_PARM_SEP&amp;T_ELEVES[[#This Row],[Elève]],31)&amp;"'!D"&amp;VLOOKUP(AH$5,T_COMPETENCES[],3,0)),"NE")</f>
        <v>NE</v>
      </c>
    </row>
  </sheetData>
  <mergeCells count="6">
    <mergeCell ref="D2:G2"/>
    <mergeCell ref="H2:AH2"/>
    <mergeCell ref="C4:H4"/>
    <mergeCell ref="I4:O4"/>
    <mergeCell ref="P4:AD4"/>
    <mergeCell ref="AE4:AH4"/>
  </mergeCells>
  <conditionalFormatting sqref="C6:AH9">
    <cfRule type="cellIs" dxfId="259" priority="2" operator="equal">
      <formula>"NON"</formula>
    </cfRule>
    <cfRule type="cellIs" dxfId="258" priority="3" operator="equal">
      <formula>"OUI"</formula>
    </cfRule>
  </conditionalFormatting>
  <conditionalFormatting sqref="A6:B9">
    <cfRule type="expression" dxfId="257" priority="83">
      <formula>COUNTIF($A$6:$A$9,$A6)&gt;1</formula>
    </cfRule>
  </conditionalFormatting>
  <hyperlinks>
    <hyperlink ref="B6" location="'E01-Lilou'!A1" display="Lilou" xr:uid="{AD84074C-EABA-4BC9-93F8-0A176F025DAD}"/>
    <hyperlink ref="B7" location="'E02-Louis'!A1" display="Louis" xr:uid="{92DDA169-F81C-44E9-A9F4-1DF2F25389AF}"/>
    <hyperlink ref="B8" location="'E03-Lucie'!A1" display="Lucie" xr:uid="{F8816B47-E579-48DE-9D58-C8CDBA4EA475}"/>
    <hyperlink ref="B9" location="'E04-Lucas'!A1" display="Lucas" xr:uid="{21905BB7-97CB-455C-8732-70DB4D059382}"/>
  </hyperlink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89" r:id="rId3" name="Button 65">
              <controlPr defaultSize="0" print="0" autoFill="0" autoPict="0" macro="[0]!MAJ_FeuillesParEleve">
                <anchor moveWithCells="1" sizeWithCells="1">
                  <from>
                    <xdr:col>1</xdr:col>
                    <xdr:colOff>76200</xdr:colOff>
                    <xdr:row>3</xdr:row>
                    <xdr:rowOff>9525</xdr:rowOff>
                  </from>
                  <to>
                    <xdr:col>1</xdr:col>
                    <xdr:colOff>2228850</xdr:colOff>
                    <xdr:row>3</xdr:row>
                    <xdr:rowOff>314325</xdr:rowOff>
                  </to>
                </anchor>
              </controlPr>
            </control>
          </mc:Choice>
        </mc:AlternateContent>
      </controls>
    </mc:Choice>
  </mc:AlternateContent>
  <tableParts count="1">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9505B5-FBD8-47F3-8D04-14DD53A45D74}">
  <sheetPr codeName="F_ME1"/>
  <dimension ref="A1:FA90"/>
  <sheetViews>
    <sheetView showGridLines="0" zoomScale="50" zoomScaleNormal="50" workbookViewId="0">
      <pane xSplit="5" ySplit="12" topLeftCell="F13" activePane="bottomRight" state="frozen"/>
      <selection pane="topRight" activeCell="F1" sqref="F1"/>
      <selection pane="bottomLeft" activeCell="A13" sqref="A13"/>
      <selection pane="bottomRight"/>
    </sheetView>
  </sheetViews>
  <sheetFormatPr baseColWidth="10" defaultColWidth="11.42578125" defaultRowHeight="21" outlineLevelRow="1" outlineLevelCol="1" x14ac:dyDescent="0.25"/>
  <cols>
    <col min="1" max="1" width="11.42578125" style="18" hidden="1" customWidth="1"/>
    <col min="2" max="2" width="133.28515625" style="108" customWidth="1" outlineLevel="1"/>
    <col min="3" max="3" width="15.7109375" style="35" customWidth="1"/>
    <col min="4" max="4" width="10.28515625" style="35" customWidth="1"/>
    <col min="5" max="5" width="9.7109375" style="35" customWidth="1"/>
    <col min="6" max="74" width="4.7109375" style="35" customWidth="1"/>
    <col min="75" max="85" width="4.7109375" style="21" customWidth="1"/>
    <col min="86" max="86" width="11.42578125" style="107"/>
    <col min="87" max="156" width="11.42578125" style="21"/>
    <col min="157" max="157" width="11.5703125" style="22" customWidth="1"/>
    <col min="158" max="16384" width="11.42578125" style="21"/>
  </cols>
  <sheetData>
    <row r="1" spans="1:86" ht="30.75" customHeight="1" x14ac:dyDescent="0.25">
      <c r="B1" s="19"/>
      <c r="C1" s="20"/>
      <c r="D1" s="20"/>
      <c r="E1" s="20"/>
      <c r="F1" s="20"/>
      <c r="G1" s="20"/>
      <c r="H1" s="20"/>
      <c r="I1" s="20"/>
      <c r="J1" s="20"/>
      <c r="K1" s="20"/>
      <c r="L1" s="20"/>
      <c r="M1" s="20"/>
      <c r="N1" s="20"/>
      <c r="O1" s="20"/>
      <c r="P1" s="20"/>
      <c r="Q1" s="20"/>
      <c r="R1" s="20"/>
      <c r="S1" s="20"/>
      <c r="T1" s="20"/>
      <c r="U1" s="20"/>
      <c r="V1" s="20"/>
      <c r="W1" s="20"/>
      <c r="X1" s="20"/>
      <c r="Y1" s="20"/>
      <c r="Z1" s="20"/>
      <c r="AA1" s="20"/>
      <c r="AB1" s="20"/>
      <c r="AC1" s="20"/>
      <c r="AD1" s="20"/>
      <c r="AE1" s="20"/>
      <c r="AF1" s="20"/>
      <c r="AG1" s="20"/>
      <c r="AH1" s="20"/>
      <c r="AI1" s="20"/>
      <c r="AJ1" s="20"/>
      <c r="AK1" s="20"/>
      <c r="AL1" s="20"/>
      <c r="AM1" s="20"/>
      <c r="AN1" s="20"/>
      <c r="AO1" s="20"/>
      <c r="AP1" s="20"/>
      <c r="AQ1" s="20"/>
      <c r="AR1" s="20"/>
      <c r="AS1" s="20"/>
      <c r="AT1" s="20"/>
      <c r="AU1" s="20"/>
      <c r="AV1" s="20"/>
      <c r="AW1" s="20"/>
      <c r="AX1" s="20"/>
      <c r="AY1" s="20"/>
      <c r="AZ1" s="20"/>
      <c r="BA1" s="20"/>
      <c r="BB1" s="20"/>
      <c r="BC1" s="20"/>
      <c r="BD1" s="20"/>
      <c r="BE1" s="20"/>
      <c r="BF1" s="20"/>
      <c r="BG1" s="20"/>
      <c r="BH1" s="20"/>
      <c r="BI1" s="20"/>
      <c r="BJ1" s="20"/>
      <c r="BK1" s="20"/>
      <c r="BL1" s="20"/>
      <c r="BM1" s="20"/>
      <c r="BN1" s="20"/>
      <c r="BO1" s="20"/>
      <c r="BP1" s="20"/>
      <c r="BQ1" s="20"/>
      <c r="BR1" s="20"/>
      <c r="BS1" s="20"/>
      <c r="BT1" s="20"/>
      <c r="BU1" s="20"/>
      <c r="BV1" s="20"/>
      <c r="BW1" s="20"/>
      <c r="BX1" s="20"/>
      <c r="BY1" s="20"/>
      <c r="BZ1" s="20"/>
      <c r="CA1" s="20"/>
      <c r="CB1" s="20"/>
      <c r="CC1" s="20"/>
      <c r="CD1" s="20"/>
      <c r="CE1" s="20"/>
      <c r="CF1" s="20"/>
      <c r="CG1" s="20"/>
      <c r="CH1" s="20"/>
    </row>
    <row r="2" spans="1:86" ht="30.75" customHeight="1" x14ac:dyDescent="0.35">
      <c r="B2" s="23"/>
      <c r="C2" s="24"/>
      <c r="D2" s="24"/>
      <c r="E2" s="25"/>
      <c r="F2" s="24"/>
      <c r="G2" s="24"/>
      <c r="H2" s="24"/>
      <c r="I2" s="24"/>
      <c r="J2" s="24"/>
      <c r="K2" s="24"/>
      <c r="L2" s="24"/>
      <c r="M2" s="24"/>
      <c r="N2" s="24"/>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c r="AQ2" s="20"/>
      <c r="AR2" s="20"/>
      <c r="AS2" s="20"/>
      <c r="AT2" s="20"/>
      <c r="AU2" s="20"/>
      <c r="AV2" s="20"/>
      <c r="AW2" s="20"/>
      <c r="AX2" s="20"/>
      <c r="AY2" s="20"/>
      <c r="AZ2" s="20"/>
      <c r="BA2" s="20"/>
      <c r="BB2" s="20"/>
      <c r="BC2" s="20"/>
      <c r="BD2" s="20"/>
      <c r="BE2" s="20"/>
      <c r="BF2" s="20"/>
      <c r="BG2" s="20"/>
      <c r="BH2" s="20"/>
      <c r="BI2" s="20"/>
      <c r="BJ2" s="20"/>
      <c r="BK2" s="20"/>
      <c r="BL2" s="20"/>
      <c r="BM2" s="20"/>
      <c r="BN2" s="20"/>
      <c r="BO2" s="20"/>
      <c r="BP2" s="20"/>
      <c r="BQ2" s="20"/>
      <c r="BR2" s="20"/>
      <c r="BS2" s="20"/>
      <c r="BT2" s="20"/>
      <c r="BU2" s="20"/>
      <c r="BV2" s="20"/>
      <c r="CH2" s="20"/>
    </row>
    <row r="3" spans="1:86" ht="46.5" x14ac:dyDescent="0.25">
      <c r="B3" s="26" t="s">
        <v>72</v>
      </c>
      <c r="C3" s="27">
        <f>PARM_PRCTG_CMPTNC</f>
        <v>0.75</v>
      </c>
      <c r="D3" s="28"/>
      <c r="E3" s="29"/>
      <c r="F3" s="219" t="s">
        <v>73</v>
      </c>
      <c r="G3" s="220"/>
      <c r="H3" s="220"/>
      <c r="I3" s="220"/>
      <c r="J3" s="220"/>
      <c r="K3" s="220"/>
      <c r="L3" s="220"/>
      <c r="M3" s="220"/>
      <c r="N3" s="220"/>
      <c r="O3" s="220"/>
      <c r="P3" s="220"/>
      <c r="Q3" s="220"/>
      <c r="R3" s="220"/>
      <c r="S3" s="220"/>
      <c r="T3" s="220"/>
      <c r="U3" s="220"/>
      <c r="V3" s="220"/>
      <c r="W3" s="220"/>
      <c r="X3" s="220"/>
      <c r="Y3" s="220"/>
      <c r="Z3" s="220"/>
      <c r="AA3" s="220"/>
      <c r="AB3" s="220"/>
      <c r="AC3" s="220"/>
      <c r="AD3" s="220"/>
      <c r="AE3" s="220"/>
      <c r="AF3" s="220"/>
      <c r="AG3" s="220"/>
      <c r="AH3" s="220"/>
      <c r="AI3" s="220"/>
      <c r="AJ3" s="220"/>
      <c r="AK3" s="220"/>
      <c r="AL3" s="220"/>
      <c r="AM3" s="220"/>
      <c r="AN3" s="220"/>
      <c r="AO3" s="220"/>
      <c r="AP3" s="220"/>
      <c r="AQ3" s="220"/>
      <c r="AR3" s="220"/>
      <c r="AS3" s="220"/>
      <c r="AT3" s="220"/>
      <c r="AU3" s="220"/>
      <c r="AV3" s="220"/>
      <c r="AW3" s="220"/>
      <c r="AX3" s="220"/>
      <c r="AY3" s="220"/>
      <c r="AZ3" s="220"/>
      <c r="BA3" s="220"/>
      <c r="BB3" s="220"/>
      <c r="BC3" s="220"/>
      <c r="BD3" s="220"/>
      <c r="BE3" s="220"/>
      <c r="BF3" s="220"/>
      <c r="BG3" s="220"/>
      <c r="BH3" s="220"/>
      <c r="BI3" s="220"/>
      <c r="BJ3" s="220"/>
      <c r="BK3" s="220"/>
      <c r="BL3" s="220"/>
      <c r="BM3" s="220"/>
      <c r="BN3" s="220"/>
      <c r="BO3" s="220"/>
      <c r="BP3" s="220"/>
      <c r="BQ3" s="220"/>
      <c r="BR3" s="220"/>
      <c r="BS3" s="220"/>
      <c r="BT3" s="220"/>
      <c r="BU3" s="220"/>
      <c r="BV3" s="220"/>
      <c r="BW3" s="220"/>
      <c r="BX3" s="220"/>
      <c r="BY3" s="220"/>
      <c r="BZ3" s="220"/>
      <c r="CA3" s="220"/>
      <c r="CB3" s="220"/>
      <c r="CC3" s="220"/>
      <c r="CD3" s="220"/>
      <c r="CE3" s="220"/>
      <c r="CF3" s="220"/>
      <c r="CG3" s="220"/>
      <c r="CH3" s="20"/>
    </row>
    <row r="4" spans="1:86" ht="30" customHeight="1" x14ac:dyDescent="0.25">
      <c r="B4" s="23"/>
      <c r="C4" s="30"/>
      <c r="D4" s="30"/>
      <c r="E4" s="31"/>
      <c r="F4" s="221"/>
      <c r="G4" s="222"/>
      <c r="H4" s="222"/>
      <c r="I4" s="222"/>
      <c r="J4" s="222"/>
      <c r="K4" s="222"/>
      <c r="L4" s="222"/>
      <c r="M4" s="222"/>
      <c r="N4" s="222"/>
      <c r="O4" s="222"/>
      <c r="P4" s="222"/>
      <c r="Q4" s="222"/>
      <c r="R4" s="222"/>
      <c r="S4" s="222"/>
      <c r="T4" s="222"/>
      <c r="U4" s="222"/>
      <c r="V4" s="222"/>
      <c r="W4" s="222"/>
      <c r="X4" s="222"/>
      <c r="Y4" s="222"/>
      <c r="Z4" s="222"/>
      <c r="AA4" s="222"/>
      <c r="AB4" s="222"/>
      <c r="AC4" s="222"/>
      <c r="AD4" s="222"/>
      <c r="AE4" s="222"/>
      <c r="AF4" s="222"/>
      <c r="AG4" s="222"/>
      <c r="AH4" s="222"/>
      <c r="AI4" s="222"/>
      <c r="AJ4" s="222"/>
      <c r="AK4" s="222"/>
      <c r="AL4" s="222"/>
      <c r="AM4" s="222"/>
      <c r="AN4" s="222"/>
      <c r="AO4" s="222"/>
      <c r="AP4" s="222"/>
      <c r="AQ4" s="222"/>
      <c r="AR4" s="222"/>
      <c r="AS4" s="222"/>
      <c r="AT4" s="222"/>
      <c r="AU4" s="222"/>
      <c r="AV4" s="222"/>
      <c r="AW4" s="222"/>
      <c r="AX4" s="222"/>
      <c r="AY4" s="222"/>
      <c r="AZ4" s="222"/>
      <c r="BA4" s="222"/>
      <c r="BB4" s="222"/>
      <c r="BC4" s="222"/>
      <c r="BD4" s="222"/>
      <c r="BE4" s="222"/>
      <c r="BF4" s="222"/>
      <c r="BG4" s="222"/>
      <c r="BH4" s="222"/>
      <c r="BI4" s="222"/>
      <c r="BJ4" s="222"/>
      <c r="BK4" s="222"/>
      <c r="BL4" s="222"/>
      <c r="BM4" s="222"/>
      <c r="BN4" s="222"/>
      <c r="BO4" s="222"/>
      <c r="BP4" s="222"/>
      <c r="BQ4" s="222"/>
      <c r="BR4" s="222"/>
      <c r="BS4" s="222"/>
      <c r="BT4" s="222"/>
      <c r="BU4" s="222"/>
      <c r="BV4" s="222"/>
      <c r="BW4" s="222"/>
      <c r="BX4" s="222"/>
      <c r="BY4" s="222"/>
      <c r="BZ4" s="222"/>
      <c r="CA4" s="222"/>
      <c r="CB4" s="222"/>
      <c r="CC4" s="222"/>
      <c r="CD4" s="222"/>
      <c r="CE4" s="222"/>
      <c r="CF4" s="222"/>
      <c r="CG4" s="222"/>
      <c r="CH4" s="20"/>
    </row>
    <row r="5" spans="1:86" ht="23.25" customHeight="1" thickBot="1" x14ac:dyDescent="0.4">
      <c r="B5" s="32"/>
      <c r="C5" s="33"/>
      <c r="D5" s="33"/>
      <c r="E5" s="33"/>
      <c r="F5" s="34"/>
      <c r="G5" s="34"/>
      <c r="H5" s="34"/>
      <c r="I5" s="34"/>
      <c r="J5" s="34"/>
      <c r="K5" s="34"/>
      <c r="L5" s="34"/>
      <c r="M5" s="34"/>
      <c r="N5" s="34"/>
      <c r="O5" s="34"/>
      <c r="P5" s="34"/>
      <c r="Q5" s="34"/>
      <c r="R5" s="34"/>
      <c r="S5" s="34"/>
      <c r="T5" s="34"/>
      <c r="U5" s="34"/>
      <c r="V5" s="34"/>
      <c r="W5" s="34"/>
      <c r="X5" s="34"/>
      <c r="Y5" s="34"/>
      <c r="Z5" s="34"/>
      <c r="AA5" s="34"/>
      <c r="AB5" s="34"/>
      <c r="AC5" s="34"/>
      <c r="AD5" s="34"/>
      <c r="AE5" s="34"/>
      <c r="AF5" s="34"/>
      <c r="AG5" s="34"/>
      <c r="AH5" s="34"/>
      <c r="AI5" s="34"/>
      <c r="AJ5" s="34"/>
      <c r="AK5" s="34"/>
      <c r="AL5" s="34"/>
      <c r="AM5" s="34"/>
      <c r="AN5" s="34"/>
      <c r="AO5" s="34"/>
      <c r="AP5" s="34"/>
      <c r="AQ5" s="34"/>
      <c r="AR5" s="34"/>
      <c r="AS5" s="34"/>
      <c r="AT5" s="34"/>
      <c r="AU5" s="34"/>
      <c r="AV5" s="34"/>
      <c r="AW5" s="34"/>
      <c r="AX5" s="34"/>
      <c r="AY5" s="34"/>
      <c r="AZ5" s="34"/>
      <c r="BA5" s="34"/>
      <c r="BB5" s="34"/>
      <c r="BC5" s="34"/>
      <c r="BD5" s="34"/>
      <c r="BE5" s="34"/>
      <c r="BF5" s="34"/>
      <c r="BG5" s="34"/>
      <c r="BH5" s="34"/>
      <c r="BI5" s="34"/>
      <c r="BJ5" s="34"/>
      <c r="BK5" s="34"/>
      <c r="BL5" s="34"/>
      <c r="BM5" s="34"/>
      <c r="BN5" s="34"/>
      <c r="BO5" s="34"/>
      <c r="BP5" s="34"/>
      <c r="BQ5" s="34"/>
      <c r="BR5" s="34"/>
      <c r="BS5" s="34"/>
      <c r="BT5" s="34"/>
      <c r="BU5" s="34"/>
      <c r="BV5" s="34"/>
      <c r="BW5" s="34"/>
      <c r="BX5" s="34"/>
      <c r="BY5" s="34"/>
      <c r="BZ5" s="34"/>
      <c r="CA5" s="34"/>
      <c r="CB5" s="34"/>
      <c r="CC5" s="34"/>
      <c r="CD5" s="34"/>
      <c r="CE5" s="34"/>
      <c r="CF5" s="34"/>
      <c r="CG5" s="34"/>
      <c r="CH5" s="35"/>
    </row>
    <row r="6" spans="1:86" ht="40.15" customHeight="1" thickBot="1" x14ac:dyDescent="0.3">
      <c r="B6" s="36" t="s">
        <v>74</v>
      </c>
      <c r="C6" s="37" t="str">
        <f>IF(COUNTA(F6:CG6)=0,"NE",SUM(F6:CG6)/COUNTA(F6:CG6))</f>
        <v>NE</v>
      </c>
      <c r="D6" s="223" t="s">
        <v>75</v>
      </c>
      <c r="E6" s="224"/>
      <c r="F6" s="38"/>
      <c r="G6" s="38"/>
      <c r="H6" s="38"/>
      <c r="I6" s="38"/>
      <c r="J6" s="38"/>
      <c r="K6" s="38"/>
      <c r="L6" s="39"/>
      <c r="M6" s="39"/>
      <c r="N6" s="40"/>
      <c r="O6" s="41"/>
      <c r="P6" s="41"/>
      <c r="Q6" s="41"/>
      <c r="R6" s="41"/>
      <c r="S6" s="41"/>
      <c r="T6" s="41"/>
      <c r="U6" s="41"/>
      <c r="V6" s="41"/>
      <c r="W6" s="41"/>
      <c r="X6" s="41"/>
      <c r="Y6" s="41"/>
      <c r="Z6" s="40"/>
      <c r="AA6" s="42"/>
      <c r="AB6" s="42"/>
      <c r="AC6" s="40"/>
      <c r="AD6" s="42"/>
      <c r="AE6" s="42"/>
      <c r="AF6" s="40"/>
      <c r="AG6" s="42"/>
      <c r="AH6" s="42"/>
      <c r="AI6" s="40"/>
      <c r="AJ6" s="42"/>
      <c r="AK6" s="42"/>
      <c r="AL6" s="42"/>
      <c r="AM6" s="42"/>
      <c r="AN6" s="42"/>
      <c r="AO6" s="42"/>
      <c r="AP6" s="42"/>
      <c r="AQ6" s="42"/>
      <c r="AR6" s="42"/>
      <c r="AS6" s="40"/>
      <c r="AT6" s="40"/>
      <c r="AU6" s="40"/>
      <c r="AV6" s="40"/>
      <c r="AW6" s="41"/>
      <c r="AX6" s="41"/>
      <c r="AY6" s="41"/>
      <c r="AZ6" s="41"/>
      <c r="BA6" s="41"/>
      <c r="BB6" s="41"/>
      <c r="BC6" s="42"/>
      <c r="BD6" s="42"/>
      <c r="BE6" s="42"/>
      <c r="BF6" s="42"/>
      <c r="BG6" s="42"/>
      <c r="BH6" s="40"/>
      <c r="BI6" s="42"/>
      <c r="BJ6" s="42"/>
      <c r="BK6" s="40"/>
      <c r="BL6" s="40"/>
      <c r="BM6" s="40"/>
      <c r="BN6" s="42"/>
      <c r="BO6" s="42"/>
      <c r="BP6" s="42"/>
      <c r="BQ6" s="40"/>
      <c r="BR6" s="42"/>
      <c r="BS6" s="42"/>
      <c r="BT6" s="42"/>
      <c r="BU6" s="42"/>
      <c r="BV6" s="42"/>
      <c r="BW6" s="42"/>
      <c r="BX6" s="42"/>
      <c r="BY6" s="40"/>
      <c r="BZ6" s="42"/>
      <c r="CA6" s="42"/>
      <c r="CB6" s="42"/>
      <c r="CC6" s="42"/>
      <c r="CD6" s="40"/>
      <c r="CE6" s="40"/>
      <c r="CF6" s="40"/>
      <c r="CG6" s="42"/>
      <c r="CH6" s="43"/>
    </row>
    <row r="7" spans="1:86" ht="150" customHeight="1" thickBot="1" x14ac:dyDescent="0.3">
      <c r="A7" s="18">
        <v>1</v>
      </c>
      <c r="B7" s="44" t="str">
        <f>VLOOKUP(A7,T_ELEVES[],2,FALSE)</f>
        <v>Lilou</v>
      </c>
      <c r="C7" s="226" t="s">
        <v>76</v>
      </c>
      <c r="D7" s="229" t="s">
        <v>77</v>
      </c>
      <c r="E7" s="231" t="s">
        <v>78</v>
      </c>
      <c r="F7" s="234"/>
      <c r="G7" s="217"/>
      <c r="H7" s="217"/>
      <c r="I7" s="217"/>
      <c r="J7" s="225"/>
      <c r="K7" s="225"/>
      <c r="L7" s="225"/>
      <c r="M7" s="225"/>
      <c r="N7" s="217"/>
      <c r="O7" s="217"/>
      <c r="P7" s="217"/>
      <c r="Q7" s="217"/>
      <c r="R7" s="225"/>
      <c r="S7" s="225"/>
      <c r="T7" s="225"/>
      <c r="U7" s="225"/>
      <c r="V7" s="217"/>
      <c r="W7" s="217"/>
      <c r="X7" s="217"/>
      <c r="Y7" s="218"/>
      <c r="Z7" s="215"/>
      <c r="AA7" s="216"/>
      <c r="AB7" s="216"/>
      <c r="AC7" s="216"/>
      <c r="AD7" s="217"/>
      <c r="AE7" s="217"/>
      <c r="AF7" s="217"/>
      <c r="AG7" s="217"/>
      <c r="AH7" s="216"/>
      <c r="AI7" s="216"/>
      <c r="AJ7" s="216"/>
      <c r="AK7" s="216"/>
      <c r="AL7" s="217"/>
      <c r="AM7" s="217"/>
      <c r="AN7" s="217"/>
      <c r="AO7" s="217"/>
      <c r="AP7" s="217"/>
      <c r="AQ7" s="217"/>
      <c r="AR7" s="217"/>
      <c r="AS7" s="218"/>
      <c r="AT7" s="211"/>
      <c r="AU7" s="212"/>
      <c r="AV7" s="212"/>
      <c r="AW7" s="213"/>
      <c r="AX7" s="209"/>
      <c r="AY7" s="210"/>
      <c r="AZ7" s="210"/>
      <c r="BA7" s="210"/>
      <c r="BB7" s="211"/>
      <c r="BC7" s="212"/>
      <c r="BD7" s="212"/>
      <c r="BE7" s="213"/>
      <c r="BF7" s="209"/>
      <c r="BG7" s="210"/>
      <c r="BH7" s="210"/>
      <c r="BI7" s="214"/>
      <c r="BJ7" s="212"/>
      <c r="BK7" s="212"/>
      <c r="BL7" s="212"/>
      <c r="BM7" s="213"/>
      <c r="BN7" s="211"/>
      <c r="BO7" s="212"/>
      <c r="BP7" s="212"/>
      <c r="BQ7" s="213"/>
      <c r="BR7" s="209"/>
      <c r="BS7" s="210"/>
      <c r="BT7" s="210"/>
      <c r="BU7" s="210"/>
      <c r="BV7" s="211"/>
      <c r="BW7" s="212"/>
      <c r="BX7" s="212"/>
      <c r="BY7" s="213"/>
      <c r="BZ7" s="209"/>
      <c r="CA7" s="210"/>
      <c r="CB7" s="210"/>
      <c r="CC7" s="214"/>
      <c r="CD7" s="212"/>
      <c r="CE7" s="212"/>
      <c r="CF7" s="212"/>
      <c r="CG7" s="213"/>
      <c r="CH7" s="45"/>
    </row>
    <row r="8" spans="1:86" ht="45" customHeight="1" thickBot="1" x14ac:dyDescent="0.3">
      <c r="B8" s="46" t="s">
        <v>79</v>
      </c>
      <c r="C8" s="227"/>
      <c r="D8" s="230"/>
      <c r="E8" s="232"/>
      <c r="F8" s="235"/>
      <c r="G8" s="236"/>
      <c r="H8" s="236"/>
      <c r="I8" s="236"/>
      <c r="J8" s="236"/>
      <c r="K8" s="236"/>
      <c r="L8" s="236"/>
      <c r="M8" s="236"/>
      <c r="N8" s="236"/>
      <c r="O8" s="236"/>
      <c r="P8" s="236"/>
      <c r="Q8" s="236"/>
      <c r="R8" s="236"/>
      <c r="S8" s="236"/>
      <c r="T8" s="236"/>
      <c r="U8" s="236"/>
      <c r="V8" s="236"/>
      <c r="W8" s="236"/>
      <c r="X8" s="236"/>
      <c r="Y8" s="237"/>
      <c r="Z8" s="200"/>
      <c r="AA8" s="201"/>
      <c r="AB8" s="201"/>
      <c r="AC8" s="201"/>
      <c r="AD8" s="201"/>
      <c r="AE8" s="201"/>
      <c r="AF8" s="201"/>
      <c r="AG8" s="201"/>
      <c r="AH8" s="201"/>
      <c r="AI8" s="201"/>
      <c r="AJ8" s="201"/>
      <c r="AK8" s="201"/>
      <c r="AL8" s="201"/>
      <c r="AM8" s="201"/>
      <c r="AN8" s="201"/>
      <c r="AO8" s="201"/>
      <c r="AP8" s="201"/>
      <c r="AQ8" s="201"/>
      <c r="AR8" s="201"/>
      <c r="AS8" s="202"/>
      <c r="AT8" s="203"/>
      <c r="AU8" s="204"/>
      <c r="AV8" s="204"/>
      <c r="AW8" s="204"/>
      <c r="AX8" s="204"/>
      <c r="AY8" s="204"/>
      <c r="AZ8" s="204"/>
      <c r="BA8" s="204"/>
      <c r="BB8" s="204"/>
      <c r="BC8" s="204"/>
      <c r="BD8" s="204"/>
      <c r="BE8" s="204"/>
      <c r="BF8" s="204"/>
      <c r="BG8" s="204"/>
      <c r="BH8" s="204"/>
      <c r="BI8" s="204"/>
      <c r="BJ8" s="204"/>
      <c r="BK8" s="204"/>
      <c r="BL8" s="204"/>
      <c r="BM8" s="205"/>
      <c r="BN8" s="206"/>
      <c r="BO8" s="207"/>
      <c r="BP8" s="207"/>
      <c r="BQ8" s="207"/>
      <c r="BR8" s="207"/>
      <c r="BS8" s="207"/>
      <c r="BT8" s="207"/>
      <c r="BU8" s="207"/>
      <c r="BV8" s="207"/>
      <c r="BW8" s="207"/>
      <c r="BX8" s="207"/>
      <c r="BY8" s="207"/>
      <c r="BZ8" s="207"/>
      <c r="CA8" s="207"/>
      <c r="CB8" s="207"/>
      <c r="CC8" s="207"/>
      <c r="CD8" s="207"/>
      <c r="CE8" s="207"/>
      <c r="CF8" s="207"/>
      <c r="CG8" s="208"/>
      <c r="CH8" s="45"/>
    </row>
    <row r="9" spans="1:86" ht="75" customHeight="1" thickBot="1" x14ac:dyDescent="0.3">
      <c r="B9" s="47" t="str">
        <f>Récapitulatif!H2</f>
        <v>Victor HUGO</v>
      </c>
      <c r="C9" s="227"/>
      <c r="D9" s="230"/>
      <c r="E9" s="232"/>
      <c r="F9" s="48"/>
      <c r="G9" s="49"/>
      <c r="H9" s="49"/>
      <c r="I9" s="49"/>
      <c r="J9" s="50"/>
      <c r="K9" s="50"/>
      <c r="L9" s="50"/>
      <c r="M9" s="50"/>
      <c r="N9" s="49"/>
      <c r="O9" s="51"/>
      <c r="P9" s="51"/>
      <c r="Q9" s="51"/>
      <c r="R9" s="52"/>
      <c r="S9" s="52"/>
      <c r="T9" s="52"/>
      <c r="U9" s="52"/>
      <c r="V9" s="51"/>
      <c r="W9" s="51"/>
      <c r="X9" s="51"/>
      <c r="Y9" s="53"/>
      <c r="Z9" s="54"/>
      <c r="AA9" s="55"/>
      <c r="AB9" s="55"/>
      <c r="AC9" s="56"/>
      <c r="AD9" s="57"/>
      <c r="AE9" s="58"/>
      <c r="AF9" s="59"/>
      <c r="AG9" s="58"/>
      <c r="AH9" s="60"/>
      <c r="AI9" s="56"/>
      <c r="AJ9" s="55"/>
      <c r="AK9" s="55"/>
      <c r="AL9" s="59"/>
      <c r="AM9" s="58"/>
      <c r="AN9" s="58"/>
      <c r="AO9" s="58"/>
      <c r="AP9" s="57"/>
      <c r="AQ9" s="57"/>
      <c r="AR9" s="58"/>
      <c r="AS9" s="59"/>
      <c r="AT9" s="57"/>
      <c r="AU9" s="57"/>
      <c r="AV9" s="59"/>
      <c r="AW9" s="58"/>
      <c r="AX9" s="58"/>
      <c r="AY9" s="58"/>
      <c r="AZ9" s="58"/>
      <c r="BA9" s="58"/>
      <c r="BB9" s="58"/>
      <c r="BC9" s="58"/>
      <c r="BD9" s="58"/>
      <c r="BE9" s="58"/>
      <c r="BF9" s="58"/>
      <c r="BG9" s="57"/>
      <c r="BH9" s="59"/>
      <c r="BI9" s="58"/>
      <c r="BJ9" s="58"/>
      <c r="BK9" s="59"/>
      <c r="BL9" s="57"/>
      <c r="BM9" s="59"/>
      <c r="BN9" s="58"/>
      <c r="BO9" s="58"/>
      <c r="BP9" s="58"/>
      <c r="BQ9" s="59"/>
      <c r="BR9" s="57"/>
      <c r="BS9" s="58"/>
      <c r="BT9" s="58"/>
      <c r="BU9" s="57"/>
      <c r="BV9" s="59"/>
      <c r="BW9" s="58"/>
      <c r="BX9" s="58"/>
      <c r="BY9" s="59"/>
      <c r="BZ9" s="58"/>
      <c r="CA9" s="58"/>
      <c r="CB9" s="58"/>
      <c r="CC9" s="58"/>
      <c r="CD9" s="59"/>
      <c r="CE9" s="59"/>
      <c r="CF9" s="59"/>
      <c r="CG9" s="61"/>
      <c r="CH9" s="45"/>
    </row>
    <row r="10" spans="1:86" x14ac:dyDescent="0.35">
      <c r="B10" s="62" t="s">
        <v>80</v>
      </c>
      <c r="C10" s="227"/>
      <c r="D10" s="230"/>
      <c r="E10" s="233"/>
      <c r="F10" s="185" t="s">
        <v>81</v>
      </c>
      <c r="G10" s="186"/>
      <c r="H10" s="186"/>
      <c r="I10" s="187"/>
      <c r="J10" s="188" t="s">
        <v>82</v>
      </c>
      <c r="K10" s="189"/>
      <c r="L10" s="189"/>
      <c r="M10" s="190"/>
      <c r="N10" s="191" t="s">
        <v>83</v>
      </c>
      <c r="O10" s="192"/>
      <c r="P10" s="192"/>
      <c r="Q10" s="193"/>
      <c r="R10" s="194" t="s">
        <v>84</v>
      </c>
      <c r="S10" s="195"/>
      <c r="T10" s="195"/>
      <c r="U10" s="196"/>
      <c r="V10" s="197" t="s">
        <v>85</v>
      </c>
      <c r="W10" s="198"/>
      <c r="X10" s="198"/>
      <c r="Y10" s="199"/>
      <c r="Z10" s="166" t="s">
        <v>86</v>
      </c>
      <c r="AA10" s="167"/>
      <c r="AB10" s="167"/>
      <c r="AC10" s="168"/>
      <c r="AD10" s="169" t="s">
        <v>87</v>
      </c>
      <c r="AE10" s="170"/>
      <c r="AF10" s="170"/>
      <c r="AG10" s="171"/>
      <c r="AH10" s="172" t="s">
        <v>88</v>
      </c>
      <c r="AI10" s="173"/>
      <c r="AJ10" s="173"/>
      <c r="AK10" s="174"/>
      <c r="AL10" s="175" t="s">
        <v>89</v>
      </c>
      <c r="AM10" s="176"/>
      <c r="AN10" s="176"/>
      <c r="AO10" s="177"/>
      <c r="AP10" s="155" t="s">
        <v>90</v>
      </c>
      <c r="AQ10" s="156"/>
      <c r="AR10" s="156"/>
      <c r="AS10" s="178"/>
      <c r="AT10" s="179" t="s">
        <v>81</v>
      </c>
      <c r="AU10" s="180"/>
      <c r="AV10" s="180"/>
      <c r="AW10" s="181"/>
      <c r="AX10" s="182" t="s">
        <v>82</v>
      </c>
      <c r="AY10" s="183"/>
      <c r="AZ10" s="183"/>
      <c r="BA10" s="184"/>
      <c r="BB10" s="157" t="s">
        <v>83</v>
      </c>
      <c r="BC10" s="158"/>
      <c r="BD10" s="158"/>
      <c r="BE10" s="159"/>
      <c r="BF10" s="160" t="s">
        <v>84</v>
      </c>
      <c r="BG10" s="161"/>
      <c r="BH10" s="161"/>
      <c r="BI10" s="162"/>
      <c r="BJ10" s="163" t="s">
        <v>85</v>
      </c>
      <c r="BK10" s="164"/>
      <c r="BL10" s="164"/>
      <c r="BM10" s="165"/>
      <c r="BN10" s="166" t="s">
        <v>86</v>
      </c>
      <c r="BO10" s="167"/>
      <c r="BP10" s="167"/>
      <c r="BQ10" s="168"/>
      <c r="BR10" s="169" t="s">
        <v>87</v>
      </c>
      <c r="BS10" s="170"/>
      <c r="BT10" s="170"/>
      <c r="BU10" s="171"/>
      <c r="BV10" s="172" t="s">
        <v>88</v>
      </c>
      <c r="BW10" s="173"/>
      <c r="BX10" s="173"/>
      <c r="BY10" s="174"/>
      <c r="BZ10" s="152" t="s">
        <v>89</v>
      </c>
      <c r="CA10" s="153"/>
      <c r="CB10" s="153"/>
      <c r="CC10" s="154"/>
      <c r="CD10" s="155" t="s">
        <v>90</v>
      </c>
      <c r="CE10" s="156"/>
      <c r="CF10" s="156"/>
      <c r="CG10" s="156"/>
      <c r="CH10" s="63"/>
    </row>
    <row r="11" spans="1:86" x14ac:dyDescent="0.25">
      <c r="B11" s="64" t="s">
        <v>91</v>
      </c>
      <c r="C11" s="228"/>
      <c r="D11" s="230"/>
      <c r="E11" s="233"/>
      <c r="F11" s="65">
        <v>1</v>
      </c>
      <c r="G11" s="65">
        <f>F11+1</f>
        <v>2</v>
      </c>
      <c r="H11" s="65">
        <f t="shared" ref="H11:BS11" si="0">G11+1</f>
        <v>3</v>
      </c>
      <c r="I11" s="65">
        <f t="shared" si="0"/>
        <v>4</v>
      </c>
      <c r="J11" s="65">
        <f t="shared" si="0"/>
        <v>5</v>
      </c>
      <c r="K11" s="65">
        <f t="shared" si="0"/>
        <v>6</v>
      </c>
      <c r="L11" s="65">
        <f t="shared" si="0"/>
        <v>7</v>
      </c>
      <c r="M11" s="65">
        <f t="shared" si="0"/>
        <v>8</v>
      </c>
      <c r="N11" s="65">
        <f t="shared" si="0"/>
        <v>9</v>
      </c>
      <c r="O11" s="65">
        <f t="shared" si="0"/>
        <v>10</v>
      </c>
      <c r="P11" s="65">
        <f t="shared" si="0"/>
        <v>11</v>
      </c>
      <c r="Q11" s="65">
        <f t="shared" si="0"/>
        <v>12</v>
      </c>
      <c r="R11" s="65">
        <f t="shared" si="0"/>
        <v>13</v>
      </c>
      <c r="S11" s="65">
        <f t="shared" si="0"/>
        <v>14</v>
      </c>
      <c r="T11" s="65">
        <f t="shared" si="0"/>
        <v>15</v>
      </c>
      <c r="U11" s="65">
        <f t="shared" si="0"/>
        <v>16</v>
      </c>
      <c r="V11" s="65">
        <f t="shared" si="0"/>
        <v>17</v>
      </c>
      <c r="W11" s="65">
        <f t="shared" si="0"/>
        <v>18</v>
      </c>
      <c r="X11" s="65">
        <f t="shared" si="0"/>
        <v>19</v>
      </c>
      <c r="Y11" s="65">
        <f t="shared" si="0"/>
        <v>20</v>
      </c>
      <c r="Z11" s="65">
        <f t="shared" si="0"/>
        <v>21</v>
      </c>
      <c r="AA11" s="65">
        <f t="shared" si="0"/>
        <v>22</v>
      </c>
      <c r="AB11" s="65">
        <f t="shared" si="0"/>
        <v>23</v>
      </c>
      <c r="AC11" s="65">
        <f t="shared" si="0"/>
        <v>24</v>
      </c>
      <c r="AD11" s="65">
        <f t="shared" si="0"/>
        <v>25</v>
      </c>
      <c r="AE11" s="65">
        <f t="shared" si="0"/>
        <v>26</v>
      </c>
      <c r="AF11" s="65">
        <f t="shared" si="0"/>
        <v>27</v>
      </c>
      <c r="AG11" s="65">
        <f t="shared" si="0"/>
        <v>28</v>
      </c>
      <c r="AH11" s="65">
        <f t="shared" si="0"/>
        <v>29</v>
      </c>
      <c r="AI11" s="65">
        <f t="shared" si="0"/>
        <v>30</v>
      </c>
      <c r="AJ11" s="65">
        <f t="shared" si="0"/>
        <v>31</v>
      </c>
      <c r="AK11" s="65">
        <f t="shared" si="0"/>
        <v>32</v>
      </c>
      <c r="AL11" s="65">
        <f t="shared" si="0"/>
        <v>33</v>
      </c>
      <c r="AM11" s="65">
        <f t="shared" si="0"/>
        <v>34</v>
      </c>
      <c r="AN11" s="65">
        <f t="shared" si="0"/>
        <v>35</v>
      </c>
      <c r="AO11" s="65">
        <f t="shared" si="0"/>
        <v>36</v>
      </c>
      <c r="AP11" s="65">
        <f t="shared" si="0"/>
        <v>37</v>
      </c>
      <c r="AQ11" s="65">
        <f t="shared" si="0"/>
        <v>38</v>
      </c>
      <c r="AR11" s="65">
        <f t="shared" si="0"/>
        <v>39</v>
      </c>
      <c r="AS11" s="65">
        <f t="shared" si="0"/>
        <v>40</v>
      </c>
      <c r="AT11" s="65">
        <f t="shared" si="0"/>
        <v>41</v>
      </c>
      <c r="AU11" s="65">
        <f t="shared" si="0"/>
        <v>42</v>
      </c>
      <c r="AV11" s="65">
        <f t="shared" si="0"/>
        <v>43</v>
      </c>
      <c r="AW11" s="65">
        <f t="shared" si="0"/>
        <v>44</v>
      </c>
      <c r="AX11" s="65">
        <f t="shared" si="0"/>
        <v>45</v>
      </c>
      <c r="AY11" s="65">
        <f t="shared" si="0"/>
        <v>46</v>
      </c>
      <c r="AZ11" s="65">
        <f t="shared" si="0"/>
        <v>47</v>
      </c>
      <c r="BA11" s="65">
        <f t="shared" si="0"/>
        <v>48</v>
      </c>
      <c r="BB11" s="65">
        <f t="shared" si="0"/>
        <v>49</v>
      </c>
      <c r="BC11" s="65">
        <f t="shared" si="0"/>
        <v>50</v>
      </c>
      <c r="BD11" s="65">
        <f t="shared" si="0"/>
        <v>51</v>
      </c>
      <c r="BE11" s="65">
        <f t="shared" si="0"/>
        <v>52</v>
      </c>
      <c r="BF11" s="65">
        <f t="shared" si="0"/>
        <v>53</v>
      </c>
      <c r="BG11" s="65">
        <f t="shared" si="0"/>
        <v>54</v>
      </c>
      <c r="BH11" s="65">
        <f t="shared" si="0"/>
        <v>55</v>
      </c>
      <c r="BI11" s="65">
        <f t="shared" si="0"/>
        <v>56</v>
      </c>
      <c r="BJ11" s="65">
        <f t="shared" si="0"/>
        <v>57</v>
      </c>
      <c r="BK11" s="65">
        <f t="shared" si="0"/>
        <v>58</v>
      </c>
      <c r="BL11" s="65">
        <f t="shared" si="0"/>
        <v>59</v>
      </c>
      <c r="BM11" s="65">
        <f t="shared" si="0"/>
        <v>60</v>
      </c>
      <c r="BN11" s="65">
        <f t="shared" si="0"/>
        <v>61</v>
      </c>
      <c r="BO11" s="65">
        <f t="shared" si="0"/>
        <v>62</v>
      </c>
      <c r="BP11" s="65">
        <f t="shared" si="0"/>
        <v>63</v>
      </c>
      <c r="BQ11" s="65">
        <f t="shared" si="0"/>
        <v>64</v>
      </c>
      <c r="BR11" s="65">
        <f t="shared" si="0"/>
        <v>65</v>
      </c>
      <c r="BS11" s="65">
        <f t="shared" si="0"/>
        <v>66</v>
      </c>
      <c r="BT11" s="65">
        <f t="shared" ref="BT11:CG11" si="1">BS11+1</f>
        <v>67</v>
      </c>
      <c r="BU11" s="65">
        <f t="shared" si="1"/>
        <v>68</v>
      </c>
      <c r="BV11" s="65">
        <f t="shared" si="1"/>
        <v>69</v>
      </c>
      <c r="BW11" s="65">
        <f t="shared" si="1"/>
        <v>70</v>
      </c>
      <c r="BX11" s="65">
        <f t="shared" si="1"/>
        <v>71</v>
      </c>
      <c r="BY11" s="65">
        <f t="shared" si="1"/>
        <v>72</v>
      </c>
      <c r="BZ11" s="65">
        <f t="shared" si="1"/>
        <v>73</v>
      </c>
      <c r="CA11" s="65">
        <f t="shared" si="1"/>
        <v>74</v>
      </c>
      <c r="CB11" s="65">
        <f t="shared" si="1"/>
        <v>75</v>
      </c>
      <c r="CC11" s="65">
        <f t="shared" si="1"/>
        <v>76</v>
      </c>
      <c r="CD11" s="65">
        <f t="shared" si="1"/>
        <v>77</v>
      </c>
      <c r="CE11" s="65">
        <f t="shared" si="1"/>
        <v>78</v>
      </c>
      <c r="CF11" s="65">
        <f t="shared" si="1"/>
        <v>79</v>
      </c>
      <c r="CG11" s="65">
        <f t="shared" si="1"/>
        <v>80</v>
      </c>
      <c r="CH11" s="63"/>
    </row>
    <row r="12" spans="1:86" ht="42" customHeight="1" x14ac:dyDescent="0.25">
      <c r="A12" s="18">
        <v>1</v>
      </c>
      <c r="B12" s="143" t="str">
        <f>A12&amp;" "&amp;VLOOKUP(A12,T_COMPETENCES[#Data],2,FALSE)</f>
        <v>1 Recherche et analyse d'informations</v>
      </c>
      <c r="C12" s="146"/>
      <c r="D12" s="146"/>
      <c r="E12" s="146"/>
      <c r="F12" s="146"/>
      <c r="G12" s="146"/>
      <c r="H12" s="146"/>
      <c r="I12" s="146"/>
      <c r="J12" s="146"/>
      <c r="K12" s="146"/>
      <c r="L12" s="146"/>
      <c r="M12" s="146"/>
      <c r="N12" s="146"/>
      <c r="O12" s="146"/>
      <c r="P12" s="146"/>
      <c r="Q12" s="146"/>
      <c r="R12" s="146"/>
      <c r="S12" s="146"/>
      <c r="T12" s="146"/>
      <c r="U12" s="146"/>
      <c r="V12" s="146"/>
      <c r="W12" s="146"/>
      <c r="X12" s="146"/>
      <c r="Y12" s="146"/>
      <c r="Z12" s="146"/>
      <c r="AA12" s="146"/>
      <c r="AB12" s="146"/>
      <c r="AC12" s="146"/>
      <c r="AD12" s="146"/>
      <c r="AE12" s="146"/>
      <c r="AF12" s="146"/>
      <c r="AG12" s="146"/>
      <c r="AH12" s="146"/>
      <c r="AI12" s="146"/>
      <c r="AJ12" s="146"/>
      <c r="AK12" s="146"/>
      <c r="AL12" s="146"/>
      <c r="AM12" s="146"/>
      <c r="AN12" s="146"/>
      <c r="AO12" s="146"/>
      <c r="AP12" s="146"/>
      <c r="AQ12" s="146"/>
      <c r="AR12" s="146"/>
      <c r="AS12" s="146"/>
      <c r="AT12" s="146"/>
      <c r="AU12" s="146"/>
      <c r="AV12" s="146"/>
      <c r="AW12" s="146"/>
      <c r="AX12" s="146"/>
      <c r="AY12" s="146"/>
      <c r="AZ12" s="146"/>
      <c r="BA12" s="146"/>
      <c r="BB12" s="146"/>
      <c r="BC12" s="146"/>
      <c r="BD12" s="146"/>
      <c r="BE12" s="146"/>
      <c r="BF12" s="146"/>
      <c r="BG12" s="146"/>
      <c r="BH12" s="146"/>
      <c r="BI12" s="146"/>
      <c r="BJ12" s="146"/>
      <c r="BK12" s="146"/>
      <c r="BL12" s="146"/>
      <c r="BM12" s="146"/>
      <c r="BN12" s="146"/>
      <c r="BO12" s="146"/>
      <c r="BP12" s="146"/>
      <c r="BQ12" s="146"/>
      <c r="BR12" s="146"/>
      <c r="BS12" s="146"/>
      <c r="BT12" s="146"/>
      <c r="BU12" s="146"/>
      <c r="BV12" s="146"/>
      <c r="BW12" s="146"/>
      <c r="BX12" s="146"/>
      <c r="BY12" s="146"/>
      <c r="BZ12" s="146"/>
      <c r="CA12" s="146"/>
      <c r="CB12" s="146"/>
      <c r="CC12" s="146"/>
      <c r="CD12" s="146"/>
      <c r="CE12" s="146"/>
      <c r="CF12" s="146"/>
      <c r="CG12" s="146"/>
      <c r="CH12" s="66"/>
    </row>
    <row r="13" spans="1:86" ht="54.95" customHeight="1" x14ac:dyDescent="0.25">
      <c r="A13" s="18" t="s">
        <v>6</v>
      </c>
      <c r="B13" s="67" t="str">
        <f>A13&amp;" "&amp;VLOOKUP(A13,T_COMPETENCES[#Data],2,FALSE)</f>
        <v>C1.1 Rechercher une forme, une dimension, sur un plan, un dessin</v>
      </c>
      <c r="C13" s="68">
        <f>IF(E13=0,"NE",(SUM(F13:CG13)*0.25)/COUNTA(F13:CG13))</f>
        <v>0.75</v>
      </c>
      <c r="D13" s="69" t="str">
        <f>IF(E13=0,"NE",IF(AND(C13&gt;=$C$3,E13&gt;=3),"OUI","NON"))</f>
        <v>OUI</v>
      </c>
      <c r="E13" s="70">
        <f>COUNTA(F13:CG13)</f>
        <v>10</v>
      </c>
      <c r="F13" s="71">
        <v>0</v>
      </c>
      <c r="G13" s="71">
        <v>1</v>
      </c>
      <c r="H13" s="72">
        <v>2</v>
      </c>
      <c r="I13" s="71">
        <v>3</v>
      </c>
      <c r="J13" s="71">
        <v>4</v>
      </c>
      <c r="K13" s="71">
        <v>4</v>
      </c>
      <c r="L13" s="71">
        <v>4</v>
      </c>
      <c r="M13" s="71">
        <v>4</v>
      </c>
      <c r="N13" s="72">
        <v>4</v>
      </c>
      <c r="O13" s="71">
        <v>4</v>
      </c>
      <c r="P13" s="71"/>
      <c r="Q13" s="73"/>
      <c r="R13" s="71"/>
      <c r="S13" s="71"/>
      <c r="T13" s="71"/>
      <c r="U13" s="71"/>
      <c r="V13" s="71"/>
      <c r="W13" s="71"/>
      <c r="X13" s="71"/>
      <c r="Y13" s="71"/>
      <c r="Z13" s="72"/>
      <c r="AA13" s="71"/>
      <c r="AB13" s="71"/>
      <c r="AC13" s="72"/>
      <c r="AD13" s="71"/>
      <c r="AE13" s="71"/>
      <c r="AF13" s="72"/>
      <c r="AG13" s="71"/>
      <c r="AH13" s="71"/>
      <c r="AI13" s="72"/>
      <c r="AJ13" s="71"/>
      <c r="AK13" s="71"/>
      <c r="AL13" s="72"/>
      <c r="AM13" s="71"/>
      <c r="AN13" s="71"/>
      <c r="AO13" s="71"/>
      <c r="AP13" s="71"/>
      <c r="AQ13" s="71"/>
      <c r="AR13" s="74"/>
      <c r="AS13" s="72"/>
      <c r="AT13" s="71"/>
      <c r="AU13" s="71"/>
      <c r="AV13" s="72"/>
      <c r="AW13" s="71"/>
      <c r="AX13" s="71"/>
      <c r="AY13" s="71"/>
      <c r="AZ13" s="71"/>
      <c r="BA13" s="71"/>
      <c r="BB13" s="71"/>
      <c r="BC13" s="71"/>
      <c r="BD13" s="71"/>
      <c r="BE13" s="71"/>
      <c r="BF13" s="71"/>
      <c r="BG13" s="71"/>
      <c r="BH13" s="72"/>
      <c r="BI13" s="71"/>
      <c r="BJ13" s="71"/>
      <c r="BK13" s="72"/>
      <c r="BL13" s="71"/>
      <c r="BM13" s="72"/>
      <c r="BN13" s="71"/>
      <c r="BO13" s="71"/>
      <c r="BP13" s="71"/>
      <c r="BQ13" s="72"/>
      <c r="BR13" s="71"/>
      <c r="BS13" s="71"/>
      <c r="BT13" s="71"/>
      <c r="BU13" s="71"/>
      <c r="BV13" s="72"/>
      <c r="BW13" s="71"/>
      <c r="BX13" s="71"/>
      <c r="BY13" s="72"/>
      <c r="BZ13" s="71"/>
      <c r="CA13" s="71"/>
      <c r="CB13" s="71"/>
      <c r="CC13" s="71"/>
      <c r="CD13" s="72"/>
      <c r="CE13" s="72"/>
      <c r="CF13" s="72"/>
      <c r="CG13" s="71"/>
      <c r="CH13" s="75"/>
    </row>
    <row r="14" spans="1:86" ht="23.25" hidden="1" outlineLevel="1" x14ac:dyDescent="0.35">
      <c r="B14" s="76" t="s">
        <v>92</v>
      </c>
      <c r="C14" s="150" t="s">
        <v>93</v>
      </c>
      <c r="D14" s="150"/>
      <c r="E14" s="150"/>
      <c r="F14" s="150"/>
      <c r="G14" s="150"/>
      <c r="H14" s="150"/>
      <c r="I14" s="150"/>
      <c r="J14" s="150"/>
      <c r="K14" s="150"/>
      <c r="L14" s="150"/>
      <c r="M14" s="150"/>
      <c r="N14" s="150"/>
      <c r="O14" s="150"/>
      <c r="P14" s="150"/>
      <c r="Q14" s="150"/>
      <c r="R14" s="150"/>
      <c r="S14" s="150"/>
      <c r="T14" s="150"/>
      <c r="U14" s="150"/>
      <c r="V14" s="150"/>
      <c r="W14" s="150"/>
      <c r="X14" s="150"/>
      <c r="Y14" s="150"/>
      <c r="Z14" s="150"/>
      <c r="AA14" s="150"/>
      <c r="AB14" s="150"/>
      <c r="AC14" s="150"/>
      <c r="AD14" s="150"/>
      <c r="AE14" s="150"/>
      <c r="AF14" s="150"/>
      <c r="AG14" s="150"/>
      <c r="AH14" s="150"/>
      <c r="AI14" s="150"/>
      <c r="AJ14" s="150"/>
      <c r="AK14" s="150"/>
      <c r="AL14" s="150"/>
      <c r="AM14" s="150"/>
      <c r="AN14" s="150"/>
      <c r="AO14" s="150"/>
      <c r="AP14" s="150"/>
      <c r="AQ14" s="150"/>
      <c r="AR14" s="77"/>
      <c r="AS14" s="78"/>
      <c r="AT14" s="79"/>
      <c r="AU14" s="79"/>
      <c r="AV14" s="78"/>
      <c r="AW14" s="79"/>
      <c r="AX14" s="79"/>
      <c r="AY14" s="79"/>
      <c r="AZ14" s="79"/>
      <c r="BA14" s="79"/>
      <c r="BB14" s="79"/>
      <c r="BC14" s="79"/>
      <c r="BD14" s="79"/>
      <c r="BE14" s="79"/>
      <c r="BF14" s="79"/>
      <c r="BG14" s="79"/>
      <c r="BH14" s="78"/>
      <c r="BI14" s="79"/>
      <c r="BJ14" s="79"/>
      <c r="BK14" s="78"/>
      <c r="BL14" s="79"/>
      <c r="BM14" s="78"/>
      <c r="BN14" s="79"/>
      <c r="BO14" s="79"/>
      <c r="BP14" s="79"/>
      <c r="BQ14" s="78"/>
      <c r="BR14" s="79"/>
      <c r="BS14" s="79"/>
      <c r="BT14" s="79"/>
      <c r="BU14" s="79"/>
      <c r="BV14" s="80"/>
      <c r="BW14" s="79"/>
      <c r="BX14" s="79"/>
      <c r="BY14" s="78"/>
      <c r="BZ14" s="79"/>
      <c r="CA14" s="79"/>
      <c r="CB14" s="79"/>
      <c r="CC14" s="79"/>
      <c r="CD14" s="78"/>
      <c r="CE14" s="78"/>
      <c r="CF14" s="78"/>
      <c r="CG14" s="79"/>
      <c r="CH14" s="75"/>
    </row>
    <row r="15" spans="1:86" ht="28.15" hidden="1" customHeight="1" outlineLevel="1" x14ac:dyDescent="0.35">
      <c r="B15" s="76" t="s">
        <v>94</v>
      </c>
      <c r="C15" s="150" t="s">
        <v>95</v>
      </c>
      <c r="D15" s="150"/>
      <c r="E15" s="150"/>
      <c r="F15" s="150"/>
      <c r="G15" s="150"/>
      <c r="H15" s="150"/>
      <c r="I15" s="150"/>
      <c r="J15" s="150"/>
      <c r="K15" s="150"/>
      <c r="L15" s="150"/>
      <c r="M15" s="150"/>
      <c r="N15" s="150"/>
      <c r="O15" s="150"/>
      <c r="P15" s="150"/>
      <c r="Q15" s="150"/>
      <c r="R15" s="150"/>
      <c r="S15" s="150"/>
      <c r="T15" s="150"/>
      <c r="U15" s="150"/>
      <c r="V15" s="150"/>
      <c r="W15" s="150"/>
      <c r="X15" s="150"/>
      <c r="Y15" s="150"/>
      <c r="Z15" s="150"/>
      <c r="AA15" s="150"/>
      <c r="AB15" s="150"/>
      <c r="AC15" s="150"/>
      <c r="AD15" s="150"/>
      <c r="AE15" s="150"/>
      <c r="AF15" s="150"/>
      <c r="AG15" s="150"/>
      <c r="AH15" s="150"/>
      <c r="AI15" s="150"/>
      <c r="AJ15" s="150"/>
      <c r="AK15" s="150"/>
      <c r="AL15" s="150"/>
      <c r="AM15" s="150"/>
      <c r="AN15" s="150"/>
      <c r="AO15" s="150"/>
      <c r="AP15" s="150"/>
      <c r="AQ15" s="150"/>
      <c r="AR15" s="77"/>
      <c r="AS15" s="78"/>
      <c r="AT15" s="79"/>
      <c r="AU15" s="79"/>
      <c r="AV15" s="78"/>
      <c r="AW15" s="79"/>
      <c r="AX15" s="79"/>
      <c r="AY15" s="79"/>
      <c r="AZ15" s="79"/>
      <c r="BA15" s="79"/>
      <c r="BB15" s="79"/>
      <c r="BC15" s="79"/>
      <c r="BD15" s="79"/>
      <c r="BE15" s="79"/>
      <c r="BF15" s="79"/>
      <c r="BG15" s="79"/>
      <c r="BH15" s="78"/>
      <c r="BI15" s="79"/>
      <c r="BJ15" s="79"/>
      <c r="BK15" s="78"/>
      <c r="BL15" s="79"/>
      <c r="BM15" s="78"/>
      <c r="BN15" s="79"/>
      <c r="BO15" s="79"/>
      <c r="BP15" s="79"/>
      <c r="BQ15" s="78"/>
      <c r="BR15" s="79"/>
      <c r="BS15" s="79"/>
      <c r="BT15" s="79"/>
      <c r="BU15" s="79"/>
      <c r="BV15" s="80"/>
      <c r="BW15" s="79"/>
      <c r="BX15" s="79"/>
      <c r="BY15" s="78"/>
      <c r="BZ15" s="79"/>
      <c r="CA15" s="79"/>
      <c r="CB15" s="79"/>
      <c r="CC15" s="79"/>
      <c r="CD15" s="78"/>
      <c r="CE15" s="78"/>
      <c r="CF15" s="78"/>
      <c r="CG15" s="79"/>
      <c r="CH15" s="75"/>
    </row>
    <row r="16" spans="1:86" ht="54" hidden="1" customHeight="1" outlineLevel="1" x14ac:dyDescent="0.35">
      <c r="B16" s="76" t="s">
        <v>96</v>
      </c>
      <c r="C16" s="150" t="s">
        <v>97</v>
      </c>
      <c r="D16" s="150"/>
      <c r="E16" s="150"/>
      <c r="F16" s="150"/>
      <c r="G16" s="150"/>
      <c r="H16" s="150"/>
      <c r="I16" s="150"/>
      <c r="J16" s="150"/>
      <c r="K16" s="150"/>
      <c r="L16" s="150"/>
      <c r="M16" s="150"/>
      <c r="N16" s="150"/>
      <c r="O16" s="150"/>
      <c r="P16" s="150"/>
      <c r="Q16" s="150"/>
      <c r="R16" s="150"/>
      <c r="S16" s="150"/>
      <c r="T16" s="150"/>
      <c r="U16" s="150"/>
      <c r="V16" s="150"/>
      <c r="W16" s="150"/>
      <c r="X16" s="150"/>
      <c r="Y16" s="150"/>
      <c r="Z16" s="150"/>
      <c r="AA16" s="150"/>
      <c r="AB16" s="150"/>
      <c r="AC16" s="150"/>
      <c r="AD16" s="150"/>
      <c r="AE16" s="150"/>
      <c r="AF16" s="150"/>
      <c r="AG16" s="150"/>
      <c r="AH16" s="150"/>
      <c r="AI16" s="150"/>
      <c r="AJ16" s="150"/>
      <c r="AK16" s="150"/>
      <c r="AL16" s="150"/>
      <c r="AM16" s="150"/>
      <c r="AN16" s="150"/>
      <c r="AO16" s="150"/>
      <c r="AP16" s="150"/>
      <c r="AQ16" s="150"/>
      <c r="AR16" s="77"/>
      <c r="AS16" s="78"/>
      <c r="AT16" s="79"/>
      <c r="AU16" s="79"/>
      <c r="AV16" s="78"/>
      <c r="AW16" s="79"/>
      <c r="AX16" s="79"/>
      <c r="AY16" s="79"/>
      <c r="AZ16" s="79"/>
      <c r="BA16" s="79"/>
      <c r="BB16" s="79"/>
      <c r="BC16" s="79"/>
      <c r="BD16" s="79"/>
      <c r="BE16" s="79"/>
      <c r="BF16" s="79"/>
      <c r="BG16" s="79"/>
      <c r="BH16" s="78"/>
      <c r="BI16" s="79"/>
      <c r="BJ16" s="79"/>
      <c r="BK16" s="78"/>
      <c r="BL16" s="79"/>
      <c r="BM16" s="78"/>
      <c r="BN16" s="79"/>
      <c r="BO16" s="79"/>
      <c r="BP16" s="79"/>
      <c r="BQ16" s="78"/>
      <c r="BR16" s="79"/>
      <c r="BS16" s="79"/>
      <c r="BT16" s="79"/>
      <c r="BU16" s="79"/>
      <c r="BV16" s="80"/>
      <c r="BW16" s="79"/>
      <c r="BX16" s="79"/>
      <c r="BY16" s="78"/>
      <c r="BZ16" s="79"/>
      <c r="CA16" s="79"/>
      <c r="CB16" s="79"/>
      <c r="CC16" s="79"/>
      <c r="CD16" s="78"/>
      <c r="CE16" s="78"/>
      <c r="CF16" s="78"/>
      <c r="CG16" s="79"/>
      <c r="CH16" s="75"/>
    </row>
    <row r="17" spans="1:86" ht="27" hidden="1" customHeight="1" outlineLevel="1" x14ac:dyDescent="0.35">
      <c r="B17" s="76" t="s">
        <v>98</v>
      </c>
      <c r="C17" s="150" t="s">
        <v>99</v>
      </c>
      <c r="D17" s="150"/>
      <c r="E17" s="150"/>
      <c r="F17" s="150"/>
      <c r="G17" s="150"/>
      <c r="H17" s="150"/>
      <c r="I17" s="150"/>
      <c r="J17" s="150"/>
      <c r="K17" s="150"/>
      <c r="L17" s="150"/>
      <c r="M17" s="150"/>
      <c r="N17" s="150"/>
      <c r="O17" s="150"/>
      <c r="P17" s="150"/>
      <c r="Q17" s="150"/>
      <c r="R17" s="150"/>
      <c r="S17" s="150"/>
      <c r="T17" s="150"/>
      <c r="U17" s="150"/>
      <c r="V17" s="150"/>
      <c r="W17" s="150"/>
      <c r="X17" s="150"/>
      <c r="Y17" s="150"/>
      <c r="Z17" s="150"/>
      <c r="AA17" s="150"/>
      <c r="AB17" s="150"/>
      <c r="AC17" s="150"/>
      <c r="AD17" s="150"/>
      <c r="AE17" s="150"/>
      <c r="AF17" s="150"/>
      <c r="AG17" s="150"/>
      <c r="AH17" s="150"/>
      <c r="AI17" s="150"/>
      <c r="AJ17" s="150"/>
      <c r="AK17" s="150"/>
      <c r="AL17" s="150"/>
      <c r="AM17" s="150"/>
      <c r="AN17" s="150"/>
      <c r="AO17" s="150"/>
      <c r="AP17" s="150"/>
      <c r="AQ17" s="150"/>
      <c r="AR17" s="77"/>
      <c r="AS17" s="78"/>
      <c r="AT17" s="79"/>
      <c r="AU17" s="79"/>
      <c r="AV17" s="78"/>
      <c r="AW17" s="79"/>
      <c r="AX17" s="79"/>
      <c r="AY17" s="79"/>
      <c r="AZ17" s="79"/>
      <c r="BA17" s="79"/>
      <c r="BB17" s="79"/>
      <c r="BC17" s="79"/>
      <c r="BD17" s="79"/>
      <c r="BE17" s="79"/>
      <c r="BF17" s="79"/>
      <c r="BG17" s="79"/>
      <c r="BH17" s="78"/>
      <c r="BI17" s="79"/>
      <c r="BJ17" s="79"/>
      <c r="BK17" s="78"/>
      <c r="BL17" s="79"/>
      <c r="BM17" s="78"/>
      <c r="BN17" s="79"/>
      <c r="BO17" s="79"/>
      <c r="BP17" s="79"/>
      <c r="BQ17" s="78"/>
      <c r="BR17" s="79"/>
      <c r="BS17" s="79"/>
      <c r="BT17" s="79"/>
      <c r="BU17" s="79"/>
      <c r="BV17" s="80"/>
      <c r="BW17" s="79"/>
      <c r="BX17" s="79"/>
      <c r="BY17" s="78"/>
      <c r="BZ17" s="79"/>
      <c r="CA17" s="79"/>
      <c r="CB17" s="79"/>
      <c r="CC17" s="79"/>
      <c r="CD17" s="78"/>
      <c r="CE17" s="78"/>
      <c r="CF17" s="78"/>
      <c r="CG17" s="79"/>
      <c r="CH17" s="75"/>
    </row>
    <row r="18" spans="1:86" ht="54.95" customHeight="1" collapsed="1" x14ac:dyDescent="0.25">
      <c r="A18" s="18" t="s">
        <v>7</v>
      </c>
      <c r="B18" s="81" t="str">
        <f>A18&amp;" "&amp;VLOOKUP(A18,T_COMPETENCES[#Data],2,FALSE)</f>
        <v>C1.2 Rechercher des données, des caractéristiques sur un descriptif ou une fiche technique</v>
      </c>
      <c r="C18" s="68" t="str">
        <f t="shared" ref="C18:C22" si="2">IF(E18=0,"NE",(SUM(F18:CG18)*0.25)/COUNTA(F18:CG18))</f>
        <v>NE</v>
      </c>
      <c r="D18" s="69" t="str">
        <f t="shared" ref="D18:D22" si="3">IF(E18=0,"NE",IF(AND(C18&gt;=$C$3,E18&gt;=3),"OUI","NON"))</f>
        <v>NE</v>
      </c>
      <c r="E18" s="70">
        <f t="shared" ref="E18:E22" si="4">COUNTA(F18:CG18)</f>
        <v>0</v>
      </c>
      <c r="F18" s="71"/>
      <c r="G18" s="71"/>
      <c r="H18" s="72"/>
      <c r="I18" s="71"/>
      <c r="J18" s="71"/>
      <c r="K18" s="71"/>
      <c r="L18" s="71"/>
      <c r="M18" s="71"/>
      <c r="N18" s="72"/>
      <c r="O18" s="71"/>
      <c r="P18" s="71"/>
      <c r="Q18" s="73"/>
      <c r="R18" s="71"/>
      <c r="S18" s="71"/>
      <c r="T18" s="71"/>
      <c r="U18" s="71"/>
      <c r="V18" s="71"/>
      <c r="W18" s="71"/>
      <c r="X18" s="71"/>
      <c r="Y18" s="71"/>
      <c r="Z18" s="72"/>
      <c r="AA18" s="71"/>
      <c r="AB18" s="71"/>
      <c r="AC18" s="72"/>
      <c r="AD18" s="71"/>
      <c r="AE18" s="71"/>
      <c r="AF18" s="72"/>
      <c r="AG18" s="71"/>
      <c r="AH18" s="71"/>
      <c r="AI18" s="72"/>
      <c r="AJ18" s="71"/>
      <c r="AK18" s="71"/>
      <c r="AL18" s="72"/>
      <c r="AM18" s="71"/>
      <c r="AN18" s="71"/>
      <c r="AO18" s="71"/>
      <c r="AP18" s="71"/>
      <c r="AQ18" s="71"/>
      <c r="AR18" s="74"/>
      <c r="AS18" s="72"/>
      <c r="AT18" s="71"/>
      <c r="AU18" s="71"/>
      <c r="AV18" s="72"/>
      <c r="AW18" s="71"/>
      <c r="AX18" s="71"/>
      <c r="AY18" s="71"/>
      <c r="AZ18" s="71"/>
      <c r="BA18" s="71"/>
      <c r="BB18" s="71"/>
      <c r="BC18" s="71"/>
      <c r="BD18" s="71"/>
      <c r="BE18" s="71"/>
      <c r="BF18" s="71"/>
      <c r="BG18" s="71"/>
      <c r="BH18" s="72"/>
      <c r="BI18" s="71"/>
      <c r="BJ18" s="71"/>
      <c r="BK18" s="72"/>
      <c r="BL18" s="71"/>
      <c r="BM18" s="72"/>
      <c r="BN18" s="71"/>
      <c r="BO18" s="71"/>
      <c r="BP18" s="71"/>
      <c r="BQ18" s="72"/>
      <c r="BR18" s="71"/>
      <c r="BS18" s="71"/>
      <c r="BT18" s="71"/>
      <c r="BU18" s="71"/>
      <c r="BV18" s="72"/>
      <c r="BW18" s="71"/>
      <c r="BX18" s="71"/>
      <c r="BY18" s="72"/>
      <c r="BZ18" s="71"/>
      <c r="CA18" s="71"/>
      <c r="CB18" s="71"/>
      <c r="CC18" s="71"/>
      <c r="CD18" s="72"/>
      <c r="CE18" s="72"/>
      <c r="CF18" s="72"/>
      <c r="CG18" s="71"/>
      <c r="CH18" s="75"/>
    </row>
    <row r="19" spans="1:86" ht="54.95" customHeight="1" x14ac:dyDescent="0.25">
      <c r="A19" s="18" t="s">
        <v>8</v>
      </c>
      <c r="B19" s="67" t="str">
        <f>A19&amp;" "&amp;VLOOKUP(A19,T_COMPETENCES[#Data],2,FALSE)</f>
        <v>C1.3 Rechercher, repérer et nommer différents éléments de l’ouvrage ou du produit sur des dessins, des modèles réels ou/et numériques</v>
      </c>
      <c r="C19" s="68" t="str">
        <f t="shared" si="2"/>
        <v>NE</v>
      </c>
      <c r="D19" s="69" t="str">
        <f t="shared" si="3"/>
        <v>NE</v>
      </c>
      <c r="E19" s="70">
        <f t="shared" si="4"/>
        <v>0</v>
      </c>
      <c r="F19" s="71"/>
      <c r="G19" s="71"/>
      <c r="H19" s="72"/>
      <c r="I19" s="71"/>
      <c r="J19" s="71"/>
      <c r="K19" s="71"/>
      <c r="L19" s="71"/>
      <c r="M19" s="71"/>
      <c r="N19" s="72"/>
      <c r="O19" s="71"/>
      <c r="P19" s="71"/>
      <c r="Q19" s="73"/>
      <c r="R19" s="71"/>
      <c r="S19" s="71"/>
      <c r="T19" s="71"/>
      <c r="U19" s="71"/>
      <c r="V19" s="71"/>
      <c r="W19" s="71"/>
      <c r="X19" s="71"/>
      <c r="Y19" s="71"/>
      <c r="Z19" s="72"/>
      <c r="AA19" s="71"/>
      <c r="AB19" s="71"/>
      <c r="AC19" s="72"/>
      <c r="AD19" s="71"/>
      <c r="AE19" s="71"/>
      <c r="AF19" s="72"/>
      <c r="AG19" s="71"/>
      <c r="AH19" s="71"/>
      <c r="AI19" s="72"/>
      <c r="AJ19" s="71"/>
      <c r="AK19" s="71"/>
      <c r="AL19" s="72"/>
      <c r="AM19" s="71"/>
      <c r="AN19" s="71"/>
      <c r="AO19" s="71"/>
      <c r="AP19" s="71"/>
      <c r="AQ19" s="71"/>
      <c r="AR19" s="74"/>
      <c r="AS19" s="72"/>
      <c r="AT19" s="71"/>
      <c r="AU19" s="71"/>
      <c r="AV19" s="72"/>
      <c r="AW19" s="71"/>
      <c r="AX19" s="71"/>
      <c r="AY19" s="71"/>
      <c r="AZ19" s="71"/>
      <c r="BA19" s="71"/>
      <c r="BB19" s="71"/>
      <c r="BC19" s="71"/>
      <c r="BD19" s="71"/>
      <c r="BE19" s="71"/>
      <c r="BF19" s="71"/>
      <c r="BG19" s="71"/>
      <c r="BH19" s="72"/>
      <c r="BI19" s="71"/>
      <c r="BJ19" s="71"/>
      <c r="BK19" s="72"/>
      <c r="BL19" s="71"/>
      <c r="BM19" s="72"/>
      <c r="BN19" s="71"/>
      <c r="BO19" s="71"/>
      <c r="BP19" s="71"/>
      <c r="BQ19" s="72"/>
      <c r="BR19" s="71"/>
      <c r="BS19" s="71"/>
      <c r="BT19" s="71"/>
      <c r="BU19" s="71"/>
      <c r="BV19" s="72"/>
      <c r="BW19" s="71"/>
      <c r="BX19" s="71"/>
      <c r="BY19" s="72"/>
      <c r="BZ19" s="71"/>
      <c r="CA19" s="71"/>
      <c r="CB19" s="71"/>
      <c r="CC19" s="71"/>
      <c r="CD19" s="72"/>
      <c r="CE19" s="72"/>
      <c r="CF19" s="72"/>
      <c r="CG19" s="71"/>
      <c r="CH19" s="75"/>
    </row>
    <row r="20" spans="1:86" ht="54.95" customHeight="1" x14ac:dyDescent="0.25">
      <c r="A20" s="18" t="s">
        <v>9</v>
      </c>
      <c r="B20" s="81" t="str">
        <f>A20&amp;" "&amp;VLOOKUP(A20,T_COMPETENCES[#Data],2,FALSE)</f>
        <v>C1.4 Analyser des liaisons et/ou des mécanismes et leur fonctionnement en manipulant des modèles réels ou/et numériques réels ou/et numériques</v>
      </c>
      <c r="C20" s="68" t="str">
        <f t="shared" si="2"/>
        <v>NE</v>
      </c>
      <c r="D20" s="69" t="str">
        <f t="shared" si="3"/>
        <v>NE</v>
      </c>
      <c r="E20" s="70">
        <f t="shared" si="4"/>
        <v>0</v>
      </c>
      <c r="F20" s="71"/>
      <c r="G20" s="71"/>
      <c r="H20" s="72"/>
      <c r="I20" s="71"/>
      <c r="J20" s="71"/>
      <c r="K20" s="71"/>
      <c r="L20" s="71"/>
      <c r="M20" s="71"/>
      <c r="N20" s="72"/>
      <c r="O20" s="71"/>
      <c r="P20" s="71"/>
      <c r="Q20" s="73"/>
      <c r="R20" s="71"/>
      <c r="S20" s="71"/>
      <c r="T20" s="71"/>
      <c r="U20" s="71"/>
      <c r="V20" s="71"/>
      <c r="W20" s="71"/>
      <c r="X20" s="71"/>
      <c r="Y20" s="71"/>
      <c r="Z20" s="72"/>
      <c r="AA20" s="71"/>
      <c r="AB20" s="71"/>
      <c r="AC20" s="72"/>
      <c r="AD20" s="71"/>
      <c r="AE20" s="71"/>
      <c r="AF20" s="72"/>
      <c r="AG20" s="71"/>
      <c r="AH20" s="71"/>
      <c r="AI20" s="72"/>
      <c r="AJ20" s="71"/>
      <c r="AK20" s="71"/>
      <c r="AL20" s="72"/>
      <c r="AM20" s="71"/>
      <c r="AN20" s="71"/>
      <c r="AO20" s="71"/>
      <c r="AP20" s="71"/>
      <c r="AQ20" s="71"/>
      <c r="AR20" s="74"/>
      <c r="AS20" s="72"/>
      <c r="AT20" s="71"/>
      <c r="AU20" s="71"/>
      <c r="AV20" s="72"/>
      <c r="AW20" s="71"/>
      <c r="AX20" s="71"/>
      <c r="AY20" s="71"/>
      <c r="AZ20" s="71"/>
      <c r="BA20" s="71"/>
      <c r="BB20" s="71"/>
      <c r="BC20" s="71"/>
      <c r="BD20" s="71"/>
      <c r="BE20" s="71"/>
      <c r="BF20" s="71"/>
      <c r="BG20" s="71"/>
      <c r="BH20" s="72"/>
      <c r="BI20" s="71"/>
      <c r="BJ20" s="71"/>
      <c r="BK20" s="72"/>
      <c r="BL20" s="71"/>
      <c r="BM20" s="72"/>
      <c r="BN20" s="71"/>
      <c r="BO20" s="71"/>
      <c r="BP20" s="71"/>
      <c r="BQ20" s="72"/>
      <c r="BR20" s="71"/>
      <c r="BS20" s="71"/>
      <c r="BT20" s="71"/>
      <c r="BU20" s="71"/>
      <c r="BV20" s="72"/>
      <c r="BW20" s="71"/>
      <c r="BX20" s="71"/>
      <c r="BY20" s="72"/>
      <c r="BZ20" s="71"/>
      <c r="CA20" s="71"/>
      <c r="CB20" s="71"/>
      <c r="CC20" s="71"/>
      <c r="CD20" s="72"/>
      <c r="CE20" s="72"/>
      <c r="CF20" s="72"/>
      <c r="CG20" s="71"/>
      <c r="CH20" s="75"/>
    </row>
    <row r="21" spans="1:86" ht="54.95" customHeight="1" x14ac:dyDescent="0.25">
      <c r="A21" s="18" t="s">
        <v>10</v>
      </c>
      <c r="B21" s="67" t="str">
        <f>A21&amp;" "&amp;VLOOKUP(A21,T_COMPETENCES[#Data],2,FALSE)</f>
        <v>C1.5 Caractériser la forme géométrique d'un élément, d'une surface, d'un volume</v>
      </c>
      <c r="C21" s="68" t="str">
        <f t="shared" si="2"/>
        <v>NE</v>
      </c>
      <c r="D21" s="69" t="str">
        <f t="shared" si="3"/>
        <v>NE</v>
      </c>
      <c r="E21" s="70">
        <f t="shared" si="4"/>
        <v>0</v>
      </c>
      <c r="F21" s="71"/>
      <c r="G21" s="71"/>
      <c r="H21" s="72"/>
      <c r="I21" s="71"/>
      <c r="J21" s="71"/>
      <c r="K21" s="71"/>
      <c r="L21" s="71"/>
      <c r="M21" s="71"/>
      <c r="N21" s="72"/>
      <c r="O21" s="71"/>
      <c r="P21" s="71"/>
      <c r="Q21" s="73"/>
      <c r="R21" s="71"/>
      <c r="S21" s="71"/>
      <c r="T21" s="71"/>
      <c r="U21" s="71"/>
      <c r="V21" s="71"/>
      <c r="W21" s="71"/>
      <c r="X21" s="71"/>
      <c r="Y21" s="71"/>
      <c r="Z21" s="72"/>
      <c r="AA21" s="71"/>
      <c r="AB21" s="71"/>
      <c r="AC21" s="72"/>
      <c r="AD21" s="71"/>
      <c r="AE21" s="71"/>
      <c r="AF21" s="72"/>
      <c r="AG21" s="71"/>
      <c r="AH21" s="71"/>
      <c r="AI21" s="72"/>
      <c r="AJ21" s="71"/>
      <c r="AK21" s="71"/>
      <c r="AL21" s="72"/>
      <c r="AM21" s="71"/>
      <c r="AN21" s="71"/>
      <c r="AO21" s="71"/>
      <c r="AP21" s="71"/>
      <c r="AQ21" s="71"/>
      <c r="AR21" s="74"/>
      <c r="AS21" s="72"/>
      <c r="AT21" s="71"/>
      <c r="AU21" s="71"/>
      <c r="AV21" s="72"/>
      <c r="AW21" s="71"/>
      <c r="AX21" s="71"/>
      <c r="AY21" s="71"/>
      <c r="AZ21" s="71"/>
      <c r="BA21" s="71"/>
      <c r="BB21" s="71"/>
      <c r="BC21" s="71"/>
      <c r="BD21" s="71"/>
      <c r="BE21" s="71"/>
      <c r="BF21" s="71"/>
      <c r="BG21" s="71"/>
      <c r="BH21" s="72"/>
      <c r="BI21" s="71"/>
      <c r="BJ21" s="71"/>
      <c r="BK21" s="72"/>
      <c r="BL21" s="71"/>
      <c r="BM21" s="72"/>
      <c r="BN21" s="71"/>
      <c r="BO21" s="71"/>
      <c r="BP21" s="71"/>
      <c r="BQ21" s="72"/>
      <c r="BR21" s="71"/>
      <c r="BS21" s="71"/>
      <c r="BT21" s="71"/>
      <c r="BU21" s="71"/>
      <c r="BV21" s="72"/>
      <c r="BW21" s="71"/>
      <c r="BX21" s="71"/>
      <c r="BY21" s="72"/>
      <c r="BZ21" s="71"/>
      <c r="CA21" s="71"/>
      <c r="CB21" s="71"/>
      <c r="CC21" s="71"/>
      <c r="CD21" s="72"/>
      <c r="CE21" s="72"/>
      <c r="CF21" s="72"/>
      <c r="CG21" s="71"/>
      <c r="CH21" s="75"/>
    </row>
    <row r="22" spans="1:86" ht="54.95" customHeight="1" x14ac:dyDescent="0.25">
      <c r="A22" s="18" t="s">
        <v>11</v>
      </c>
      <c r="B22" s="81" t="str">
        <f>A22&amp;" "&amp;VLOOKUP(A22,T_COMPETENCES[#Data],2,FALSE)</f>
        <v>C1.6 Relever et/ou contrôler des dimensions</v>
      </c>
      <c r="C22" s="68" t="str">
        <f t="shared" si="2"/>
        <v>NE</v>
      </c>
      <c r="D22" s="69" t="str">
        <f t="shared" si="3"/>
        <v>NE</v>
      </c>
      <c r="E22" s="70">
        <f t="shared" si="4"/>
        <v>0</v>
      </c>
      <c r="F22" s="71"/>
      <c r="G22" s="71"/>
      <c r="H22" s="72"/>
      <c r="I22" s="71"/>
      <c r="J22" s="71"/>
      <c r="K22" s="71"/>
      <c r="L22" s="71"/>
      <c r="M22" s="71"/>
      <c r="N22" s="72"/>
      <c r="O22" s="71"/>
      <c r="P22" s="71"/>
      <c r="Q22" s="73"/>
      <c r="R22" s="71"/>
      <c r="S22" s="71"/>
      <c r="T22" s="71"/>
      <c r="U22" s="71"/>
      <c r="V22" s="71"/>
      <c r="W22" s="71"/>
      <c r="X22" s="71"/>
      <c r="Y22" s="71"/>
      <c r="Z22" s="72"/>
      <c r="AA22" s="71"/>
      <c r="AB22" s="71"/>
      <c r="AC22" s="72"/>
      <c r="AD22" s="71"/>
      <c r="AE22" s="71"/>
      <c r="AF22" s="72"/>
      <c r="AG22" s="71"/>
      <c r="AH22" s="71"/>
      <c r="AI22" s="72"/>
      <c r="AJ22" s="71"/>
      <c r="AK22" s="71"/>
      <c r="AL22" s="72"/>
      <c r="AM22" s="71"/>
      <c r="AN22" s="71"/>
      <c r="AO22" s="71"/>
      <c r="AP22" s="71"/>
      <c r="AQ22" s="71"/>
      <c r="AR22" s="74"/>
      <c r="AS22" s="72"/>
      <c r="AT22" s="71"/>
      <c r="AU22" s="71"/>
      <c r="AV22" s="72"/>
      <c r="AW22" s="71"/>
      <c r="AX22" s="71"/>
      <c r="AY22" s="71"/>
      <c r="AZ22" s="71"/>
      <c r="BA22" s="71"/>
      <c r="BB22" s="71"/>
      <c r="BC22" s="71"/>
      <c r="BD22" s="71"/>
      <c r="BE22" s="71"/>
      <c r="BF22" s="71"/>
      <c r="BG22" s="71"/>
      <c r="BH22" s="72"/>
      <c r="BI22" s="71"/>
      <c r="BJ22" s="71"/>
      <c r="BK22" s="72"/>
      <c r="BL22" s="71"/>
      <c r="BM22" s="72"/>
      <c r="BN22" s="71"/>
      <c r="BO22" s="71"/>
      <c r="BP22" s="71"/>
      <c r="BQ22" s="72"/>
      <c r="BR22" s="71"/>
      <c r="BS22" s="71"/>
      <c r="BT22" s="71"/>
      <c r="BU22" s="71"/>
      <c r="BV22" s="72"/>
      <c r="BW22" s="71"/>
      <c r="BX22" s="71"/>
      <c r="BY22" s="72"/>
      <c r="BZ22" s="71"/>
      <c r="CA22" s="71"/>
      <c r="CB22" s="71"/>
      <c r="CC22" s="71"/>
      <c r="CD22" s="72"/>
      <c r="CE22" s="72"/>
      <c r="CF22" s="72"/>
      <c r="CG22" s="71"/>
      <c r="CH22" s="75"/>
    </row>
    <row r="23" spans="1:86" ht="23.25" hidden="1" outlineLevel="1" x14ac:dyDescent="0.25">
      <c r="B23" s="82" t="s">
        <v>2</v>
      </c>
      <c r="C23" s="151" t="s">
        <v>100</v>
      </c>
      <c r="D23" s="151"/>
      <c r="E23" s="151"/>
      <c r="F23" s="151"/>
      <c r="G23" s="151"/>
      <c r="H23" s="151"/>
      <c r="I23" s="151"/>
      <c r="J23" s="151"/>
      <c r="K23" s="151"/>
      <c r="L23" s="151"/>
      <c r="M23" s="151"/>
      <c r="N23" s="151"/>
      <c r="O23" s="151"/>
      <c r="P23" s="151"/>
      <c r="Q23" s="151"/>
      <c r="R23" s="151"/>
      <c r="S23" s="151"/>
      <c r="T23" s="151"/>
      <c r="U23" s="151"/>
      <c r="V23" s="151"/>
      <c r="W23" s="151"/>
      <c r="X23" s="151"/>
      <c r="Y23" s="151"/>
      <c r="Z23" s="151"/>
      <c r="AA23" s="151"/>
      <c r="AB23" s="151"/>
      <c r="AC23" s="151"/>
      <c r="AD23" s="151"/>
      <c r="AE23" s="151"/>
      <c r="AF23" s="151"/>
      <c r="AG23" s="151"/>
      <c r="AH23" s="151"/>
      <c r="AI23" s="151"/>
      <c r="AJ23" s="151"/>
      <c r="AK23" s="151"/>
      <c r="AL23" s="151"/>
      <c r="AM23" s="151"/>
      <c r="AN23" s="151"/>
      <c r="AO23" s="151"/>
      <c r="AP23" s="151"/>
      <c r="AQ23" s="151"/>
      <c r="AR23" s="79"/>
      <c r="AS23" s="78"/>
      <c r="AT23" s="79"/>
      <c r="AU23" s="79"/>
      <c r="AV23" s="78"/>
      <c r="AW23" s="79"/>
      <c r="AX23" s="79"/>
      <c r="AY23" s="79"/>
      <c r="AZ23" s="79"/>
      <c r="BA23" s="79"/>
      <c r="BB23" s="79"/>
      <c r="BC23" s="79"/>
      <c r="BD23" s="79"/>
      <c r="BE23" s="79"/>
      <c r="BF23" s="79"/>
      <c r="BG23" s="79"/>
      <c r="BH23" s="78"/>
      <c r="BI23" s="79"/>
      <c r="BJ23" s="79"/>
      <c r="BK23" s="78"/>
      <c r="BL23" s="79"/>
      <c r="BM23" s="78"/>
      <c r="BN23" s="79"/>
      <c r="BO23" s="79"/>
      <c r="BP23" s="79"/>
      <c r="BQ23" s="78"/>
      <c r="BR23" s="79"/>
      <c r="BS23" s="79"/>
      <c r="BT23" s="79"/>
      <c r="BU23" s="79"/>
      <c r="BV23" s="80"/>
      <c r="BW23" s="79"/>
      <c r="BX23" s="79"/>
      <c r="BY23" s="78"/>
      <c r="BZ23" s="79"/>
      <c r="CA23" s="79"/>
      <c r="CB23" s="79"/>
      <c r="CC23" s="79"/>
      <c r="CD23" s="78"/>
      <c r="CE23" s="78"/>
      <c r="CF23" s="78"/>
      <c r="CG23" s="79"/>
      <c r="CH23" s="75"/>
    </row>
    <row r="24" spans="1:86" ht="28.15" hidden="1" customHeight="1" outlineLevel="1" x14ac:dyDescent="0.25">
      <c r="B24" s="82" t="s">
        <v>101</v>
      </c>
      <c r="C24" s="151" t="s">
        <v>101</v>
      </c>
      <c r="D24" s="151"/>
      <c r="E24" s="151"/>
      <c r="F24" s="151"/>
      <c r="G24" s="151"/>
      <c r="H24" s="151"/>
      <c r="I24" s="151"/>
      <c r="J24" s="151"/>
      <c r="K24" s="151"/>
      <c r="L24" s="151"/>
      <c r="M24" s="151"/>
      <c r="N24" s="151"/>
      <c r="O24" s="151"/>
      <c r="P24" s="151"/>
      <c r="Q24" s="151"/>
      <c r="R24" s="151"/>
      <c r="S24" s="151"/>
      <c r="T24" s="151"/>
      <c r="U24" s="151"/>
      <c r="V24" s="151"/>
      <c r="W24" s="151"/>
      <c r="X24" s="151"/>
      <c r="Y24" s="151"/>
      <c r="Z24" s="151"/>
      <c r="AA24" s="151"/>
      <c r="AB24" s="151"/>
      <c r="AC24" s="151"/>
      <c r="AD24" s="151"/>
      <c r="AE24" s="151"/>
      <c r="AF24" s="151"/>
      <c r="AG24" s="151"/>
      <c r="AH24" s="151"/>
      <c r="AI24" s="151"/>
      <c r="AJ24" s="151"/>
      <c r="AK24" s="151"/>
      <c r="AL24" s="151"/>
      <c r="AM24" s="151"/>
      <c r="AN24" s="151"/>
      <c r="AO24" s="151"/>
      <c r="AP24" s="151"/>
      <c r="AQ24" s="151"/>
      <c r="AR24" s="79"/>
      <c r="AS24" s="78"/>
      <c r="AT24" s="79"/>
      <c r="AU24" s="79"/>
      <c r="AV24" s="78"/>
      <c r="AW24" s="79"/>
      <c r="AX24" s="79"/>
      <c r="AY24" s="79"/>
      <c r="AZ24" s="79"/>
      <c r="BA24" s="79"/>
      <c r="BB24" s="79"/>
      <c r="BC24" s="79"/>
      <c r="BD24" s="79"/>
      <c r="BE24" s="79"/>
      <c r="BF24" s="79"/>
      <c r="BG24" s="79"/>
      <c r="BH24" s="78"/>
      <c r="BI24" s="79"/>
      <c r="BJ24" s="79"/>
      <c r="BK24" s="78"/>
      <c r="BL24" s="79"/>
      <c r="BM24" s="78"/>
      <c r="BN24" s="79"/>
      <c r="BO24" s="79"/>
      <c r="BP24" s="79"/>
      <c r="BQ24" s="78"/>
      <c r="BR24" s="79"/>
      <c r="BS24" s="79"/>
      <c r="BT24" s="79"/>
      <c r="BU24" s="79"/>
      <c r="BV24" s="80"/>
      <c r="BW24" s="79"/>
      <c r="BX24" s="79"/>
      <c r="BY24" s="78"/>
      <c r="BZ24" s="79"/>
      <c r="CA24" s="79"/>
      <c r="CB24" s="79"/>
      <c r="CC24" s="79"/>
      <c r="CD24" s="78"/>
      <c r="CE24" s="78"/>
      <c r="CF24" s="78"/>
      <c r="CG24" s="79"/>
      <c r="CH24" s="75"/>
    </row>
    <row r="25" spans="1:86" ht="42" hidden="1" customHeight="1" outlineLevel="1" x14ac:dyDescent="0.25">
      <c r="A25" s="18">
        <v>2</v>
      </c>
      <c r="B25" s="143" t="str">
        <f>A25&amp;" "&amp;VLOOKUP(A25,T_COMPETENCES[#Data],2,FALSE)</f>
        <v>2 Organisation et préparation du travail</v>
      </c>
      <c r="C25" s="146" t="e">
        <v>#REF!</v>
      </c>
      <c r="D25" s="146" t="e">
        <v>#REF!</v>
      </c>
      <c r="E25" s="146" t="e">
        <v>#REF!</v>
      </c>
      <c r="F25" s="146" t="e">
        <v>#REF!</v>
      </c>
      <c r="G25" s="146" t="e">
        <v>#REF!</v>
      </c>
      <c r="H25" s="146" t="e">
        <v>#REF!</v>
      </c>
      <c r="I25" s="146" t="e">
        <v>#REF!</v>
      </c>
      <c r="J25" s="146" t="e">
        <v>#REF!</v>
      </c>
      <c r="K25" s="146" t="e">
        <v>#REF!</v>
      </c>
      <c r="L25" s="146" t="e">
        <v>#REF!</v>
      </c>
      <c r="M25" s="146" t="e">
        <v>#REF!</v>
      </c>
      <c r="N25" s="146" t="e">
        <v>#REF!</v>
      </c>
      <c r="O25" s="146" t="e">
        <v>#REF!</v>
      </c>
      <c r="P25" s="146" t="e">
        <v>#REF!</v>
      </c>
      <c r="Q25" s="146" t="e">
        <v>#REF!</v>
      </c>
      <c r="R25" s="146" t="e">
        <v>#REF!</v>
      </c>
      <c r="S25" s="146" t="e">
        <v>#REF!</v>
      </c>
      <c r="T25" s="146" t="e">
        <v>#REF!</v>
      </c>
      <c r="U25" s="146" t="e">
        <v>#REF!</v>
      </c>
      <c r="V25" s="146" t="e">
        <v>#REF!</v>
      </c>
      <c r="W25" s="146" t="e">
        <v>#REF!</v>
      </c>
      <c r="X25" s="146" t="e">
        <v>#REF!</v>
      </c>
      <c r="Y25" s="146" t="e">
        <v>#REF!</v>
      </c>
      <c r="Z25" s="146" t="e">
        <v>#REF!</v>
      </c>
      <c r="AA25" s="146" t="e">
        <v>#REF!</v>
      </c>
      <c r="AB25" s="146" t="e">
        <v>#REF!</v>
      </c>
      <c r="AC25" s="146" t="e">
        <v>#REF!</v>
      </c>
      <c r="AD25" s="146" t="e">
        <v>#REF!</v>
      </c>
      <c r="AE25" s="146" t="e">
        <v>#REF!</v>
      </c>
      <c r="AF25" s="146" t="e">
        <v>#REF!</v>
      </c>
      <c r="AG25" s="146" t="e">
        <v>#REF!</v>
      </c>
      <c r="AH25" s="146" t="e">
        <v>#REF!</v>
      </c>
      <c r="AI25" s="146" t="e">
        <v>#REF!</v>
      </c>
      <c r="AJ25" s="146" t="e">
        <v>#REF!</v>
      </c>
      <c r="AK25" s="146" t="e">
        <v>#REF!</v>
      </c>
      <c r="AL25" s="146" t="e">
        <v>#REF!</v>
      </c>
      <c r="AM25" s="146" t="e">
        <v>#REF!</v>
      </c>
      <c r="AN25" s="146" t="e">
        <v>#REF!</v>
      </c>
      <c r="AO25" s="146" t="e">
        <v>#REF!</v>
      </c>
      <c r="AP25" s="146" t="e">
        <v>#REF!</v>
      </c>
      <c r="AQ25" s="146" t="e">
        <v>#REF!</v>
      </c>
      <c r="AR25" s="146" t="e">
        <v>#REF!</v>
      </c>
      <c r="AS25" s="146" t="e">
        <v>#REF!</v>
      </c>
      <c r="AT25" s="146" t="e">
        <v>#REF!</v>
      </c>
      <c r="AU25" s="146" t="e">
        <v>#REF!</v>
      </c>
      <c r="AV25" s="146" t="e">
        <v>#REF!</v>
      </c>
      <c r="AW25" s="146" t="e">
        <v>#REF!</v>
      </c>
      <c r="AX25" s="146" t="e">
        <v>#REF!</v>
      </c>
      <c r="AY25" s="146" t="e">
        <v>#REF!</v>
      </c>
      <c r="AZ25" s="146" t="e">
        <v>#REF!</v>
      </c>
      <c r="BA25" s="146" t="e">
        <v>#REF!</v>
      </c>
      <c r="BB25" s="146" t="e">
        <v>#REF!</v>
      </c>
      <c r="BC25" s="146" t="e">
        <v>#REF!</v>
      </c>
      <c r="BD25" s="146" t="e">
        <v>#REF!</v>
      </c>
      <c r="BE25" s="146" t="e">
        <v>#REF!</v>
      </c>
      <c r="BF25" s="146" t="e">
        <v>#REF!</v>
      </c>
      <c r="BG25" s="146" t="e">
        <v>#REF!</v>
      </c>
      <c r="BH25" s="146" t="e">
        <v>#REF!</v>
      </c>
      <c r="BI25" s="146" t="e">
        <v>#REF!</v>
      </c>
      <c r="BJ25" s="146" t="e">
        <v>#REF!</v>
      </c>
      <c r="BK25" s="146" t="e">
        <v>#REF!</v>
      </c>
      <c r="BL25" s="146" t="e">
        <v>#REF!</v>
      </c>
      <c r="BM25" s="146" t="e">
        <v>#REF!</v>
      </c>
      <c r="BN25" s="146" t="e">
        <v>#REF!</v>
      </c>
      <c r="BO25" s="146" t="e">
        <v>#REF!</v>
      </c>
      <c r="BP25" s="146" t="e">
        <v>#REF!</v>
      </c>
      <c r="BQ25" s="146" t="e">
        <v>#REF!</v>
      </c>
      <c r="BR25" s="146" t="e">
        <v>#REF!</v>
      </c>
      <c r="BS25" s="146" t="e">
        <v>#REF!</v>
      </c>
      <c r="BT25" s="146" t="e">
        <v>#REF!</v>
      </c>
      <c r="BU25" s="146" t="e">
        <v>#REF!</v>
      </c>
      <c r="BV25" s="146" t="e">
        <v>#REF!</v>
      </c>
      <c r="BW25" s="146" t="e">
        <v>#REF!</v>
      </c>
      <c r="BX25" s="146" t="e">
        <v>#REF!</v>
      </c>
      <c r="BY25" s="146" t="e">
        <v>#REF!</v>
      </c>
      <c r="BZ25" s="146" t="e">
        <v>#REF!</v>
      </c>
      <c r="CA25" s="146" t="e">
        <v>#REF!</v>
      </c>
      <c r="CB25" s="146" t="e">
        <v>#REF!</v>
      </c>
      <c r="CC25" s="146" t="e">
        <v>#REF!</v>
      </c>
      <c r="CD25" s="146" t="e">
        <v>#REF!</v>
      </c>
      <c r="CE25" s="146" t="e">
        <v>#REF!</v>
      </c>
      <c r="CF25" s="146" t="e">
        <v>#REF!</v>
      </c>
      <c r="CG25" s="146" t="e">
        <v>#REF!</v>
      </c>
      <c r="CH25" s="83"/>
    </row>
    <row r="26" spans="1:86" ht="54.95" customHeight="1" collapsed="1" x14ac:dyDescent="0.25">
      <c r="A26" s="18" t="s">
        <v>12</v>
      </c>
      <c r="B26" s="67" t="str">
        <f>A26&amp;" "&amp;VLOOKUP(A26,T_COMPETENCES[#Data],2,FALSE)</f>
        <v>C2.1 Analyser, compléter un mode opératoire</v>
      </c>
      <c r="C26" s="68" t="str">
        <f t="shared" ref="C26:C27" si="5">IF(E26=0,"NE",(SUM(F26:CG26)*0.25)/COUNTA(F26:CG26))</f>
        <v>NE</v>
      </c>
      <c r="D26" s="69" t="str">
        <f t="shared" ref="D26:D27" si="6">IF(E26=0,"NE",IF(AND(C26&gt;=$C$3,E26&gt;=3),"OUI","NON"))</f>
        <v>NE</v>
      </c>
      <c r="E26" s="70">
        <f t="shared" ref="E26:E27" si="7">COUNTA(F26:CG26)</f>
        <v>0</v>
      </c>
      <c r="F26" s="71"/>
      <c r="G26" s="71"/>
      <c r="H26" s="72"/>
      <c r="I26" s="71"/>
      <c r="J26" s="71"/>
      <c r="K26" s="71"/>
      <c r="L26" s="71"/>
      <c r="M26" s="71"/>
      <c r="N26" s="72"/>
      <c r="O26" s="71"/>
      <c r="P26" s="71"/>
      <c r="Q26" s="73"/>
      <c r="R26" s="71"/>
      <c r="S26" s="71"/>
      <c r="T26" s="71"/>
      <c r="U26" s="71"/>
      <c r="V26" s="71"/>
      <c r="W26" s="71"/>
      <c r="X26" s="71"/>
      <c r="Y26" s="71"/>
      <c r="Z26" s="72"/>
      <c r="AA26" s="71"/>
      <c r="AB26" s="71"/>
      <c r="AC26" s="72"/>
      <c r="AD26" s="71"/>
      <c r="AE26" s="71"/>
      <c r="AF26" s="72"/>
      <c r="AG26" s="71"/>
      <c r="AH26" s="71"/>
      <c r="AI26" s="72"/>
      <c r="AJ26" s="71"/>
      <c r="AK26" s="71"/>
      <c r="AL26" s="72"/>
      <c r="AM26" s="71"/>
      <c r="AN26" s="71"/>
      <c r="AO26" s="71"/>
      <c r="AP26" s="71"/>
      <c r="AQ26" s="71"/>
      <c r="AR26" s="74"/>
      <c r="AS26" s="72"/>
      <c r="AT26" s="71"/>
      <c r="AU26" s="71"/>
      <c r="AV26" s="72"/>
      <c r="AW26" s="71"/>
      <c r="AX26" s="71"/>
      <c r="AY26" s="71"/>
      <c r="AZ26" s="71"/>
      <c r="BA26" s="71"/>
      <c r="BB26" s="71"/>
      <c r="BC26" s="71"/>
      <c r="BD26" s="71"/>
      <c r="BE26" s="71"/>
      <c r="BF26" s="71"/>
      <c r="BG26" s="71"/>
      <c r="BH26" s="72"/>
      <c r="BI26" s="71"/>
      <c r="BJ26" s="71"/>
      <c r="BK26" s="72"/>
      <c r="BL26" s="71"/>
      <c r="BM26" s="72"/>
      <c r="BN26" s="71"/>
      <c r="BO26" s="71"/>
      <c r="BP26" s="71"/>
      <c r="BQ26" s="72"/>
      <c r="BR26" s="71"/>
      <c r="BS26" s="71"/>
      <c r="BT26" s="71"/>
      <c r="BU26" s="71"/>
      <c r="BV26" s="72"/>
      <c r="BW26" s="71"/>
      <c r="BX26" s="71"/>
      <c r="BY26" s="72"/>
      <c r="BZ26" s="71"/>
      <c r="CA26" s="71"/>
      <c r="CB26" s="71"/>
      <c r="CC26" s="71"/>
      <c r="CD26" s="72"/>
      <c r="CE26" s="72"/>
      <c r="CF26" s="72"/>
      <c r="CG26" s="71"/>
      <c r="CH26" s="84"/>
    </row>
    <row r="27" spans="1:86" ht="54.95" customHeight="1" x14ac:dyDescent="0.25">
      <c r="A27" s="18" t="s">
        <v>13</v>
      </c>
      <c r="B27" s="81" t="str">
        <f>A27&amp;" "&amp;VLOOKUP(A27,T_COMPETENCES[#Data],2,FALSE)</f>
        <v>C2.2 Compléter, préciser une gamme de montage/ démontage</v>
      </c>
      <c r="C27" s="68" t="str">
        <f t="shared" si="5"/>
        <v>NE</v>
      </c>
      <c r="D27" s="69" t="str">
        <f t="shared" si="6"/>
        <v>NE</v>
      </c>
      <c r="E27" s="70">
        <f t="shared" si="7"/>
        <v>0</v>
      </c>
      <c r="F27" s="71"/>
      <c r="G27" s="71"/>
      <c r="H27" s="72"/>
      <c r="I27" s="71"/>
      <c r="J27" s="71"/>
      <c r="K27" s="71"/>
      <c r="L27" s="71"/>
      <c r="M27" s="71"/>
      <c r="N27" s="72"/>
      <c r="O27" s="71"/>
      <c r="P27" s="71"/>
      <c r="Q27" s="73"/>
      <c r="R27" s="71"/>
      <c r="S27" s="71"/>
      <c r="T27" s="71"/>
      <c r="U27" s="71"/>
      <c r="V27" s="71"/>
      <c r="W27" s="71"/>
      <c r="X27" s="71"/>
      <c r="Y27" s="71"/>
      <c r="Z27" s="72"/>
      <c r="AA27" s="71"/>
      <c r="AB27" s="71"/>
      <c r="AC27" s="72"/>
      <c r="AD27" s="71"/>
      <c r="AE27" s="71"/>
      <c r="AF27" s="72"/>
      <c r="AG27" s="71"/>
      <c r="AH27" s="71"/>
      <c r="AI27" s="72"/>
      <c r="AJ27" s="71"/>
      <c r="AK27" s="71"/>
      <c r="AL27" s="72"/>
      <c r="AM27" s="71"/>
      <c r="AN27" s="71"/>
      <c r="AO27" s="71"/>
      <c r="AP27" s="71"/>
      <c r="AQ27" s="71"/>
      <c r="AR27" s="74"/>
      <c r="AS27" s="72"/>
      <c r="AT27" s="71"/>
      <c r="AU27" s="71"/>
      <c r="AV27" s="72"/>
      <c r="AW27" s="71"/>
      <c r="AX27" s="71"/>
      <c r="AY27" s="71"/>
      <c r="AZ27" s="71"/>
      <c r="BA27" s="71"/>
      <c r="BB27" s="71"/>
      <c r="BC27" s="71"/>
      <c r="BD27" s="71"/>
      <c r="BE27" s="71"/>
      <c r="BF27" s="71"/>
      <c r="BG27" s="71"/>
      <c r="BH27" s="72"/>
      <c r="BI27" s="71"/>
      <c r="BJ27" s="71"/>
      <c r="BK27" s="72"/>
      <c r="BL27" s="71"/>
      <c r="BM27" s="72"/>
      <c r="BN27" s="71"/>
      <c r="BO27" s="71"/>
      <c r="BP27" s="71"/>
      <c r="BQ27" s="72"/>
      <c r="BR27" s="71"/>
      <c r="BS27" s="71"/>
      <c r="BT27" s="71"/>
      <c r="BU27" s="71"/>
      <c r="BV27" s="72"/>
      <c r="BW27" s="71"/>
      <c r="BX27" s="71"/>
      <c r="BY27" s="72"/>
      <c r="BZ27" s="71"/>
      <c r="CA27" s="71"/>
      <c r="CB27" s="71"/>
      <c r="CC27" s="71"/>
      <c r="CD27" s="72"/>
      <c r="CE27" s="72"/>
      <c r="CF27" s="72"/>
      <c r="CG27" s="71"/>
      <c r="CH27" s="84"/>
    </row>
    <row r="28" spans="1:86" ht="75" hidden="1" customHeight="1" outlineLevel="1" x14ac:dyDescent="0.25">
      <c r="B28" s="85" t="s">
        <v>102</v>
      </c>
      <c r="C28" s="150" t="s">
        <v>103</v>
      </c>
      <c r="D28" s="150"/>
      <c r="E28" s="150"/>
      <c r="F28" s="150"/>
      <c r="G28" s="150"/>
      <c r="H28" s="150"/>
      <c r="I28" s="150"/>
      <c r="J28" s="150"/>
      <c r="K28" s="150"/>
      <c r="L28" s="150"/>
      <c r="M28" s="150"/>
      <c r="N28" s="150"/>
      <c r="O28" s="150"/>
      <c r="P28" s="150"/>
      <c r="Q28" s="150"/>
      <c r="R28" s="150"/>
      <c r="S28" s="150"/>
      <c r="T28" s="150"/>
      <c r="U28" s="150"/>
      <c r="V28" s="150"/>
      <c r="W28" s="150"/>
      <c r="X28" s="150"/>
      <c r="Y28" s="150"/>
      <c r="Z28" s="150"/>
      <c r="AA28" s="150"/>
      <c r="AB28" s="150"/>
      <c r="AC28" s="150"/>
      <c r="AD28" s="150"/>
      <c r="AE28" s="150"/>
      <c r="AF28" s="150"/>
      <c r="AG28" s="150"/>
      <c r="AH28" s="150"/>
      <c r="AI28" s="150"/>
      <c r="AJ28" s="150"/>
      <c r="AK28" s="150"/>
      <c r="AL28" s="150"/>
      <c r="AM28" s="150"/>
      <c r="AN28" s="150"/>
      <c r="AO28" s="150"/>
      <c r="AP28" s="150"/>
      <c r="AQ28" s="150"/>
      <c r="AR28" s="86"/>
      <c r="AS28" s="78"/>
      <c r="AT28" s="87"/>
      <c r="AU28" s="87"/>
      <c r="AV28" s="88"/>
      <c r="AW28" s="87"/>
      <c r="AX28" s="87"/>
      <c r="AY28" s="89"/>
      <c r="AZ28" s="89"/>
      <c r="BA28" s="89"/>
      <c r="BB28" s="89"/>
      <c r="BC28" s="87"/>
      <c r="BD28" s="87"/>
      <c r="BE28" s="87"/>
      <c r="BF28" s="87"/>
      <c r="BG28" s="87"/>
      <c r="BH28" s="88"/>
      <c r="BI28" s="90"/>
      <c r="BJ28" s="90"/>
      <c r="BK28" s="78"/>
      <c r="BL28" s="90"/>
      <c r="BM28" s="78"/>
      <c r="BN28" s="90"/>
      <c r="BO28" s="90"/>
      <c r="BP28" s="90"/>
      <c r="BQ28" s="78"/>
      <c r="BR28" s="90"/>
      <c r="BS28" s="90"/>
      <c r="BT28" s="90"/>
      <c r="BU28" s="90"/>
      <c r="BV28" s="80"/>
      <c r="BW28" s="90"/>
      <c r="BX28" s="90"/>
      <c r="BY28" s="78"/>
      <c r="BZ28" s="90"/>
      <c r="CA28" s="90"/>
      <c r="CB28" s="90"/>
      <c r="CC28" s="90"/>
      <c r="CD28" s="78"/>
      <c r="CE28" s="78"/>
      <c r="CF28" s="78"/>
      <c r="CG28" s="90"/>
      <c r="CH28" s="84"/>
    </row>
    <row r="29" spans="1:86" ht="54.95" customHeight="1" collapsed="1" x14ac:dyDescent="0.25">
      <c r="A29" s="18" t="s">
        <v>14</v>
      </c>
      <c r="B29" s="67" t="str">
        <f>A29&amp;" "&amp;VLOOKUP(A29,T_COMPETENCES[#Data],2,FALSE)</f>
        <v>C2.3 Identifier, choisir et préparer des outils, des matériels, des matériaux</v>
      </c>
      <c r="C29" s="68" t="str">
        <f t="shared" ref="C29:C32" si="8">IF(E29=0,"NE",(SUM(F29:CG29)*0.25)/COUNTA(F29:CG29))</f>
        <v>NE</v>
      </c>
      <c r="D29" s="69" t="str">
        <f t="shared" ref="D29:D32" si="9">IF(E29=0,"NE",IF(AND(C29&gt;=$C$3,E29&gt;=3),"OUI","NON"))</f>
        <v>NE</v>
      </c>
      <c r="E29" s="70">
        <f t="shared" ref="E29:E32" si="10">COUNTA(F29:CG29)</f>
        <v>0</v>
      </c>
      <c r="F29" s="71"/>
      <c r="G29" s="71"/>
      <c r="H29" s="72"/>
      <c r="I29" s="71"/>
      <c r="J29" s="71"/>
      <c r="K29" s="71"/>
      <c r="L29" s="71"/>
      <c r="M29" s="71"/>
      <c r="N29" s="72"/>
      <c r="O29" s="71"/>
      <c r="P29" s="71"/>
      <c r="Q29" s="73"/>
      <c r="R29" s="71"/>
      <c r="S29" s="71"/>
      <c r="T29" s="71"/>
      <c r="U29" s="71"/>
      <c r="V29" s="71"/>
      <c r="W29" s="71"/>
      <c r="X29" s="71"/>
      <c r="Y29" s="71"/>
      <c r="Z29" s="72"/>
      <c r="AA29" s="71"/>
      <c r="AB29" s="71"/>
      <c r="AC29" s="72"/>
      <c r="AD29" s="71"/>
      <c r="AE29" s="71"/>
      <c r="AF29" s="72"/>
      <c r="AG29" s="71"/>
      <c r="AH29" s="71"/>
      <c r="AI29" s="72"/>
      <c r="AJ29" s="71"/>
      <c r="AK29" s="71"/>
      <c r="AL29" s="72"/>
      <c r="AM29" s="71"/>
      <c r="AN29" s="71"/>
      <c r="AO29" s="71"/>
      <c r="AP29" s="71"/>
      <c r="AQ29" s="71"/>
      <c r="AR29" s="74"/>
      <c r="AS29" s="72"/>
      <c r="AT29" s="71"/>
      <c r="AU29" s="71"/>
      <c r="AV29" s="72"/>
      <c r="AW29" s="71"/>
      <c r="AX29" s="71"/>
      <c r="AY29" s="71"/>
      <c r="AZ29" s="71"/>
      <c r="BA29" s="71"/>
      <c r="BB29" s="71"/>
      <c r="BC29" s="71"/>
      <c r="BD29" s="71"/>
      <c r="BE29" s="71"/>
      <c r="BF29" s="71"/>
      <c r="BG29" s="71"/>
      <c r="BH29" s="72"/>
      <c r="BI29" s="71"/>
      <c r="BJ29" s="71"/>
      <c r="BK29" s="72"/>
      <c r="BL29" s="71"/>
      <c r="BM29" s="72"/>
      <c r="BN29" s="71"/>
      <c r="BO29" s="71"/>
      <c r="BP29" s="71"/>
      <c r="BQ29" s="72"/>
      <c r="BR29" s="71"/>
      <c r="BS29" s="71"/>
      <c r="BT29" s="71"/>
      <c r="BU29" s="71"/>
      <c r="BV29" s="72"/>
      <c r="BW29" s="71"/>
      <c r="BX29" s="71"/>
      <c r="BY29" s="72"/>
      <c r="BZ29" s="71"/>
      <c r="CA29" s="71"/>
      <c r="CB29" s="71"/>
      <c r="CC29" s="71"/>
      <c r="CD29" s="72"/>
      <c r="CE29" s="72"/>
      <c r="CF29" s="72"/>
      <c r="CG29" s="71"/>
      <c r="CH29" s="84"/>
    </row>
    <row r="30" spans="1:86" ht="54.95" customHeight="1" x14ac:dyDescent="0.25">
      <c r="A30" s="18" t="s">
        <v>15</v>
      </c>
      <c r="B30" s="81" t="str">
        <f>A30&amp;" "&amp;VLOOKUP(A30,T_COMPETENCES[#Data],2,FALSE)</f>
        <v>C2.4 Identifier, sur une gamme opératoire, les machines et les outils utiliser</v>
      </c>
      <c r="C30" s="68" t="str">
        <f t="shared" si="8"/>
        <v>NE</v>
      </c>
      <c r="D30" s="69" t="str">
        <f t="shared" si="9"/>
        <v>NE</v>
      </c>
      <c r="E30" s="70">
        <f t="shared" si="10"/>
        <v>0</v>
      </c>
      <c r="F30" s="71"/>
      <c r="G30" s="71"/>
      <c r="H30" s="72"/>
      <c r="I30" s="71"/>
      <c r="J30" s="71"/>
      <c r="K30" s="71"/>
      <c r="L30" s="71"/>
      <c r="M30" s="71"/>
      <c r="N30" s="72"/>
      <c r="O30" s="71"/>
      <c r="P30" s="71"/>
      <c r="Q30" s="73"/>
      <c r="R30" s="71"/>
      <c r="S30" s="71"/>
      <c r="T30" s="71"/>
      <c r="U30" s="71"/>
      <c r="V30" s="71"/>
      <c r="W30" s="71"/>
      <c r="X30" s="71"/>
      <c r="Y30" s="71"/>
      <c r="Z30" s="72"/>
      <c r="AA30" s="71"/>
      <c r="AB30" s="71"/>
      <c r="AC30" s="72"/>
      <c r="AD30" s="71"/>
      <c r="AE30" s="71"/>
      <c r="AF30" s="72"/>
      <c r="AG30" s="71"/>
      <c r="AH30" s="71"/>
      <c r="AI30" s="72"/>
      <c r="AJ30" s="71"/>
      <c r="AK30" s="71"/>
      <c r="AL30" s="72"/>
      <c r="AM30" s="71"/>
      <c r="AN30" s="71"/>
      <c r="AO30" s="71"/>
      <c r="AP30" s="71"/>
      <c r="AQ30" s="71"/>
      <c r="AR30" s="74"/>
      <c r="AS30" s="72"/>
      <c r="AT30" s="71"/>
      <c r="AU30" s="71"/>
      <c r="AV30" s="72"/>
      <c r="AW30" s="71"/>
      <c r="AX30" s="71"/>
      <c r="AY30" s="71"/>
      <c r="AZ30" s="71"/>
      <c r="BA30" s="71"/>
      <c r="BB30" s="71"/>
      <c r="BC30" s="71"/>
      <c r="BD30" s="71"/>
      <c r="BE30" s="71"/>
      <c r="BF30" s="71"/>
      <c r="BG30" s="71"/>
      <c r="BH30" s="72"/>
      <c r="BI30" s="71"/>
      <c r="BJ30" s="71"/>
      <c r="BK30" s="72"/>
      <c r="BL30" s="71"/>
      <c r="BM30" s="72"/>
      <c r="BN30" s="71"/>
      <c r="BO30" s="71"/>
      <c r="BP30" s="71"/>
      <c r="BQ30" s="72"/>
      <c r="BR30" s="71"/>
      <c r="BS30" s="71"/>
      <c r="BT30" s="71"/>
      <c r="BU30" s="71"/>
      <c r="BV30" s="72"/>
      <c r="BW30" s="71"/>
      <c r="BX30" s="71"/>
      <c r="BY30" s="72"/>
      <c r="BZ30" s="71"/>
      <c r="CA30" s="71"/>
      <c r="CB30" s="71"/>
      <c r="CC30" s="71"/>
      <c r="CD30" s="72"/>
      <c r="CE30" s="72"/>
      <c r="CF30" s="72"/>
      <c r="CG30" s="71"/>
      <c r="CH30" s="84"/>
    </row>
    <row r="31" spans="1:86" ht="54.95" customHeight="1" x14ac:dyDescent="0.25">
      <c r="A31" s="18" t="s">
        <v>16</v>
      </c>
      <c r="B31" s="67" t="str">
        <f>A31&amp;" "&amp;VLOOKUP(A31,T_COMPETENCES[#Data],2,FALSE)</f>
        <v>C2.5 Etablir des listes de débits</v>
      </c>
      <c r="C31" s="68" t="str">
        <f t="shared" si="8"/>
        <v>NE</v>
      </c>
      <c r="D31" s="69" t="str">
        <f t="shared" si="9"/>
        <v>NE</v>
      </c>
      <c r="E31" s="70">
        <f t="shared" si="10"/>
        <v>0</v>
      </c>
      <c r="F31" s="71"/>
      <c r="G31" s="71"/>
      <c r="H31" s="72"/>
      <c r="I31" s="71"/>
      <c r="J31" s="71"/>
      <c r="K31" s="71"/>
      <c r="L31" s="71"/>
      <c r="M31" s="71"/>
      <c r="N31" s="72"/>
      <c r="O31" s="71"/>
      <c r="P31" s="71"/>
      <c r="Q31" s="73"/>
      <c r="R31" s="71"/>
      <c r="S31" s="71"/>
      <c r="T31" s="71"/>
      <c r="U31" s="71"/>
      <c r="V31" s="71"/>
      <c r="W31" s="71"/>
      <c r="X31" s="71"/>
      <c r="Y31" s="71"/>
      <c r="Z31" s="72"/>
      <c r="AA31" s="71"/>
      <c r="AB31" s="71"/>
      <c r="AC31" s="72"/>
      <c r="AD31" s="71"/>
      <c r="AE31" s="71"/>
      <c r="AF31" s="72"/>
      <c r="AG31" s="71"/>
      <c r="AH31" s="71"/>
      <c r="AI31" s="72"/>
      <c r="AJ31" s="71"/>
      <c r="AK31" s="71"/>
      <c r="AL31" s="72"/>
      <c r="AM31" s="71"/>
      <c r="AN31" s="71"/>
      <c r="AO31" s="71"/>
      <c r="AP31" s="71"/>
      <c r="AQ31" s="71"/>
      <c r="AR31" s="74"/>
      <c r="AS31" s="72"/>
      <c r="AT31" s="71"/>
      <c r="AU31" s="71"/>
      <c r="AV31" s="72"/>
      <c r="AW31" s="71"/>
      <c r="AX31" s="71"/>
      <c r="AY31" s="71"/>
      <c r="AZ31" s="71"/>
      <c r="BA31" s="71"/>
      <c r="BB31" s="71"/>
      <c r="BC31" s="71"/>
      <c r="BD31" s="71"/>
      <c r="BE31" s="71"/>
      <c r="BF31" s="71"/>
      <c r="BG31" s="71"/>
      <c r="BH31" s="72"/>
      <c r="BI31" s="71"/>
      <c r="BJ31" s="71"/>
      <c r="BK31" s="72"/>
      <c r="BL31" s="71"/>
      <c r="BM31" s="72"/>
      <c r="BN31" s="71"/>
      <c r="BO31" s="71"/>
      <c r="BP31" s="71"/>
      <c r="BQ31" s="72"/>
      <c r="BR31" s="71"/>
      <c r="BS31" s="71"/>
      <c r="BT31" s="71"/>
      <c r="BU31" s="71"/>
      <c r="BV31" s="72"/>
      <c r="BW31" s="71"/>
      <c r="BX31" s="71"/>
      <c r="BY31" s="72"/>
      <c r="BZ31" s="71"/>
      <c r="CA31" s="71"/>
      <c r="CB31" s="71"/>
      <c r="CC31" s="71"/>
      <c r="CD31" s="72"/>
      <c r="CE31" s="72"/>
      <c r="CF31" s="72"/>
      <c r="CG31" s="71"/>
      <c r="CH31" s="84"/>
    </row>
    <row r="32" spans="1:86" ht="54.95" customHeight="1" x14ac:dyDescent="0.25">
      <c r="A32" s="18" t="s">
        <v>17</v>
      </c>
      <c r="B32" s="81" t="str">
        <f>A32&amp;" "&amp;VLOOKUP(A32,T_COMPETENCES[#Data],2,FALSE)</f>
        <v>C2.6 Relever des valeurs de réglages à effectuer</v>
      </c>
      <c r="C32" s="68" t="str">
        <f t="shared" si="8"/>
        <v>NE</v>
      </c>
      <c r="D32" s="69" t="str">
        <f t="shared" si="9"/>
        <v>NE</v>
      </c>
      <c r="E32" s="70">
        <f t="shared" si="10"/>
        <v>0</v>
      </c>
      <c r="F32" s="71"/>
      <c r="G32" s="71"/>
      <c r="H32" s="72"/>
      <c r="I32" s="71"/>
      <c r="J32" s="71"/>
      <c r="K32" s="71"/>
      <c r="L32" s="71"/>
      <c r="M32" s="71"/>
      <c r="N32" s="72"/>
      <c r="O32" s="71"/>
      <c r="P32" s="71"/>
      <c r="Q32" s="73"/>
      <c r="R32" s="71"/>
      <c r="S32" s="71"/>
      <c r="T32" s="71"/>
      <c r="U32" s="71"/>
      <c r="V32" s="71"/>
      <c r="W32" s="71"/>
      <c r="X32" s="71"/>
      <c r="Y32" s="71"/>
      <c r="Z32" s="72"/>
      <c r="AA32" s="71"/>
      <c r="AB32" s="71"/>
      <c r="AC32" s="72"/>
      <c r="AD32" s="71"/>
      <c r="AE32" s="71"/>
      <c r="AF32" s="72"/>
      <c r="AG32" s="71"/>
      <c r="AH32" s="71"/>
      <c r="AI32" s="72"/>
      <c r="AJ32" s="71"/>
      <c r="AK32" s="71"/>
      <c r="AL32" s="72"/>
      <c r="AM32" s="71"/>
      <c r="AN32" s="71"/>
      <c r="AO32" s="71"/>
      <c r="AP32" s="71"/>
      <c r="AQ32" s="71"/>
      <c r="AR32" s="74"/>
      <c r="AS32" s="72"/>
      <c r="AT32" s="71"/>
      <c r="AU32" s="71"/>
      <c r="AV32" s="72"/>
      <c r="AW32" s="71"/>
      <c r="AX32" s="71"/>
      <c r="AY32" s="71"/>
      <c r="AZ32" s="71"/>
      <c r="BA32" s="71"/>
      <c r="BB32" s="71"/>
      <c r="BC32" s="71"/>
      <c r="BD32" s="71"/>
      <c r="BE32" s="71"/>
      <c r="BF32" s="71"/>
      <c r="BG32" s="71"/>
      <c r="BH32" s="72"/>
      <c r="BI32" s="71"/>
      <c r="BJ32" s="71"/>
      <c r="BK32" s="72"/>
      <c r="BL32" s="71"/>
      <c r="BM32" s="72"/>
      <c r="BN32" s="71"/>
      <c r="BO32" s="71"/>
      <c r="BP32" s="71"/>
      <c r="BQ32" s="72"/>
      <c r="BR32" s="71"/>
      <c r="BS32" s="71"/>
      <c r="BT32" s="71"/>
      <c r="BU32" s="71"/>
      <c r="BV32" s="72"/>
      <c r="BW32" s="71"/>
      <c r="BX32" s="71"/>
      <c r="BY32" s="72"/>
      <c r="BZ32" s="71"/>
      <c r="CA32" s="71"/>
      <c r="CB32" s="71"/>
      <c r="CC32" s="71"/>
      <c r="CD32" s="72"/>
      <c r="CE32" s="72"/>
      <c r="CF32" s="72"/>
      <c r="CG32" s="71"/>
      <c r="CH32" s="84"/>
    </row>
    <row r="33" spans="1:86" ht="23.25" hidden="1" outlineLevel="1" x14ac:dyDescent="0.25">
      <c r="B33" s="85" t="s">
        <v>104</v>
      </c>
      <c r="C33" s="150" t="s">
        <v>105</v>
      </c>
      <c r="D33" s="150"/>
      <c r="E33" s="150"/>
      <c r="F33" s="150"/>
      <c r="G33" s="150"/>
      <c r="H33" s="150"/>
      <c r="I33" s="150"/>
      <c r="J33" s="150"/>
      <c r="K33" s="150"/>
      <c r="L33" s="150"/>
      <c r="M33" s="150"/>
      <c r="N33" s="150"/>
      <c r="O33" s="150"/>
      <c r="P33" s="150"/>
      <c r="Q33" s="150"/>
      <c r="R33" s="150"/>
      <c r="S33" s="150"/>
      <c r="T33" s="150"/>
      <c r="U33" s="150"/>
      <c r="V33" s="150"/>
      <c r="W33" s="150"/>
      <c r="X33" s="150"/>
      <c r="Y33" s="150"/>
      <c r="Z33" s="150"/>
      <c r="AA33" s="150"/>
      <c r="AB33" s="150"/>
      <c r="AC33" s="150"/>
      <c r="AD33" s="150"/>
      <c r="AE33" s="150"/>
      <c r="AF33" s="150"/>
      <c r="AG33" s="150"/>
      <c r="AH33" s="150"/>
      <c r="AI33" s="150"/>
      <c r="AJ33" s="150"/>
      <c r="AK33" s="150"/>
      <c r="AL33" s="150"/>
      <c r="AM33" s="150"/>
      <c r="AN33" s="150"/>
      <c r="AO33" s="150"/>
      <c r="AP33" s="150"/>
      <c r="AQ33" s="150"/>
      <c r="AR33" s="90"/>
      <c r="AS33" s="78"/>
      <c r="AT33" s="87"/>
      <c r="AU33" s="87"/>
      <c r="AV33" s="88"/>
      <c r="AW33" s="87"/>
      <c r="AX33" s="87"/>
      <c r="AY33" s="87"/>
      <c r="AZ33" s="87"/>
      <c r="BA33" s="87"/>
      <c r="BB33" s="87"/>
      <c r="BC33" s="87"/>
      <c r="BD33" s="87"/>
      <c r="BE33" s="87"/>
      <c r="BF33" s="87"/>
      <c r="BG33" s="87"/>
      <c r="BH33" s="88"/>
      <c r="BI33" s="90"/>
      <c r="BJ33" s="90"/>
      <c r="BK33" s="78"/>
      <c r="BL33" s="90"/>
      <c r="BM33" s="78"/>
      <c r="BN33" s="90"/>
      <c r="BO33" s="90"/>
      <c r="BP33" s="90"/>
      <c r="BQ33" s="78"/>
      <c r="BR33" s="90"/>
      <c r="BS33" s="90"/>
      <c r="BT33" s="90"/>
      <c r="BU33" s="90"/>
      <c r="BV33" s="80"/>
      <c r="BW33" s="90"/>
      <c r="BX33" s="90"/>
      <c r="BY33" s="78"/>
      <c r="BZ33" s="90"/>
      <c r="CA33" s="90"/>
      <c r="CB33" s="90"/>
      <c r="CC33" s="90"/>
      <c r="CD33" s="78"/>
      <c r="CE33" s="78"/>
      <c r="CF33" s="78"/>
      <c r="CG33" s="90"/>
      <c r="CH33" s="84"/>
    </row>
    <row r="34" spans="1:86" ht="23.25" hidden="1" outlineLevel="1" x14ac:dyDescent="0.25">
      <c r="B34" s="85" t="s">
        <v>106</v>
      </c>
      <c r="C34" s="150" t="s">
        <v>107</v>
      </c>
      <c r="D34" s="150"/>
      <c r="E34" s="150"/>
      <c r="F34" s="150"/>
      <c r="G34" s="150"/>
      <c r="H34" s="150"/>
      <c r="I34" s="150"/>
      <c r="J34" s="150"/>
      <c r="K34" s="150"/>
      <c r="L34" s="150"/>
      <c r="M34" s="150"/>
      <c r="N34" s="150"/>
      <c r="O34" s="150"/>
      <c r="P34" s="150"/>
      <c r="Q34" s="150"/>
      <c r="R34" s="150"/>
      <c r="S34" s="150"/>
      <c r="T34" s="150"/>
      <c r="U34" s="150"/>
      <c r="V34" s="150"/>
      <c r="W34" s="150"/>
      <c r="X34" s="150"/>
      <c r="Y34" s="150"/>
      <c r="Z34" s="150"/>
      <c r="AA34" s="150"/>
      <c r="AB34" s="150"/>
      <c r="AC34" s="150"/>
      <c r="AD34" s="150"/>
      <c r="AE34" s="150"/>
      <c r="AF34" s="150"/>
      <c r="AG34" s="150"/>
      <c r="AH34" s="150"/>
      <c r="AI34" s="150"/>
      <c r="AJ34" s="150"/>
      <c r="AK34" s="150"/>
      <c r="AL34" s="150"/>
      <c r="AM34" s="150"/>
      <c r="AN34" s="150"/>
      <c r="AO34" s="150"/>
      <c r="AP34" s="150"/>
      <c r="AQ34" s="150"/>
      <c r="AR34" s="90"/>
      <c r="AS34" s="78"/>
      <c r="AT34" s="87"/>
      <c r="AU34" s="87"/>
      <c r="AV34" s="88"/>
      <c r="AW34" s="87"/>
      <c r="AX34" s="87"/>
      <c r="AY34" s="87"/>
      <c r="AZ34" s="87"/>
      <c r="BA34" s="87"/>
      <c r="BB34" s="87"/>
      <c r="BC34" s="87"/>
      <c r="BD34" s="87"/>
      <c r="BE34" s="87"/>
      <c r="BF34" s="87"/>
      <c r="BG34" s="87"/>
      <c r="BH34" s="88"/>
      <c r="BI34" s="90"/>
      <c r="BJ34" s="90"/>
      <c r="BK34" s="78"/>
      <c r="BL34" s="90"/>
      <c r="BM34" s="78"/>
      <c r="BN34" s="90"/>
      <c r="BO34" s="90"/>
      <c r="BP34" s="90"/>
      <c r="BQ34" s="78"/>
      <c r="BR34" s="90"/>
      <c r="BS34" s="90"/>
      <c r="BT34" s="90"/>
      <c r="BU34" s="90"/>
      <c r="BV34" s="80"/>
      <c r="BW34" s="90"/>
      <c r="BX34" s="90"/>
      <c r="BY34" s="78"/>
      <c r="BZ34" s="90"/>
      <c r="CA34" s="90"/>
      <c r="CB34" s="90"/>
      <c r="CC34" s="90"/>
      <c r="CD34" s="78"/>
      <c r="CE34" s="78"/>
      <c r="CF34" s="78"/>
      <c r="CG34" s="90"/>
      <c r="CH34" s="84"/>
    </row>
    <row r="35" spans="1:86" ht="54.95" customHeight="1" collapsed="1" x14ac:dyDescent="0.25">
      <c r="A35" s="18" t="s">
        <v>18</v>
      </c>
      <c r="B35" s="91" t="str">
        <f>A35&amp;" "&amp;VLOOKUP(A35,T_COMPETENCES[#Data],2,FALSE)</f>
        <v>C2.7 Préparer un poste ou une situation de travail</v>
      </c>
      <c r="C35" s="68" t="str">
        <f>IF(E35=0,"NE",(SUM(F35:CG35)*0.25)/COUNTA(F35:CG35))</f>
        <v>NE</v>
      </c>
      <c r="D35" s="69" t="str">
        <f>IF(E35=0,"NE",IF(AND(C35&gt;=$C$3,E35&gt;=3),"OUI","NON"))</f>
        <v>NE</v>
      </c>
      <c r="E35" s="70">
        <f>COUNTA(F35:CG35)</f>
        <v>0</v>
      </c>
      <c r="F35" s="71"/>
      <c r="G35" s="71"/>
      <c r="H35" s="72"/>
      <c r="I35" s="71"/>
      <c r="J35" s="71"/>
      <c r="K35" s="71"/>
      <c r="L35" s="71"/>
      <c r="M35" s="71"/>
      <c r="N35" s="72"/>
      <c r="O35" s="71"/>
      <c r="P35" s="71"/>
      <c r="Q35" s="73"/>
      <c r="R35" s="71"/>
      <c r="S35" s="71"/>
      <c r="T35" s="71"/>
      <c r="U35" s="71"/>
      <c r="V35" s="71"/>
      <c r="W35" s="71"/>
      <c r="X35" s="71"/>
      <c r="Y35" s="71"/>
      <c r="Z35" s="72"/>
      <c r="AA35" s="71"/>
      <c r="AB35" s="71"/>
      <c r="AC35" s="72"/>
      <c r="AD35" s="71"/>
      <c r="AE35" s="71"/>
      <c r="AF35" s="72"/>
      <c r="AG35" s="71"/>
      <c r="AH35" s="71"/>
      <c r="AI35" s="72"/>
      <c r="AJ35" s="71"/>
      <c r="AK35" s="71"/>
      <c r="AL35" s="72"/>
      <c r="AM35" s="71"/>
      <c r="AN35" s="71"/>
      <c r="AO35" s="71"/>
      <c r="AP35" s="71"/>
      <c r="AQ35" s="71"/>
      <c r="AR35" s="74"/>
      <c r="AS35" s="72"/>
      <c r="AT35" s="71"/>
      <c r="AU35" s="71"/>
      <c r="AV35" s="72"/>
      <c r="AW35" s="71"/>
      <c r="AX35" s="71"/>
      <c r="AY35" s="71"/>
      <c r="AZ35" s="71"/>
      <c r="BA35" s="71"/>
      <c r="BB35" s="71"/>
      <c r="BC35" s="71"/>
      <c r="BD35" s="71"/>
      <c r="BE35" s="71"/>
      <c r="BF35" s="71"/>
      <c r="BG35" s="71"/>
      <c r="BH35" s="72"/>
      <c r="BI35" s="71"/>
      <c r="BJ35" s="71"/>
      <c r="BK35" s="72"/>
      <c r="BL35" s="71"/>
      <c r="BM35" s="72"/>
      <c r="BN35" s="71"/>
      <c r="BO35" s="71"/>
      <c r="BP35" s="71"/>
      <c r="BQ35" s="72"/>
      <c r="BR35" s="71"/>
      <c r="BS35" s="71"/>
      <c r="BT35" s="71"/>
      <c r="BU35" s="71"/>
      <c r="BV35" s="72"/>
      <c r="BW35" s="71"/>
      <c r="BX35" s="71"/>
      <c r="BY35" s="72"/>
      <c r="BZ35" s="71"/>
      <c r="CA35" s="71"/>
      <c r="CB35" s="71"/>
      <c r="CC35" s="71"/>
      <c r="CD35" s="72"/>
      <c r="CE35" s="72"/>
      <c r="CF35" s="72"/>
      <c r="CG35" s="71"/>
      <c r="CH35" s="84"/>
    </row>
    <row r="36" spans="1:86" ht="41.25" customHeight="1" x14ac:dyDescent="0.25">
      <c r="A36" s="18">
        <v>3</v>
      </c>
      <c r="B36" s="143" t="str">
        <f>A36&amp;" "&amp;VLOOKUP(A36,T_COMPETENCES[#Data],2,FALSE)</f>
        <v>3 Participation à la réalisation d'ouvrages</v>
      </c>
      <c r="C36" s="146" t="e">
        <v>#REF!</v>
      </c>
      <c r="D36" s="146" t="e">
        <v>#REF!</v>
      </c>
      <c r="E36" s="146" t="e">
        <v>#REF!</v>
      </c>
      <c r="F36" s="146" t="e">
        <v>#REF!</v>
      </c>
      <c r="G36" s="146" t="e">
        <v>#REF!</v>
      </c>
      <c r="H36" s="146" t="e">
        <v>#REF!</v>
      </c>
      <c r="I36" s="146" t="e">
        <v>#REF!</v>
      </c>
      <c r="J36" s="146" t="e">
        <v>#REF!</v>
      </c>
      <c r="K36" s="146" t="e">
        <v>#REF!</v>
      </c>
      <c r="L36" s="146" t="e">
        <v>#REF!</v>
      </c>
      <c r="M36" s="146" t="e">
        <v>#REF!</v>
      </c>
      <c r="N36" s="146" t="e">
        <v>#REF!</v>
      </c>
      <c r="O36" s="146" t="e">
        <v>#REF!</v>
      </c>
      <c r="P36" s="146" t="e">
        <v>#REF!</v>
      </c>
      <c r="Q36" s="146" t="e">
        <v>#REF!</v>
      </c>
      <c r="R36" s="146" t="e">
        <v>#REF!</v>
      </c>
      <c r="S36" s="146" t="e">
        <v>#REF!</v>
      </c>
      <c r="T36" s="146" t="e">
        <v>#REF!</v>
      </c>
      <c r="U36" s="146" t="e">
        <v>#REF!</v>
      </c>
      <c r="V36" s="146" t="e">
        <v>#REF!</v>
      </c>
      <c r="W36" s="146" t="e">
        <v>#REF!</v>
      </c>
      <c r="X36" s="146" t="e">
        <v>#REF!</v>
      </c>
      <c r="Y36" s="146" t="e">
        <v>#REF!</v>
      </c>
      <c r="Z36" s="146" t="e">
        <v>#REF!</v>
      </c>
      <c r="AA36" s="146" t="e">
        <v>#REF!</v>
      </c>
      <c r="AB36" s="146" t="e">
        <v>#REF!</v>
      </c>
      <c r="AC36" s="146" t="e">
        <v>#REF!</v>
      </c>
      <c r="AD36" s="146" t="e">
        <v>#REF!</v>
      </c>
      <c r="AE36" s="146" t="e">
        <v>#REF!</v>
      </c>
      <c r="AF36" s="146" t="e">
        <v>#REF!</v>
      </c>
      <c r="AG36" s="146" t="e">
        <v>#REF!</v>
      </c>
      <c r="AH36" s="146" t="e">
        <v>#REF!</v>
      </c>
      <c r="AI36" s="146" t="e">
        <v>#REF!</v>
      </c>
      <c r="AJ36" s="146" t="e">
        <v>#REF!</v>
      </c>
      <c r="AK36" s="146" t="e">
        <v>#REF!</v>
      </c>
      <c r="AL36" s="146" t="e">
        <v>#REF!</v>
      </c>
      <c r="AM36" s="146" t="e">
        <v>#REF!</v>
      </c>
      <c r="AN36" s="146" t="e">
        <v>#REF!</v>
      </c>
      <c r="AO36" s="146" t="e">
        <v>#REF!</v>
      </c>
      <c r="AP36" s="146" t="e">
        <v>#REF!</v>
      </c>
      <c r="AQ36" s="146" t="e">
        <v>#REF!</v>
      </c>
      <c r="AR36" s="146" t="e">
        <v>#REF!</v>
      </c>
      <c r="AS36" s="146" t="e">
        <v>#REF!</v>
      </c>
      <c r="AT36" s="146" t="e">
        <v>#REF!</v>
      </c>
      <c r="AU36" s="146" t="e">
        <v>#REF!</v>
      </c>
      <c r="AV36" s="146" t="e">
        <v>#REF!</v>
      </c>
      <c r="AW36" s="146" t="e">
        <v>#REF!</v>
      </c>
      <c r="AX36" s="146" t="e">
        <v>#REF!</v>
      </c>
      <c r="AY36" s="146" t="e">
        <v>#REF!</v>
      </c>
      <c r="AZ36" s="146" t="e">
        <v>#REF!</v>
      </c>
      <c r="BA36" s="146" t="e">
        <v>#REF!</v>
      </c>
      <c r="BB36" s="146" t="e">
        <v>#REF!</v>
      </c>
      <c r="BC36" s="146" t="e">
        <v>#REF!</v>
      </c>
      <c r="BD36" s="146" t="e">
        <v>#REF!</v>
      </c>
      <c r="BE36" s="146" t="e">
        <v>#REF!</v>
      </c>
      <c r="BF36" s="146" t="e">
        <v>#REF!</v>
      </c>
      <c r="BG36" s="146" t="e">
        <v>#REF!</v>
      </c>
      <c r="BH36" s="146" t="e">
        <v>#REF!</v>
      </c>
      <c r="BI36" s="146" t="e">
        <v>#REF!</v>
      </c>
      <c r="BJ36" s="146" t="e">
        <v>#REF!</v>
      </c>
      <c r="BK36" s="146" t="e">
        <v>#REF!</v>
      </c>
      <c r="BL36" s="146" t="e">
        <v>#REF!</v>
      </c>
      <c r="BM36" s="146" t="e">
        <v>#REF!</v>
      </c>
      <c r="BN36" s="146" t="e">
        <v>#REF!</v>
      </c>
      <c r="BO36" s="146" t="e">
        <v>#REF!</v>
      </c>
      <c r="BP36" s="146" t="e">
        <v>#REF!</v>
      </c>
      <c r="BQ36" s="146" t="e">
        <v>#REF!</v>
      </c>
      <c r="BR36" s="146" t="e">
        <v>#REF!</v>
      </c>
      <c r="BS36" s="146" t="e">
        <v>#REF!</v>
      </c>
      <c r="BT36" s="146" t="e">
        <v>#REF!</v>
      </c>
      <c r="BU36" s="146" t="e">
        <v>#REF!</v>
      </c>
      <c r="BV36" s="146" t="e">
        <v>#REF!</v>
      </c>
      <c r="BW36" s="146" t="e">
        <v>#REF!</v>
      </c>
      <c r="BX36" s="146" t="e">
        <v>#REF!</v>
      </c>
      <c r="BY36" s="146" t="e">
        <v>#REF!</v>
      </c>
      <c r="BZ36" s="146" t="e">
        <v>#REF!</v>
      </c>
      <c r="CA36" s="146" t="e">
        <v>#REF!</v>
      </c>
      <c r="CB36" s="146" t="e">
        <v>#REF!</v>
      </c>
      <c r="CC36" s="146" t="e">
        <v>#REF!</v>
      </c>
      <c r="CD36" s="146" t="e">
        <v>#REF!</v>
      </c>
      <c r="CE36" s="146" t="e">
        <v>#REF!</v>
      </c>
      <c r="CF36" s="146" t="e">
        <v>#REF!</v>
      </c>
      <c r="CG36" s="146" t="e">
        <v>#REF!</v>
      </c>
      <c r="CH36" s="83"/>
    </row>
    <row r="37" spans="1:86" ht="54.95" customHeight="1" x14ac:dyDescent="0.25">
      <c r="A37" s="18" t="s">
        <v>19</v>
      </c>
      <c r="B37" s="67" t="str">
        <f>A37&amp;" "&amp;VLOOKUP(A37,T_COMPETENCES[#Data],2,FALSE)</f>
        <v>C3.1 Identifier les risque professionnels et appliquer les mesures de prévention</v>
      </c>
      <c r="C37" s="68" t="str">
        <f t="shared" ref="C37:C38" si="11">IF(E37=0,"NE",(SUM(F37:CG37)*0.25)/COUNTA(F37:CG37))</f>
        <v>NE</v>
      </c>
      <c r="D37" s="69" t="str">
        <f t="shared" ref="D37:D38" si="12">IF(E37=0,"NE",IF(AND(C37&gt;=$C$3,E37&gt;=3),"OUI","NON"))</f>
        <v>NE</v>
      </c>
      <c r="E37" s="70">
        <f t="shared" ref="E37:E38" si="13">COUNTA(F37:CG37)</f>
        <v>0</v>
      </c>
      <c r="F37" s="71"/>
      <c r="G37" s="71"/>
      <c r="H37" s="72"/>
      <c r="I37" s="71"/>
      <c r="J37" s="71"/>
      <c r="K37" s="71"/>
      <c r="L37" s="71"/>
      <c r="M37" s="71"/>
      <c r="N37" s="72"/>
      <c r="O37" s="71"/>
      <c r="P37" s="71"/>
      <c r="Q37" s="73"/>
      <c r="R37" s="71"/>
      <c r="S37" s="71"/>
      <c r="T37" s="71"/>
      <c r="U37" s="71"/>
      <c r="V37" s="71"/>
      <c r="W37" s="71"/>
      <c r="X37" s="71"/>
      <c r="Y37" s="71"/>
      <c r="Z37" s="72"/>
      <c r="AA37" s="71"/>
      <c r="AB37" s="71"/>
      <c r="AC37" s="72"/>
      <c r="AD37" s="71"/>
      <c r="AE37" s="71"/>
      <c r="AF37" s="72"/>
      <c r="AG37" s="71"/>
      <c r="AH37" s="71"/>
      <c r="AI37" s="72"/>
      <c r="AJ37" s="71"/>
      <c r="AK37" s="71"/>
      <c r="AL37" s="72"/>
      <c r="AM37" s="71"/>
      <c r="AN37" s="71"/>
      <c r="AO37" s="71"/>
      <c r="AP37" s="71"/>
      <c r="AQ37" s="71"/>
      <c r="AR37" s="74"/>
      <c r="AS37" s="72"/>
      <c r="AT37" s="71"/>
      <c r="AU37" s="71"/>
      <c r="AV37" s="72"/>
      <c r="AW37" s="71"/>
      <c r="AX37" s="71"/>
      <c r="AY37" s="71"/>
      <c r="AZ37" s="71"/>
      <c r="BA37" s="71"/>
      <c r="BB37" s="71"/>
      <c r="BC37" s="71"/>
      <c r="BD37" s="71"/>
      <c r="BE37" s="71"/>
      <c r="BF37" s="71"/>
      <c r="BG37" s="71"/>
      <c r="BH37" s="72"/>
      <c r="BI37" s="71"/>
      <c r="BJ37" s="71"/>
      <c r="BK37" s="72"/>
      <c r="BL37" s="71"/>
      <c r="BM37" s="72"/>
      <c r="BN37" s="71"/>
      <c r="BO37" s="71"/>
      <c r="BP37" s="71"/>
      <c r="BQ37" s="72"/>
      <c r="BR37" s="71"/>
      <c r="BS37" s="71"/>
      <c r="BT37" s="71"/>
      <c r="BU37" s="71"/>
      <c r="BV37" s="72"/>
      <c r="BW37" s="71"/>
      <c r="BX37" s="71"/>
      <c r="BY37" s="72"/>
      <c r="BZ37" s="71"/>
      <c r="CA37" s="71"/>
      <c r="CB37" s="71"/>
      <c r="CC37" s="71"/>
      <c r="CD37" s="72"/>
      <c r="CE37" s="72"/>
      <c r="CF37" s="72"/>
      <c r="CG37" s="71"/>
      <c r="CH37" s="84"/>
    </row>
    <row r="38" spans="1:86" ht="54.95" customHeight="1" x14ac:dyDescent="0.25">
      <c r="A38" s="18" t="s">
        <v>20</v>
      </c>
      <c r="B38" s="81" t="str">
        <f>A38&amp;" "&amp;VLOOKUP(A38,T_COMPETENCES[#Data],2,FALSE)</f>
        <v>C3.2 Repérer les risques lors d'une situation de travail</v>
      </c>
      <c r="C38" s="68" t="str">
        <f t="shared" si="11"/>
        <v>NE</v>
      </c>
      <c r="D38" s="69" t="str">
        <f t="shared" si="12"/>
        <v>NE</v>
      </c>
      <c r="E38" s="70">
        <f t="shared" si="13"/>
        <v>0</v>
      </c>
      <c r="F38" s="71"/>
      <c r="G38" s="71"/>
      <c r="H38" s="72"/>
      <c r="I38" s="71"/>
      <c r="J38" s="71"/>
      <c r="K38" s="71"/>
      <c r="L38" s="71"/>
      <c r="M38" s="71"/>
      <c r="N38" s="72"/>
      <c r="O38" s="71"/>
      <c r="P38" s="71"/>
      <c r="Q38" s="73"/>
      <c r="R38" s="71"/>
      <c r="S38" s="71"/>
      <c r="T38" s="71"/>
      <c r="U38" s="71"/>
      <c r="V38" s="71"/>
      <c r="W38" s="71"/>
      <c r="X38" s="71"/>
      <c r="Y38" s="71"/>
      <c r="Z38" s="72"/>
      <c r="AA38" s="71"/>
      <c r="AB38" s="71"/>
      <c r="AC38" s="72"/>
      <c r="AD38" s="71"/>
      <c r="AE38" s="71"/>
      <c r="AF38" s="72"/>
      <c r="AG38" s="71"/>
      <c r="AH38" s="71"/>
      <c r="AI38" s="72"/>
      <c r="AJ38" s="71"/>
      <c r="AK38" s="71"/>
      <c r="AL38" s="72"/>
      <c r="AM38" s="71"/>
      <c r="AN38" s="71"/>
      <c r="AO38" s="71"/>
      <c r="AP38" s="71"/>
      <c r="AQ38" s="71"/>
      <c r="AR38" s="74"/>
      <c r="AS38" s="72"/>
      <c r="AT38" s="71"/>
      <c r="AU38" s="71"/>
      <c r="AV38" s="72"/>
      <c r="AW38" s="71"/>
      <c r="AX38" s="71"/>
      <c r="AY38" s="71"/>
      <c r="AZ38" s="71"/>
      <c r="BA38" s="71"/>
      <c r="BB38" s="71"/>
      <c r="BC38" s="71"/>
      <c r="BD38" s="71"/>
      <c r="BE38" s="71"/>
      <c r="BF38" s="71"/>
      <c r="BG38" s="71"/>
      <c r="BH38" s="72"/>
      <c r="BI38" s="71"/>
      <c r="BJ38" s="71"/>
      <c r="BK38" s="72"/>
      <c r="BL38" s="71"/>
      <c r="BM38" s="72"/>
      <c r="BN38" s="71"/>
      <c r="BO38" s="71"/>
      <c r="BP38" s="71"/>
      <c r="BQ38" s="72"/>
      <c r="BR38" s="71"/>
      <c r="BS38" s="71"/>
      <c r="BT38" s="71"/>
      <c r="BU38" s="71"/>
      <c r="BV38" s="72"/>
      <c r="BW38" s="71"/>
      <c r="BX38" s="71"/>
      <c r="BY38" s="72"/>
      <c r="BZ38" s="71"/>
      <c r="CA38" s="71"/>
      <c r="CB38" s="71"/>
      <c r="CC38" s="71"/>
      <c r="CD38" s="72"/>
      <c r="CE38" s="72"/>
      <c r="CF38" s="72"/>
      <c r="CG38" s="71"/>
      <c r="CH38" s="84"/>
    </row>
    <row r="39" spans="1:86" ht="28.15" hidden="1" customHeight="1" outlineLevel="1" x14ac:dyDescent="0.25">
      <c r="B39" s="92" t="s">
        <v>108</v>
      </c>
      <c r="C39" s="149" t="s">
        <v>109</v>
      </c>
      <c r="D39" s="149"/>
      <c r="E39" s="149"/>
      <c r="F39" s="149"/>
      <c r="G39" s="149"/>
      <c r="H39" s="149"/>
      <c r="I39" s="149"/>
      <c r="J39" s="149"/>
      <c r="K39" s="149"/>
      <c r="L39" s="149"/>
      <c r="M39" s="149"/>
      <c r="N39" s="149"/>
      <c r="O39" s="149"/>
      <c r="P39" s="149"/>
      <c r="Q39" s="149"/>
      <c r="R39" s="149"/>
      <c r="S39" s="149"/>
      <c r="T39" s="149"/>
      <c r="U39" s="149"/>
      <c r="V39" s="149"/>
      <c r="W39" s="149"/>
      <c r="X39" s="149"/>
      <c r="Y39" s="149"/>
      <c r="Z39" s="149"/>
      <c r="AA39" s="149"/>
      <c r="AB39" s="149"/>
      <c r="AC39" s="149"/>
      <c r="AD39" s="149"/>
      <c r="AE39" s="149"/>
      <c r="AF39" s="149"/>
      <c r="AG39" s="149"/>
      <c r="AH39" s="149"/>
      <c r="AI39" s="149"/>
      <c r="AJ39" s="149"/>
      <c r="AK39" s="149"/>
      <c r="AL39" s="149"/>
      <c r="AM39" s="149"/>
      <c r="AN39" s="149"/>
      <c r="AO39" s="149"/>
      <c r="AP39" s="149"/>
      <c r="AQ39" s="149"/>
      <c r="AR39" s="93"/>
      <c r="AS39" s="94"/>
      <c r="AT39" s="93"/>
      <c r="AU39" s="93"/>
      <c r="AV39" s="94"/>
      <c r="AW39" s="93"/>
      <c r="AX39" s="93"/>
      <c r="AY39" s="93"/>
      <c r="AZ39" s="93"/>
      <c r="BA39" s="93"/>
      <c r="BB39" s="93"/>
      <c r="BC39" s="93"/>
      <c r="BD39" s="93"/>
      <c r="BE39" s="93"/>
      <c r="BF39" s="93"/>
      <c r="BG39" s="93"/>
      <c r="BH39" s="94"/>
      <c r="BI39" s="93"/>
      <c r="BJ39" s="93"/>
      <c r="BK39" s="94"/>
      <c r="BL39" s="93"/>
      <c r="BM39" s="94"/>
      <c r="BN39" s="93"/>
      <c r="BO39" s="93"/>
      <c r="BP39" s="93"/>
      <c r="BQ39" s="94"/>
      <c r="BR39" s="93"/>
      <c r="BS39" s="93"/>
      <c r="BT39" s="93"/>
      <c r="BU39" s="93"/>
      <c r="BV39" s="93"/>
      <c r="BW39" s="93"/>
      <c r="BX39" s="93"/>
      <c r="BY39" s="94"/>
      <c r="BZ39" s="93"/>
      <c r="CA39" s="93"/>
      <c r="CB39" s="93"/>
      <c r="CC39" s="93"/>
      <c r="CD39" s="94"/>
      <c r="CE39" s="94"/>
      <c r="CF39" s="94"/>
      <c r="CG39" s="93"/>
      <c r="CH39" s="84"/>
    </row>
    <row r="40" spans="1:86" ht="23.25" hidden="1" outlineLevel="1" x14ac:dyDescent="0.25">
      <c r="B40" s="92" t="s">
        <v>110</v>
      </c>
      <c r="C40" s="149" t="s">
        <v>111</v>
      </c>
      <c r="D40" s="149"/>
      <c r="E40" s="149"/>
      <c r="F40" s="149"/>
      <c r="G40" s="149"/>
      <c r="H40" s="149"/>
      <c r="I40" s="149"/>
      <c r="J40" s="149"/>
      <c r="K40" s="149"/>
      <c r="L40" s="149"/>
      <c r="M40" s="149"/>
      <c r="N40" s="149"/>
      <c r="O40" s="149"/>
      <c r="P40" s="149"/>
      <c r="Q40" s="149"/>
      <c r="R40" s="149"/>
      <c r="S40" s="149"/>
      <c r="T40" s="149"/>
      <c r="U40" s="149"/>
      <c r="V40" s="149"/>
      <c r="W40" s="149"/>
      <c r="X40" s="149"/>
      <c r="Y40" s="149"/>
      <c r="Z40" s="149"/>
      <c r="AA40" s="149"/>
      <c r="AB40" s="149"/>
      <c r="AC40" s="149"/>
      <c r="AD40" s="149"/>
      <c r="AE40" s="149"/>
      <c r="AF40" s="149"/>
      <c r="AG40" s="149"/>
      <c r="AH40" s="149"/>
      <c r="AI40" s="149"/>
      <c r="AJ40" s="149"/>
      <c r="AK40" s="149"/>
      <c r="AL40" s="149"/>
      <c r="AM40" s="149"/>
      <c r="AN40" s="149"/>
      <c r="AO40" s="149"/>
      <c r="AP40" s="149"/>
      <c r="AQ40" s="149"/>
      <c r="AR40" s="93"/>
      <c r="AS40" s="94"/>
      <c r="AT40" s="93"/>
      <c r="AU40" s="93"/>
      <c r="AV40" s="94"/>
      <c r="AW40" s="93"/>
      <c r="AX40" s="93"/>
      <c r="AY40" s="93"/>
      <c r="AZ40" s="93"/>
      <c r="BA40" s="93"/>
      <c r="BB40" s="93"/>
      <c r="BC40" s="93"/>
      <c r="BD40" s="93"/>
      <c r="BE40" s="93"/>
      <c r="BF40" s="93"/>
      <c r="BG40" s="93"/>
      <c r="BH40" s="94"/>
      <c r="BI40" s="93"/>
      <c r="BJ40" s="93"/>
      <c r="BK40" s="94"/>
      <c r="BL40" s="93"/>
      <c r="BM40" s="94"/>
      <c r="BN40" s="93"/>
      <c r="BO40" s="93"/>
      <c r="BP40" s="93"/>
      <c r="BQ40" s="94"/>
      <c r="BR40" s="93"/>
      <c r="BS40" s="93"/>
      <c r="BT40" s="93"/>
      <c r="BU40" s="93"/>
      <c r="BV40" s="93"/>
      <c r="BW40" s="93"/>
      <c r="BX40" s="93"/>
      <c r="BY40" s="94"/>
      <c r="BZ40" s="93"/>
      <c r="CA40" s="93"/>
      <c r="CB40" s="93"/>
      <c r="CC40" s="93"/>
      <c r="CD40" s="94"/>
      <c r="CE40" s="94"/>
      <c r="CF40" s="94"/>
      <c r="CG40" s="93"/>
      <c r="CH40" s="84"/>
    </row>
    <row r="41" spans="1:86" ht="54.95" customHeight="1" collapsed="1" x14ac:dyDescent="0.25">
      <c r="A41" s="18" t="s">
        <v>21</v>
      </c>
      <c r="B41" s="67" t="str">
        <f>A41&amp;" "&amp;VLOOKUP(A41,T_COMPETENCES[#Data],2,FALSE)</f>
        <v>C3.3 Disposer rationnellement les matériaux en tenant compte des règles de prévention des risques liés à l'activité physique.</v>
      </c>
      <c r="C41" s="68" t="str">
        <f t="shared" ref="C41:C42" si="14">IF(E41=0,"NE",(SUM(F41:CG41)*0.25)/COUNTA(F41:CG41))</f>
        <v>NE</v>
      </c>
      <c r="D41" s="69" t="str">
        <f t="shared" ref="D41:D42" si="15">IF(E41=0,"NE",IF(AND(C41&gt;=$C$3,E41&gt;=3),"OUI","NON"))</f>
        <v>NE</v>
      </c>
      <c r="E41" s="70">
        <f t="shared" ref="E41:E42" si="16">COUNTA(F41:CG41)</f>
        <v>0</v>
      </c>
      <c r="F41" s="71"/>
      <c r="G41" s="71"/>
      <c r="H41" s="72"/>
      <c r="I41" s="71"/>
      <c r="J41" s="71"/>
      <c r="K41" s="71"/>
      <c r="L41" s="71"/>
      <c r="M41" s="71"/>
      <c r="N41" s="72"/>
      <c r="O41" s="71"/>
      <c r="P41" s="71"/>
      <c r="Q41" s="73"/>
      <c r="R41" s="71"/>
      <c r="S41" s="71"/>
      <c r="T41" s="71"/>
      <c r="U41" s="71"/>
      <c r="V41" s="71"/>
      <c r="W41" s="71"/>
      <c r="X41" s="71"/>
      <c r="Y41" s="71"/>
      <c r="Z41" s="72"/>
      <c r="AA41" s="71"/>
      <c r="AB41" s="71"/>
      <c r="AC41" s="72"/>
      <c r="AD41" s="71"/>
      <c r="AE41" s="71"/>
      <c r="AF41" s="72"/>
      <c r="AG41" s="71"/>
      <c r="AH41" s="71"/>
      <c r="AI41" s="72"/>
      <c r="AJ41" s="71"/>
      <c r="AK41" s="71"/>
      <c r="AL41" s="72"/>
      <c r="AM41" s="71"/>
      <c r="AN41" s="71"/>
      <c r="AO41" s="71"/>
      <c r="AP41" s="71"/>
      <c r="AQ41" s="71"/>
      <c r="AR41" s="74"/>
      <c r="AS41" s="72"/>
      <c r="AT41" s="71"/>
      <c r="AU41" s="71"/>
      <c r="AV41" s="72"/>
      <c r="AW41" s="71"/>
      <c r="AX41" s="71"/>
      <c r="AY41" s="71"/>
      <c r="AZ41" s="71"/>
      <c r="BA41" s="71"/>
      <c r="BB41" s="71"/>
      <c r="BC41" s="71"/>
      <c r="BD41" s="71"/>
      <c r="BE41" s="71"/>
      <c r="BF41" s="71"/>
      <c r="BG41" s="71"/>
      <c r="BH41" s="72"/>
      <c r="BI41" s="71"/>
      <c r="BJ41" s="71"/>
      <c r="BK41" s="72"/>
      <c r="BL41" s="71"/>
      <c r="BM41" s="72"/>
      <c r="BN41" s="71"/>
      <c r="BO41" s="71"/>
      <c r="BP41" s="71"/>
      <c r="BQ41" s="72"/>
      <c r="BR41" s="71"/>
      <c r="BS41" s="71"/>
      <c r="BT41" s="71"/>
      <c r="BU41" s="71"/>
      <c r="BV41" s="72"/>
      <c r="BW41" s="71"/>
      <c r="BX41" s="71"/>
      <c r="BY41" s="72"/>
      <c r="BZ41" s="71"/>
      <c r="CA41" s="71"/>
      <c r="CB41" s="71"/>
      <c r="CC41" s="71"/>
      <c r="CD41" s="72"/>
      <c r="CE41" s="72"/>
      <c r="CF41" s="72"/>
      <c r="CG41" s="71"/>
      <c r="CH41" s="84"/>
    </row>
    <row r="42" spans="1:86" ht="54.95" customHeight="1" x14ac:dyDescent="0.25">
      <c r="A42" s="18" t="s">
        <v>22</v>
      </c>
      <c r="B42" s="81" t="str">
        <f>A42&amp;" "&amp;VLOOKUP(A42,T_COMPETENCES[#Data],2,FALSE)</f>
        <v>C3.4 Préparer les outils, positionner et régler les accessoires pour une opération</v>
      </c>
      <c r="C42" s="68" t="str">
        <f t="shared" si="14"/>
        <v>NE</v>
      </c>
      <c r="D42" s="69" t="str">
        <f t="shared" si="15"/>
        <v>NE</v>
      </c>
      <c r="E42" s="70">
        <f t="shared" si="16"/>
        <v>0</v>
      </c>
      <c r="F42" s="71"/>
      <c r="G42" s="71"/>
      <c r="H42" s="72"/>
      <c r="I42" s="71"/>
      <c r="J42" s="71"/>
      <c r="K42" s="71"/>
      <c r="L42" s="71"/>
      <c r="M42" s="71"/>
      <c r="N42" s="72"/>
      <c r="O42" s="71"/>
      <c r="P42" s="71"/>
      <c r="Q42" s="73"/>
      <c r="R42" s="71"/>
      <c r="S42" s="71"/>
      <c r="T42" s="71"/>
      <c r="U42" s="71"/>
      <c r="V42" s="71"/>
      <c r="W42" s="71"/>
      <c r="X42" s="71"/>
      <c r="Y42" s="71"/>
      <c r="Z42" s="72"/>
      <c r="AA42" s="71"/>
      <c r="AB42" s="71"/>
      <c r="AC42" s="72"/>
      <c r="AD42" s="71"/>
      <c r="AE42" s="71"/>
      <c r="AF42" s="72"/>
      <c r="AG42" s="71"/>
      <c r="AH42" s="71"/>
      <c r="AI42" s="72"/>
      <c r="AJ42" s="71"/>
      <c r="AK42" s="71"/>
      <c r="AL42" s="72"/>
      <c r="AM42" s="71"/>
      <c r="AN42" s="71"/>
      <c r="AO42" s="71"/>
      <c r="AP42" s="71"/>
      <c r="AQ42" s="71"/>
      <c r="AR42" s="74"/>
      <c r="AS42" s="72"/>
      <c r="AT42" s="71"/>
      <c r="AU42" s="71"/>
      <c r="AV42" s="72"/>
      <c r="AW42" s="71"/>
      <c r="AX42" s="71"/>
      <c r="AY42" s="71"/>
      <c r="AZ42" s="71"/>
      <c r="BA42" s="71"/>
      <c r="BB42" s="71"/>
      <c r="BC42" s="71"/>
      <c r="BD42" s="71"/>
      <c r="BE42" s="71"/>
      <c r="BF42" s="71"/>
      <c r="BG42" s="71"/>
      <c r="BH42" s="72"/>
      <c r="BI42" s="71"/>
      <c r="BJ42" s="71"/>
      <c r="BK42" s="72"/>
      <c r="BL42" s="71"/>
      <c r="BM42" s="72"/>
      <c r="BN42" s="71"/>
      <c r="BO42" s="71"/>
      <c r="BP42" s="71"/>
      <c r="BQ42" s="72"/>
      <c r="BR42" s="71"/>
      <c r="BS42" s="71"/>
      <c r="BT42" s="71"/>
      <c r="BU42" s="71"/>
      <c r="BV42" s="72"/>
      <c r="BW42" s="71"/>
      <c r="BX42" s="71"/>
      <c r="BY42" s="72"/>
      <c r="BZ42" s="71"/>
      <c r="CA42" s="71"/>
      <c r="CB42" s="71"/>
      <c r="CC42" s="71"/>
      <c r="CD42" s="72"/>
      <c r="CE42" s="72"/>
      <c r="CF42" s="72"/>
      <c r="CG42" s="71"/>
      <c r="CH42" s="84"/>
    </row>
    <row r="43" spans="1:86" ht="49.9" hidden="1" customHeight="1" outlineLevel="1" x14ac:dyDescent="0.25">
      <c r="B43" s="95" t="s">
        <v>112</v>
      </c>
      <c r="C43" s="149" t="s">
        <v>113</v>
      </c>
      <c r="D43" s="149"/>
      <c r="E43" s="149"/>
      <c r="F43" s="149"/>
      <c r="G43" s="149"/>
      <c r="H43" s="149"/>
      <c r="I43" s="149"/>
      <c r="J43" s="149"/>
      <c r="K43" s="149"/>
      <c r="L43" s="149"/>
      <c r="M43" s="149"/>
      <c r="N43" s="149"/>
      <c r="O43" s="149"/>
      <c r="P43" s="149"/>
      <c r="Q43" s="149"/>
      <c r="R43" s="149"/>
      <c r="S43" s="149"/>
      <c r="T43" s="149"/>
      <c r="U43" s="149"/>
      <c r="V43" s="149"/>
      <c r="W43" s="149"/>
      <c r="X43" s="149"/>
      <c r="Y43" s="149"/>
      <c r="Z43" s="149"/>
      <c r="AA43" s="149"/>
      <c r="AB43" s="149"/>
      <c r="AC43" s="149"/>
      <c r="AD43" s="149"/>
      <c r="AE43" s="149"/>
      <c r="AF43" s="149"/>
      <c r="AG43" s="149"/>
      <c r="AH43" s="149"/>
      <c r="AI43" s="149"/>
      <c r="AJ43" s="149"/>
      <c r="AK43" s="149"/>
      <c r="AL43" s="149"/>
      <c r="AM43" s="149"/>
      <c r="AN43" s="149"/>
      <c r="AO43" s="149"/>
      <c r="AP43" s="149"/>
      <c r="AQ43" s="149"/>
      <c r="AR43" s="93"/>
      <c r="AS43" s="94"/>
      <c r="AT43" s="93"/>
      <c r="AU43" s="93"/>
      <c r="AV43" s="94"/>
      <c r="AW43" s="93"/>
      <c r="AX43" s="93"/>
      <c r="AY43" s="93"/>
      <c r="AZ43" s="93"/>
      <c r="BA43" s="93"/>
      <c r="BB43" s="93"/>
      <c r="BC43" s="93"/>
      <c r="BD43" s="93"/>
      <c r="BE43" s="93"/>
      <c r="BF43" s="93"/>
      <c r="BG43" s="93"/>
      <c r="BH43" s="94"/>
      <c r="BI43" s="93"/>
      <c r="BJ43" s="93"/>
      <c r="BK43" s="94"/>
      <c r="BL43" s="93"/>
      <c r="BM43" s="94"/>
      <c r="BN43" s="93"/>
      <c r="BO43" s="93"/>
      <c r="BP43" s="93"/>
      <c r="BQ43" s="94"/>
      <c r="BR43" s="93"/>
      <c r="BS43" s="93"/>
      <c r="BT43" s="93"/>
      <c r="BU43" s="93"/>
      <c r="BV43" s="93"/>
      <c r="BW43" s="93"/>
      <c r="BX43" s="93"/>
      <c r="BY43" s="94"/>
      <c r="BZ43" s="93"/>
      <c r="CA43" s="93"/>
      <c r="CB43" s="93"/>
      <c r="CC43" s="93"/>
      <c r="CD43" s="94"/>
      <c r="CE43" s="94"/>
      <c r="CF43" s="94"/>
      <c r="CG43" s="93"/>
      <c r="CH43" s="84"/>
    </row>
    <row r="44" spans="1:86" ht="49.9" hidden="1" customHeight="1" outlineLevel="1" x14ac:dyDescent="0.25">
      <c r="B44" s="95" t="s">
        <v>114</v>
      </c>
      <c r="C44" s="149"/>
      <c r="D44" s="149"/>
      <c r="E44" s="149"/>
      <c r="F44" s="149"/>
      <c r="G44" s="149"/>
      <c r="H44" s="149"/>
      <c r="I44" s="149"/>
      <c r="J44" s="149"/>
      <c r="K44" s="149"/>
      <c r="L44" s="149"/>
      <c r="M44" s="149"/>
      <c r="N44" s="149"/>
      <c r="O44" s="149"/>
      <c r="P44" s="149"/>
      <c r="Q44" s="149"/>
      <c r="R44" s="149"/>
      <c r="S44" s="149"/>
      <c r="T44" s="149"/>
      <c r="U44" s="149"/>
      <c r="V44" s="149"/>
      <c r="W44" s="149"/>
      <c r="X44" s="149"/>
      <c r="Y44" s="149"/>
      <c r="Z44" s="149"/>
      <c r="AA44" s="149"/>
      <c r="AB44" s="149"/>
      <c r="AC44" s="149"/>
      <c r="AD44" s="149"/>
      <c r="AE44" s="149"/>
      <c r="AF44" s="149"/>
      <c r="AG44" s="149"/>
      <c r="AH44" s="149"/>
      <c r="AI44" s="149"/>
      <c r="AJ44" s="149"/>
      <c r="AK44" s="149"/>
      <c r="AL44" s="149"/>
      <c r="AM44" s="149"/>
      <c r="AN44" s="149"/>
      <c r="AO44" s="149"/>
      <c r="AP44" s="149"/>
      <c r="AQ44" s="149"/>
      <c r="AR44" s="93"/>
      <c r="AS44" s="94"/>
      <c r="AT44" s="93"/>
      <c r="AU44" s="93"/>
      <c r="AV44" s="94"/>
      <c r="AW44" s="93"/>
      <c r="AX44" s="93"/>
      <c r="AY44" s="93"/>
      <c r="AZ44" s="93"/>
      <c r="BA44" s="93"/>
      <c r="BB44" s="93"/>
      <c r="BC44" s="93"/>
      <c r="BD44" s="93"/>
      <c r="BE44" s="93"/>
      <c r="BF44" s="93"/>
      <c r="BG44" s="93"/>
      <c r="BH44" s="94"/>
      <c r="BI44" s="93"/>
      <c r="BJ44" s="93"/>
      <c r="BK44" s="94"/>
      <c r="BL44" s="93"/>
      <c r="BM44" s="94"/>
      <c r="BN44" s="93"/>
      <c r="BO44" s="93"/>
      <c r="BP44" s="93"/>
      <c r="BQ44" s="94"/>
      <c r="BR44" s="93"/>
      <c r="BS44" s="93"/>
      <c r="BT44" s="93"/>
      <c r="BU44" s="93"/>
      <c r="BV44" s="93"/>
      <c r="BW44" s="93"/>
      <c r="BX44" s="93"/>
      <c r="BY44" s="94"/>
      <c r="BZ44" s="93"/>
      <c r="CA44" s="93"/>
      <c r="CB44" s="93"/>
      <c r="CC44" s="93"/>
      <c r="CD44" s="94"/>
      <c r="CE44" s="94"/>
      <c r="CF44" s="94"/>
      <c r="CG44" s="93"/>
      <c r="CH44" s="84"/>
    </row>
    <row r="45" spans="1:86" ht="49.9" hidden="1" customHeight="1" outlineLevel="1" x14ac:dyDescent="0.25">
      <c r="B45" s="95" t="s">
        <v>115</v>
      </c>
      <c r="C45" s="149"/>
      <c r="D45" s="149"/>
      <c r="E45" s="149"/>
      <c r="F45" s="149"/>
      <c r="G45" s="149"/>
      <c r="H45" s="149"/>
      <c r="I45" s="149"/>
      <c r="J45" s="149"/>
      <c r="K45" s="149"/>
      <c r="L45" s="149"/>
      <c r="M45" s="149"/>
      <c r="N45" s="149"/>
      <c r="O45" s="149"/>
      <c r="P45" s="149"/>
      <c r="Q45" s="149"/>
      <c r="R45" s="149"/>
      <c r="S45" s="149"/>
      <c r="T45" s="149"/>
      <c r="U45" s="149"/>
      <c r="V45" s="149"/>
      <c r="W45" s="149"/>
      <c r="X45" s="149"/>
      <c r="Y45" s="149"/>
      <c r="Z45" s="149"/>
      <c r="AA45" s="149"/>
      <c r="AB45" s="149"/>
      <c r="AC45" s="149"/>
      <c r="AD45" s="149"/>
      <c r="AE45" s="149"/>
      <c r="AF45" s="149"/>
      <c r="AG45" s="149"/>
      <c r="AH45" s="149"/>
      <c r="AI45" s="149"/>
      <c r="AJ45" s="149"/>
      <c r="AK45" s="149"/>
      <c r="AL45" s="149"/>
      <c r="AM45" s="149"/>
      <c r="AN45" s="149"/>
      <c r="AO45" s="149"/>
      <c r="AP45" s="149"/>
      <c r="AQ45" s="149"/>
      <c r="AR45" s="93"/>
      <c r="AS45" s="94"/>
      <c r="AT45" s="93"/>
      <c r="AU45" s="93"/>
      <c r="AV45" s="94"/>
      <c r="AW45" s="93"/>
      <c r="AX45" s="93"/>
      <c r="AY45" s="93"/>
      <c r="AZ45" s="93"/>
      <c r="BA45" s="93"/>
      <c r="BB45" s="93"/>
      <c r="BC45" s="93"/>
      <c r="BD45" s="93"/>
      <c r="BE45" s="93"/>
      <c r="BF45" s="93"/>
      <c r="BG45" s="93"/>
      <c r="BH45" s="94"/>
      <c r="BI45" s="93"/>
      <c r="BJ45" s="93"/>
      <c r="BK45" s="94"/>
      <c r="BL45" s="93"/>
      <c r="BM45" s="94"/>
      <c r="BN45" s="93"/>
      <c r="BO45" s="93"/>
      <c r="BP45" s="93"/>
      <c r="BQ45" s="94"/>
      <c r="BR45" s="93"/>
      <c r="BS45" s="93"/>
      <c r="BT45" s="93"/>
      <c r="BU45" s="93"/>
      <c r="BV45" s="93"/>
      <c r="BW45" s="93"/>
      <c r="BX45" s="93"/>
      <c r="BY45" s="94"/>
      <c r="BZ45" s="93"/>
      <c r="CA45" s="93"/>
      <c r="CB45" s="93"/>
      <c r="CC45" s="93"/>
      <c r="CD45" s="94"/>
      <c r="CE45" s="94"/>
      <c r="CF45" s="94"/>
      <c r="CG45" s="93"/>
      <c r="CH45" s="84"/>
    </row>
    <row r="46" spans="1:86" ht="54.95" customHeight="1" collapsed="1" x14ac:dyDescent="0.25">
      <c r="A46" s="18" t="s">
        <v>23</v>
      </c>
      <c r="B46" s="67" t="str">
        <f>A46&amp;" "&amp;VLOOKUP(A46,T_COMPETENCES[#Data],2,FALSE)</f>
        <v>C3.5 Réaliser les différentes tâches dans l'ordre établi</v>
      </c>
      <c r="C46" s="68" t="str">
        <f>IF(E46=0,"NE",(SUM(F46:CG46)*0.25)/COUNTA(F46:CG46))</f>
        <v>NE</v>
      </c>
      <c r="D46" s="69" t="str">
        <f>IF(E46=0,"NE",IF(AND(C46&gt;=$C$3,E46&gt;=3),"OUI","NON"))</f>
        <v>NE</v>
      </c>
      <c r="E46" s="70">
        <f>COUNTA(F46:CG46)</f>
        <v>0</v>
      </c>
      <c r="F46" s="71"/>
      <c r="G46" s="71"/>
      <c r="H46" s="72"/>
      <c r="I46" s="71"/>
      <c r="J46" s="71"/>
      <c r="K46" s="71"/>
      <c r="L46" s="71"/>
      <c r="M46" s="71"/>
      <c r="N46" s="72"/>
      <c r="O46" s="71"/>
      <c r="P46" s="71"/>
      <c r="Q46" s="73"/>
      <c r="R46" s="71"/>
      <c r="S46" s="71"/>
      <c r="T46" s="71"/>
      <c r="U46" s="71"/>
      <c r="V46" s="71"/>
      <c r="W46" s="71"/>
      <c r="X46" s="71"/>
      <c r="Y46" s="71"/>
      <c r="Z46" s="72"/>
      <c r="AA46" s="71"/>
      <c r="AB46" s="71"/>
      <c r="AC46" s="72"/>
      <c r="AD46" s="71"/>
      <c r="AE46" s="71"/>
      <c r="AF46" s="72"/>
      <c r="AG46" s="71"/>
      <c r="AH46" s="71"/>
      <c r="AI46" s="72"/>
      <c r="AJ46" s="71"/>
      <c r="AK46" s="71"/>
      <c r="AL46" s="72"/>
      <c r="AM46" s="71"/>
      <c r="AN46" s="71"/>
      <c r="AO46" s="71"/>
      <c r="AP46" s="71"/>
      <c r="AQ46" s="71"/>
      <c r="AR46" s="74"/>
      <c r="AS46" s="72"/>
      <c r="AT46" s="71"/>
      <c r="AU46" s="71"/>
      <c r="AV46" s="72"/>
      <c r="AW46" s="71"/>
      <c r="AX46" s="71"/>
      <c r="AY46" s="71"/>
      <c r="AZ46" s="71"/>
      <c r="BA46" s="71"/>
      <c r="BB46" s="71"/>
      <c r="BC46" s="71"/>
      <c r="BD46" s="71"/>
      <c r="BE46" s="71"/>
      <c r="BF46" s="71"/>
      <c r="BG46" s="71"/>
      <c r="BH46" s="72"/>
      <c r="BI46" s="71"/>
      <c r="BJ46" s="71"/>
      <c r="BK46" s="72"/>
      <c r="BL46" s="71"/>
      <c r="BM46" s="72"/>
      <c r="BN46" s="71"/>
      <c r="BO46" s="71"/>
      <c r="BP46" s="71"/>
      <c r="BQ46" s="72"/>
      <c r="BR46" s="71"/>
      <c r="BS46" s="71"/>
      <c r="BT46" s="71"/>
      <c r="BU46" s="71"/>
      <c r="BV46" s="72"/>
      <c r="BW46" s="71"/>
      <c r="BX46" s="71"/>
      <c r="BY46" s="72"/>
      <c r="BZ46" s="71"/>
      <c r="CA46" s="71"/>
      <c r="CB46" s="71"/>
      <c r="CC46" s="71"/>
      <c r="CD46" s="72"/>
      <c r="CE46" s="72"/>
      <c r="CF46" s="72"/>
      <c r="CG46" s="71"/>
      <c r="CH46" s="84"/>
    </row>
    <row r="47" spans="1:86" ht="40.15" hidden="1" customHeight="1" outlineLevel="1" x14ac:dyDescent="0.25">
      <c r="B47" s="95" t="s">
        <v>116</v>
      </c>
      <c r="C47" s="149" t="s">
        <v>99</v>
      </c>
      <c r="D47" s="149"/>
      <c r="E47" s="149"/>
      <c r="F47" s="149"/>
      <c r="G47" s="149"/>
      <c r="H47" s="149"/>
      <c r="I47" s="149"/>
      <c r="J47" s="149"/>
      <c r="K47" s="149"/>
      <c r="L47" s="149"/>
      <c r="M47" s="149"/>
      <c r="N47" s="149"/>
      <c r="O47" s="149"/>
      <c r="P47" s="149"/>
      <c r="Q47" s="149"/>
      <c r="R47" s="149"/>
      <c r="S47" s="149"/>
      <c r="T47" s="149"/>
      <c r="U47" s="149"/>
      <c r="V47" s="149"/>
      <c r="W47" s="149"/>
      <c r="X47" s="149"/>
      <c r="Y47" s="149"/>
      <c r="Z47" s="149"/>
      <c r="AA47" s="149"/>
      <c r="AB47" s="149"/>
      <c r="AC47" s="149"/>
      <c r="AD47" s="149"/>
      <c r="AE47" s="149"/>
      <c r="AF47" s="149"/>
      <c r="AG47" s="149"/>
      <c r="AH47" s="149"/>
      <c r="AI47" s="149"/>
      <c r="AJ47" s="149"/>
      <c r="AK47" s="149"/>
      <c r="AL47" s="149"/>
      <c r="AM47" s="149"/>
      <c r="AN47" s="149"/>
      <c r="AO47" s="149"/>
      <c r="AP47" s="149"/>
      <c r="AQ47" s="149"/>
      <c r="AR47" s="93"/>
      <c r="AS47" s="94"/>
      <c r="AT47" s="93"/>
      <c r="AU47" s="93"/>
      <c r="AV47" s="94"/>
      <c r="AW47" s="93"/>
      <c r="AX47" s="93"/>
      <c r="AY47" s="93"/>
      <c r="AZ47" s="93"/>
      <c r="BA47" s="93"/>
      <c r="BB47" s="93"/>
      <c r="BC47" s="93"/>
      <c r="BD47" s="93"/>
      <c r="BE47" s="93"/>
      <c r="BF47" s="93"/>
      <c r="BG47" s="93"/>
      <c r="BH47" s="94"/>
      <c r="BI47" s="93"/>
      <c r="BJ47" s="93"/>
      <c r="BK47" s="94"/>
      <c r="BL47" s="93"/>
      <c r="BM47" s="94"/>
      <c r="BN47" s="93"/>
      <c r="BO47" s="93"/>
      <c r="BP47" s="93"/>
      <c r="BQ47" s="94"/>
      <c r="BR47" s="93"/>
      <c r="BS47" s="93"/>
      <c r="BT47" s="93"/>
      <c r="BU47" s="93"/>
      <c r="BV47" s="93"/>
      <c r="BW47" s="93"/>
      <c r="BX47" s="93"/>
      <c r="BY47" s="94"/>
      <c r="BZ47" s="93"/>
      <c r="CA47" s="93"/>
      <c r="CB47" s="93"/>
      <c r="CC47" s="93"/>
      <c r="CD47" s="94"/>
      <c r="CE47" s="94"/>
      <c r="CF47" s="94"/>
      <c r="CG47" s="93"/>
      <c r="CH47" s="84"/>
    </row>
    <row r="48" spans="1:86" ht="23.25" hidden="1" outlineLevel="1" x14ac:dyDescent="0.25">
      <c r="B48" s="95" t="s">
        <v>117</v>
      </c>
      <c r="C48" s="149" t="s">
        <v>118</v>
      </c>
      <c r="D48" s="149"/>
      <c r="E48" s="149"/>
      <c r="F48" s="149"/>
      <c r="G48" s="149"/>
      <c r="H48" s="149"/>
      <c r="I48" s="149"/>
      <c r="J48" s="149"/>
      <c r="K48" s="149"/>
      <c r="L48" s="149"/>
      <c r="M48" s="149"/>
      <c r="N48" s="149"/>
      <c r="O48" s="149"/>
      <c r="P48" s="149"/>
      <c r="Q48" s="149"/>
      <c r="R48" s="149"/>
      <c r="S48" s="149"/>
      <c r="T48" s="149"/>
      <c r="U48" s="149"/>
      <c r="V48" s="149"/>
      <c r="W48" s="149"/>
      <c r="X48" s="149"/>
      <c r="Y48" s="149"/>
      <c r="Z48" s="149"/>
      <c r="AA48" s="149"/>
      <c r="AB48" s="149"/>
      <c r="AC48" s="149"/>
      <c r="AD48" s="149"/>
      <c r="AE48" s="149"/>
      <c r="AF48" s="149"/>
      <c r="AG48" s="149"/>
      <c r="AH48" s="149"/>
      <c r="AI48" s="149"/>
      <c r="AJ48" s="149"/>
      <c r="AK48" s="149"/>
      <c r="AL48" s="149"/>
      <c r="AM48" s="149"/>
      <c r="AN48" s="149"/>
      <c r="AO48" s="149"/>
      <c r="AP48" s="149"/>
      <c r="AQ48" s="149"/>
      <c r="AR48" s="93"/>
      <c r="AS48" s="94"/>
      <c r="AT48" s="93"/>
      <c r="AU48" s="93"/>
      <c r="AV48" s="94"/>
      <c r="AW48" s="93"/>
      <c r="AX48" s="93"/>
      <c r="AY48" s="93"/>
      <c r="AZ48" s="93"/>
      <c r="BA48" s="93"/>
      <c r="BB48" s="93"/>
      <c r="BC48" s="93"/>
      <c r="BD48" s="93"/>
      <c r="BE48" s="93"/>
      <c r="BF48" s="93"/>
      <c r="BG48" s="93"/>
      <c r="BH48" s="94"/>
      <c r="BI48" s="93"/>
      <c r="BJ48" s="93"/>
      <c r="BK48" s="94"/>
      <c r="BL48" s="93"/>
      <c r="BM48" s="94"/>
      <c r="BN48" s="93"/>
      <c r="BO48" s="93"/>
      <c r="BP48" s="93"/>
      <c r="BQ48" s="94"/>
      <c r="BR48" s="93"/>
      <c r="BS48" s="93"/>
      <c r="BT48" s="93"/>
      <c r="BU48" s="93"/>
      <c r="BV48" s="93"/>
      <c r="BW48" s="93"/>
      <c r="BX48" s="93"/>
      <c r="BY48" s="94"/>
      <c r="BZ48" s="93"/>
      <c r="CA48" s="93"/>
      <c r="CB48" s="93"/>
      <c r="CC48" s="93"/>
      <c r="CD48" s="94"/>
      <c r="CE48" s="94"/>
      <c r="CF48" s="94"/>
      <c r="CG48" s="93"/>
      <c r="CH48" s="84"/>
    </row>
    <row r="49" spans="1:86" ht="54" hidden="1" customHeight="1" outlineLevel="1" x14ac:dyDescent="0.25">
      <c r="B49" s="95" t="s">
        <v>119</v>
      </c>
      <c r="C49" s="149" t="s">
        <v>120</v>
      </c>
      <c r="D49" s="149"/>
      <c r="E49" s="149"/>
      <c r="F49" s="149"/>
      <c r="G49" s="149"/>
      <c r="H49" s="149"/>
      <c r="I49" s="149"/>
      <c r="J49" s="149"/>
      <c r="K49" s="149"/>
      <c r="L49" s="149"/>
      <c r="M49" s="149"/>
      <c r="N49" s="149"/>
      <c r="O49" s="149"/>
      <c r="P49" s="149"/>
      <c r="Q49" s="149"/>
      <c r="R49" s="149"/>
      <c r="S49" s="149"/>
      <c r="T49" s="149"/>
      <c r="U49" s="149"/>
      <c r="V49" s="149"/>
      <c r="W49" s="149"/>
      <c r="X49" s="149"/>
      <c r="Y49" s="149"/>
      <c r="Z49" s="149"/>
      <c r="AA49" s="149"/>
      <c r="AB49" s="149"/>
      <c r="AC49" s="149"/>
      <c r="AD49" s="149"/>
      <c r="AE49" s="149"/>
      <c r="AF49" s="149"/>
      <c r="AG49" s="149"/>
      <c r="AH49" s="149"/>
      <c r="AI49" s="149"/>
      <c r="AJ49" s="149"/>
      <c r="AK49" s="149"/>
      <c r="AL49" s="149"/>
      <c r="AM49" s="149"/>
      <c r="AN49" s="149"/>
      <c r="AO49" s="149"/>
      <c r="AP49" s="149"/>
      <c r="AQ49" s="149"/>
      <c r="AR49" s="93"/>
      <c r="AS49" s="94"/>
      <c r="AT49" s="93"/>
      <c r="AU49" s="93"/>
      <c r="AV49" s="94"/>
      <c r="AW49" s="93"/>
      <c r="AX49" s="93"/>
      <c r="AY49" s="93"/>
      <c r="AZ49" s="93"/>
      <c r="BA49" s="93"/>
      <c r="BB49" s="93"/>
      <c r="BC49" s="93"/>
      <c r="BD49" s="93"/>
      <c r="BE49" s="93"/>
      <c r="BF49" s="93"/>
      <c r="BG49" s="93"/>
      <c r="BH49" s="94"/>
      <c r="BI49" s="93"/>
      <c r="BJ49" s="93"/>
      <c r="BK49" s="94"/>
      <c r="BL49" s="93"/>
      <c r="BM49" s="94"/>
      <c r="BN49" s="93"/>
      <c r="BO49" s="93"/>
      <c r="BP49" s="93"/>
      <c r="BQ49" s="94"/>
      <c r="BR49" s="93"/>
      <c r="BS49" s="93"/>
      <c r="BT49" s="93"/>
      <c r="BU49" s="93"/>
      <c r="BV49" s="93"/>
      <c r="BW49" s="93"/>
      <c r="BX49" s="93"/>
      <c r="BY49" s="94"/>
      <c r="BZ49" s="93"/>
      <c r="CA49" s="93"/>
      <c r="CB49" s="93"/>
      <c r="CC49" s="93"/>
      <c r="CD49" s="94"/>
      <c r="CE49" s="94"/>
      <c r="CF49" s="94"/>
      <c r="CG49" s="93"/>
      <c r="CH49" s="84"/>
    </row>
    <row r="50" spans="1:86" ht="54.95" customHeight="1" collapsed="1" x14ac:dyDescent="0.25">
      <c r="A50" s="18" t="s">
        <v>24</v>
      </c>
      <c r="B50" s="81" t="str">
        <f>A50&amp;" "&amp;VLOOKUP(A50,T_COMPETENCES[#Data],2,FALSE)</f>
        <v>C3.6 Respecter les priorités</v>
      </c>
      <c r="C50" s="68" t="str">
        <f>IF(E50=0,"NE",(SUM(F50:CG50)*0.25)/COUNTA(F50:CG50))</f>
        <v>NE</v>
      </c>
      <c r="D50" s="69" t="str">
        <f>IF(E50=0,"NE",IF(AND(C50&gt;=$C$3,E50&gt;=3),"OUI","NON"))</f>
        <v>NE</v>
      </c>
      <c r="E50" s="70">
        <f>COUNTA(F50:CG50)</f>
        <v>0</v>
      </c>
      <c r="F50" s="71"/>
      <c r="G50" s="71"/>
      <c r="H50" s="72"/>
      <c r="I50" s="71"/>
      <c r="J50" s="71"/>
      <c r="K50" s="71"/>
      <c r="L50" s="71"/>
      <c r="M50" s="71"/>
      <c r="N50" s="72"/>
      <c r="O50" s="71"/>
      <c r="P50" s="71"/>
      <c r="Q50" s="73"/>
      <c r="R50" s="71"/>
      <c r="S50" s="71"/>
      <c r="T50" s="71"/>
      <c r="U50" s="71"/>
      <c r="V50" s="71"/>
      <c r="W50" s="71"/>
      <c r="X50" s="71"/>
      <c r="Y50" s="71"/>
      <c r="Z50" s="72"/>
      <c r="AA50" s="71"/>
      <c r="AB50" s="71"/>
      <c r="AC50" s="72"/>
      <c r="AD50" s="71"/>
      <c r="AE50" s="71"/>
      <c r="AF50" s="72"/>
      <c r="AG50" s="71"/>
      <c r="AH50" s="71"/>
      <c r="AI50" s="72"/>
      <c r="AJ50" s="71"/>
      <c r="AK50" s="71"/>
      <c r="AL50" s="72"/>
      <c r="AM50" s="71"/>
      <c r="AN50" s="71"/>
      <c r="AO50" s="71"/>
      <c r="AP50" s="71"/>
      <c r="AQ50" s="71"/>
      <c r="AR50" s="74"/>
      <c r="AS50" s="72"/>
      <c r="AT50" s="71"/>
      <c r="AU50" s="71"/>
      <c r="AV50" s="72"/>
      <c r="AW50" s="71"/>
      <c r="AX50" s="71"/>
      <c r="AY50" s="71"/>
      <c r="AZ50" s="71"/>
      <c r="BA50" s="71"/>
      <c r="BB50" s="71"/>
      <c r="BC50" s="71"/>
      <c r="BD50" s="71"/>
      <c r="BE50" s="71"/>
      <c r="BF50" s="71"/>
      <c r="BG50" s="71"/>
      <c r="BH50" s="72"/>
      <c r="BI50" s="71"/>
      <c r="BJ50" s="71"/>
      <c r="BK50" s="72"/>
      <c r="BL50" s="71"/>
      <c r="BM50" s="72"/>
      <c r="BN50" s="71"/>
      <c r="BO50" s="71"/>
      <c r="BP50" s="71"/>
      <c r="BQ50" s="72"/>
      <c r="BR50" s="71"/>
      <c r="BS50" s="71"/>
      <c r="BT50" s="71"/>
      <c r="BU50" s="71"/>
      <c r="BV50" s="72"/>
      <c r="BW50" s="71"/>
      <c r="BX50" s="71"/>
      <c r="BY50" s="72"/>
      <c r="BZ50" s="71"/>
      <c r="CA50" s="71"/>
      <c r="CB50" s="71"/>
      <c r="CC50" s="71"/>
      <c r="CD50" s="72"/>
      <c r="CE50" s="72"/>
      <c r="CF50" s="72"/>
      <c r="CG50" s="71"/>
      <c r="CH50" s="84"/>
    </row>
    <row r="51" spans="1:86" ht="54" hidden="1" customHeight="1" outlineLevel="1" x14ac:dyDescent="0.25">
      <c r="B51" s="95" t="s">
        <v>121</v>
      </c>
      <c r="C51" s="149" t="s">
        <v>122</v>
      </c>
      <c r="D51" s="149"/>
      <c r="E51" s="149"/>
      <c r="F51" s="149"/>
      <c r="G51" s="149"/>
      <c r="H51" s="149"/>
      <c r="I51" s="149"/>
      <c r="J51" s="149"/>
      <c r="K51" s="149"/>
      <c r="L51" s="149"/>
      <c r="M51" s="149"/>
      <c r="N51" s="149"/>
      <c r="O51" s="149"/>
      <c r="P51" s="149"/>
      <c r="Q51" s="149"/>
      <c r="R51" s="149"/>
      <c r="S51" s="149"/>
      <c r="T51" s="149"/>
      <c r="U51" s="149"/>
      <c r="V51" s="149"/>
      <c r="W51" s="149"/>
      <c r="X51" s="149"/>
      <c r="Y51" s="149"/>
      <c r="Z51" s="149"/>
      <c r="AA51" s="149"/>
      <c r="AB51" s="149"/>
      <c r="AC51" s="149"/>
      <c r="AD51" s="149"/>
      <c r="AE51" s="149"/>
      <c r="AF51" s="149"/>
      <c r="AG51" s="149"/>
      <c r="AH51" s="149"/>
      <c r="AI51" s="149"/>
      <c r="AJ51" s="149"/>
      <c r="AK51" s="149"/>
      <c r="AL51" s="149"/>
      <c r="AM51" s="149"/>
      <c r="AN51" s="149"/>
      <c r="AO51" s="149"/>
      <c r="AP51" s="149"/>
      <c r="AQ51" s="149"/>
      <c r="AR51" s="93"/>
      <c r="AS51" s="94"/>
      <c r="AT51" s="93"/>
      <c r="AU51" s="93"/>
      <c r="AV51" s="94"/>
      <c r="AW51" s="93"/>
      <c r="AX51" s="93"/>
      <c r="AY51" s="93"/>
      <c r="AZ51" s="93"/>
      <c r="BA51" s="93"/>
      <c r="BB51" s="93"/>
      <c r="BC51" s="93"/>
      <c r="BD51" s="93"/>
      <c r="BE51" s="93"/>
      <c r="BF51" s="93"/>
      <c r="BG51" s="93"/>
      <c r="BH51" s="94"/>
      <c r="BI51" s="93"/>
      <c r="BJ51" s="93"/>
      <c r="BK51" s="94"/>
      <c r="BL51" s="93"/>
      <c r="BM51" s="94"/>
      <c r="BN51" s="93"/>
      <c r="BO51" s="93"/>
      <c r="BP51" s="93"/>
      <c r="BQ51" s="94"/>
      <c r="BR51" s="93"/>
      <c r="BS51" s="93"/>
      <c r="BT51" s="93"/>
      <c r="BU51" s="93"/>
      <c r="BV51" s="93"/>
      <c r="BW51" s="93"/>
      <c r="BX51" s="93"/>
      <c r="BY51" s="94"/>
      <c r="BZ51" s="93"/>
      <c r="CA51" s="93"/>
      <c r="CB51" s="93"/>
      <c r="CC51" s="93"/>
      <c r="CD51" s="94"/>
      <c r="CE51" s="94"/>
      <c r="CF51" s="94"/>
      <c r="CG51" s="93"/>
      <c r="CH51" s="84"/>
    </row>
    <row r="52" spans="1:86" ht="54" hidden="1" customHeight="1" outlineLevel="1" x14ac:dyDescent="0.25">
      <c r="B52" s="95" t="s">
        <v>123</v>
      </c>
      <c r="C52" s="149"/>
      <c r="D52" s="149"/>
      <c r="E52" s="149"/>
      <c r="F52" s="149"/>
      <c r="G52" s="149"/>
      <c r="H52" s="149"/>
      <c r="I52" s="149"/>
      <c r="J52" s="149"/>
      <c r="K52" s="149"/>
      <c r="L52" s="149"/>
      <c r="M52" s="149"/>
      <c r="N52" s="149"/>
      <c r="O52" s="149"/>
      <c r="P52" s="149"/>
      <c r="Q52" s="149"/>
      <c r="R52" s="149"/>
      <c r="S52" s="149"/>
      <c r="T52" s="149"/>
      <c r="U52" s="149"/>
      <c r="V52" s="149"/>
      <c r="W52" s="149"/>
      <c r="X52" s="149"/>
      <c r="Y52" s="149"/>
      <c r="Z52" s="149"/>
      <c r="AA52" s="149"/>
      <c r="AB52" s="149"/>
      <c r="AC52" s="149"/>
      <c r="AD52" s="149"/>
      <c r="AE52" s="149"/>
      <c r="AF52" s="149"/>
      <c r="AG52" s="149"/>
      <c r="AH52" s="149"/>
      <c r="AI52" s="149"/>
      <c r="AJ52" s="149"/>
      <c r="AK52" s="149"/>
      <c r="AL52" s="149"/>
      <c r="AM52" s="149"/>
      <c r="AN52" s="149"/>
      <c r="AO52" s="149"/>
      <c r="AP52" s="149"/>
      <c r="AQ52" s="149"/>
      <c r="AR52" s="93"/>
      <c r="AS52" s="94"/>
      <c r="AT52" s="93"/>
      <c r="AU52" s="93"/>
      <c r="AV52" s="94"/>
      <c r="AW52" s="93"/>
      <c r="AX52" s="93"/>
      <c r="AY52" s="93"/>
      <c r="AZ52" s="93"/>
      <c r="BA52" s="93"/>
      <c r="BB52" s="93"/>
      <c r="BC52" s="93"/>
      <c r="BD52" s="93"/>
      <c r="BE52" s="93"/>
      <c r="BF52" s="93"/>
      <c r="BG52" s="93"/>
      <c r="BH52" s="94"/>
      <c r="BI52" s="93"/>
      <c r="BJ52" s="93"/>
      <c r="BK52" s="94"/>
      <c r="BL52" s="93"/>
      <c r="BM52" s="94"/>
      <c r="BN52" s="93"/>
      <c r="BO52" s="93"/>
      <c r="BP52" s="93"/>
      <c r="BQ52" s="94"/>
      <c r="BR52" s="93"/>
      <c r="BS52" s="93"/>
      <c r="BT52" s="93"/>
      <c r="BU52" s="93"/>
      <c r="BV52" s="93"/>
      <c r="BW52" s="93"/>
      <c r="BX52" s="93"/>
      <c r="BY52" s="94"/>
      <c r="BZ52" s="93"/>
      <c r="CA52" s="93"/>
      <c r="CB52" s="93"/>
      <c r="CC52" s="93"/>
      <c r="CD52" s="94"/>
      <c r="CE52" s="94"/>
      <c r="CF52" s="94"/>
      <c r="CG52" s="93"/>
      <c r="CH52" s="84"/>
    </row>
    <row r="53" spans="1:86" ht="54.95" customHeight="1" collapsed="1" x14ac:dyDescent="0.25">
      <c r="A53" s="18" t="s">
        <v>25</v>
      </c>
      <c r="B53" s="67" t="str">
        <f>A53&amp;" "&amp;VLOOKUP(A53,T_COMPETENCES[#Data],2,FALSE)</f>
        <v>C3.7 Maîtriser les principales unités de mesures et savoir les associer aux grandeurs correspondantes</v>
      </c>
      <c r="C53" s="68" t="str">
        <f t="shared" ref="C53:C54" si="17">IF(E53=0,"NE",(SUM(F53:CG53)*0.25)/COUNTA(F53:CG53))</f>
        <v>NE</v>
      </c>
      <c r="D53" s="69" t="str">
        <f t="shared" ref="D53:D54" si="18">IF(E53=0,"NE",IF(AND(C53&gt;=$C$3,E53&gt;=3),"OUI","NON"))</f>
        <v>NE</v>
      </c>
      <c r="E53" s="70">
        <f t="shared" ref="E53:E54" si="19">COUNTA(F53:CG53)</f>
        <v>0</v>
      </c>
      <c r="F53" s="71"/>
      <c r="G53" s="71"/>
      <c r="H53" s="72"/>
      <c r="I53" s="71"/>
      <c r="J53" s="71"/>
      <c r="K53" s="71"/>
      <c r="L53" s="71"/>
      <c r="M53" s="71"/>
      <c r="N53" s="72"/>
      <c r="O53" s="71"/>
      <c r="P53" s="71"/>
      <c r="Q53" s="73"/>
      <c r="R53" s="71"/>
      <c r="S53" s="71"/>
      <c r="T53" s="71"/>
      <c r="U53" s="71"/>
      <c r="V53" s="71"/>
      <c r="W53" s="71"/>
      <c r="X53" s="71"/>
      <c r="Y53" s="71"/>
      <c r="Z53" s="72"/>
      <c r="AA53" s="71"/>
      <c r="AB53" s="71"/>
      <c r="AC53" s="72"/>
      <c r="AD53" s="71"/>
      <c r="AE53" s="71"/>
      <c r="AF53" s="72"/>
      <c r="AG53" s="71"/>
      <c r="AH53" s="71"/>
      <c r="AI53" s="72"/>
      <c r="AJ53" s="71"/>
      <c r="AK53" s="71"/>
      <c r="AL53" s="72"/>
      <c r="AM53" s="71"/>
      <c r="AN53" s="71"/>
      <c r="AO53" s="71"/>
      <c r="AP53" s="71"/>
      <c r="AQ53" s="71"/>
      <c r="AR53" s="74"/>
      <c r="AS53" s="72"/>
      <c r="AT53" s="71"/>
      <c r="AU53" s="71"/>
      <c r="AV53" s="72"/>
      <c r="AW53" s="71"/>
      <c r="AX53" s="71"/>
      <c r="AY53" s="71"/>
      <c r="AZ53" s="71"/>
      <c r="BA53" s="71"/>
      <c r="BB53" s="71"/>
      <c r="BC53" s="71"/>
      <c r="BD53" s="71"/>
      <c r="BE53" s="71"/>
      <c r="BF53" s="71"/>
      <c r="BG53" s="71"/>
      <c r="BH53" s="72"/>
      <c r="BI53" s="71"/>
      <c r="BJ53" s="71"/>
      <c r="BK53" s="72"/>
      <c r="BL53" s="71"/>
      <c r="BM53" s="72"/>
      <c r="BN53" s="71"/>
      <c r="BO53" s="71"/>
      <c r="BP53" s="71"/>
      <c r="BQ53" s="72"/>
      <c r="BR53" s="71"/>
      <c r="BS53" s="71"/>
      <c r="BT53" s="71"/>
      <c r="BU53" s="71"/>
      <c r="BV53" s="72"/>
      <c r="BW53" s="71"/>
      <c r="BX53" s="71"/>
      <c r="BY53" s="72"/>
      <c r="BZ53" s="71"/>
      <c r="CA53" s="71"/>
      <c r="CB53" s="71"/>
      <c r="CC53" s="71"/>
      <c r="CD53" s="72"/>
      <c r="CE53" s="72"/>
      <c r="CF53" s="72"/>
      <c r="CG53" s="71"/>
      <c r="CH53" s="84"/>
    </row>
    <row r="54" spans="1:86" ht="54.95" customHeight="1" x14ac:dyDescent="0.25">
      <c r="A54" s="18" t="s">
        <v>26</v>
      </c>
      <c r="B54" s="91" t="str">
        <f>A54&amp;" "&amp;VLOOKUP(A54,T_COMPETENCES[#Data],2,FALSE)</f>
        <v>C3.8 Prendre et reporter des mesures</v>
      </c>
      <c r="C54" s="68" t="str">
        <f t="shared" si="17"/>
        <v>NE</v>
      </c>
      <c r="D54" s="69" t="str">
        <f t="shared" si="18"/>
        <v>NE</v>
      </c>
      <c r="E54" s="70">
        <f t="shared" si="19"/>
        <v>0</v>
      </c>
      <c r="F54" s="71"/>
      <c r="G54" s="71"/>
      <c r="H54" s="72"/>
      <c r="I54" s="71"/>
      <c r="J54" s="71"/>
      <c r="K54" s="71"/>
      <c r="L54" s="71"/>
      <c r="M54" s="71"/>
      <c r="N54" s="72"/>
      <c r="O54" s="71"/>
      <c r="P54" s="71"/>
      <c r="Q54" s="73"/>
      <c r="R54" s="71"/>
      <c r="S54" s="71"/>
      <c r="T54" s="71"/>
      <c r="U54" s="71"/>
      <c r="V54" s="71"/>
      <c r="W54" s="71"/>
      <c r="X54" s="71"/>
      <c r="Y54" s="71"/>
      <c r="Z54" s="72"/>
      <c r="AA54" s="71"/>
      <c r="AB54" s="71"/>
      <c r="AC54" s="72"/>
      <c r="AD54" s="71"/>
      <c r="AE54" s="71"/>
      <c r="AF54" s="72"/>
      <c r="AG54" s="71"/>
      <c r="AH54" s="71"/>
      <c r="AI54" s="72"/>
      <c r="AJ54" s="71"/>
      <c r="AK54" s="71"/>
      <c r="AL54" s="72"/>
      <c r="AM54" s="71"/>
      <c r="AN54" s="71"/>
      <c r="AO54" s="71"/>
      <c r="AP54" s="71"/>
      <c r="AQ54" s="71"/>
      <c r="AR54" s="74"/>
      <c r="AS54" s="72"/>
      <c r="AT54" s="71"/>
      <c r="AU54" s="71"/>
      <c r="AV54" s="72"/>
      <c r="AW54" s="71"/>
      <c r="AX54" s="71"/>
      <c r="AY54" s="71"/>
      <c r="AZ54" s="71"/>
      <c r="BA54" s="71"/>
      <c r="BB54" s="71"/>
      <c r="BC54" s="71"/>
      <c r="BD54" s="71"/>
      <c r="BE54" s="71"/>
      <c r="BF54" s="71"/>
      <c r="BG54" s="71"/>
      <c r="BH54" s="72"/>
      <c r="BI54" s="71"/>
      <c r="BJ54" s="71"/>
      <c r="BK54" s="72"/>
      <c r="BL54" s="71"/>
      <c r="BM54" s="72"/>
      <c r="BN54" s="71"/>
      <c r="BO54" s="71"/>
      <c r="BP54" s="71"/>
      <c r="BQ54" s="72"/>
      <c r="BR54" s="71"/>
      <c r="BS54" s="71"/>
      <c r="BT54" s="71"/>
      <c r="BU54" s="71"/>
      <c r="BV54" s="72"/>
      <c r="BW54" s="71"/>
      <c r="BX54" s="71"/>
      <c r="BY54" s="72"/>
      <c r="BZ54" s="71"/>
      <c r="CA54" s="71"/>
      <c r="CB54" s="71"/>
      <c r="CC54" s="71"/>
      <c r="CD54" s="72"/>
      <c r="CE54" s="72"/>
      <c r="CF54" s="72"/>
      <c r="CG54" s="71"/>
      <c r="CH54" s="84"/>
    </row>
    <row r="55" spans="1:86" ht="54" hidden="1" customHeight="1" outlineLevel="1" x14ac:dyDescent="0.25">
      <c r="B55" s="96" t="s">
        <v>124</v>
      </c>
      <c r="C55" s="149" t="s">
        <v>125</v>
      </c>
      <c r="D55" s="149"/>
      <c r="E55" s="149"/>
      <c r="F55" s="149"/>
      <c r="G55" s="149"/>
      <c r="H55" s="149"/>
      <c r="I55" s="149"/>
      <c r="J55" s="149"/>
      <c r="K55" s="149"/>
      <c r="L55" s="149"/>
      <c r="M55" s="149"/>
      <c r="N55" s="149"/>
      <c r="O55" s="149"/>
      <c r="P55" s="149"/>
      <c r="Q55" s="149"/>
      <c r="R55" s="149"/>
      <c r="S55" s="149"/>
      <c r="T55" s="149"/>
      <c r="U55" s="149"/>
      <c r="V55" s="149"/>
      <c r="W55" s="149"/>
      <c r="X55" s="149"/>
      <c r="Y55" s="149"/>
      <c r="Z55" s="149"/>
      <c r="AA55" s="149"/>
      <c r="AB55" s="149"/>
      <c r="AC55" s="149"/>
      <c r="AD55" s="149"/>
      <c r="AE55" s="149"/>
      <c r="AF55" s="149"/>
      <c r="AG55" s="149"/>
      <c r="AH55" s="149"/>
      <c r="AI55" s="149"/>
      <c r="AJ55" s="149"/>
      <c r="AK55" s="149"/>
      <c r="AL55" s="149"/>
      <c r="AM55" s="149"/>
      <c r="AN55" s="149"/>
      <c r="AO55" s="149"/>
      <c r="AP55" s="149"/>
      <c r="AQ55" s="149"/>
      <c r="AR55" s="97"/>
      <c r="AS55" s="94"/>
      <c r="AT55" s="93"/>
      <c r="AU55" s="93"/>
      <c r="AV55" s="94"/>
      <c r="AW55" s="93"/>
      <c r="AX55" s="93"/>
      <c r="AY55" s="93"/>
      <c r="AZ55" s="93"/>
      <c r="BA55" s="93"/>
      <c r="BB55" s="93"/>
      <c r="BC55" s="93"/>
      <c r="BD55" s="93"/>
      <c r="BE55" s="93"/>
      <c r="BF55" s="93"/>
      <c r="BG55" s="93"/>
      <c r="BH55" s="94"/>
      <c r="BI55" s="93"/>
      <c r="BJ55" s="93"/>
      <c r="BK55" s="94"/>
      <c r="BL55" s="93"/>
      <c r="BM55" s="94"/>
      <c r="BN55" s="93"/>
      <c r="BO55" s="93"/>
      <c r="BP55" s="93"/>
      <c r="BQ55" s="94"/>
      <c r="BR55" s="93"/>
      <c r="BS55" s="93"/>
      <c r="BT55" s="93"/>
      <c r="BU55" s="93"/>
      <c r="BV55" s="93"/>
      <c r="BW55" s="93"/>
      <c r="BX55" s="93"/>
      <c r="BY55" s="94"/>
      <c r="BZ55" s="93"/>
      <c r="CA55" s="93"/>
      <c r="CB55" s="93"/>
      <c r="CC55" s="93"/>
      <c r="CD55" s="94"/>
      <c r="CE55" s="94"/>
      <c r="CF55" s="94"/>
      <c r="CG55" s="93"/>
      <c r="CH55" s="84"/>
    </row>
    <row r="56" spans="1:86" ht="54.95" customHeight="1" collapsed="1" x14ac:dyDescent="0.25">
      <c r="A56" s="18" t="s">
        <v>27</v>
      </c>
      <c r="B56" s="67" t="str">
        <f>A56&amp;" "&amp;VLOOKUP(A56,T_COMPETENCES[#Data],2,FALSE)</f>
        <v>C3.9 Tracer un trait de niveau, d'aplomb</v>
      </c>
      <c r="C56" s="68" t="str">
        <f t="shared" ref="C56:C62" si="20">IF(E56=0,"NE",(SUM(F56:CG56)*0.25)/COUNTA(F56:CG56))</f>
        <v>NE</v>
      </c>
      <c r="D56" s="69" t="str">
        <f t="shared" ref="D56:D62" si="21">IF(E56=0,"NE",IF(AND(C56&gt;=$C$3,E56&gt;=3),"OUI","NON"))</f>
        <v>NE</v>
      </c>
      <c r="E56" s="70">
        <f t="shared" ref="E56:E62" si="22">COUNTA(F56:CG56)</f>
        <v>0</v>
      </c>
      <c r="F56" s="71"/>
      <c r="G56" s="71"/>
      <c r="H56" s="72"/>
      <c r="I56" s="71"/>
      <c r="J56" s="71"/>
      <c r="K56" s="71"/>
      <c r="L56" s="71"/>
      <c r="M56" s="71"/>
      <c r="N56" s="72"/>
      <c r="O56" s="71"/>
      <c r="P56" s="71"/>
      <c r="Q56" s="73"/>
      <c r="R56" s="71"/>
      <c r="S56" s="71"/>
      <c r="T56" s="71"/>
      <c r="U56" s="71"/>
      <c r="V56" s="71"/>
      <c r="W56" s="71"/>
      <c r="X56" s="71"/>
      <c r="Y56" s="71"/>
      <c r="Z56" s="72"/>
      <c r="AA56" s="71"/>
      <c r="AB56" s="71"/>
      <c r="AC56" s="72"/>
      <c r="AD56" s="71"/>
      <c r="AE56" s="71"/>
      <c r="AF56" s="72"/>
      <c r="AG56" s="71"/>
      <c r="AH56" s="71"/>
      <c r="AI56" s="72"/>
      <c r="AJ56" s="71"/>
      <c r="AK56" s="71"/>
      <c r="AL56" s="72"/>
      <c r="AM56" s="71"/>
      <c r="AN56" s="71"/>
      <c r="AO56" s="71"/>
      <c r="AP56" s="71"/>
      <c r="AQ56" s="71"/>
      <c r="AR56" s="74"/>
      <c r="AS56" s="72"/>
      <c r="AT56" s="71"/>
      <c r="AU56" s="71"/>
      <c r="AV56" s="72"/>
      <c r="AW56" s="71"/>
      <c r="AX56" s="71"/>
      <c r="AY56" s="71"/>
      <c r="AZ56" s="71"/>
      <c r="BA56" s="71"/>
      <c r="BB56" s="71"/>
      <c r="BC56" s="71"/>
      <c r="BD56" s="71"/>
      <c r="BE56" s="71"/>
      <c r="BF56" s="71"/>
      <c r="BG56" s="71"/>
      <c r="BH56" s="72"/>
      <c r="BI56" s="71"/>
      <c r="BJ56" s="71"/>
      <c r="BK56" s="72"/>
      <c r="BL56" s="71"/>
      <c r="BM56" s="72"/>
      <c r="BN56" s="71"/>
      <c r="BO56" s="71"/>
      <c r="BP56" s="71"/>
      <c r="BQ56" s="72"/>
      <c r="BR56" s="71"/>
      <c r="BS56" s="71"/>
      <c r="BT56" s="71"/>
      <c r="BU56" s="71"/>
      <c r="BV56" s="72"/>
      <c r="BW56" s="71"/>
      <c r="BX56" s="71"/>
      <c r="BY56" s="72"/>
      <c r="BZ56" s="71"/>
      <c r="CA56" s="71"/>
      <c r="CB56" s="71"/>
      <c r="CC56" s="71"/>
      <c r="CD56" s="72"/>
      <c r="CE56" s="72"/>
      <c r="CF56" s="72"/>
      <c r="CG56" s="71"/>
      <c r="CH56" s="84"/>
    </row>
    <row r="57" spans="1:86" ht="54.95" customHeight="1" x14ac:dyDescent="0.25">
      <c r="A57" s="18" t="s">
        <v>28</v>
      </c>
      <c r="B57" s="81" t="str">
        <f>A57&amp;" "&amp;VLOOKUP(A57,T_COMPETENCES[#Data],2,FALSE)</f>
        <v>C3.10 Préparer des supports</v>
      </c>
      <c r="C57" s="68" t="str">
        <f t="shared" si="20"/>
        <v>NE</v>
      </c>
      <c r="D57" s="69" t="str">
        <f t="shared" si="21"/>
        <v>NE</v>
      </c>
      <c r="E57" s="70">
        <f t="shared" si="22"/>
        <v>0</v>
      </c>
      <c r="F57" s="71"/>
      <c r="G57" s="71"/>
      <c r="H57" s="72"/>
      <c r="I57" s="71"/>
      <c r="J57" s="71"/>
      <c r="K57" s="71"/>
      <c r="L57" s="71"/>
      <c r="M57" s="71"/>
      <c r="N57" s="72"/>
      <c r="O57" s="71"/>
      <c r="P57" s="71"/>
      <c r="Q57" s="73"/>
      <c r="R57" s="71"/>
      <c r="S57" s="71"/>
      <c r="T57" s="71"/>
      <c r="U57" s="71"/>
      <c r="V57" s="71"/>
      <c r="W57" s="71"/>
      <c r="X57" s="71"/>
      <c r="Y57" s="71"/>
      <c r="Z57" s="72"/>
      <c r="AA57" s="71"/>
      <c r="AB57" s="71"/>
      <c r="AC57" s="72"/>
      <c r="AD57" s="71"/>
      <c r="AE57" s="71"/>
      <c r="AF57" s="72"/>
      <c r="AG57" s="71"/>
      <c r="AH57" s="71"/>
      <c r="AI57" s="72"/>
      <c r="AJ57" s="71"/>
      <c r="AK57" s="71"/>
      <c r="AL57" s="72"/>
      <c r="AM57" s="71"/>
      <c r="AN57" s="71"/>
      <c r="AO57" s="71"/>
      <c r="AP57" s="71"/>
      <c r="AQ57" s="71"/>
      <c r="AR57" s="74"/>
      <c r="AS57" s="72"/>
      <c r="AT57" s="71"/>
      <c r="AU57" s="71"/>
      <c r="AV57" s="72"/>
      <c r="AW57" s="71"/>
      <c r="AX57" s="71"/>
      <c r="AY57" s="71"/>
      <c r="AZ57" s="71"/>
      <c r="BA57" s="71"/>
      <c r="BB57" s="71"/>
      <c r="BC57" s="71"/>
      <c r="BD57" s="71"/>
      <c r="BE57" s="71"/>
      <c r="BF57" s="71"/>
      <c r="BG57" s="71"/>
      <c r="BH57" s="72"/>
      <c r="BI57" s="71"/>
      <c r="BJ57" s="71"/>
      <c r="BK57" s="72"/>
      <c r="BL57" s="71"/>
      <c r="BM57" s="72"/>
      <c r="BN57" s="71"/>
      <c r="BO57" s="71"/>
      <c r="BP57" s="71"/>
      <c r="BQ57" s="72"/>
      <c r="BR57" s="71"/>
      <c r="BS57" s="71"/>
      <c r="BT57" s="71"/>
      <c r="BU57" s="71"/>
      <c r="BV57" s="72"/>
      <c r="BW57" s="71"/>
      <c r="BX57" s="71"/>
      <c r="BY57" s="72"/>
      <c r="BZ57" s="71"/>
      <c r="CA57" s="71"/>
      <c r="CB57" s="71"/>
      <c r="CC57" s="71"/>
      <c r="CD57" s="72"/>
      <c r="CE57" s="72"/>
      <c r="CF57" s="72"/>
      <c r="CG57" s="71"/>
      <c r="CH57" s="84"/>
    </row>
    <row r="58" spans="1:86" ht="54.95" customHeight="1" x14ac:dyDescent="0.25">
      <c r="A58" s="18" t="s">
        <v>29</v>
      </c>
      <c r="B58" s="67" t="str">
        <f>A58&amp;" "&amp;VLOOKUP(A58,T_COMPETENCES[#Data],2,FALSE)</f>
        <v>C3.11 Monter, assembler des éléments, des sous ensembles à l'aide d'une procédure ou d'une représentation graphique</v>
      </c>
      <c r="C58" s="68" t="str">
        <f t="shared" si="20"/>
        <v>NE</v>
      </c>
      <c r="D58" s="69" t="str">
        <f t="shared" si="21"/>
        <v>NE</v>
      </c>
      <c r="E58" s="70">
        <f t="shared" si="22"/>
        <v>0</v>
      </c>
      <c r="F58" s="71"/>
      <c r="G58" s="71"/>
      <c r="H58" s="72"/>
      <c r="I58" s="71"/>
      <c r="J58" s="71"/>
      <c r="K58" s="71"/>
      <c r="L58" s="71"/>
      <c r="M58" s="71"/>
      <c r="N58" s="72"/>
      <c r="O58" s="71"/>
      <c r="P58" s="71"/>
      <c r="Q58" s="73"/>
      <c r="R58" s="71"/>
      <c r="S58" s="71"/>
      <c r="T58" s="71"/>
      <c r="U58" s="71"/>
      <c r="V58" s="71"/>
      <c r="W58" s="71"/>
      <c r="X58" s="71"/>
      <c r="Y58" s="71"/>
      <c r="Z58" s="72"/>
      <c r="AA58" s="71"/>
      <c r="AB58" s="71"/>
      <c r="AC58" s="72"/>
      <c r="AD58" s="71"/>
      <c r="AE58" s="71"/>
      <c r="AF58" s="72"/>
      <c r="AG58" s="71"/>
      <c r="AH58" s="71"/>
      <c r="AI58" s="72"/>
      <c r="AJ58" s="71"/>
      <c r="AK58" s="71"/>
      <c r="AL58" s="72"/>
      <c r="AM58" s="71"/>
      <c r="AN58" s="71"/>
      <c r="AO58" s="71"/>
      <c r="AP58" s="71"/>
      <c r="AQ58" s="71"/>
      <c r="AR58" s="74"/>
      <c r="AS58" s="72"/>
      <c r="AT58" s="71"/>
      <c r="AU58" s="71"/>
      <c r="AV58" s="72"/>
      <c r="AW58" s="71"/>
      <c r="AX58" s="71"/>
      <c r="AY58" s="71"/>
      <c r="AZ58" s="71"/>
      <c r="BA58" s="71"/>
      <c r="BB58" s="71"/>
      <c r="BC58" s="71"/>
      <c r="BD58" s="71"/>
      <c r="BE58" s="71"/>
      <c r="BF58" s="71"/>
      <c r="BG58" s="71"/>
      <c r="BH58" s="72"/>
      <c r="BI58" s="71"/>
      <c r="BJ58" s="71"/>
      <c r="BK58" s="72"/>
      <c r="BL58" s="71"/>
      <c r="BM58" s="72"/>
      <c r="BN58" s="71"/>
      <c r="BO58" s="71"/>
      <c r="BP58" s="71"/>
      <c r="BQ58" s="72"/>
      <c r="BR58" s="71"/>
      <c r="BS58" s="71"/>
      <c r="BT58" s="71"/>
      <c r="BU58" s="71"/>
      <c r="BV58" s="72"/>
      <c r="BW58" s="71"/>
      <c r="BX58" s="71"/>
      <c r="BY58" s="72"/>
      <c r="BZ58" s="71"/>
      <c r="CA58" s="71"/>
      <c r="CB58" s="71"/>
      <c r="CC58" s="71"/>
      <c r="CD58" s="72"/>
      <c r="CE58" s="72"/>
      <c r="CF58" s="72"/>
      <c r="CG58" s="71"/>
      <c r="CH58" s="84"/>
    </row>
    <row r="59" spans="1:86" ht="54.95" customHeight="1" x14ac:dyDescent="0.25">
      <c r="A59" s="18" t="s">
        <v>30</v>
      </c>
      <c r="B59" s="81" t="str">
        <f>A59&amp;" "&amp;VLOOKUP(A59,T_COMPETENCES[#Data],2,FALSE)</f>
        <v>C3.12 Positionner, régler des éléments, des constituants</v>
      </c>
      <c r="C59" s="68" t="str">
        <f t="shared" si="20"/>
        <v>NE</v>
      </c>
      <c r="D59" s="69" t="str">
        <f t="shared" si="21"/>
        <v>NE</v>
      </c>
      <c r="E59" s="70">
        <f t="shared" si="22"/>
        <v>0</v>
      </c>
      <c r="F59" s="71"/>
      <c r="G59" s="71"/>
      <c r="H59" s="72"/>
      <c r="I59" s="71"/>
      <c r="J59" s="71"/>
      <c r="K59" s="71"/>
      <c r="L59" s="71"/>
      <c r="M59" s="71"/>
      <c r="N59" s="72"/>
      <c r="O59" s="71"/>
      <c r="P59" s="71"/>
      <c r="Q59" s="73"/>
      <c r="R59" s="71"/>
      <c r="S59" s="71"/>
      <c r="T59" s="71"/>
      <c r="U59" s="71"/>
      <c r="V59" s="71"/>
      <c r="W59" s="71"/>
      <c r="X59" s="71"/>
      <c r="Y59" s="71"/>
      <c r="Z59" s="72"/>
      <c r="AA59" s="71"/>
      <c r="AB59" s="71"/>
      <c r="AC59" s="72"/>
      <c r="AD59" s="71"/>
      <c r="AE59" s="71"/>
      <c r="AF59" s="72"/>
      <c r="AG59" s="71"/>
      <c r="AH59" s="71"/>
      <c r="AI59" s="72"/>
      <c r="AJ59" s="71"/>
      <c r="AK59" s="71"/>
      <c r="AL59" s="72"/>
      <c r="AM59" s="71"/>
      <c r="AN59" s="71"/>
      <c r="AO59" s="71"/>
      <c r="AP59" s="71"/>
      <c r="AQ59" s="71"/>
      <c r="AR59" s="74"/>
      <c r="AS59" s="72"/>
      <c r="AT59" s="71"/>
      <c r="AU59" s="71"/>
      <c r="AV59" s="72"/>
      <c r="AW59" s="71"/>
      <c r="AX59" s="71"/>
      <c r="AY59" s="71"/>
      <c r="AZ59" s="71"/>
      <c r="BA59" s="71"/>
      <c r="BB59" s="71"/>
      <c r="BC59" s="71"/>
      <c r="BD59" s="71"/>
      <c r="BE59" s="71"/>
      <c r="BF59" s="71"/>
      <c r="BG59" s="71"/>
      <c r="BH59" s="72"/>
      <c r="BI59" s="71"/>
      <c r="BJ59" s="71"/>
      <c r="BK59" s="72"/>
      <c r="BL59" s="71"/>
      <c r="BM59" s="72"/>
      <c r="BN59" s="71"/>
      <c r="BO59" s="71"/>
      <c r="BP59" s="71"/>
      <c r="BQ59" s="72"/>
      <c r="BR59" s="71"/>
      <c r="BS59" s="71"/>
      <c r="BT59" s="71"/>
      <c r="BU59" s="71"/>
      <c r="BV59" s="72"/>
      <c r="BW59" s="71"/>
      <c r="BX59" s="71"/>
      <c r="BY59" s="72"/>
      <c r="BZ59" s="71"/>
      <c r="CA59" s="71"/>
      <c r="CB59" s="71"/>
      <c r="CC59" s="71"/>
      <c r="CD59" s="72"/>
      <c r="CE59" s="72"/>
      <c r="CF59" s="72"/>
      <c r="CG59" s="71"/>
      <c r="CH59" s="84"/>
    </row>
    <row r="60" spans="1:86" ht="54.95" customHeight="1" x14ac:dyDescent="0.25">
      <c r="A60" s="18" t="s">
        <v>31</v>
      </c>
      <c r="B60" s="67" t="str">
        <f>A60&amp;" "&amp;VLOOKUP(A60,T_COMPETENCES[#Data],2,FALSE)</f>
        <v>C3.13 Contrôler une dimension, un assemblage, un aspect de finition</v>
      </c>
      <c r="C60" s="68" t="str">
        <f t="shared" si="20"/>
        <v>NE</v>
      </c>
      <c r="D60" s="69" t="str">
        <f t="shared" si="21"/>
        <v>NE</v>
      </c>
      <c r="E60" s="70">
        <f t="shared" si="22"/>
        <v>0</v>
      </c>
      <c r="F60" s="71"/>
      <c r="G60" s="71"/>
      <c r="H60" s="72"/>
      <c r="I60" s="71"/>
      <c r="J60" s="71"/>
      <c r="K60" s="71"/>
      <c r="L60" s="71"/>
      <c r="M60" s="71"/>
      <c r="N60" s="72"/>
      <c r="O60" s="71"/>
      <c r="P60" s="71"/>
      <c r="Q60" s="73"/>
      <c r="R60" s="71"/>
      <c r="S60" s="71"/>
      <c r="T60" s="71"/>
      <c r="U60" s="71"/>
      <c r="V60" s="71"/>
      <c r="W60" s="71"/>
      <c r="X60" s="71"/>
      <c r="Y60" s="71"/>
      <c r="Z60" s="72"/>
      <c r="AA60" s="71"/>
      <c r="AB60" s="71"/>
      <c r="AC60" s="72"/>
      <c r="AD60" s="71"/>
      <c r="AE60" s="71"/>
      <c r="AF60" s="72"/>
      <c r="AG60" s="71"/>
      <c r="AH60" s="71"/>
      <c r="AI60" s="72"/>
      <c r="AJ60" s="71"/>
      <c r="AK60" s="71"/>
      <c r="AL60" s="72"/>
      <c r="AM60" s="71"/>
      <c r="AN60" s="71"/>
      <c r="AO60" s="71"/>
      <c r="AP60" s="71"/>
      <c r="AQ60" s="71"/>
      <c r="AR60" s="74"/>
      <c r="AS60" s="72"/>
      <c r="AT60" s="71"/>
      <c r="AU60" s="71"/>
      <c r="AV60" s="72"/>
      <c r="AW60" s="71"/>
      <c r="AX60" s="71"/>
      <c r="AY60" s="71"/>
      <c r="AZ60" s="71"/>
      <c r="BA60" s="71"/>
      <c r="BB60" s="71"/>
      <c r="BC60" s="71"/>
      <c r="BD60" s="71"/>
      <c r="BE60" s="71"/>
      <c r="BF60" s="71"/>
      <c r="BG60" s="71"/>
      <c r="BH60" s="72"/>
      <c r="BI60" s="71"/>
      <c r="BJ60" s="71"/>
      <c r="BK60" s="72"/>
      <c r="BL60" s="71"/>
      <c r="BM60" s="72"/>
      <c r="BN60" s="71"/>
      <c r="BO60" s="71"/>
      <c r="BP60" s="71"/>
      <c r="BQ60" s="72"/>
      <c r="BR60" s="71"/>
      <c r="BS60" s="71"/>
      <c r="BT60" s="71"/>
      <c r="BU60" s="71"/>
      <c r="BV60" s="72"/>
      <c r="BW60" s="71"/>
      <c r="BX60" s="71"/>
      <c r="BY60" s="72"/>
      <c r="BZ60" s="71"/>
      <c r="CA60" s="71"/>
      <c r="CB60" s="71"/>
      <c r="CC60" s="71"/>
      <c r="CD60" s="72"/>
      <c r="CE60" s="72"/>
      <c r="CF60" s="72"/>
      <c r="CG60" s="71"/>
      <c r="CH60" s="84"/>
    </row>
    <row r="61" spans="1:86" ht="54.95" customHeight="1" x14ac:dyDescent="0.25">
      <c r="A61" s="18" t="s">
        <v>32</v>
      </c>
      <c r="B61" s="81" t="str">
        <f>A61&amp;" "&amp;VLOOKUP(A61,T_COMPETENCES[#Data],2,FALSE)</f>
        <v>C3.14 Vérifier les quantités</v>
      </c>
      <c r="C61" s="68" t="str">
        <f t="shared" si="20"/>
        <v>NE</v>
      </c>
      <c r="D61" s="69" t="str">
        <f t="shared" si="21"/>
        <v>NE</v>
      </c>
      <c r="E61" s="70">
        <f t="shared" si="22"/>
        <v>0</v>
      </c>
      <c r="F61" s="71"/>
      <c r="G61" s="71"/>
      <c r="H61" s="72"/>
      <c r="I61" s="71"/>
      <c r="J61" s="71"/>
      <c r="K61" s="71"/>
      <c r="L61" s="71"/>
      <c r="M61" s="71"/>
      <c r="N61" s="72"/>
      <c r="O61" s="71"/>
      <c r="P61" s="71"/>
      <c r="Q61" s="73"/>
      <c r="R61" s="71"/>
      <c r="S61" s="71"/>
      <c r="T61" s="71"/>
      <c r="U61" s="71"/>
      <c r="V61" s="71"/>
      <c r="W61" s="71"/>
      <c r="X61" s="71"/>
      <c r="Y61" s="71"/>
      <c r="Z61" s="72"/>
      <c r="AA61" s="71"/>
      <c r="AB61" s="71"/>
      <c r="AC61" s="72"/>
      <c r="AD61" s="71"/>
      <c r="AE61" s="71"/>
      <c r="AF61" s="72"/>
      <c r="AG61" s="71"/>
      <c r="AH61" s="71"/>
      <c r="AI61" s="72"/>
      <c r="AJ61" s="71"/>
      <c r="AK61" s="71"/>
      <c r="AL61" s="72"/>
      <c r="AM61" s="71"/>
      <c r="AN61" s="71"/>
      <c r="AO61" s="71"/>
      <c r="AP61" s="71"/>
      <c r="AQ61" s="71"/>
      <c r="AR61" s="74"/>
      <c r="AS61" s="72"/>
      <c r="AT61" s="71"/>
      <c r="AU61" s="71"/>
      <c r="AV61" s="72"/>
      <c r="AW61" s="71"/>
      <c r="AX61" s="71"/>
      <c r="AY61" s="71"/>
      <c r="AZ61" s="71"/>
      <c r="BA61" s="71"/>
      <c r="BB61" s="71"/>
      <c r="BC61" s="71"/>
      <c r="BD61" s="71"/>
      <c r="BE61" s="71"/>
      <c r="BF61" s="71"/>
      <c r="BG61" s="71"/>
      <c r="BH61" s="72"/>
      <c r="BI61" s="71"/>
      <c r="BJ61" s="71"/>
      <c r="BK61" s="72"/>
      <c r="BL61" s="71"/>
      <c r="BM61" s="72"/>
      <c r="BN61" s="71"/>
      <c r="BO61" s="71"/>
      <c r="BP61" s="71"/>
      <c r="BQ61" s="72"/>
      <c r="BR61" s="71"/>
      <c r="BS61" s="71"/>
      <c r="BT61" s="71"/>
      <c r="BU61" s="71"/>
      <c r="BV61" s="72"/>
      <c r="BW61" s="71"/>
      <c r="BX61" s="71"/>
      <c r="BY61" s="72"/>
      <c r="BZ61" s="71"/>
      <c r="CA61" s="71"/>
      <c r="CB61" s="71"/>
      <c r="CC61" s="71"/>
      <c r="CD61" s="72"/>
      <c r="CE61" s="72"/>
      <c r="CF61" s="72"/>
      <c r="CG61" s="71"/>
      <c r="CH61" s="84"/>
    </row>
    <row r="62" spans="1:86" ht="54.95" customHeight="1" x14ac:dyDescent="0.25">
      <c r="A62" s="18" t="s">
        <v>33</v>
      </c>
      <c r="B62" s="67" t="str">
        <f>A62&amp;" "&amp;VLOOKUP(A62,T_COMPETENCES[#Data],2,FALSE)</f>
        <v>C3.15 Exécuter une tâche dans un temps imparti</v>
      </c>
      <c r="C62" s="68" t="str">
        <f t="shared" si="20"/>
        <v>NE</v>
      </c>
      <c r="D62" s="69" t="str">
        <f t="shared" si="21"/>
        <v>NE</v>
      </c>
      <c r="E62" s="70">
        <f t="shared" si="22"/>
        <v>0</v>
      </c>
      <c r="F62" s="71"/>
      <c r="G62" s="71"/>
      <c r="H62" s="72"/>
      <c r="I62" s="71"/>
      <c r="J62" s="71"/>
      <c r="K62" s="71"/>
      <c r="L62" s="71"/>
      <c r="M62" s="71"/>
      <c r="N62" s="72"/>
      <c r="O62" s="71"/>
      <c r="P62" s="71"/>
      <c r="Q62" s="73"/>
      <c r="R62" s="71"/>
      <c r="S62" s="71"/>
      <c r="T62" s="71"/>
      <c r="U62" s="71"/>
      <c r="V62" s="71"/>
      <c r="W62" s="71"/>
      <c r="X62" s="71"/>
      <c r="Y62" s="71"/>
      <c r="Z62" s="72"/>
      <c r="AA62" s="71"/>
      <c r="AB62" s="71"/>
      <c r="AC62" s="72"/>
      <c r="AD62" s="71"/>
      <c r="AE62" s="71"/>
      <c r="AF62" s="72"/>
      <c r="AG62" s="71"/>
      <c r="AH62" s="71"/>
      <c r="AI62" s="72"/>
      <c r="AJ62" s="71"/>
      <c r="AK62" s="71"/>
      <c r="AL62" s="72"/>
      <c r="AM62" s="71"/>
      <c r="AN62" s="71"/>
      <c r="AO62" s="71"/>
      <c r="AP62" s="71"/>
      <c r="AQ62" s="71"/>
      <c r="AR62" s="74"/>
      <c r="AS62" s="72"/>
      <c r="AT62" s="71"/>
      <c r="AU62" s="71"/>
      <c r="AV62" s="72"/>
      <c r="AW62" s="71"/>
      <c r="AX62" s="71"/>
      <c r="AY62" s="71"/>
      <c r="AZ62" s="71"/>
      <c r="BA62" s="71"/>
      <c r="BB62" s="71"/>
      <c r="BC62" s="71"/>
      <c r="BD62" s="71"/>
      <c r="BE62" s="71"/>
      <c r="BF62" s="71"/>
      <c r="BG62" s="71"/>
      <c r="BH62" s="72"/>
      <c r="BI62" s="71"/>
      <c r="BJ62" s="71"/>
      <c r="BK62" s="72"/>
      <c r="BL62" s="71"/>
      <c r="BM62" s="72"/>
      <c r="BN62" s="71"/>
      <c r="BO62" s="71"/>
      <c r="BP62" s="71"/>
      <c r="BQ62" s="72"/>
      <c r="BR62" s="71"/>
      <c r="BS62" s="71"/>
      <c r="BT62" s="71"/>
      <c r="BU62" s="71"/>
      <c r="BV62" s="72"/>
      <c r="BW62" s="71"/>
      <c r="BX62" s="71"/>
      <c r="BY62" s="72"/>
      <c r="BZ62" s="71"/>
      <c r="CA62" s="71"/>
      <c r="CB62" s="71"/>
      <c r="CC62" s="71"/>
      <c r="CD62" s="72"/>
      <c r="CE62" s="72"/>
      <c r="CF62" s="72"/>
      <c r="CG62" s="71"/>
      <c r="CH62" s="84"/>
    </row>
    <row r="63" spans="1:86" ht="23.25" hidden="1" outlineLevel="1" x14ac:dyDescent="0.25">
      <c r="B63" s="95" t="s">
        <v>126</v>
      </c>
      <c r="C63" s="149" t="s">
        <v>127</v>
      </c>
      <c r="D63" s="149"/>
      <c r="E63" s="149"/>
      <c r="F63" s="149"/>
      <c r="G63" s="149"/>
      <c r="H63" s="149"/>
      <c r="I63" s="149"/>
      <c r="J63" s="149"/>
      <c r="K63" s="149"/>
      <c r="L63" s="149"/>
      <c r="M63" s="149"/>
      <c r="N63" s="149"/>
      <c r="O63" s="149"/>
      <c r="P63" s="149"/>
      <c r="Q63" s="149"/>
      <c r="R63" s="149"/>
      <c r="S63" s="149"/>
      <c r="T63" s="149"/>
      <c r="U63" s="149"/>
      <c r="V63" s="149"/>
      <c r="W63" s="149"/>
      <c r="X63" s="149"/>
      <c r="Y63" s="149"/>
      <c r="Z63" s="149"/>
      <c r="AA63" s="149"/>
      <c r="AB63" s="149"/>
      <c r="AC63" s="149"/>
      <c r="AD63" s="149"/>
      <c r="AE63" s="149"/>
      <c r="AF63" s="149"/>
      <c r="AG63" s="149"/>
      <c r="AH63" s="149"/>
      <c r="AI63" s="149"/>
      <c r="AJ63" s="149"/>
      <c r="AK63" s="149"/>
      <c r="AL63" s="149"/>
      <c r="AM63" s="149"/>
      <c r="AN63" s="149"/>
      <c r="AO63" s="149"/>
      <c r="AP63" s="149"/>
      <c r="AQ63" s="149"/>
      <c r="AR63" s="98"/>
      <c r="AS63" s="99"/>
      <c r="AT63" s="98"/>
      <c r="AU63" s="98"/>
      <c r="AV63" s="99"/>
      <c r="AW63" s="98"/>
      <c r="AX63" s="98"/>
      <c r="AY63" s="98"/>
      <c r="AZ63" s="98"/>
      <c r="BA63" s="98"/>
      <c r="BB63" s="98"/>
      <c r="BC63" s="98"/>
      <c r="BD63" s="98"/>
      <c r="BE63" s="98"/>
      <c r="BF63" s="98"/>
      <c r="BG63" s="98"/>
      <c r="BH63" s="99"/>
      <c r="BI63" s="98"/>
      <c r="BJ63" s="98"/>
      <c r="BK63" s="99"/>
      <c r="BL63" s="98"/>
      <c r="BM63" s="99"/>
      <c r="BN63" s="98"/>
      <c r="BO63" s="98"/>
      <c r="BP63" s="98"/>
      <c r="BQ63" s="99"/>
      <c r="BR63" s="98"/>
      <c r="BS63" s="98"/>
      <c r="BT63" s="98"/>
      <c r="BU63" s="98"/>
      <c r="BV63" s="98"/>
      <c r="BW63" s="98"/>
      <c r="BX63" s="98"/>
      <c r="BY63" s="99"/>
      <c r="BZ63" s="98"/>
      <c r="CA63" s="98"/>
      <c r="CB63" s="98"/>
      <c r="CC63" s="98"/>
      <c r="CD63" s="99"/>
      <c r="CE63" s="99"/>
      <c r="CF63" s="99"/>
      <c r="CG63" s="98"/>
      <c r="CH63" s="84"/>
    </row>
    <row r="64" spans="1:86" ht="23.25" hidden="1" outlineLevel="1" x14ac:dyDescent="0.25">
      <c r="B64" s="95" t="s">
        <v>128</v>
      </c>
      <c r="C64" s="149" t="s">
        <v>129</v>
      </c>
      <c r="D64" s="149"/>
      <c r="E64" s="149"/>
      <c r="F64" s="149"/>
      <c r="G64" s="149"/>
      <c r="H64" s="149"/>
      <c r="I64" s="149"/>
      <c r="J64" s="149"/>
      <c r="K64" s="149"/>
      <c r="L64" s="149"/>
      <c r="M64" s="149"/>
      <c r="N64" s="149"/>
      <c r="O64" s="149"/>
      <c r="P64" s="149"/>
      <c r="Q64" s="149"/>
      <c r="R64" s="149"/>
      <c r="S64" s="149"/>
      <c r="T64" s="149"/>
      <c r="U64" s="149"/>
      <c r="V64" s="149"/>
      <c r="W64" s="149"/>
      <c r="X64" s="149"/>
      <c r="Y64" s="149"/>
      <c r="Z64" s="149"/>
      <c r="AA64" s="149"/>
      <c r="AB64" s="149"/>
      <c r="AC64" s="149"/>
      <c r="AD64" s="149"/>
      <c r="AE64" s="149"/>
      <c r="AF64" s="149"/>
      <c r="AG64" s="149"/>
      <c r="AH64" s="149"/>
      <c r="AI64" s="149"/>
      <c r="AJ64" s="149"/>
      <c r="AK64" s="149"/>
      <c r="AL64" s="149"/>
      <c r="AM64" s="149"/>
      <c r="AN64" s="149"/>
      <c r="AO64" s="149"/>
      <c r="AP64" s="149"/>
      <c r="AQ64" s="149"/>
      <c r="AR64" s="98"/>
      <c r="AS64" s="99"/>
      <c r="AT64" s="98"/>
      <c r="AU64" s="98"/>
      <c r="AV64" s="99"/>
      <c r="AW64" s="98"/>
      <c r="AX64" s="98"/>
      <c r="AY64" s="98"/>
      <c r="AZ64" s="98"/>
      <c r="BA64" s="98"/>
      <c r="BB64" s="98"/>
      <c r="BC64" s="98"/>
      <c r="BD64" s="98"/>
      <c r="BE64" s="98"/>
      <c r="BF64" s="98"/>
      <c r="BG64" s="98"/>
      <c r="BH64" s="99"/>
      <c r="BI64" s="98"/>
      <c r="BJ64" s="98"/>
      <c r="BK64" s="99"/>
      <c r="BL64" s="98"/>
      <c r="BM64" s="99"/>
      <c r="BN64" s="98"/>
      <c r="BO64" s="98"/>
      <c r="BP64" s="98"/>
      <c r="BQ64" s="99"/>
      <c r="BR64" s="98"/>
      <c r="BS64" s="98"/>
      <c r="BT64" s="98"/>
      <c r="BU64" s="98"/>
      <c r="BV64" s="98"/>
      <c r="BW64" s="98"/>
      <c r="BX64" s="98"/>
      <c r="BY64" s="99"/>
      <c r="BZ64" s="98"/>
      <c r="CA64" s="98"/>
      <c r="CB64" s="98"/>
      <c r="CC64" s="98"/>
      <c r="CD64" s="99"/>
      <c r="CE64" s="99"/>
      <c r="CF64" s="99"/>
      <c r="CG64" s="98"/>
      <c r="CH64" s="84"/>
    </row>
    <row r="65" spans="1:86" ht="42" customHeight="1" collapsed="1" x14ac:dyDescent="0.25">
      <c r="A65" s="18">
        <v>4</v>
      </c>
      <c r="B65" s="143" t="str">
        <f>A65&amp;" "&amp;VLOOKUP(A65,T_COMPETENCES[#Data],2,FALSE)</f>
        <v>4 Communication et compte rendu</v>
      </c>
      <c r="C65" s="144" t="e">
        <v>#REF!</v>
      </c>
      <c r="D65" s="145" t="e">
        <v>#REF!</v>
      </c>
      <c r="E65" s="144" t="e">
        <v>#REF!</v>
      </c>
      <c r="F65" s="144" t="e">
        <v>#REF!</v>
      </c>
      <c r="G65" s="144" t="e">
        <v>#REF!</v>
      </c>
      <c r="H65" s="144" t="e">
        <v>#REF!</v>
      </c>
      <c r="I65" s="144" t="e">
        <v>#REF!</v>
      </c>
      <c r="J65" s="144" t="e">
        <v>#REF!</v>
      </c>
      <c r="K65" s="144" t="e">
        <v>#REF!</v>
      </c>
      <c r="L65" s="144" t="e">
        <v>#REF!</v>
      </c>
      <c r="M65" s="144" t="e">
        <v>#REF!</v>
      </c>
      <c r="N65" s="144" t="e">
        <v>#REF!</v>
      </c>
      <c r="O65" s="144" t="e">
        <v>#REF!</v>
      </c>
      <c r="P65" s="144" t="e">
        <v>#REF!</v>
      </c>
      <c r="Q65" s="144" t="e">
        <v>#REF!</v>
      </c>
      <c r="R65" s="144" t="e">
        <v>#REF!</v>
      </c>
      <c r="S65" s="144" t="e">
        <v>#REF!</v>
      </c>
      <c r="T65" s="144" t="e">
        <v>#REF!</v>
      </c>
      <c r="U65" s="144" t="e">
        <v>#REF!</v>
      </c>
      <c r="V65" s="144" t="e">
        <v>#REF!</v>
      </c>
      <c r="W65" s="144" t="e">
        <v>#REF!</v>
      </c>
      <c r="X65" s="144" t="e">
        <v>#REF!</v>
      </c>
      <c r="Y65" s="144" t="e">
        <v>#REF!</v>
      </c>
      <c r="Z65" s="144" t="e">
        <v>#REF!</v>
      </c>
      <c r="AA65" s="144" t="e">
        <v>#REF!</v>
      </c>
      <c r="AB65" s="144" t="e">
        <v>#REF!</v>
      </c>
      <c r="AC65" s="144" t="e">
        <v>#REF!</v>
      </c>
      <c r="AD65" s="144" t="e">
        <v>#REF!</v>
      </c>
      <c r="AE65" s="144" t="e">
        <v>#REF!</v>
      </c>
      <c r="AF65" s="144" t="e">
        <v>#REF!</v>
      </c>
      <c r="AG65" s="144" t="e">
        <v>#REF!</v>
      </c>
      <c r="AH65" s="144" t="e">
        <v>#REF!</v>
      </c>
      <c r="AI65" s="144" t="e">
        <v>#REF!</v>
      </c>
      <c r="AJ65" s="144" t="e">
        <v>#REF!</v>
      </c>
      <c r="AK65" s="144" t="e">
        <v>#REF!</v>
      </c>
      <c r="AL65" s="144" t="e">
        <v>#REF!</v>
      </c>
      <c r="AM65" s="144" t="e">
        <v>#REF!</v>
      </c>
      <c r="AN65" s="144" t="e">
        <v>#REF!</v>
      </c>
      <c r="AO65" s="144" t="e">
        <v>#REF!</v>
      </c>
      <c r="AP65" s="144" t="e">
        <v>#REF!</v>
      </c>
      <c r="AQ65" s="144" t="e">
        <v>#REF!</v>
      </c>
      <c r="AR65" s="146" t="e">
        <v>#REF!</v>
      </c>
      <c r="AS65" s="146" t="e">
        <v>#REF!</v>
      </c>
      <c r="AT65" s="146" t="e">
        <v>#REF!</v>
      </c>
      <c r="AU65" s="146" t="e">
        <v>#REF!</v>
      </c>
      <c r="AV65" s="146" t="e">
        <v>#REF!</v>
      </c>
      <c r="AW65" s="146" t="e">
        <v>#REF!</v>
      </c>
      <c r="AX65" s="146" t="e">
        <v>#REF!</v>
      </c>
      <c r="AY65" s="146" t="e">
        <v>#REF!</v>
      </c>
      <c r="AZ65" s="146" t="e">
        <v>#REF!</v>
      </c>
      <c r="BA65" s="146" t="e">
        <v>#REF!</v>
      </c>
      <c r="BB65" s="146" t="e">
        <v>#REF!</v>
      </c>
      <c r="BC65" s="146" t="e">
        <v>#REF!</v>
      </c>
      <c r="BD65" s="146" t="e">
        <v>#REF!</v>
      </c>
      <c r="BE65" s="146" t="e">
        <v>#REF!</v>
      </c>
      <c r="BF65" s="146" t="e">
        <v>#REF!</v>
      </c>
      <c r="BG65" s="146" t="e">
        <v>#REF!</v>
      </c>
      <c r="BH65" s="146" t="e">
        <v>#REF!</v>
      </c>
      <c r="BI65" s="146" t="e">
        <v>#REF!</v>
      </c>
      <c r="BJ65" s="146" t="e">
        <v>#REF!</v>
      </c>
      <c r="BK65" s="146" t="e">
        <v>#REF!</v>
      </c>
      <c r="BL65" s="146" t="e">
        <v>#REF!</v>
      </c>
      <c r="BM65" s="146" t="e">
        <v>#REF!</v>
      </c>
      <c r="BN65" s="146" t="e">
        <v>#REF!</v>
      </c>
      <c r="BO65" s="146" t="e">
        <v>#REF!</v>
      </c>
      <c r="BP65" s="146" t="e">
        <v>#REF!</v>
      </c>
      <c r="BQ65" s="146" t="e">
        <v>#REF!</v>
      </c>
      <c r="BR65" s="146" t="e">
        <v>#REF!</v>
      </c>
      <c r="BS65" s="146" t="e">
        <v>#REF!</v>
      </c>
      <c r="BT65" s="146" t="e">
        <v>#REF!</v>
      </c>
      <c r="BU65" s="146" t="e">
        <v>#REF!</v>
      </c>
      <c r="BV65" s="146" t="e">
        <v>#REF!</v>
      </c>
      <c r="BW65" s="146" t="e">
        <v>#REF!</v>
      </c>
      <c r="BX65" s="146" t="e">
        <v>#REF!</v>
      </c>
      <c r="BY65" s="146" t="e">
        <v>#REF!</v>
      </c>
      <c r="BZ65" s="146" t="e">
        <v>#REF!</v>
      </c>
      <c r="CA65" s="146" t="e">
        <v>#REF!</v>
      </c>
      <c r="CB65" s="146" t="e">
        <v>#REF!</v>
      </c>
      <c r="CC65" s="146" t="e">
        <v>#REF!</v>
      </c>
      <c r="CD65" s="146" t="e">
        <v>#REF!</v>
      </c>
      <c r="CE65" s="146" t="e">
        <v>#REF!</v>
      </c>
      <c r="CF65" s="146" t="e">
        <v>#REF!</v>
      </c>
      <c r="CG65" s="146" t="e">
        <v>#REF!</v>
      </c>
      <c r="CH65" s="83"/>
    </row>
    <row r="66" spans="1:86" ht="54.95" customHeight="1" x14ac:dyDescent="0.25">
      <c r="A66" s="18" t="s">
        <v>34</v>
      </c>
      <c r="B66" s="81" t="str">
        <f>A66&amp;" "&amp;VLOOKUP(A66,T_COMPETENCES[#Data],2,FALSE)</f>
        <v>C4.1 Faire un compte rendu écrit et oral d'une activité en atelier ou en entreprise</v>
      </c>
      <c r="C66" s="68" t="str">
        <f>IF(E66=0,"NE",(SUM(F66:CG66)*0.25)/COUNTA(F66:CG66))</f>
        <v>NE</v>
      </c>
      <c r="D66" s="69" t="str">
        <f>IF(E66=0,"NE",IF(AND(C66&gt;=$C$3,E66&gt;=3),"OUI","NON"))</f>
        <v>NE</v>
      </c>
      <c r="E66" s="70">
        <f>COUNTA(F66:CG66)</f>
        <v>0</v>
      </c>
      <c r="F66" s="71"/>
      <c r="G66" s="71"/>
      <c r="H66" s="72"/>
      <c r="I66" s="71"/>
      <c r="J66" s="71"/>
      <c r="K66" s="71"/>
      <c r="L66" s="71"/>
      <c r="M66" s="71"/>
      <c r="N66" s="72"/>
      <c r="O66" s="71"/>
      <c r="P66" s="71"/>
      <c r="Q66" s="73"/>
      <c r="R66" s="71"/>
      <c r="S66" s="71"/>
      <c r="T66" s="71"/>
      <c r="U66" s="71"/>
      <c r="V66" s="71"/>
      <c r="W66" s="71"/>
      <c r="X66" s="71"/>
      <c r="Y66" s="71"/>
      <c r="Z66" s="72"/>
      <c r="AA66" s="71"/>
      <c r="AB66" s="71"/>
      <c r="AC66" s="72"/>
      <c r="AD66" s="71"/>
      <c r="AE66" s="71"/>
      <c r="AF66" s="72"/>
      <c r="AG66" s="71"/>
      <c r="AH66" s="71"/>
      <c r="AI66" s="72"/>
      <c r="AJ66" s="71"/>
      <c r="AK66" s="71"/>
      <c r="AL66" s="72"/>
      <c r="AM66" s="71"/>
      <c r="AN66" s="71"/>
      <c r="AO66" s="71"/>
      <c r="AP66" s="71"/>
      <c r="AQ66" s="71"/>
      <c r="AR66" s="74"/>
      <c r="AS66" s="72"/>
      <c r="AT66" s="71"/>
      <c r="AU66" s="71"/>
      <c r="AV66" s="72"/>
      <c r="AW66" s="71"/>
      <c r="AX66" s="71"/>
      <c r="AY66" s="71"/>
      <c r="AZ66" s="71"/>
      <c r="BA66" s="71"/>
      <c r="BB66" s="71"/>
      <c r="BC66" s="71"/>
      <c r="BD66" s="71"/>
      <c r="BE66" s="71"/>
      <c r="BF66" s="71"/>
      <c r="BG66" s="71"/>
      <c r="BH66" s="72"/>
      <c r="BI66" s="71"/>
      <c r="BJ66" s="71"/>
      <c r="BK66" s="72"/>
      <c r="BL66" s="71"/>
      <c r="BM66" s="72"/>
      <c r="BN66" s="71"/>
      <c r="BO66" s="71"/>
      <c r="BP66" s="71"/>
      <c r="BQ66" s="72"/>
      <c r="BR66" s="71"/>
      <c r="BS66" s="71"/>
      <c r="BT66" s="71"/>
      <c r="BU66" s="71"/>
      <c r="BV66" s="72"/>
      <c r="BW66" s="71"/>
      <c r="BX66" s="71"/>
      <c r="BY66" s="72"/>
      <c r="BZ66" s="71"/>
      <c r="CA66" s="71"/>
      <c r="CB66" s="71"/>
      <c r="CC66" s="71"/>
      <c r="CD66" s="72"/>
      <c r="CE66" s="72"/>
      <c r="CF66" s="72"/>
      <c r="CG66" s="71"/>
      <c r="CH66" s="84"/>
    </row>
    <row r="67" spans="1:86" ht="23.25" hidden="1" outlineLevel="1" x14ac:dyDescent="0.25">
      <c r="B67" s="82" t="s">
        <v>130</v>
      </c>
      <c r="C67" s="147" t="s">
        <v>131</v>
      </c>
      <c r="D67" s="148"/>
      <c r="E67" s="148"/>
      <c r="F67" s="148"/>
      <c r="G67" s="148"/>
      <c r="H67" s="148"/>
      <c r="I67" s="148"/>
      <c r="J67" s="148"/>
      <c r="K67" s="148"/>
      <c r="L67" s="148"/>
      <c r="M67" s="148"/>
      <c r="N67" s="148"/>
      <c r="O67" s="148"/>
      <c r="P67" s="148"/>
      <c r="Q67" s="148"/>
      <c r="R67" s="148"/>
      <c r="S67" s="148"/>
      <c r="T67" s="148"/>
      <c r="U67" s="148"/>
      <c r="V67" s="148"/>
      <c r="W67" s="148"/>
      <c r="X67" s="148"/>
      <c r="Y67" s="148"/>
      <c r="Z67" s="148"/>
      <c r="AA67" s="148"/>
      <c r="AB67" s="148"/>
      <c r="AC67" s="148"/>
      <c r="AD67" s="148"/>
      <c r="AE67" s="148"/>
      <c r="AF67" s="148"/>
      <c r="AG67" s="148"/>
      <c r="AH67" s="148"/>
      <c r="AI67" s="148"/>
      <c r="AJ67" s="148"/>
      <c r="AK67" s="148"/>
      <c r="AL67" s="148"/>
      <c r="AM67" s="148"/>
      <c r="AN67" s="148"/>
      <c r="AO67" s="148"/>
      <c r="AP67" s="148"/>
      <c r="AQ67" s="148"/>
      <c r="AR67" s="100"/>
      <c r="AS67" s="80"/>
      <c r="AT67" s="101"/>
      <c r="AU67" s="101"/>
      <c r="AV67" s="80"/>
      <c r="AW67" s="101"/>
      <c r="AX67" s="101"/>
      <c r="AY67" s="101"/>
      <c r="AZ67" s="101"/>
      <c r="BA67" s="101"/>
      <c r="BB67" s="101"/>
      <c r="BC67" s="101"/>
      <c r="BD67" s="101"/>
      <c r="BE67" s="101"/>
      <c r="BF67" s="101"/>
      <c r="BG67" s="101"/>
      <c r="BH67" s="80"/>
      <c r="BI67" s="101"/>
      <c r="BJ67" s="101"/>
      <c r="BK67" s="80"/>
      <c r="BL67" s="101"/>
      <c r="BM67" s="80"/>
      <c r="BN67" s="101"/>
      <c r="BO67" s="101"/>
      <c r="BP67" s="101"/>
      <c r="BQ67" s="80"/>
      <c r="BR67" s="101"/>
      <c r="BS67" s="101"/>
      <c r="BT67" s="101"/>
      <c r="BU67" s="101"/>
      <c r="BV67" s="102"/>
      <c r="BW67" s="101"/>
      <c r="BX67" s="101"/>
      <c r="BY67" s="80"/>
      <c r="BZ67" s="101"/>
      <c r="CA67" s="101"/>
      <c r="CB67" s="101"/>
      <c r="CC67" s="101"/>
      <c r="CD67" s="80"/>
      <c r="CE67" s="80"/>
      <c r="CF67" s="80"/>
      <c r="CG67" s="101"/>
      <c r="CH67" s="84"/>
    </row>
    <row r="68" spans="1:86" ht="23.25" hidden="1" outlineLevel="1" x14ac:dyDescent="0.25">
      <c r="B68" s="82" t="s">
        <v>132</v>
      </c>
      <c r="C68" s="147" t="s">
        <v>133</v>
      </c>
      <c r="D68" s="148"/>
      <c r="E68" s="148"/>
      <c r="F68" s="148"/>
      <c r="G68" s="148"/>
      <c r="H68" s="148"/>
      <c r="I68" s="148"/>
      <c r="J68" s="148"/>
      <c r="K68" s="148"/>
      <c r="L68" s="148"/>
      <c r="M68" s="148"/>
      <c r="N68" s="148"/>
      <c r="O68" s="148"/>
      <c r="P68" s="148"/>
      <c r="Q68" s="148"/>
      <c r="R68" s="148"/>
      <c r="S68" s="148"/>
      <c r="T68" s="148"/>
      <c r="U68" s="148"/>
      <c r="V68" s="148"/>
      <c r="W68" s="148"/>
      <c r="X68" s="148"/>
      <c r="Y68" s="148"/>
      <c r="Z68" s="148"/>
      <c r="AA68" s="148"/>
      <c r="AB68" s="148"/>
      <c r="AC68" s="148"/>
      <c r="AD68" s="148"/>
      <c r="AE68" s="148"/>
      <c r="AF68" s="148"/>
      <c r="AG68" s="148"/>
      <c r="AH68" s="148"/>
      <c r="AI68" s="148"/>
      <c r="AJ68" s="148"/>
      <c r="AK68" s="148"/>
      <c r="AL68" s="148"/>
      <c r="AM68" s="148"/>
      <c r="AN68" s="148"/>
      <c r="AO68" s="148"/>
      <c r="AP68" s="148"/>
      <c r="AQ68" s="148"/>
      <c r="AR68" s="100"/>
      <c r="AS68" s="80"/>
      <c r="AT68" s="101"/>
      <c r="AU68" s="101"/>
      <c r="AV68" s="80"/>
      <c r="AW68" s="101"/>
      <c r="AX68" s="101"/>
      <c r="AY68" s="101"/>
      <c r="AZ68" s="101"/>
      <c r="BA68" s="101"/>
      <c r="BB68" s="101"/>
      <c r="BC68" s="101"/>
      <c r="BD68" s="101"/>
      <c r="BE68" s="101"/>
      <c r="BF68" s="101"/>
      <c r="BG68" s="101"/>
      <c r="BH68" s="80"/>
      <c r="BI68" s="101"/>
      <c r="BJ68" s="101"/>
      <c r="BK68" s="80"/>
      <c r="BL68" s="101"/>
      <c r="BM68" s="80"/>
      <c r="BN68" s="101"/>
      <c r="BO68" s="101"/>
      <c r="BP68" s="101"/>
      <c r="BQ68" s="80"/>
      <c r="BR68" s="101"/>
      <c r="BS68" s="101"/>
      <c r="BT68" s="101"/>
      <c r="BU68" s="101"/>
      <c r="BV68" s="102"/>
      <c r="BW68" s="101"/>
      <c r="BX68" s="101"/>
      <c r="BY68" s="80"/>
      <c r="BZ68" s="101"/>
      <c r="CA68" s="101"/>
      <c r="CB68" s="101"/>
      <c r="CC68" s="101"/>
      <c r="CD68" s="80"/>
      <c r="CE68" s="80"/>
      <c r="CF68" s="80"/>
      <c r="CG68" s="101"/>
      <c r="CH68" s="84"/>
    </row>
    <row r="69" spans="1:86" ht="23.25" hidden="1" outlineLevel="1" x14ac:dyDescent="0.25">
      <c r="B69" s="82" t="s">
        <v>134</v>
      </c>
      <c r="C69" s="147" t="s">
        <v>135</v>
      </c>
      <c r="D69" s="148"/>
      <c r="E69" s="148"/>
      <c r="F69" s="148"/>
      <c r="G69" s="148"/>
      <c r="H69" s="148"/>
      <c r="I69" s="148"/>
      <c r="J69" s="148"/>
      <c r="K69" s="148"/>
      <c r="L69" s="148"/>
      <c r="M69" s="148"/>
      <c r="N69" s="148"/>
      <c r="O69" s="148"/>
      <c r="P69" s="148"/>
      <c r="Q69" s="148"/>
      <c r="R69" s="148"/>
      <c r="S69" s="148"/>
      <c r="T69" s="148"/>
      <c r="U69" s="148"/>
      <c r="V69" s="148"/>
      <c r="W69" s="148"/>
      <c r="X69" s="148"/>
      <c r="Y69" s="148"/>
      <c r="Z69" s="148"/>
      <c r="AA69" s="148"/>
      <c r="AB69" s="148"/>
      <c r="AC69" s="148"/>
      <c r="AD69" s="148"/>
      <c r="AE69" s="148"/>
      <c r="AF69" s="148"/>
      <c r="AG69" s="148"/>
      <c r="AH69" s="148"/>
      <c r="AI69" s="148"/>
      <c r="AJ69" s="148"/>
      <c r="AK69" s="148"/>
      <c r="AL69" s="148"/>
      <c r="AM69" s="148"/>
      <c r="AN69" s="148"/>
      <c r="AO69" s="148"/>
      <c r="AP69" s="148"/>
      <c r="AQ69" s="148"/>
      <c r="AR69" s="100"/>
      <c r="AS69" s="80"/>
      <c r="AT69" s="101"/>
      <c r="AU69" s="101"/>
      <c r="AV69" s="80"/>
      <c r="AW69" s="101"/>
      <c r="AX69" s="101"/>
      <c r="AY69" s="101"/>
      <c r="AZ69" s="101"/>
      <c r="BA69" s="101"/>
      <c r="BB69" s="101"/>
      <c r="BC69" s="101"/>
      <c r="BD69" s="101"/>
      <c r="BE69" s="101"/>
      <c r="BF69" s="101"/>
      <c r="BG69" s="101"/>
      <c r="BH69" s="80"/>
      <c r="BI69" s="101"/>
      <c r="BJ69" s="101"/>
      <c r="BK69" s="80"/>
      <c r="BL69" s="101"/>
      <c r="BM69" s="80"/>
      <c r="BN69" s="101"/>
      <c r="BO69" s="101"/>
      <c r="BP69" s="101"/>
      <c r="BQ69" s="80"/>
      <c r="BR69" s="101"/>
      <c r="BS69" s="101"/>
      <c r="BT69" s="101"/>
      <c r="BU69" s="101"/>
      <c r="BV69" s="102"/>
      <c r="BW69" s="101"/>
      <c r="BX69" s="101"/>
      <c r="BY69" s="80"/>
      <c r="BZ69" s="101"/>
      <c r="CA69" s="101"/>
      <c r="CB69" s="101"/>
      <c r="CC69" s="101"/>
      <c r="CD69" s="80"/>
      <c r="CE69" s="80"/>
      <c r="CF69" s="80"/>
      <c r="CG69" s="101"/>
      <c r="CH69" s="84"/>
    </row>
    <row r="70" spans="1:86" ht="54.95" customHeight="1" collapsed="1" x14ac:dyDescent="0.25">
      <c r="A70" s="18" t="s">
        <v>35</v>
      </c>
      <c r="B70" s="67" t="str">
        <f>A70&amp;" "&amp;VLOOKUP(A70,T_COMPETENCES[#Data],2,FALSE)</f>
        <v>C4.2 Décrire oralement une situation et/ou des conditions de travail</v>
      </c>
      <c r="C70" s="68" t="str">
        <f>IF(E70=0,"NE",(SUM(F70:CG70)*0.25)/COUNTA(F70:CG70))</f>
        <v>NE</v>
      </c>
      <c r="D70" s="69" t="str">
        <f>IF(E70=0,"NE",IF(AND(C70&gt;=$C$3,E70&gt;=3),"OUI","NON"))</f>
        <v>NE</v>
      </c>
      <c r="E70" s="70">
        <f>COUNTA(F70:CG70)</f>
        <v>0</v>
      </c>
      <c r="F70" s="71"/>
      <c r="G70" s="71"/>
      <c r="H70" s="72"/>
      <c r="I70" s="71"/>
      <c r="J70" s="71"/>
      <c r="K70" s="71"/>
      <c r="L70" s="71"/>
      <c r="M70" s="71"/>
      <c r="N70" s="72"/>
      <c r="O70" s="71"/>
      <c r="P70" s="71"/>
      <c r="Q70" s="73"/>
      <c r="R70" s="71"/>
      <c r="S70" s="71"/>
      <c r="T70" s="71"/>
      <c r="U70" s="71"/>
      <c r="V70" s="71"/>
      <c r="W70" s="71"/>
      <c r="X70" s="71"/>
      <c r="Y70" s="71"/>
      <c r="Z70" s="72"/>
      <c r="AA70" s="71"/>
      <c r="AB70" s="71"/>
      <c r="AC70" s="72"/>
      <c r="AD70" s="71"/>
      <c r="AE70" s="71"/>
      <c r="AF70" s="72"/>
      <c r="AG70" s="71"/>
      <c r="AH70" s="71"/>
      <c r="AI70" s="72"/>
      <c r="AJ70" s="71"/>
      <c r="AK70" s="71"/>
      <c r="AL70" s="72"/>
      <c r="AM70" s="71"/>
      <c r="AN70" s="71"/>
      <c r="AO70" s="71"/>
      <c r="AP70" s="71"/>
      <c r="AQ70" s="71"/>
      <c r="AR70" s="74"/>
      <c r="AS70" s="72"/>
      <c r="AT70" s="71"/>
      <c r="AU70" s="71"/>
      <c r="AV70" s="72"/>
      <c r="AW70" s="71"/>
      <c r="AX70" s="71"/>
      <c r="AY70" s="71"/>
      <c r="AZ70" s="71"/>
      <c r="BA70" s="71"/>
      <c r="BB70" s="71"/>
      <c r="BC70" s="71"/>
      <c r="BD70" s="71"/>
      <c r="BE70" s="71"/>
      <c r="BF70" s="71"/>
      <c r="BG70" s="71"/>
      <c r="BH70" s="72"/>
      <c r="BI70" s="71"/>
      <c r="BJ70" s="71"/>
      <c r="BK70" s="72"/>
      <c r="BL70" s="71"/>
      <c r="BM70" s="72"/>
      <c r="BN70" s="71"/>
      <c r="BO70" s="71"/>
      <c r="BP70" s="71"/>
      <c r="BQ70" s="72"/>
      <c r="BR70" s="71"/>
      <c r="BS70" s="71"/>
      <c r="BT70" s="71"/>
      <c r="BU70" s="71"/>
      <c r="BV70" s="72"/>
      <c r="BW70" s="71"/>
      <c r="BX70" s="71"/>
      <c r="BY70" s="72"/>
      <c r="BZ70" s="71"/>
      <c r="CA70" s="71"/>
      <c r="CB70" s="71"/>
      <c r="CC70" s="71"/>
      <c r="CD70" s="72"/>
      <c r="CE70" s="72"/>
      <c r="CF70" s="72"/>
      <c r="CG70" s="71"/>
      <c r="CH70" s="84"/>
    </row>
    <row r="71" spans="1:86" ht="23.25" hidden="1" outlineLevel="1" x14ac:dyDescent="0.25">
      <c r="B71" s="103" t="s">
        <v>136</v>
      </c>
      <c r="C71" s="148" t="s">
        <v>137</v>
      </c>
      <c r="D71" s="148"/>
      <c r="E71" s="148"/>
      <c r="F71" s="148"/>
      <c r="G71" s="148"/>
      <c r="H71" s="148"/>
      <c r="I71" s="148"/>
      <c r="J71" s="148"/>
      <c r="K71" s="148"/>
      <c r="L71" s="148"/>
      <c r="M71" s="148"/>
      <c r="N71" s="148"/>
      <c r="O71" s="148"/>
      <c r="P71" s="148"/>
      <c r="Q71" s="148"/>
      <c r="R71" s="148"/>
      <c r="S71" s="148"/>
      <c r="T71" s="148"/>
      <c r="U71" s="148"/>
      <c r="V71" s="148"/>
      <c r="W71" s="148"/>
      <c r="X71" s="148"/>
      <c r="Y71" s="148"/>
      <c r="Z71" s="148"/>
      <c r="AA71" s="148"/>
      <c r="AB71" s="148"/>
      <c r="AC71" s="148"/>
      <c r="AD71" s="148"/>
      <c r="AE71" s="148"/>
      <c r="AF71" s="148"/>
      <c r="AG71" s="148"/>
      <c r="AH71" s="148"/>
      <c r="AI71" s="148"/>
      <c r="AJ71" s="148"/>
      <c r="AK71" s="148"/>
      <c r="AL71" s="148"/>
      <c r="AM71" s="148"/>
      <c r="AN71" s="148"/>
      <c r="AO71" s="148"/>
      <c r="AP71" s="148"/>
      <c r="AQ71" s="148"/>
      <c r="AR71" s="101"/>
      <c r="AS71" s="80"/>
      <c r="AT71" s="101"/>
      <c r="AU71" s="101"/>
      <c r="AV71" s="80"/>
      <c r="AW71" s="101"/>
      <c r="AX71" s="101"/>
      <c r="AY71" s="101"/>
      <c r="AZ71" s="101"/>
      <c r="BA71" s="101"/>
      <c r="BB71" s="101"/>
      <c r="BC71" s="101"/>
      <c r="BD71" s="101"/>
      <c r="BE71" s="101"/>
      <c r="BF71" s="101"/>
      <c r="BG71" s="101"/>
      <c r="BH71" s="80"/>
      <c r="BI71" s="101"/>
      <c r="BJ71" s="101"/>
      <c r="BK71" s="80"/>
      <c r="BL71" s="101"/>
      <c r="BM71" s="80"/>
      <c r="BN71" s="101"/>
      <c r="BO71" s="101"/>
      <c r="BP71" s="101"/>
      <c r="BQ71" s="80"/>
      <c r="BR71" s="101"/>
      <c r="BS71" s="101"/>
      <c r="BT71" s="101"/>
      <c r="BU71" s="101"/>
      <c r="BV71" s="102"/>
      <c r="BW71" s="101"/>
      <c r="BX71" s="101"/>
      <c r="BY71" s="80"/>
      <c r="BZ71" s="101"/>
      <c r="CA71" s="101"/>
      <c r="CB71" s="101"/>
      <c r="CC71" s="101"/>
      <c r="CD71" s="80"/>
      <c r="CE71" s="80"/>
      <c r="CF71" s="80"/>
      <c r="CG71" s="101"/>
      <c r="CH71" s="84"/>
    </row>
    <row r="72" spans="1:86" ht="81" hidden="1" customHeight="1" outlineLevel="1" x14ac:dyDescent="0.25">
      <c r="B72" s="103" t="s">
        <v>138</v>
      </c>
      <c r="C72" s="148" t="s">
        <v>139</v>
      </c>
      <c r="D72" s="148"/>
      <c r="E72" s="148"/>
      <c r="F72" s="148"/>
      <c r="G72" s="148"/>
      <c r="H72" s="148"/>
      <c r="I72" s="148"/>
      <c r="J72" s="148"/>
      <c r="K72" s="148"/>
      <c r="L72" s="148"/>
      <c r="M72" s="148"/>
      <c r="N72" s="148"/>
      <c r="O72" s="148"/>
      <c r="P72" s="148"/>
      <c r="Q72" s="148"/>
      <c r="R72" s="148"/>
      <c r="S72" s="148"/>
      <c r="T72" s="148"/>
      <c r="U72" s="148"/>
      <c r="V72" s="148"/>
      <c r="W72" s="148"/>
      <c r="X72" s="148"/>
      <c r="Y72" s="148"/>
      <c r="Z72" s="148"/>
      <c r="AA72" s="148"/>
      <c r="AB72" s="148"/>
      <c r="AC72" s="148"/>
      <c r="AD72" s="148"/>
      <c r="AE72" s="148"/>
      <c r="AF72" s="148"/>
      <c r="AG72" s="148"/>
      <c r="AH72" s="148"/>
      <c r="AI72" s="148"/>
      <c r="AJ72" s="148"/>
      <c r="AK72" s="148"/>
      <c r="AL72" s="148"/>
      <c r="AM72" s="148"/>
      <c r="AN72" s="148"/>
      <c r="AO72" s="148"/>
      <c r="AP72" s="148"/>
      <c r="AQ72" s="148"/>
      <c r="AR72" s="101"/>
      <c r="AS72" s="80"/>
      <c r="AT72" s="101"/>
      <c r="AU72" s="101"/>
      <c r="AV72" s="80"/>
      <c r="AW72" s="101"/>
      <c r="AX72" s="101"/>
      <c r="AY72" s="101"/>
      <c r="AZ72" s="101"/>
      <c r="BA72" s="101"/>
      <c r="BB72" s="101"/>
      <c r="BC72" s="101"/>
      <c r="BD72" s="101"/>
      <c r="BE72" s="101"/>
      <c r="BF72" s="101"/>
      <c r="BG72" s="101"/>
      <c r="BH72" s="80"/>
      <c r="BI72" s="101"/>
      <c r="BJ72" s="101"/>
      <c r="BK72" s="80"/>
      <c r="BL72" s="101"/>
      <c r="BM72" s="80"/>
      <c r="BN72" s="101"/>
      <c r="BO72" s="101"/>
      <c r="BP72" s="101"/>
      <c r="BQ72" s="80"/>
      <c r="BR72" s="101"/>
      <c r="BS72" s="101"/>
      <c r="BT72" s="101"/>
      <c r="BU72" s="101"/>
      <c r="BV72" s="102"/>
      <c r="BW72" s="101"/>
      <c r="BX72" s="101"/>
      <c r="BY72" s="80"/>
      <c r="BZ72" s="101"/>
      <c r="CA72" s="101"/>
      <c r="CB72" s="101"/>
      <c r="CC72" s="101"/>
      <c r="CD72" s="80"/>
      <c r="CE72" s="80"/>
      <c r="CF72" s="80"/>
      <c r="CG72" s="101"/>
      <c r="CH72" s="84"/>
    </row>
    <row r="73" spans="1:86" ht="54.95" customHeight="1" collapsed="1" x14ac:dyDescent="0.25">
      <c r="A73" s="18" t="s">
        <v>36</v>
      </c>
      <c r="B73" s="81" t="str">
        <f>A73&amp;" "&amp;VLOOKUP(A73,T_COMPETENCES[#Data],2,FALSE)</f>
        <v>C4.3 S'avoir s'auto évaluer</v>
      </c>
      <c r="C73" s="68" t="str">
        <f t="shared" ref="C73:C74" si="23">IF(E73=0,"NE",(SUM(F73:CG73)*0.25)/COUNTA(F73:CG73))</f>
        <v>NE</v>
      </c>
      <c r="D73" s="69" t="str">
        <f t="shared" ref="D73:D74" si="24">IF(E73=0,"NE",IF(AND(C73&gt;=$C$3,E73&gt;=3),"OUI","NON"))</f>
        <v>NE</v>
      </c>
      <c r="E73" s="70">
        <f t="shared" ref="E73:E74" si="25">COUNTA(F73:CG73)</f>
        <v>0</v>
      </c>
      <c r="F73" s="71"/>
      <c r="G73" s="71"/>
      <c r="H73" s="72"/>
      <c r="I73" s="71"/>
      <c r="J73" s="71"/>
      <c r="K73" s="71"/>
      <c r="L73" s="71"/>
      <c r="M73" s="71"/>
      <c r="N73" s="72"/>
      <c r="O73" s="71"/>
      <c r="P73" s="71"/>
      <c r="Q73" s="73"/>
      <c r="R73" s="71"/>
      <c r="S73" s="71"/>
      <c r="T73" s="71"/>
      <c r="U73" s="71"/>
      <c r="V73" s="71"/>
      <c r="W73" s="71"/>
      <c r="X73" s="71"/>
      <c r="Y73" s="71"/>
      <c r="Z73" s="72"/>
      <c r="AA73" s="71"/>
      <c r="AB73" s="71"/>
      <c r="AC73" s="72"/>
      <c r="AD73" s="71"/>
      <c r="AE73" s="71"/>
      <c r="AF73" s="72"/>
      <c r="AG73" s="71"/>
      <c r="AH73" s="71"/>
      <c r="AI73" s="72"/>
      <c r="AJ73" s="71"/>
      <c r="AK73" s="71"/>
      <c r="AL73" s="72"/>
      <c r="AM73" s="71"/>
      <c r="AN73" s="71"/>
      <c r="AO73" s="71"/>
      <c r="AP73" s="71"/>
      <c r="AQ73" s="71"/>
      <c r="AR73" s="74"/>
      <c r="AS73" s="72"/>
      <c r="AT73" s="71"/>
      <c r="AU73" s="71"/>
      <c r="AV73" s="72"/>
      <c r="AW73" s="71"/>
      <c r="AX73" s="71"/>
      <c r="AY73" s="71"/>
      <c r="AZ73" s="71"/>
      <c r="BA73" s="71"/>
      <c r="BB73" s="71"/>
      <c r="BC73" s="71"/>
      <c r="BD73" s="71"/>
      <c r="BE73" s="71"/>
      <c r="BF73" s="71"/>
      <c r="BG73" s="71"/>
      <c r="BH73" s="72"/>
      <c r="BI73" s="71"/>
      <c r="BJ73" s="71"/>
      <c r="BK73" s="72"/>
      <c r="BL73" s="71"/>
      <c r="BM73" s="72"/>
      <c r="BN73" s="71"/>
      <c r="BO73" s="71"/>
      <c r="BP73" s="71"/>
      <c r="BQ73" s="72"/>
      <c r="BR73" s="71"/>
      <c r="BS73" s="71"/>
      <c r="BT73" s="71"/>
      <c r="BU73" s="71"/>
      <c r="BV73" s="72"/>
      <c r="BW73" s="71"/>
      <c r="BX73" s="71"/>
      <c r="BY73" s="72"/>
      <c r="BZ73" s="71"/>
      <c r="CA73" s="71"/>
      <c r="CB73" s="71"/>
      <c r="CC73" s="71"/>
      <c r="CD73" s="72"/>
      <c r="CE73" s="72"/>
      <c r="CF73" s="72"/>
      <c r="CG73" s="71"/>
      <c r="CH73" s="84"/>
    </row>
    <row r="74" spans="1:86" ht="54.95" customHeight="1" x14ac:dyDescent="0.25">
      <c r="A74" s="18" t="s">
        <v>37</v>
      </c>
      <c r="B74" s="67" t="str">
        <f>A74&amp;" "&amp;VLOOKUP(A74,T_COMPETENCES[#Data],2,FALSE)</f>
        <v>C4.4 Décrire oralement un produit, ouvrage ou partie d’ouvrage</v>
      </c>
      <c r="C74" s="68" t="str">
        <f t="shared" si="23"/>
        <v>NE</v>
      </c>
      <c r="D74" s="69" t="str">
        <f t="shared" si="24"/>
        <v>NE</v>
      </c>
      <c r="E74" s="70">
        <f t="shared" si="25"/>
        <v>0</v>
      </c>
      <c r="F74" s="71"/>
      <c r="G74" s="71"/>
      <c r="H74" s="72"/>
      <c r="I74" s="71"/>
      <c r="J74" s="71"/>
      <c r="K74" s="71"/>
      <c r="L74" s="71"/>
      <c r="M74" s="71"/>
      <c r="N74" s="72"/>
      <c r="O74" s="71"/>
      <c r="P74" s="71"/>
      <c r="Q74" s="73"/>
      <c r="R74" s="71"/>
      <c r="S74" s="71"/>
      <c r="T74" s="71"/>
      <c r="U74" s="71"/>
      <c r="V74" s="71"/>
      <c r="W74" s="71"/>
      <c r="X74" s="71"/>
      <c r="Y74" s="71"/>
      <c r="Z74" s="72"/>
      <c r="AA74" s="71"/>
      <c r="AB74" s="71"/>
      <c r="AC74" s="72"/>
      <c r="AD74" s="71"/>
      <c r="AE74" s="71"/>
      <c r="AF74" s="72"/>
      <c r="AG74" s="71"/>
      <c r="AH74" s="71"/>
      <c r="AI74" s="72"/>
      <c r="AJ74" s="71"/>
      <c r="AK74" s="71"/>
      <c r="AL74" s="72"/>
      <c r="AM74" s="71"/>
      <c r="AN74" s="71"/>
      <c r="AO74" s="71"/>
      <c r="AP74" s="71"/>
      <c r="AQ74" s="71"/>
      <c r="AR74" s="74"/>
      <c r="AS74" s="72"/>
      <c r="AT74" s="71"/>
      <c r="AU74" s="71"/>
      <c r="AV74" s="72"/>
      <c r="AW74" s="71"/>
      <c r="AX74" s="71"/>
      <c r="AY74" s="71"/>
      <c r="AZ74" s="71"/>
      <c r="BA74" s="71"/>
      <c r="BB74" s="71"/>
      <c r="BC74" s="71"/>
      <c r="BD74" s="71"/>
      <c r="BE74" s="71"/>
      <c r="BF74" s="71"/>
      <c r="BG74" s="71"/>
      <c r="BH74" s="72"/>
      <c r="BI74" s="71"/>
      <c r="BJ74" s="71"/>
      <c r="BK74" s="72"/>
      <c r="BL74" s="71"/>
      <c r="BM74" s="72"/>
      <c r="BN74" s="71"/>
      <c r="BO74" s="71"/>
      <c r="BP74" s="71"/>
      <c r="BQ74" s="72"/>
      <c r="BR74" s="71"/>
      <c r="BS74" s="71"/>
      <c r="BT74" s="71"/>
      <c r="BU74" s="71"/>
      <c r="BV74" s="72"/>
      <c r="BW74" s="71"/>
      <c r="BX74" s="71"/>
      <c r="BY74" s="72"/>
      <c r="BZ74" s="71"/>
      <c r="CA74" s="71"/>
      <c r="CB74" s="71"/>
      <c r="CC74" s="71"/>
      <c r="CD74" s="72"/>
      <c r="CE74" s="72"/>
      <c r="CF74" s="72"/>
      <c r="CG74" s="71"/>
      <c r="CH74" s="84"/>
    </row>
    <row r="75" spans="1:86" ht="28.15" hidden="1" customHeight="1" outlineLevel="1" x14ac:dyDescent="0.25">
      <c r="B75" s="103" t="s">
        <v>140</v>
      </c>
      <c r="C75" s="142" t="s">
        <v>141</v>
      </c>
      <c r="D75" s="142"/>
      <c r="E75" s="142"/>
      <c r="F75" s="142"/>
      <c r="G75" s="142"/>
      <c r="H75" s="142"/>
      <c r="I75" s="142"/>
      <c r="J75" s="142"/>
      <c r="K75" s="142"/>
      <c r="L75" s="142"/>
      <c r="M75" s="142"/>
      <c r="N75" s="142"/>
      <c r="O75" s="142"/>
      <c r="P75" s="142"/>
      <c r="Q75" s="142"/>
      <c r="R75" s="142"/>
      <c r="S75" s="142"/>
      <c r="T75" s="142"/>
      <c r="U75" s="142"/>
      <c r="V75" s="142"/>
      <c r="W75" s="142"/>
      <c r="X75" s="142"/>
      <c r="Y75" s="142"/>
      <c r="Z75" s="142"/>
      <c r="AA75" s="142"/>
      <c r="AB75" s="142"/>
      <c r="AC75" s="142"/>
      <c r="AD75" s="142"/>
      <c r="AE75" s="142"/>
      <c r="AF75" s="142"/>
      <c r="AG75" s="142"/>
      <c r="AH75" s="142"/>
      <c r="AI75" s="142"/>
      <c r="AJ75" s="142"/>
      <c r="AK75" s="142"/>
      <c r="AL75" s="142"/>
      <c r="AM75" s="142"/>
      <c r="AN75" s="142"/>
      <c r="AO75" s="142"/>
      <c r="AP75" s="142"/>
      <c r="AQ75" s="142"/>
      <c r="AR75" s="101"/>
      <c r="AS75" s="80"/>
      <c r="AT75" s="101"/>
      <c r="AU75" s="101"/>
      <c r="AV75" s="80"/>
      <c r="AW75" s="101"/>
      <c r="AX75" s="101"/>
      <c r="AY75" s="101"/>
      <c r="AZ75" s="101"/>
      <c r="BA75" s="101"/>
      <c r="BB75" s="101"/>
      <c r="BC75" s="101"/>
      <c r="BD75" s="101"/>
      <c r="BE75" s="101"/>
      <c r="BF75" s="101"/>
      <c r="BG75" s="101"/>
      <c r="BH75" s="80"/>
      <c r="BI75" s="101"/>
      <c r="BJ75" s="101"/>
      <c r="BK75" s="80"/>
      <c r="BL75" s="101"/>
      <c r="BM75" s="80"/>
      <c r="BN75" s="101"/>
      <c r="BO75" s="101"/>
      <c r="BP75" s="101"/>
      <c r="BQ75" s="80"/>
      <c r="BR75" s="101"/>
      <c r="BS75" s="101"/>
      <c r="BT75" s="101"/>
      <c r="BU75" s="101"/>
      <c r="BV75" s="102"/>
      <c r="BW75" s="101"/>
      <c r="BX75" s="101"/>
      <c r="BY75" s="80"/>
      <c r="BZ75" s="101"/>
      <c r="CA75" s="101"/>
      <c r="CB75" s="101"/>
      <c r="CC75" s="101"/>
      <c r="CD75" s="80"/>
      <c r="CE75" s="80"/>
      <c r="CF75" s="80"/>
      <c r="CG75" s="101"/>
      <c r="CH75" s="84"/>
    </row>
    <row r="76" spans="1:86" ht="54" hidden="1" customHeight="1" outlineLevel="1" x14ac:dyDescent="0.25">
      <c r="B76" s="103" t="s">
        <v>142</v>
      </c>
      <c r="C76" s="142" t="s">
        <v>143</v>
      </c>
      <c r="D76" s="142"/>
      <c r="E76" s="142"/>
      <c r="F76" s="142"/>
      <c r="G76" s="142"/>
      <c r="H76" s="142"/>
      <c r="I76" s="142"/>
      <c r="J76" s="142"/>
      <c r="K76" s="142"/>
      <c r="L76" s="142"/>
      <c r="M76" s="142"/>
      <c r="N76" s="142"/>
      <c r="O76" s="142"/>
      <c r="P76" s="142"/>
      <c r="Q76" s="142"/>
      <c r="R76" s="142"/>
      <c r="S76" s="142"/>
      <c r="T76" s="142"/>
      <c r="U76" s="142"/>
      <c r="V76" s="142"/>
      <c r="W76" s="142"/>
      <c r="X76" s="142"/>
      <c r="Y76" s="142"/>
      <c r="Z76" s="142"/>
      <c r="AA76" s="142"/>
      <c r="AB76" s="142"/>
      <c r="AC76" s="142"/>
      <c r="AD76" s="142"/>
      <c r="AE76" s="142"/>
      <c r="AF76" s="142"/>
      <c r="AG76" s="142"/>
      <c r="AH76" s="142"/>
      <c r="AI76" s="142"/>
      <c r="AJ76" s="142"/>
      <c r="AK76" s="142"/>
      <c r="AL76" s="142"/>
      <c r="AM76" s="142"/>
      <c r="AN76" s="142"/>
      <c r="AO76" s="142"/>
      <c r="AP76" s="142"/>
      <c r="AQ76" s="142"/>
      <c r="AR76" s="101"/>
      <c r="AS76" s="80"/>
      <c r="AT76" s="101"/>
      <c r="AU76" s="101"/>
      <c r="AV76" s="80"/>
      <c r="AW76" s="101"/>
      <c r="AX76" s="101"/>
      <c r="AY76" s="101"/>
      <c r="AZ76" s="101"/>
      <c r="BA76" s="101"/>
      <c r="BB76" s="101"/>
      <c r="BC76" s="101"/>
      <c r="BD76" s="101"/>
      <c r="BE76" s="101"/>
      <c r="BF76" s="101"/>
      <c r="BG76" s="101"/>
      <c r="BH76" s="80"/>
      <c r="BI76" s="101"/>
      <c r="BJ76" s="101"/>
      <c r="BK76" s="80"/>
      <c r="BL76" s="101"/>
      <c r="BM76" s="80"/>
      <c r="BN76" s="101"/>
      <c r="BO76" s="101"/>
      <c r="BP76" s="101"/>
      <c r="BQ76" s="80"/>
      <c r="BR76" s="101"/>
      <c r="BS76" s="101"/>
      <c r="BT76" s="101"/>
      <c r="BU76" s="101"/>
      <c r="BV76" s="102"/>
      <c r="BW76" s="101"/>
      <c r="BX76" s="101"/>
      <c r="BY76" s="80"/>
      <c r="BZ76" s="101"/>
      <c r="CA76" s="101"/>
      <c r="CB76" s="101"/>
      <c r="CC76" s="101"/>
      <c r="CD76" s="80"/>
      <c r="CE76" s="80"/>
      <c r="CF76" s="80"/>
      <c r="CG76" s="101"/>
      <c r="CH76" s="84"/>
    </row>
    <row r="77" spans="1:86" ht="28.15" hidden="1" customHeight="1" outlineLevel="1" x14ac:dyDescent="0.25">
      <c r="B77" s="103" t="s">
        <v>144</v>
      </c>
      <c r="C77" s="142" t="s">
        <v>145</v>
      </c>
      <c r="D77" s="142"/>
      <c r="E77" s="142"/>
      <c r="F77" s="142"/>
      <c r="G77" s="142"/>
      <c r="H77" s="142"/>
      <c r="I77" s="142"/>
      <c r="J77" s="142"/>
      <c r="K77" s="142"/>
      <c r="L77" s="142"/>
      <c r="M77" s="142"/>
      <c r="N77" s="142"/>
      <c r="O77" s="142"/>
      <c r="P77" s="142"/>
      <c r="Q77" s="142"/>
      <c r="R77" s="142"/>
      <c r="S77" s="142"/>
      <c r="T77" s="142"/>
      <c r="U77" s="142"/>
      <c r="V77" s="142"/>
      <c r="W77" s="142"/>
      <c r="X77" s="142"/>
      <c r="Y77" s="142"/>
      <c r="Z77" s="142"/>
      <c r="AA77" s="142"/>
      <c r="AB77" s="142"/>
      <c r="AC77" s="142"/>
      <c r="AD77" s="142"/>
      <c r="AE77" s="142"/>
      <c r="AF77" s="142"/>
      <c r="AG77" s="142"/>
      <c r="AH77" s="142"/>
      <c r="AI77" s="142"/>
      <c r="AJ77" s="142"/>
      <c r="AK77" s="142"/>
      <c r="AL77" s="142"/>
      <c r="AM77" s="142"/>
      <c r="AN77" s="142"/>
      <c r="AO77" s="142"/>
      <c r="AP77" s="142"/>
      <c r="AQ77" s="142"/>
      <c r="AR77" s="101"/>
      <c r="AS77" s="80"/>
      <c r="AT77" s="101"/>
      <c r="AU77" s="101"/>
      <c r="AV77" s="80"/>
      <c r="AW77" s="101"/>
      <c r="AX77" s="101"/>
      <c r="AY77" s="101"/>
      <c r="AZ77" s="101"/>
      <c r="BA77" s="101"/>
      <c r="BB77" s="101"/>
      <c r="BC77" s="101"/>
      <c r="BD77" s="101"/>
      <c r="BE77" s="101"/>
      <c r="BF77" s="101"/>
      <c r="BG77" s="101"/>
      <c r="BH77" s="80"/>
      <c r="BI77" s="101"/>
      <c r="BJ77" s="101"/>
      <c r="BK77" s="80"/>
      <c r="BL77" s="101"/>
      <c r="BM77" s="80"/>
      <c r="BN77" s="101"/>
      <c r="BO77" s="101"/>
      <c r="BP77" s="101"/>
      <c r="BQ77" s="80"/>
      <c r="BR77" s="101"/>
      <c r="BS77" s="101"/>
      <c r="BT77" s="101"/>
      <c r="BU77" s="101"/>
      <c r="BV77" s="102"/>
      <c r="BW77" s="101"/>
      <c r="BX77" s="101"/>
      <c r="BY77" s="80"/>
      <c r="BZ77" s="101"/>
      <c r="CA77" s="101"/>
      <c r="CB77" s="101"/>
      <c r="CC77" s="101"/>
      <c r="CD77" s="80"/>
      <c r="CE77" s="80"/>
      <c r="CF77" s="80"/>
      <c r="CG77" s="101"/>
      <c r="CH77" s="84"/>
    </row>
    <row r="78" spans="1:86" ht="28.15" hidden="1" customHeight="1" outlineLevel="1" x14ac:dyDescent="0.25">
      <c r="B78" s="103" t="s">
        <v>146</v>
      </c>
      <c r="C78" s="142"/>
      <c r="D78" s="142"/>
      <c r="E78" s="142"/>
      <c r="F78" s="142"/>
      <c r="G78" s="142"/>
      <c r="H78" s="142"/>
      <c r="I78" s="142"/>
      <c r="J78" s="142"/>
      <c r="K78" s="142"/>
      <c r="L78" s="142"/>
      <c r="M78" s="142"/>
      <c r="N78" s="142"/>
      <c r="O78" s="142"/>
      <c r="P78" s="142"/>
      <c r="Q78" s="142"/>
      <c r="R78" s="142"/>
      <c r="S78" s="142"/>
      <c r="T78" s="142"/>
      <c r="U78" s="142"/>
      <c r="V78" s="142"/>
      <c r="W78" s="142"/>
      <c r="X78" s="142"/>
      <c r="Y78" s="142"/>
      <c r="Z78" s="142"/>
      <c r="AA78" s="142"/>
      <c r="AB78" s="142"/>
      <c r="AC78" s="142"/>
      <c r="AD78" s="142"/>
      <c r="AE78" s="142"/>
      <c r="AF78" s="142"/>
      <c r="AG78" s="142"/>
      <c r="AH78" s="142"/>
      <c r="AI78" s="142"/>
      <c r="AJ78" s="142"/>
      <c r="AK78" s="142"/>
      <c r="AL78" s="142"/>
      <c r="AM78" s="142"/>
      <c r="AN78" s="142"/>
      <c r="AO78" s="142"/>
      <c r="AP78" s="142"/>
      <c r="AQ78" s="142"/>
      <c r="AR78" s="101"/>
      <c r="AS78" s="80"/>
      <c r="AT78" s="101"/>
      <c r="AU78" s="101"/>
      <c r="AV78" s="80"/>
      <c r="AW78" s="101"/>
      <c r="AX78" s="101"/>
      <c r="AY78" s="101"/>
      <c r="AZ78" s="101"/>
      <c r="BA78" s="101"/>
      <c r="BB78" s="101"/>
      <c r="BC78" s="101"/>
      <c r="BD78" s="101"/>
      <c r="BE78" s="101"/>
      <c r="BF78" s="101"/>
      <c r="BG78" s="101"/>
      <c r="BH78" s="80"/>
      <c r="BI78" s="101"/>
      <c r="BJ78" s="101"/>
      <c r="BK78" s="80"/>
      <c r="BL78" s="101"/>
      <c r="BM78" s="80"/>
      <c r="BN78" s="101"/>
      <c r="BO78" s="101"/>
      <c r="BP78" s="101"/>
      <c r="BQ78" s="80"/>
      <c r="BR78" s="101"/>
      <c r="BS78" s="101"/>
      <c r="BT78" s="101"/>
      <c r="BU78" s="101"/>
      <c r="BV78" s="102"/>
      <c r="BW78" s="101"/>
      <c r="BX78" s="101"/>
      <c r="BY78" s="80"/>
      <c r="BZ78" s="101"/>
      <c r="CA78" s="101"/>
      <c r="CB78" s="101"/>
      <c r="CC78" s="101"/>
      <c r="CD78" s="80"/>
      <c r="CE78" s="80"/>
      <c r="CF78" s="80"/>
      <c r="CG78" s="101"/>
      <c r="CH78" s="84"/>
    </row>
    <row r="79" spans="1:86" ht="28.15" hidden="1" customHeight="1" outlineLevel="1" x14ac:dyDescent="0.25">
      <c r="B79" s="103" t="s">
        <v>147</v>
      </c>
      <c r="C79" s="142" t="s">
        <v>148</v>
      </c>
      <c r="D79" s="142"/>
      <c r="E79" s="142"/>
      <c r="F79" s="142"/>
      <c r="G79" s="142"/>
      <c r="H79" s="142"/>
      <c r="I79" s="142"/>
      <c r="J79" s="142"/>
      <c r="K79" s="142"/>
      <c r="L79" s="142"/>
      <c r="M79" s="142"/>
      <c r="N79" s="142"/>
      <c r="O79" s="142"/>
      <c r="P79" s="142"/>
      <c r="Q79" s="142"/>
      <c r="R79" s="142"/>
      <c r="S79" s="142"/>
      <c r="T79" s="142"/>
      <c r="U79" s="142"/>
      <c r="V79" s="142"/>
      <c r="W79" s="142"/>
      <c r="X79" s="142"/>
      <c r="Y79" s="142"/>
      <c r="Z79" s="142"/>
      <c r="AA79" s="142"/>
      <c r="AB79" s="142"/>
      <c r="AC79" s="142"/>
      <c r="AD79" s="142"/>
      <c r="AE79" s="142"/>
      <c r="AF79" s="142"/>
      <c r="AG79" s="142"/>
      <c r="AH79" s="142"/>
      <c r="AI79" s="142"/>
      <c r="AJ79" s="142"/>
      <c r="AK79" s="142"/>
      <c r="AL79" s="142"/>
      <c r="AM79" s="142"/>
      <c r="AN79" s="142"/>
      <c r="AO79" s="142"/>
      <c r="AP79" s="142"/>
      <c r="AQ79" s="142"/>
      <c r="AR79" s="101"/>
      <c r="AS79" s="80"/>
      <c r="AT79" s="101"/>
      <c r="AU79" s="101"/>
      <c r="AV79" s="80"/>
      <c r="AW79" s="101"/>
      <c r="AX79" s="101"/>
      <c r="AY79" s="101"/>
      <c r="AZ79" s="101"/>
      <c r="BA79" s="101"/>
      <c r="BB79" s="101"/>
      <c r="BC79" s="101"/>
      <c r="BD79" s="101"/>
      <c r="BE79" s="101"/>
      <c r="BF79" s="101"/>
      <c r="BG79" s="101"/>
      <c r="BH79" s="80"/>
      <c r="BI79" s="101"/>
      <c r="BJ79" s="101"/>
      <c r="BK79" s="80"/>
      <c r="BL79" s="101"/>
      <c r="BM79" s="80"/>
      <c r="BN79" s="101"/>
      <c r="BO79" s="101"/>
      <c r="BP79" s="101"/>
      <c r="BQ79" s="80"/>
      <c r="BR79" s="101"/>
      <c r="BS79" s="101"/>
      <c r="BT79" s="101"/>
      <c r="BU79" s="101"/>
      <c r="BV79" s="102"/>
      <c r="BW79" s="101"/>
      <c r="BX79" s="101"/>
      <c r="BY79" s="80"/>
      <c r="BZ79" s="101"/>
      <c r="CA79" s="101"/>
      <c r="CB79" s="101"/>
      <c r="CC79" s="101"/>
      <c r="CD79" s="80"/>
      <c r="CE79" s="80"/>
      <c r="CF79" s="80"/>
      <c r="CG79" s="101"/>
      <c r="CH79" s="84"/>
    </row>
    <row r="80" spans="1:86" ht="54" hidden="1" customHeight="1" outlineLevel="1" x14ac:dyDescent="0.25">
      <c r="B80" s="103" t="s">
        <v>149</v>
      </c>
      <c r="C80" s="142" t="s">
        <v>150</v>
      </c>
      <c r="D80" s="142"/>
      <c r="E80" s="142"/>
      <c r="F80" s="142"/>
      <c r="G80" s="142"/>
      <c r="H80" s="142"/>
      <c r="I80" s="142"/>
      <c r="J80" s="142"/>
      <c r="K80" s="142"/>
      <c r="L80" s="142"/>
      <c r="M80" s="142"/>
      <c r="N80" s="142"/>
      <c r="O80" s="142"/>
      <c r="P80" s="142"/>
      <c r="Q80" s="142"/>
      <c r="R80" s="142"/>
      <c r="S80" s="142"/>
      <c r="T80" s="142"/>
      <c r="U80" s="142"/>
      <c r="V80" s="142"/>
      <c r="W80" s="142"/>
      <c r="X80" s="142"/>
      <c r="Y80" s="142"/>
      <c r="Z80" s="142"/>
      <c r="AA80" s="142"/>
      <c r="AB80" s="142"/>
      <c r="AC80" s="142"/>
      <c r="AD80" s="142"/>
      <c r="AE80" s="142"/>
      <c r="AF80" s="142"/>
      <c r="AG80" s="142"/>
      <c r="AH80" s="142"/>
      <c r="AI80" s="142"/>
      <c r="AJ80" s="142"/>
      <c r="AK80" s="142"/>
      <c r="AL80" s="142"/>
      <c r="AM80" s="142"/>
      <c r="AN80" s="142"/>
      <c r="AO80" s="142"/>
      <c r="AP80" s="142"/>
      <c r="AQ80" s="142"/>
      <c r="AR80" s="101"/>
      <c r="AS80" s="80"/>
      <c r="AT80" s="101"/>
      <c r="AU80" s="101"/>
      <c r="AV80" s="80"/>
      <c r="AW80" s="101"/>
      <c r="AX80" s="101"/>
      <c r="AY80" s="101"/>
      <c r="AZ80" s="101"/>
      <c r="BA80" s="101"/>
      <c r="BB80" s="101"/>
      <c r="BC80" s="101"/>
      <c r="BD80" s="101"/>
      <c r="BE80" s="101"/>
      <c r="BF80" s="101"/>
      <c r="BG80" s="101"/>
      <c r="BH80" s="80"/>
      <c r="BI80" s="101"/>
      <c r="BJ80" s="101"/>
      <c r="BK80" s="80"/>
      <c r="BL80" s="101"/>
      <c r="BM80" s="80"/>
      <c r="BN80" s="101"/>
      <c r="BO80" s="101"/>
      <c r="BP80" s="101"/>
      <c r="BQ80" s="80"/>
      <c r="BR80" s="101"/>
      <c r="BS80" s="101"/>
      <c r="BT80" s="101"/>
      <c r="BU80" s="101"/>
      <c r="BV80" s="102"/>
      <c r="BW80" s="101"/>
      <c r="BX80" s="101"/>
      <c r="BY80" s="80"/>
      <c r="BZ80" s="101"/>
      <c r="CA80" s="101"/>
      <c r="CB80" s="101"/>
      <c r="CC80" s="101"/>
      <c r="CD80" s="80"/>
      <c r="CE80" s="80"/>
      <c r="CF80" s="80"/>
      <c r="CG80" s="101"/>
      <c r="CH80" s="84"/>
    </row>
    <row r="81" spans="2:86" ht="139.9" hidden="1" customHeight="1" outlineLevel="1" x14ac:dyDescent="0.25">
      <c r="B81" s="104" t="s">
        <v>151</v>
      </c>
      <c r="C81" s="142" t="s">
        <v>152</v>
      </c>
      <c r="D81" s="142"/>
      <c r="E81" s="142"/>
      <c r="F81" s="142"/>
      <c r="G81" s="142"/>
      <c r="H81" s="142"/>
      <c r="I81" s="142"/>
      <c r="J81" s="142"/>
      <c r="K81" s="142"/>
      <c r="L81" s="142"/>
      <c r="M81" s="142"/>
      <c r="N81" s="142"/>
      <c r="O81" s="142"/>
      <c r="P81" s="142"/>
      <c r="Q81" s="142"/>
      <c r="R81" s="142"/>
      <c r="S81" s="142"/>
      <c r="T81" s="142"/>
      <c r="U81" s="142"/>
      <c r="V81" s="142"/>
      <c r="W81" s="142"/>
      <c r="X81" s="142"/>
      <c r="Y81" s="142"/>
      <c r="Z81" s="142"/>
      <c r="AA81" s="142"/>
      <c r="AB81" s="142"/>
      <c r="AC81" s="142"/>
      <c r="AD81" s="142"/>
      <c r="AE81" s="142"/>
      <c r="AF81" s="142"/>
      <c r="AG81" s="142"/>
      <c r="AH81" s="142"/>
      <c r="AI81" s="142"/>
      <c r="AJ81" s="142"/>
      <c r="AK81" s="142"/>
      <c r="AL81" s="142"/>
      <c r="AM81" s="142"/>
      <c r="AN81" s="142"/>
      <c r="AO81" s="142"/>
      <c r="AP81" s="142"/>
      <c r="AQ81" s="142"/>
      <c r="AR81" s="105"/>
      <c r="AS81" s="105"/>
      <c r="AT81" s="105"/>
      <c r="AU81" s="105"/>
      <c r="AV81" s="105"/>
      <c r="AW81" s="105"/>
      <c r="AX81" s="105"/>
      <c r="AY81" s="105"/>
      <c r="AZ81" s="105"/>
      <c r="BA81" s="105"/>
      <c r="BB81" s="105"/>
      <c r="BC81" s="105"/>
      <c r="BD81" s="105"/>
      <c r="BE81" s="105"/>
      <c r="BF81" s="105"/>
      <c r="BG81" s="105"/>
      <c r="BH81" s="105"/>
      <c r="BI81" s="105"/>
      <c r="BJ81" s="105"/>
      <c r="BK81" s="105"/>
      <c r="BL81" s="105"/>
      <c r="BM81" s="105"/>
      <c r="BN81" s="105"/>
      <c r="BO81" s="105"/>
      <c r="BP81" s="105"/>
      <c r="BQ81" s="105"/>
      <c r="BR81" s="105"/>
      <c r="BS81" s="105"/>
      <c r="BT81" s="105"/>
      <c r="BU81" s="105"/>
      <c r="BV81" s="105"/>
      <c r="BW81" s="105"/>
      <c r="BX81" s="105"/>
      <c r="BY81" s="105"/>
      <c r="BZ81" s="105"/>
      <c r="CA81" s="105"/>
      <c r="CB81" s="105"/>
      <c r="CC81" s="105"/>
      <c r="CD81" s="105"/>
      <c r="CE81" s="105"/>
      <c r="CF81" s="105"/>
      <c r="CG81" s="105"/>
      <c r="CH81" s="106"/>
    </row>
    <row r="82" spans="2:86" ht="96" customHeight="1" collapsed="1" x14ac:dyDescent="0.25">
      <c r="B82" s="139"/>
      <c r="C82" s="139"/>
      <c r="D82" s="139"/>
      <c r="E82" s="139"/>
      <c r="F82" s="139"/>
      <c r="G82" s="139"/>
      <c r="H82" s="139"/>
      <c r="I82" s="139"/>
      <c r="J82" s="139"/>
      <c r="K82" s="139"/>
      <c r="L82" s="139"/>
      <c r="M82" s="139"/>
      <c r="N82" s="139"/>
      <c r="O82" s="139"/>
      <c r="P82" s="139"/>
      <c r="Q82" s="139"/>
      <c r="R82" s="139"/>
      <c r="S82" s="139"/>
      <c r="T82" s="139"/>
      <c r="U82" s="139"/>
      <c r="V82" s="139"/>
      <c r="W82" s="139"/>
      <c r="X82" s="139"/>
      <c r="Y82" s="139"/>
      <c r="Z82" s="139"/>
      <c r="AA82" s="139"/>
      <c r="AB82" s="139"/>
      <c r="AC82" s="139"/>
      <c r="AD82" s="139"/>
      <c r="AE82" s="139"/>
      <c r="AF82" s="139"/>
      <c r="AG82" s="139"/>
      <c r="AH82" s="139"/>
      <c r="AI82" s="139"/>
      <c r="AJ82" s="139"/>
      <c r="AK82" s="139"/>
      <c r="AL82" s="139"/>
      <c r="AM82" s="139"/>
      <c r="AN82" s="139"/>
      <c r="AO82" s="139"/>
      <c r="AP82" s="139"/>
      <c r="AQ82" s="139"/>
      <c r="AR82" s="139"/>
      <c r="AS82" s="139"/>
      <c r="AT82" s="139"/>
      <c r="AU82" s="139"/>
      <c r="AV82" s="139"/>
      <c r="AW82" s="139"/>
      <c r="AX82" s="139"/>
      <c r="AY82" s="139"/>
      <c r="AZ82" s="139"/>
      <c r="BA82" s="139"/>
      <c r="BB82" s="139"/>
      <c r="BC82" s="139"/>
      <c r="BD82" s="139"/>
      <c r="BE82" s="139"/>
      <c r="BF82" s="139"/>
      <c r="BG82" s="139"/>
      <c r="BH82" s="139"/>
      <c r="BI82" s="139"/>
      <c r="BJ82" s="139"/>
      <c r="BK82" s="139"/>
      <c r="BL82" s="139"/>
      <c r="BM82" s="139"/>
      <c r="BN82" s="139"/>
      <c r="BO82" s="139"/>
      <c r="BP82" s="139"/>
      <c r="BQ82" s="139"/>
      <c r="BR82" s="139"/>
      <c r="BS82" s="139"/>
      <c r="BT82" s="139"/>
      <c r="BU82" s="139"/>
      <c r="BV82" s="139"/>
      <c r="BW82" s="139"/>
      <c r="BX82" s="139"/>
      <c r="BY82" s="139"/>
      <c r="BZ82" s="139"/>
      <c r="CA82" s="139"/>
      <c r="CB82" s="139"/>
      <c r="CC82" s="139"/>
      <c r="CD82" s="139"/>
      <c r="CE82" s="139"/>
      <c r="CF82" s="139"/>
      <c r="CG82" s="139"/>
    </row>
    <row r="83" spans="2:86" ht="38.25" customHeight="1" x14ac:dyDescent="0.25">
      <c r="CH83" s="35"/>
    </row>
    <row r="84" spans="2:86" ht="25.15" customHeight="1" x14ac:dyDescent="0.35">
      <c r="B84" s="140"/>
      <c r="C84" s="140"/>
      <c r="F84" s="109"/>
      <c r="CH84" s="35"/>
    </row>
    <row r="85" spans="2:86" ht="25.15" customHeight="1" x14ac:dyDescent="0.35">
      <c r="B85" s="141"/>
      <c r="C85" s="141"/>
      <c r="CH85" s="35"/>
    </row>
    <row r="86" spans="2:86" ht="25.15" customHeight="1" x14ac:dyDescent="0.35">
      <c r="B86" s="140"/>
      <c r="C86" s="140"/>
      <c r="D86" s="110"/>
      <c r="W86" s="35" t="s">
        <v>153</v>
      </c>
      <c r="CH86" s="35"/>
    </row>
    <row r="87" spans="2:86" ht="25.15" customHeight="1" x14ac:dyDescent="0.35">
      <c r="B87" s="141"/>
      <c r="C87" s="141"/>
    </row>
    <row r="88" spans="2:86" ht="25.15" customHeight="1" x14ac:dyDescent="0.35">
      <c r="B88" s="140"/>
      <c r="C88" s="140"/>
      <c r="D88" s="111"/>
    </row>
    <row r="89" spans="2:86" x14ac:dyDescent="0.25">
      <c r="B89" s="138"/>
      <c r="C89" s="138"/>
    </row>
    <row r="90" spans="2:86" x14ac:dyDescent="0.25">
      <c r="B90" s="138"/>
      <c r="C90" s="138"/>
    </row>
  </sheetData>
  <sheetProtection formatColumns="0" formatRows="0"/>
  <mergeCells count="91">
    <mergeCell ref="B89:C89"/>
    <mergeCell ref="B90:C90"/>
    <mergeCell ref="B82:CG82"/>
    <mergeCell ref="B84:C84"/>
    <mergeCell ref="B85:C85"/>
    <mergeCell ref="B86:C86"/>
    <mergeCell ref="B87:C87"/>
    <mergeCell ref="B88:C88"/>
    <mergeCell ref="C75:AQ75"/>
    <mergeCell ref="C76:AQ76"/>
    <mergeCell ref="C77:AQ78"/>
    <mergeCell ref="C79:AQ79"/>
    <mergeCell ref="C80:AQ80"/>
    <mergeCell ref="C81:AQ81"/>
    <mergeCell ref="B65:CG65"/>
    <mergeCell ref="C67:AQ67"/>
    <mergeCell ref="C68:AQ68"/>
    <mergeCell ref="C69:AQ69"/>
    <mergeCell ref="C71:AQ71"/>
    <mergeCell ref="C72:AQ72"/>
    <mergeCell ref="C48:AQ48"/>
    <mergeCell ref="C49:AQ49"/>
    <mergeCell ref="C51:AQ52"/>
    <mergeCell ref="C55:AQ55"/>
    <mergeCell ref="C63:AQ63"/>
    <mergeCell ref="C64:AQ64"/>
    <mergeCell ref="C34:AQ34"/>
    <mergeCell ref="B36:CG36"/>
    <mergeCell ref="C39:AQ39"/>
    <mergeCell ref="C40:AQ40"/>
    <mergeCell ref="C43:AQ45"/>
    <mergeCell ref="C47:AQ47"/>
    <mergeCell ref="C17:AQ17"/>
    <mergeCell ref="C23:AQ23"/>
    <mergeCell ref="C24:AQ24"/>
    <mergeCell ref="B25:CG25"/>
    <mergeCell ref="C28:AQ28"/>
    <mergeCell ref="C33:AQ33"/>
    <mergeCell ref="BZ10:CC10"/>
    <mergeCell ref="CD10:CG10"/>
    <mergeCell ref="B12:CG12"/>
    <mergeCell ref="C14:AQ14"/>
    <mergeCell ref="C15:AQ15"/>
    <mergeCell ref="C16:AQ16"/>
    <mergeCell ref="BB10:BE10"/>
    <mergeCell ref="BF10:BI10"/>
    <mergeCell ref="BJ10:BM10"/>
    <mergeCell ref="BN10:BQ10"/>
    <mergeCell ref="BR10:BU10"/>
    <mergeCell ref="BV10:BY10"/>
    <mergeCell ref="AD10:AG10"/>
    <mergeCell ref="AH10:AK10"/>
    <mergeCell ref="AL10:AO10"/>
    <mergeCell ref="AP10:AS10"/>
    <mergeCell ref="AT10:AW10"/>
    <mergeCell ref="AX10:BA10"/>
    <mergeCell ref="F10:I10"/>
    <mergeCell ref="J10:M10"/>
    <mergeCell ref="N10:Q10"/>
    <mergeCell ref="R10:U10"/>
    <mergeCell ref="V10:Y10"/>
    <mergeCell ref="Z10:AC10"/>
    <mergeCell ref="BV7:BY7"/>
    <mergeCell ref="BZ7:CC7"/>
    <mergeCell ref="CD7:CG7"/>
    <mergeCell ref="F8:Y8"/>
    <mergeCell ref="Z8:AS8"/>
    <mergeCell ref="AT8:BM8"/>
    <mergeCell ref="BN8:CG8"/>
    <mergeCell ref="AX7:BA7"/>
    <mergeCell ref="BB7:BE7"/>
    <mergeCell ref="BF7:BI7"/>
    <mergeCell ref="BJ7:BM7"/>
    <mergeCell ref="BN7:BQ7"/>
    <mergeCell ref="BR7:BU7"/>
    <mergeCell ref="Z7:AC7"/>
    <mergeCell ref="AD7:AG7"/>
    <mergeCell ref="AH7:AK7"/>
    <mergeCell ref="AL7:AO7"/>
    <mergeCell ref="AP7:AS7"/>
    <mergeCell ref="AT7:AW7"/>
    <mergeCell ref="F3:CG4"/>
    <mergeCell ref="D6:E6"/>
    <mergeCell ref="C7:C11"/>
    <mergeCell ref="D7:D11"/>
    <mergeCell ref="E7:E11"/>
    <mergeCell ref="F7:I7"/>
    <mergeCell ref="J7:M7"/>
    <mergeCell ref="N7:Q7"/>
    <mergeCell ref="R7:U7"/>
    <mergeCell ref="V7:Y7"/>
  </mergeCells>
  <conditionalFormatting sqref="C13">
    <cfRule type="iconSet" priority="69">
      <iconSet iconSet="5Rating">
        <cfvo type="percent" val="0"/>
        <cfvo type="num" val="0.25"/>
        <cfvo type="num" val="0.5"/>
        <cfvo type="num" val="0.75"/>
        <cfvo type="num" val="1"/>
      </iconSet>
    </cfRule>
  </conditionalFormatting>
  <conditionalFormatting sqref="C18:C22">
    <cfRule type="iconSet" priority="64">
      <iconSet iconSet="5Rating">
        <cfvo type="percent" val="0"/>
        <cfvo type="num" val="0.25"/>
        <cfvo type="num" val="0.5"/>
        <cfvo type="num" val="0.75"/>
        <cfvo type="num" val="1"/>
      </iconSet>
    </cfRule>
  </conditionalFormatting>
  <conditionalFormatting sqref="C26:C27">
    <cfRule type="iconSet" priority="59">
      <iconSet iconSet="5Rating">
        <cfvo type="percent" val="0"/>
        <cfvo type="num" val="0.25"/>
        <cfvo type="num" val="0.5"/>
        <cfvo type="num" val="0.75"/>
        <cfvo type="num" val="1"/>
      </iconSet>
    </cfRule>
  </conditionalFormatting>
  <conditionalFormatting sqref="C29:C32">
    <cfRule type="iconSet" priority="54">
      <iconSet iconSet="5Rating">
        <cfvo type="percent" val="0"/>
        <cfvo type="num" val="0.25"/>
        <cfvo type="num" val="0.5"/>
        <cfvo type="num" val="0.75"/>
        <cfvo type="num" val="1"/>
      </iconSet>
    </cfRule>
  </conditionalFormatting>
  <conditionalFormatting sqref="C35">
    <cfRule type="iconSet" priority="49">
      <iconSet iconSet="5Rating">
        <cfvo type="percent" val="0"/>
        <cfvo type="num" val="0.25"/>
        <cfvo type="num" val="0.5"/>
        <cfvo type="num" val="0.75"/>
        <cfvo type="num" val="1"/>
      </iconSet>
    </cfRule>
  </conditionalFormatting>
  <conditionalFormatting sqref="C37:C38">
    <cfRule type="iconSet" priority="44">
      <iconSet iconSet="5Rating">
        <cfvo type="percent" val="0"/>
        <cfvo type="num" val="0.25"/>
        <cfvo type="num" val="0.5"/>
        <cfvo type="num" val="0.75"/>
        <cfvo type="num" val="1"/>
      </iconSet>
    </cfRule>
  </conditionalFormatting>
  <conditionalFormatting sqref="C41:C42">
    <cfRule type="iconSet" priority="39">
      <iconSet iconSet="5Rating">
        <cfvo type="percent" val="0"/>
        <cfvo type="num" val="0.25"/>
        <cfvo type="num" val="0.5"/>
        <cfvo type="num" val="0.75"/>
        <cfvo type="num" val="1"/>
      </iconSet>
    </cfRule>
  </conditionalFormatting>
  <conditionalFormatting sqref="C46">
    <cfRule type="iconSet" priority="34">
      <iconSet iconSet="5Rating">
        <cfvo type="percent" val="0"/>
        <cfvo type="num" val="0.25"/>
        <cfvo type="num" val="0.5"/>
        <cfvo type="num" val="0.75"/>
        <cfvo type="num" val="1"/>
      </iconSet>
    </cfRule>
  </conditionalFormatting>
  <conditionalFormatting sqref="C50">
    <cfRule type="iconSet" priority="29">
      <iconSet iconSet="5Rating">
        <cfvo type="percent" val="0"/>
        <cfvo type="num" val="0.25"/>
        <cfvo type="num" val="0.5"/>
        <cfvo type="num" val="0.75"/>
        <cfvo type="num" val="1"/>
      </iconSet>
    </cfRule>
  </conditionalFormatting>
  <conditionalFormatting sqref="C53:C54">
    <cfRule type="iconSet" priority="24">
      <iconSet iconSet="5Rating">
        <cfvo type="percent" val="0"/>
        <cfvo type="num" val="0.25"/>
        <cfvo type="num" val="0.5"/>
        <cfvo type="num" val="0.75"/>
        <cfvo type="num" val="1"/>
      </iconSet>
    </cfRule>
  </conditionalFormatting>
  <conditionalFormatting sqref="C56:C62">
    <cfRule type="iconSet" priority="19">
      <iconSet iconSet="5Rating">
        <cfvo type="percent" val="0"/>
        <cfvo type="num" val="0.25"/>
        <cfvo type="num" val="0.5"/>
        <cfvo type="num" val="0.75"/>
        <cfvo type="num" val="1"/>
      </iconSet>
    </cfRule>
  </conditionalFormatting>
  <conditionalFormatting sqref="C66">
    <cfRule type="iconSet" priority="14">
      <iconSet iconSet="5Rating">
        <cfvo type="percent" val="0"/>
        <cfvo type="num" val="0.25"/>
        <cfvo type="num" val="0.5"/>
        <cfvo type="num" val="0.75"/>
        <cfvo type="num" val="1"/>
      </iconSet>
    </cfRule>
  </conditionalFormatting>
  <conditionalFormatting sqref="C70">
    <cfRule type="iconSet" priority="9">
      <iconSet iconSet="5Rating">
        <cfvo type="percent" val="0"/>
        <cfvo type="num" val="0.25"/>
        <cfvo type="num" val="0.5"/>
        <cfvo type="num" val="0.75"/>
        <cfvo type="num" val="1"/>
      </iconSet>
    </cfRule>
  </conditionalFormatting>
  <conditionalFormatting sqref="C73:C74">
    <cfRule type="iconSet" priority="4">
      <iconSet iconSet="5Rating">
        <cfvo type="percent" val="0"/>
        <cfvo type="num" val="0.25"/>
        <cfvo type="num" val="0.5"/>
        <cfvo type="num" val="0.75"/>
        <cfvo type="num" val="1"/>
      </iconSet>
    </cfRule>
  </conditionalFormatting>
  <conditionalFormatting sqref="D13">
    <cfRule type="cellIs" dxfId="167" priority="66" operator="equal">
      <formula>"NON"</formula>
    </cfRule>
    <cfRule type="cellIs" dxfId="166" priority="67" operator="equal">
      <formula>"OUI"</formula>
    </cfRule>
    <cfRule type="cellIs" dxfId="165" priority="68" operator="equal">
      <formula>"NE"</formula>
    </cfRule>
  </conditionalFormatting>
  <conditionalFormatting sqref="D18:D22">
    <cfRule type="cellIs" dxfId="164" priority="61" operator="equal">
      <formula>"NON"</formula>
    </cfRule>
    <cfRule type="cellIs" dxfId="163" priority="62" operator="equal">
      <formula>"OUI"</formula>
    </cfRule>
    <cfRule type="cellIs" dxfId="162" priority="63" operator="equal">
      <formula>"NE"</formula>
    </cfRule>
  </conditionalFormatting>
  <conditionalFormatting sqref="D26:D27">
    <cfRule type="cellIs" dxfId="161" priority="56" operator="equal">
      <formula>"NON"</formula>
    </cfRule>
    <cfRule type="cellIs" dxfId="160" priority="57" operator="equal">
      <formula>"OUI"</formula>
    </cfRule>
    <cfRule type="cellIs" dxfId="159" priority="58" operator="equal">
      <formula>"NE"</formula>
    </cfRule>
  </conditionalFormatting>
  <conditionalFormatting sqref="D29:D32">
    <cfRule type="cellIs" dxfId="158" priority="51" operator="equal">
      <formula>"NON"</formula>
    </cfRule>
    <cfRule type="cellIs" dxfId="157" priority="52" operator="equal">
      <formula>"OUI"</formula>
    </cfRule>
    <cfRule type="cellIs" dxfId="156" priority="53" operator="equal">
      <formula>"NE"</formula>
    </cfRule>
  </conditionalFormatting>
  <conditionalFormatting sqref="D35">
    <cfRule type="cellIs" dxfId="155" priority="46" operator="equal">
      <formula>"NON"</formula>
    </cfRule>
    <cfRule type="cellIs" dxfId="154" priority="47" operator="equal">
      <formula>"OUI"</formula>
    </cfRule>
    <cfRule type="cellIs" dxfId="153" priority="48" operator="equal">
      <formula>"NE"</formula>
    </cfRule>
  </conditionalFormatting>
  <conditionalFormatting sqref="D37:D38">
    <cfRule type="cellIs" dxfId="152" priority="41" operator="equal">
      <formula>"NON"</formula>
    </cfRule>
    <cfRule type="cellIs" dxfId="151" priority="42" operator="equal">
      <formula>"OUI"</formula>
    </cfRule>
    <cfRule type="cellIs" dxfId="150" priority="43" operator="equal">
      <formula>"NE"</formula>
    </cfRule>
  </conditionalFormatting>
  <conditionalFormatting sqref="D41:D42">
    <cfRule type="cellIs" dxfId="149" priority="36" operator="equal">
      <formula>"NON"</formula>
    </cfRule>
    <cfRule type="cellIs" dxfId="148" priority="37" operator="equal">
      <formula>"OUI"</formula>
    </cfRule>
    <cfRule type="cellIs" dxfId="147" priority="38" operator="equal">
      <formula>"NE"</formula>
    </cfRule>
  </conditionalFormatting>
  <conditionalFormatting sqref="D46">
    <cfRule type="cellIs" dxfId="146" priority="31" operator="equal">
      <formula>"NON"</formula>
    </cfRule>
    <cfRule type="cellIs" dxfId="145" priority="32" operator="equal">
      <formula>"OUI"</formula>
    </cfRule>
    <cfRule type="cellIs" dxfId="144" priority="33" operator="equal">
      <formula>"NE"</formula>
    </cfRule>
  </conditionalFormatting>
  <conditionalFormatting sqref="D50">
    <cfRule type="cellIs" dxfId="143" priority="26" operator="equal">
      <formula>"NON"</formula>
    </cfRule>
    <cfRule type="cellIs" dxfId="142" priority="27" operator="equal">
      <formula>"OUI"</formula>
    </cfRule>
    <cfRule type="cellIs" dxfId="141" priority="28" operator="equal">
      <formula>"NE"</formula>
    </cfRule>
  </conditionalFormatting>
  <conditionalFormatting sqref="D53:D54">
    <cfRule type="cellIs" dxfId="140" priority="21" operator="equal">
      <formula>"NON"</formula>
    </cfRule>
    <cfRule type="cellIs" dxfId="139" priority="22" operator="equal">
      <formula>"OUI"</formula>
    </cfRule>
    <cfRule type="cellIs" dxfId="138" priority="23" operator="equal">
      <formula>"NE"</formula>
    </cfRule>
  </conditionalFormatting>
  <conditionalFormatting sqref="D56:D62">
    <cfRule type="cellIs" dxfId="137" priority="16" operator="equal">
      <formula>"NON"</formula>
    </cfRule>
    <cfRule type="cellIs" dxfId="136" priority="17" operator="equal">
      <formula>"OUI"</formula>
    </cfRule>
    <cfRule type="cellIs" dxfId="135" priority="18" operator="equal">
      <formula>"NE"</formula>
    </cfRule>
  </conditionalFormatting>
  <conditionalFormatting sqref="D66">
    <cfRule type="cellIs" dxfId="134" priority="11" operator="equal">
      <formula>"NON"</formula>
    </cfRule>
    <cfRule type="cellIs" dxfId="133" priority="12" operator="equal">
      <formula>"OUI"</formula>
    </cfRule>
    <cfRule type="cellIs" dxfId="132" priority="13" operator="equal">
      <formula>"NE"</formula>
    </cfRule>
  </conditionalFormatting>
  <conditionalFormatting sqref="D70">
    <cfRule type="cellIs" dxfId="131" priority="6" operator="equal">
      <formula>"NON"</formula>
    </cfRule>
    <cfRule type="cellIs" dxfId="130" priority="7" operator="equal">
      <formula>"OUI"</formula>
    </cfRule>
    <cfRule type="cellIs" dxfId="129" priority="8" operator="equal">
      <formula>"NE"</formula>
    </cfRule>
  </conditionalFormatting>
  <conditionalFormatting sqref="D73:D74">
    <cfRule type="cellIs" dxfId="128" priority="1" operator="equal">
      <formula>"NON"</formula>
    </cfRule>
    <cfRule type="cellIs" dxfId="127" priority="2" operator="equal">
      <formula>"OUI"</formula>
    </cfRule>
    <cfRule type="cellIs" dxfId="126" priority="3" operator="equal">
      <formula>"NE"</formula>
    </cfRule>
  </conditionalFormatting>
  <dataValidations count="3">
    <dataValidation type="decimal" allowBlank="1" showInputMessage="1" showErrorMessage="1" sqref="C13 C18:C22 C26:C27 C29:C32 C35 C37:C38 C41:C42 C46 C50 C53:C54 C56:C62 C66 C70 C73:C74" xr:uid="{2719E90D-57B7-4AFF-92C3-96974909C9D8}">
      <formula1>0</formula1>
      <formula2>1</formula2>
    </dataValidation>
    <dataValidation type="whole" allowBlank="1" showInputMessage="1" showErrorMessage="1" sqref="C14:D17 E13:CG22 E26:CG27 E29:CG32 E35:CG35 E37:CG38 E41:CG42 E46:CG46 E50:CG50 E53:CG54 E56:CG62 E66:CG66 E70:CG70 E73:CG74" xr:uid="{44531E8B-BE45-4528-A1CB-4F5B336F56A1}">
      <formula1>0</formula1>
      <formula2>4</formula2>
    </dataValidation>
    <dataValidation type="whole" allowBlank="1" showInputMessage="1" showErrorMessage="1" sqref="AR33:CG34 AR51:CG52 AR63:CG64 AR28:CG28 AR23:CG24 AR39:CG40 AR43:CG45 AR47:CG49 AR55:CG55 AR67:CG69 AR71:CG72 AR75:CG81" xr:uid="{B7032F0A-CC26-4BA7-A6DD-1F728AD6953C}">
      <formula1>0</formula1>
      <formula2>1</formula2>
    </dataValidation>
  </dataValidations>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iconSet" priority="70" id="{BE022675-15A4-45B0-8049-6C35A835E142}">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F13:CG13</xm:sqref>
        </x14:conditionalFormatting>
        <x14:conditionalFormatting xmlns:xm="http://schemas.microsoft.com/office/excel/2006/main">
          <x14:cfRule type="iconSet" priority="65" id="{1486487B-01B9-4139-A234-F04FBAB1869A}">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F18:CG22</xm:sqref>
        </x14:conditionalFormatting>
        <x14:conditionalFormatting xmlns:xm="http://schemas.microsoft.com/office/excel/2006/main">
          <x14:cfRule type="iconSet" priority="60" id="{06360AD5-5772-4DDD-AD9A-9045E87A847A}">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F26:CG27</xm:sqref>
        </x14:conditionalFormatting>
        <x14:conditionalFormatting xmlns:xm="http://schemas.microsoft.com/office/excel/2006/main">
          <x14:cfRule type="iconSet" priority="55" id="{59A6B678-77DE-4DDD-8AB8-F020152A741C}">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F29:CG32</xm:sqref>
        </x14:conditionalFormatting>
        <x14:conditionalFormatting xmlns:xm="http://schemas.microsoft.com/office/excel/2006/main">
          <x14:cfRule type="iconSet" priority="50" id="{29A33898-45D5-4C7C-B04C-480E0F48257E}">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F35:CG35</xm:sqref>
        </x14:conditionalFormatting>
        <x14:conditionalFormatting xmlns:xm="http://schemas.microsoft.com/office/excel/2006/main">
          <x14:cfRule type="iconSet" priority="45" id="{A40A0C3C-B49F-4C25-A092-76B9A0B20B3A}">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F37:CG38</xm:sqref>
        </x14:conditionalFormatting>
        <x14:conditionalFormatting xmlns:xm="http://schemas.microsoft.com/office/excel/2006/main">
          <x14:cfRule type="iconSet" priority="40" id="{6F1EE42A-E1A2-49A0-94B4-564310A79F8E}">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F41:CG42</xm:sqref>
        </x14:conditionalFormatting>
        <x14:conditionalFormatting xmlns:xm="http://schemas.microsoft.com/office/excel/2006/main">
          <x14:cfRule type="iconSet" priority="35" id="{216C200D-3554-4F6B-9A66-D797F8194B9D}">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F46:CG46</xm:sqref>
        </x14:conditionalFormatting>
        <x14:conditionalFormatting xmlns:xm="http://schemas.microsoft.com/office/excel/2006/main">
          <x14:cfRule type="iconSet" priority="30" id="{CB6492F1-506A-4F41-8D67-A5C6923CD72C}">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F50:CG50</xm:sqref>
        </x14:conditionalFormatting>
        <x14:conditionalFormatting xmlns:xm="http://schemas.microsoft.com/office/excel/2006/main">
          <x14:cfRule type="iconSet" priority="25" id="{0A5F5805-BE80-4BEF-9594-97D14D2173C0}">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F53:CG54</xm:sqref>
        </x14:conditionalFormatting>
        <x14:conditionalFormatting xmlns:xm="http://schemas.microsoft.com/office/excel/2006/main">
          <x14:cfRule type="iconSet" priority="20" id="{533AF87D-D9D9-45D7-9261-D635B4CC2E21}">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F56:CG62</xm:sqref>
        </x14:conditionalFormatting>
        <x14:conditionalFormatting xmlns:xm="http://schemas.microsoft.com/office/excel/2006/main">
          <x14:cfRule type="iconSet" priority="15" id="{7AAA51BF-D771-42AB-8955-5AFDAF4F3771}">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F66:CG66</xm:sqref>
        </x14:conditionalFormatting>
        <x14:conditionalFormatting xmlns:xm="http://schemas.microsoft.com/office/excel/2006/main">
          <x14:cfRule type="iconSet" priority="10" id="{77D084A7-7B44-45C1-8B4C-87E41D443BC5}">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F70:CG70</xm:sqref>
        </x14:conditionalFormatting>
        <x14:conditionalFormatting xmlns:xm="http://schemas.microsoft.com/office/excel/2006/main">
          <x14:cfRule type="iconSet" priority="5" id="{C9A82664-F4AE-4BC6-A575-394659737838}">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F73:CG74</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2651F48-4EA2-41EC-A69F-8E32654BA2F2}">
  <sheetPr codeName="F_ME2"/>
  <dimension ref="A1:FA90"/>
  <sheetViews>
    <sheetView showGridLines="0" zoomScale="50" zoomScaleNormal="50" workbookViewId="0">
      <pane xSplit="5" ySplit="12" topLeftCell="F13" activePane="bottomRight" state="frozen"/>
      <selection pane="topRight" activeCell="F1" sqref="F1"/>
      <selection pane="bottomLeft" activeCell="A13" sqref="A13"/>
      <selection pane="bottomRight"/>
    </sheetView>
  </sheetViews>
  <sheetFormatPr baseColWidth="10" defaultColWidth="11.42578125" defaultRowHeight="21" outlineLevelRow="1" outlineLevelCol="1" x14ac:dyDescent="0.25"/>
  <cols>
    <col min="1" max="1" width="11.42578125" style="18" hidden="1" customWidth="1"/>
    <col min="2" max="2" width="133.28515625" style="108" customWidth="1" outlineLevel="1"/>
    <col min="3" max="3" width="15.7109375" style="35" customWidth="1"/>
    <col min="4" max="4" width="10.28515625" style="35" customWidth="1"/>
    <col min="5" max="5" width="9.7109375" style="35" customWidth="1"/>
    <col min="6" max="74" width="4.7109375" style="35" customWidth="1"/>
    <col min="75" max="85" width="4.7109375" style="21" customWidth="1"/>
    <col min="86" max="86" width="11.42578125" style="107"/>
    <col min="87" max="156" width="11.42578125" style="21"/>
    <col min="157" max="157" width="11.5703125" style="22" customWidth="1"/>
    <col min="158" max="16384" width="11.42578125" style="21"/>
  </cols>
  <sheetData>
    <row r="1" spans="1:86" ht="30.75" customHeight="1" x14ac:dyDescent="0.25">
      <c r="B1" s="19"/>
      <c r="C1" s="20"/>
      <c r="D1" s="20"/>
      <c r="E1" s="20"/>
      <c r="F1" s="20"/>
      <c r="G1" s="20"/>
      <c r="H1" s="20"/>
      <c r="I1" s="20"/>
      <c r="J1" s="20"/>
      <c r="K1" s="20"/>
      <c r="L1" s="20"/>
      <c r="M1" s="20"/>
      <c r="N1" s="20"/>
      <c r="O1" s="20"/>
      <c r="P1" s="20"/>
      <c r="Q1" s="20"/>
      <c r="R1" s="20"/>
      <c r="S1" s="20"/>
      <c r="T1" s="20"/>
      <c r="U1" s="20"/>
      <c r="V1" s="20"/>
      <c r="W1" s="20"/>
      <c r="X1" s="20"/>
      <c r="Y1" s="20"/>
      <c r="Z1" s="20"/>
      <c r="AA1" s="20"/>
      <c r="AB1" s="20"/>
      <c r="AC1" s="20"/>
      <c r="AD1" s="20"/>
      <c r="AE1" s="20"/>
      <c r="AF1" s="20"/>
      <c r="AG1" s="20"/>
      <c r="AH1" s="20"/>
      <c r="AI1" s="20"/>
      <c r="AJ1" s="20"/>
      <c r="AK1" s="20"/>
      <c r="AL1" s="20"/>
      <c r="AM1" s="20"/>
      <c r="AN1" s="20"/>
      <c r="AO1" s="20"/>
      <c r="AP1" s="20"/>
      <c r="AQ1" s="20"/>
      <c r="AR1" s="20"/>
      <c r="AS1" s="20"/>
      <c r="AT1" s="20"/>
      <c r="AU1" s="20"/>
      <c r="AV1" s="20"/>
      <c r="AW1" s="20"/>
      <c r="AX1" s="20"/>
      <c r="AY1" s="20"/>
      <c r="AZ1" s="20"/>
      <c r="BA1" s="20"/>
      <c r="BB1" s="20"/>
      <c r="BC1" s="20"/>
      <c r="BD1" s="20"/>
      <c r="BE1" s="20"/>
      <c r="BF1" s="20"/>
      <c r="BG1" s="20"/>
      <c r="BH1" s="20"/>
      <c r="BI1" s="20"/>
      <c r="BJ1" s="20"/>
      <c r="BK1" s="20"/>
      <c r="BL1" s="20"/>
      <c r="BM1" s="20"/>
      <c r="BN1" s="20"/>
      <c r="BO1" s="20"/>
      <c r="BP1" s="20"/>
      <c r="BQ1" s="20"/>
      <c r="BR1" s="20"/>
      <c r="BS1" s="20"/>
      <c r="BT1" s="20"/>
      <c r="BU1" s="20"/>
      <c r="BV1" s="20"/>
      <c r="BW1" s="20"/>
      <c r="BX1" s="20"/>
      <c r="BY1" s="20"/>
      <c r="BZ1" s="20"/>
      <c r="CA1" s="20"/>
      <c r="CB1" s="20"/>
      <c r="CC1" s="20"/>
      <c r="CD1" s="20"/>
      <c r="CE1" s="20"/>
      <c r="CF1" s="20"/>
      <c r="CG1" s="20"/>
      <c r="CH1" s="20"/>
    </row>
    <row r="2" spans="1:86" ht="30.75" customHeight="1" x14ac:dyDescent="0.35">
      <c r="B2" s="23"/>
      <c r="C2" s="24"/>
      <c r="D2" s="24"/>
      <c r="E2" s="25"/>
      <c r="F2" s="24"/>
      <c r="G2" s="24"/>
      <c r="H2" s="24"/>
      <c r="I2" s="24"/>
      <c r="J2" s="24"/>
      <c r="K2" s="24"/>
      <c r="L2" s="24"/>
      <c r="M2" s="24"/>
      <c r="N2" s="24"/>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c r="AQ2" s="20"/>
      <c r="AR2" s="20"/>
      <c r="AS2" s="20"/>
      <c r="AT2" s="20"/>
      <c r="AU2" s="20"/>
      <c r="AV2" s="20"/>
      <c r="AW2" s="20"/>
      <c r="AX2" s="20"/>
      <c r="AY2" s="20"/>
      <c r="AZ2" s="20"/>
      <c r="BA2" s="20"/>
      <c r="BB2" s="20"/>
      <c r="BC2" s="20"/>
      <c r="BD2" s="20"/>
      <c r="BE2" s="20"/>
      <c r="BF2" s="20"/>
      <c r="BG2" s="20"/>
      <c r="BH2" s="20"/>
      <c r="BI2" s="20"/>
      <c r="BJ2" s="20"/>
      <c r="BK2" s="20"/>
      <c r="BL2" s="20"/>
      <c r="BM2" s="20"/>
      <c r="BN2" s="20"/>
      <c r="BO2" s="20"/>
      <c r="BP2" s="20"/>
      <c r="BQ2" s="20"/>
      <c r="BR2" s="20"/>
      <c r="BS2" s="20"/>
      <c r="BT2" s="20"/>
      <c r="BU2" s="20"/>
      <c r="BV2" s="20"/>
      <c r="CH2" s="20"/>
    </row>
    <row r="3" spans="1:86" ht="46.5" x14ac:dyDescent="0.25">
      <c r="B3" s="26" t="s">
        <v>72</v>
      </c>
      <c r="C3" s="27">
        <f>PARM_PRCTG_CMPTNC</f>
        <v>0.75</v>
      </c>
      <c r="D3" s="28"/>
      <c r="E3" s="29"/>
      <c r="F3" s="219" t="s">
        <v>73</v>
      </c>
      <c r="G3" s="220"/>
      <c r="H3" s="220"/>
      <c r="I3" s="220"/>
      <c r="J3" s="220"/>
      <c r="K3" s="220"/>
      <c r="L3" s="220"/>
      <c r="M3" s="220"/>
      <c r="N3" s="220"/>
      <c r="O3" s="220"/>
      <c r="P3" s="220"/>
      <c r="Q3" s="220"/>
      <c r="R3" s="220"/>
      <c r="S3" s="220"/>
      <c r="T3" s="220"/>
      <c r="U3" s="220"/>
      <c r="V3" s="220"/>
      <c r="W3" s="220"/>
      <c r="X3" s="220"/>
      <c r="Y3" s="220"/>
      <c r="Z3" s="220"/>
      <c r="AA3" s="220"/>
      <c r="AB3" s="220"/>
      <c r="AC3" s="220"/>
      <c r="AD3" s="220"/>
      <c r="AE3" s="220"/>
      <c r="AF3" s="220"/>
      <c r="AG3" s="220"/>
      <c r="AH3" s="220"/>
      <c r="AI3" s="220"/>
      <c r="AJ3" s="220"/>
      <c r="AK3" s="220"/>
      <c r="AL3" s="220"/>
      <c r="AM3" s="220"/>
      <c r="AN3" s="220"/>
      <c r="AO3" s="220"/>
      <c r="AP3" s="220"/>
      <c r="AQ3" s="220"/>
      <c r="AR3" s="220"/>
      <c r="AS3" s="220"/>
      <c r="AT3" s="220"/>
      <c r="AU3" s="220"/>
      <c r="AV3" s="220"/>
      <c r="AW3" s="220"/>
      <c r="AX3" s="220"/>
      <c r="AY3" s="220"/>
      <c r="AZ3" s="220"/>
      <c r="BA3" s="220"/>
      <c r="BB3" s="220"/>
      <c r="BC3" s="220"/>
      <c r="BD3" s="220"/>
      <c r="BE3" s="220"/>
      <c r="BF3" s="220"/>
      <c r="BG3" s="220"/>
      <c r="BH3" s="220"/>
      <c r="BI3" s="220"/>
      <c r="BJ3" s="220"/>
      <c r="BK3" s="220"/>
      <c r="BL3" s="220"/>
      <c r="BM3" s="220"/>
      <c r="BN3" s="220"/>
      <c r="BO3" s="220"/>
      <c r="BP3" s="220"/>
      <c r="BQ3" s="220"/>
      <c r="BR3" s="220"/>
      <c r="BS3" s="220"/>
      <c r="BT3" s="220"/>
      <c r="BU3" s="220"/>
      <c r="BV3" s="220"/>
      <c r="BW3" s="220"/>
      <c r="BX3" s="220"/>
      <c r="BY3" s="220"/>
      <c r="BZ3" s="220"/>
      <c r="CA3" s="220"/>
      <c r="CB3" s="220"/>
      <c r="CC3" s="220"/>
      <c r="CD3" s="220"/>
      <c r="CE3" s="220"/>
      <c r="CF3" s="220"/>
      <c r="CG3" s="220"/>
      <c r="CH3" s="20"/>
    </row>
    <row r="4" spans="1:86" ht="30" customHeight="1" x14ac:dyDescent="0.25">
      <c r="B4" s="23"/>
      <c r="C4" s="30"/>
      <c r="D4" s="30"/>
      <c r="E4" s="31"/>
      <c r="F4" s="221"/>
      <c r="G4" s="222"/>
      <c r="H4" s="222"/>
      <c r="I4" s="222"/>
      <c r="J4" s="222"/>
      <c r="K4" s="222"/>
      <c r="L4" s="222"/>
      <c r="M4" s="222"/>
      <c r="N4" s="222"/>
      <c r="O4" s="222"/>
      <c r="P4" s="222"/>
      <c r="Q4" s="222"/>
      <c r="R4" s="222"/>
      <c r="S4" s="222"/>
      <c r="T4" s="222"/>
      <c r="U4" s="222"/>
      <c r="V4" s="222"/>
      <c r="W4" s="222"/>
      <c r="X4" s="222"/>
      <c r="Y4" s="222"/>
      <c r="Z4" s="222"/>
      <c r="AA4" s="222"/>
      <c r="AB4" s="222"/>
      <c r="AC4" s="222"/>
      <c r="AD4" s="222"/>
      <c r="AE4" s="222"/>
      <c r="AF4" s="222"/>
      <c r="AG4" s="222"/>
      <c r="AH4" s="222"/>
      <c r="AI4" s="222"/>
      <c r="AJ4" s="222"/>
      <c r="AK4" s="222"/>
      <c r="AL4" s="222"/>
      <c r="AM4" s="222"/>
      <c r="AN4" s="222"/>
      <c r="AO4" s="222"/>
      <c r="AP4" s="222"/>
      <c r="AQ4" s="222"/>
      <c r="AR4" s="222"/>
      <c r="AS4" s="222"/>
      <c r="AT4" s="222"/>
      <c r="AU4" s="222"/>
      <c r="AV4" s="222"/>
      <c r="AW4" s="222"/>
      <c r="AX4" s="222"/>
      <c r="AY4" s="222"/>
      <c r="AZ4" s="222"/>
      <c r="BA4" s="222"/>
      <c r="BB4" s="222"/>
      <c r="BC4" s="222"/>
      <c r="BD4" s="222"/>
      <c r="BE4" s="222"/>
      <c r="BF4" s="222"/>
      <c r="BG4" s="222"/>
      <c r="BH4" s="222"/>
      <c r="BI4" s="222"/>
      <c r="BJ4" s="222"/>
      <c r="BK4" s="222"/>
      <c r="BL4" s="222"/>
      <c r="BM4" s="222"/>
      <c r="BN4" s="222"/>
      <c r="BO4" s="222"/>
      <c r="BP4" s="222"/>
      <c r="BQ4" s="222"/>
      <c r="BR4" s="222"/>
      <c r="BS4" s="222"/>
      <c r="BT4" s="222"/>
      <c r="BU4" s="222"/>
      <c r="BV4" s="222"/>
      <c r="BW4" s="222"/>
      <c r="BX4" s="222"/>
      <c r="BY4" s="222"/>
      <c r="BZ4" s="222"/>
      <c r="CA4" s="222"/>
      <c r="CB4" s="222"/>
      <c r="CC4" s="222"/>
      <c r="CD4" s="222"/>
      <c r="CE4" s="222"/>
      <c r="CF4" s="222"/>
      <c r="CG4" s="222"/>
      <c r="CH4" s="20"/>
    </row>
    <row r="5" spans="1:86" ht="23.25" customHeight="1" thickBot="1" x14ac:dyDescent="0.4">
      <c r="B5" s="32"/>
      <c r="C5" s="33"/>
      <c r="D5" s="33"/>
      <c r="E5" s="33"/>
      <c r="F5" s="34"/>
      <c r="G5" s="34"/>
      <c r="H5" s="34"/>
      <c r="I5" s="34"/>
      <c r="J5" s="34"/>
      <c r="K5" s="34"/>
      <c r="L5" s="34"/>
      <c r="M5" s="34"/>
      <c r="N5" s="34"/>
      <c r="O5" s="34"/>
      <c r="P5" s="34"/>
      <c r="Q5" s="34"/>
      <c r="R5" s="34"/>
      <c r="S5" s="34"/>
      <c r="T5" s="34"/>
      <c r="U5" s="34"/>
      <c r="V5" s="34"/>
      <c r="W5" s="34"/>
      <c r="X5" s="34"/>
      <c r="Y5" s="34"/>
      <c r="Z5" s="34"/>
      <c r="AA5" s="34"/>
      <c r="AB5" s="34"/>
      <c r="AC5" s="34"/>
      <c r="AD5" s="34"/>
      <c r="AE5" s="34"/>
      <c r="AF5" s="34"/>
      <c r="AG5" s="34"/>
      <c r="AH5" s="34"/>
      <c r="AI5" s="34"/>
      <c r="AJ5" s="34"/>
      <c r="AK5" s="34"/>
      <c r="AL5" s="34"/>
      <c r="AM5" s="34"/>
      <c r="AN5" s="34"/>
      <c r="AO5" s="34"/>
      <c r="AP5" s="34"/>
      <c r="AQ5" s="34"/>
      <c r="AR5" s="34"/>
      <c r="AS5" s="34"/>
      <c r="AT5" s="34"/>
      <c r="AU5" s="34"/>
      <c r="AV5" s="34"/>
      <c r="AW5" s="34"/>
      <c r="AX5" s="34"/>
      <c r="AY5" s="34"/>
      <c r="AZ5" s="34"/>
      <c r="BA5" s="34"/>
      <c r="BB5" s="34"/>
      <c r="BC5" s="34"/>
      <c r="BD5" s="34"/>
      <c r="BE5" s="34"/>
      <c r="BF5" s="34"/>
      <c r="BG5" s="34"/>
      <c r="BH5" s="34"/>
      <c r="BI5" s="34"/>
      <c r="BJ5" s="34"/>
      <c r="BK5" s="34"/>
      <c r="BL5" s="34"/>
      <c r="BM5" s="34"/>
      <c r="BN5" s="34"/>
      <c r="BO5" s="34"/>
      <c r="BP5" s="34"/>
      <c r="BQ5" s="34"/>
      <c r="BR5" s="34"/>
      <c r="BS5" s="34"/>
      <c r="BT5" s="34"/>
      <c r="BU5" s="34"/>
      <c r="BV5" s="34"/>
      <c r="BW5" s="34"/>
      <c r="BX5" s="34"/>
      <c r="BY5" s="34"/>
      <c r="BZ5" s="34"/>
      <c r="CA5" s="34"/>
      <c r="CB5" s="34"/>
      <c r="CC5" s="34"/>
      <c r="CD5" s="34"/>
      <c r="CE5" s="34"/>
      <c r="CF5" s="34"/>
      <c r="CG5" s="34"/>
      <c r="CH5" s="35"/>
    </row>
    <row r="6" spans="1:86" ht="40.15" customHeight="1" thickBot="1" x14ac:dyDescent="0.3">
      <c r="B6" s="36" t="s">
        <v>74</v>
      </c>
      <c r="C6" s="37" t="str">
        <f>IF(COUNTA(F6:CG6)=0,"NE",SUM(F6:CG6)/COUNTA(F6:CG6))</f>
        <v>NE</v>
      </c>
      <c r="D6" s="223" t="s">
        <v>75</v>
      </c>
      <c r="E6" s="224"/>
      <c r="F6" s="38"/>
      <c r="G6" s="38"/>
      <c r="H6" s="38"/>
      <c r="I6" s="38"/>
      <c r="J6" s="38"/>
      <c r="K6" s="38"/>
      <c r="L6" s="39"/>
      <c r="M6" s="39"/>
      <c r="N6" s="40"/>
      <c r="O6" s="41"/>
      <c r="P6" s="41"/>
      <c r="Q6" s="41"/>
      <c r="R6" s="41"/>
      <c r="S6" s="41"/>
      <c r="T6" s="41"/>
      <c r="U6" s="41"/>
      <c r="V6" s="41"/>
      <c r="W6" s="41"/>
      <c r="X6" s="41"/>
      <c r="Y6" s="41"/>
      <c r="Z6" s="40"/>
      <c r="AA6" s="42"/>
      <c r="AB6" s="42"/>
      <c r="AC6" s="40"/>
      <c r="AD6" s="42"/>
      <c r="AE6" s="42"/>
      <c r="AF6" s="40"/>
      <c r="AG6" s="42"/>
      <c r="AH6" s="42"/>
      <c r="AI6" s="40"/>
      <c r="AJ6" s="42"/>
      <c r="AK6" s="42"/>
      <c r="AL6" s="42"/>
      <c r="AM6" s="42"/>
      <c r="AN6" s="42"/>
      <c r="AO6" s="42"/>
      <c r="AP6" s="42"/>
      <c r="AQ6" s="42"/>
      <c r="AR6" s="42"/>
      <c r="AS6" s="40"/>
      <c r="AT6" s="40"/>
      <c r="AU6" s="40"/>
      <c r="AV6" s="40"/>
      <c r="AW6" s="41"/>
      <c r="AX6" s="41"/>
      <c r="AY6" s="41"/>
      <c r="AZ6" s="41"/>
      <c r="BA6" s="41"/>
      <c r="BB6" s="41"/>
      <c r="BC6" s="42"/>
      <c r="BD6" s="42"/>
      <c r="BE6" s="42"/>
      <c r="BF6" s="42"/>
      <c r="BG6" s="42"/>
      <c r="BH6" s="40"/>
      <c r="BI6" s="42"/>
      <c r="BJ6" s="42"/>
      <c r="BK6" s="40"/>
      <c r="BL6" s="40"/>
      <c r="BM6" s="40"/>
      <c r="BN6" s="42"/>
      <c r="BO6" s="42"/>
      <c r="BP6" s="42"/>
      <c r="BQ6" s="40"/>
      <c r="BR6" s="42"/>
      <c r="BS6" s="42"/>
      <c r="BT6" s="42"/>
      <c r="BU6" s="42"/>
      <c r="BV6" s="42"/>
      <c r="BW6" s="42"/>
      <c r="BX6" s="42"/>
      <c r="BY6" s="40"/>
      <c r="BZ6" s="42"/>
      <c r="CA6" s="42"/>
      <c r="CB6" s="42"/>
      <c r="CC6" s="42"/>
      <c r="CD6" s="40"/>
      <c r="CE6" s="40"/>
      <c r="CF6" s="40"/>
      <c r="CG6" s="42"/>
      <c r="CH6" s="43"/>
    </row>
    <row r="7" spans="1:86" ht="150" customHeight="1" thickBot="1" x14ac:dyDescent="0.3">
      <c r="A7" s="18">
        <v>2</v>
      </c>
      <c r="B7" s="44" t="str">
        <f>VLOOKUP(A7,T_ELEVES[],2,FALSE)</f>
        <v>Louis</v>
      </c>
      <c r="C7" s="226" t="s">
        <v>76</v>
      </c>
      <c r="D7" s="229" t="s">
        <v>77</v>
      </c>
      <c r="E7" s="231" t="s">
        <v>78</v>
      </c>
      <c r="F7" s="234"/>
      <c r="G7" s="217"/>
      <c r="H7" s="217"/>
      <c r="I7" s="217"/>
      <c r="J7" s="225"/>
      <c r="K7" s="225"/>
      <c r="L7" s="225"/>
      <c r="M7" s="225"/>
      <c r="N7" s="217"/>
      <c r="O7" s="217"/>
      <c r="P7" s="217"/>
      <c r="Q7" s="217"/>
      <c r="R7" s="225"/>
      <c r="S7" s="225"/>
      <c r="T7" s="225"/>
      <c r="U7" s="225"/>
      <c r="V7" s="217"/>
      <c r="W7" s="217"/>
      <c r="X7" s="217"/>
      <c r="Y7" s="218"/>
      <c r="Z7" s="215"/>
      <c r="AA7" s="216"/>
      <c r="AB7" s="216"/>
      <c r="AC7" s="216"/>
      <c r="AD7" s="217"/>
      <c r="AE7" s="217"/>
      <c r="AF7" s="217"/>
      <c r="AG7" s="217"/>
      <c r="AH7" s="216"/>
      <c r="AI7" s="216"/>
      <c r="AJ7" s="216"/>
      <c r="AK7" s="216"/>
      <c r="AL7" s="217"/>
      <c r="AM7" s="217"/>
      <c r="AN7" s="217"/>
      <c r="AO7" s="217"/>
      <c r="AP7" s="217"/>
      <c r="AQ7" s="217"/>
      <c r="AR7" s="217"/>
      <c r="AS7" s="218"/>
      <c r="AT7" s="211"/>
      <c r="AU7" s="212"/>
      <c r="AV7" s="212"/>
      <c r="AW7" s="213"/>
      <c r="AX7" s="209"/>
      <c r="AY7" s="210"/>
      <c r="AZ7" s="210"/>
      <c r="BA7" s="210"/>
      <c r="BB7" s="211"/>
      <c r="BC7" s="212"/>
      <c r="BD7" s="212"/>
      <c r="BE7" s="213"/>
      <c r="BF7" s="209"/>
      <c r="BG7" s="210"/>
      <c r="BH7" s="210"/>
      <c r="BI7" s="214"/>
      <c r="BJ7" s="212"/>
      <c r="BK7" s="212"/>
      <c r="BL7" s="212"/>
      <c r="BM7" s="213"/>
      <c r="BN7" s="211"/>
      <c r="BO7" s="212"/>
      <c r="BP7" s="212"/>
      <c r="BQ7" s="213"/>
      <c r="BR7" s="209"/>
      <c r="BS7" s="210"/>
      <c r="BT7" s="210"/>
      <c r="BU7" s="210"/>
      <c r="BV7" s="211"/>
      <c r="BW7" s="212"/>
      <c r="BX7" s="212"/>
      <c r="BY7" s="213"/>
      <c r="BZ7" s="209"/>
      <c r="CA7" s="210"/>
      <c r="CB7" s="210"/>
      <c r="CC7" s="214"/>
      <c r="CD7" s="212"/>
      <c r="CE7" s="212"/>
      <c r="CF7" s="212"/>
      <c r="CG7" s="213"/>
      <c r="CH7" s="45"/>
    </row>
    <row r="8" spans="1:86" ht="45" customHeight="1" thickBot="1" x14ac:dyDescent="0.3">
      <c r="B8" s="46" t="s">
        <v>79</v>
      </c>
      <c r="C8" s="227"/>
      <c r="D8" s="230"/>
      <c r="E8" s="232"/>
      <c r="F8" s="235"/>
      <c r="G8" s="236"/>
      <c r="H8" s="236"/>
      <c r="I8" s="236"/>
      <c r="J8" s="236"/>
      <c r="K8" s="236"/>
      <c r="L8" s="236"/>
      <c r="M8" s="236"/>
      <c r="N8" s="236"/>
      <c r="O8" s="236"/>
      <c r="P8" s="236"/>
      <c r="Q8" s="236"/>
      <c r="R8" s="236"/>
      <c r="S8" s="236"/>
      <c r="T8" s="236"/>
      <c r="U8" s="236"/>
      <c r="V8" s="236"/>
      <c r="W8" s="236"/>
      <c r="X8" s="236"/>
      <c r="Y8" s="237"/>
      <c r="Z8" s="200"/>
      <c r="AA8" s="201"/>
      <c r="AB8" s="201"/>
      <c r="AC8" s="201"/>
      <c r="AD8" s="201"/>
      <c r="AE8" s="201"/>
      <c r="AF8" s="201"/>
      <c r="AG8" s="201"/>
      <c r="AH8" s="201"/>
      <c r="AI8" s="201"/>
      <c r="AJ8" s="201"/>
      <c r="AK8" s="201"/>
      <c r="AL8" s="201"/>
      <c r="AM8" s="201"/>
      <c r="AN8" s="201"/>
      <c r="AO8" s="201"/>
      <c r="AP8" s="201"/>
      <c r="AQ8" s="201"/>
      <c r="AR8" s="201"/>
      <c r="AS8" s="202"/>
      <c r="AT8" s="203"/>
      <c r="AU8" s="204"/>
      <c r="AV8" s="204"/>
      <c r="AW8" s="204"/>
      <c r="AX8" s="204"/>
      <c r="AY8" s="204"/>
      <c r="AZ8" s="204"/>
      <c r="BA8" s="204"/>
      <c r="BB8" s="204"/>
      <c r="BC8" s="204"/>
      <c r="BD8" s="204"/>
      <c r="BE8" s="204"/>
      <c r="BF8" s="204"/>
      <c r="BG8" s="204"/>
      <c r="BH8" s="204"/>
      <c r="BI8" s="204"/>
      <c r="BJ8" s="204"/>
      <c r="BK8" s="204"/>
      <c r="BL8" s="204"/>
      <c r="BM8" s="205"/>
      <c r="BN8" s="206"/>
      <c r="BO8" s="207"/>
      <c r="BP8" s="207"/>
      <c r="BQ8" s="207"/>
      <c r="BR8" s="207"/>
      <c r="BS8" s="207"/>
      <c r="BT8" s="207"/>
      <c r="BU8" s="207"/>
      <c r="BV8" s="207"/>
      <c r="BW8" s="207"/>
      <c r="BX8" s="207"/>
      <c r="BY8" s="207"/>
      <c r="BZ8" s="207"/>
      <c r="CA8" s="207"/>
      <c r="CB8" s="207"/>
      <c r="CC8" s="207"/>
      <c r="CD8" s="207"/>
      <c r="CE8" s="207"/>
      <c r="CF8" s="207"/>
      <c r="CG8" s="208"/>
      <c r="CH8" s="45"/>
    </row>
    <row r="9" spans="1:86" ht="75" customHeight="1" thickBot="1" x14ac:dyDescent="0.3">
      <c r="B9" s="47" t="str">
        <f>Récapitulatif!H2</f>
        <v>Victor HUGO</v>
      </c>
      <c r="C9" s="227"/>
      <c r="D9" s="230"/>
      <c r="E9" s="232"/>
      <c r="F9" s="48"/>
      <c r="G9" s="49"/>
      <c r="H9" s="49"/>
      <c r="I9" s="49"/>
      <c r="J9" s="50"/>
      <c r="K9" s="50"/>
      <c r="L9" s="50"/>
      <c r="M9" s="50"/>
      <c r="N9" s="49"/>
      <c r="O9" s="51"/>
      <c r="P9" s="51"/>
      <c r="Q9" s="51"/>
      <c r="R9" s="52"/>
      <c r="S9" s="52"/>
      <c r="T9" s="52"/>
      <c r="U9" s="52"/>
      <c r="V9" s="51"/>
      <c r="W9" s="51"/>
      <c r="X9" s="51"/>
      <c r="Y9" s="53"/>
      <c r="Z9" s="54"/>
      <c r="AA9" s="55"/>
      <c r="AB9" s="55"/>
      <c r="AC9" s="56"/>
      <c r="AD9" s="57"/>
      <c r="AE9" s="58"/>
      <c r="AF9" s="59"/>
      <c r="AG9" s="58"/>
      <c r="AH9" s="60"/>
      <c r="AI9" s="56"/>
      <c r="AJ9" s="55"/>
      <c r="AK9" s="55"/>
      <c r="AL9" s="59"/>
      <c r="AM9" s="58"/>
      <c r="AN9" s="58"/>
      <c r="AO9" s="58"/>
      <c r="AP9" s="57"/>
      <c r="AQ9" s="57"/>
      <c r="AR9" s="58"/>
      <c r="AS9" s="59"/>
      <c r="AT9" s="57"/>
      <c r="AU9" s="57"/>
      <c r="AV9" s="59"/>
      <c r="AW9" s="58"/>
      <c r="AX9" s="58"/>
      <c r="AY9" s="58"/>
      <c r="AZ9" s="58"/>
      <c r="BA9" s="58"/>
      <c r="BB9" s="58"/>
      <c r="BC9" s="58"/>
      <c r="BD9" s="58"/>
      <c r="BE9" s="58"/>
      <c r="BF9" s="58"/>
      <c r="BG9" s="57"/>
      <c r="BH9" s="59"/>
      <c r="BI9" s="58"/>
      <c r="BJ9" s="58"/>
      <c r="BK9" s="59"/>
      <c r="BL9" s="57"/>
      <c r="BM9" s="59"/>
      <c r="BN9" s="58"/>
      <c r="BO9" s="58"/>
      <c r="BP9" s="58"/>
      <c r="BQ9" s="59"/>
      <c r="BR9" s="57"/>
      <c r="BS9" s="58"/>
      <c r="BT9" s="58"/>
      <c r="BU9" s="57"/>
      <c r="BV9" s="59"/>
      <c r="BW9" s="58"/>
      <c r="BX9" s="58"/>
      <c r="BY9" s="59"/>
      <c r="BZ9" s="58"/>
      <c r="CA9" s="58"/>
      <c r="CB9" s="58"/>
      <c r="CC9" s="58"/>
      <c r="CD9" s="59"/>
      <c r="CE9" s="59"/>
      <c r="CF9" s="59"/>
      <c r="CG9" s="61"/>
      <c r="CH9" s="45"/>
    </row>
    <row r="10" spans="1:86" x14ac:dyDescent="0.35">
      <c r="B10" s="62" t="s">
        <v>80</v>
      </c>
      <c r="C10" s="227"/>
      <c r="D10" s="230"/>
      <c r="E10" s="233"/>
      <c r="F10" s="185" t="s">
        <v>81</v>
      </c>
      <c r="G10" s="186"/>
      <c r="H10" s="186"/>
      <c r="I10" s="187"/>
      <c r="J10" s="188" t="s">
        <v>82</v>
      </c>
      <c r="K10" s="189"/>
      <c r="L10" s="189"/>
      <c r="M10" s="190"/>
      <c r="N10" s="191" t="s">
        <v>83</v>
      </c>
      <c r="O10" s="192"/>
      <c r="P10" s="192"/>
      <c r="Q10" s="193"/>
      <c r="R10" s="194" t="s">
        <v>84</v>
      </c>
      <c r="S10" s="195"/>
      <c r="T10" s="195"/>
      <c r="U10" s="196"/>
      <c r="V10" s="197" t="s">
        <v>85</v>
      </c>
      <c r="W10" s="198"/>
      <c r="X10" s="198"/>
      <c r="Y10" s="199"/>
      <c r="Z10" s="166" t="s">
        <v>86</v>
      </c>
      <c r="AA10" s="167"/>
      <c r="AB10" s="167"/>
      <c r="AC10" s="168"/>
      <c r="AD10" s="169" t="s">
        <v>87</v>
      </c>
      <c r="AE10" s="170"/>
      <c r="AF10" s="170"/>
      <c r="AG10" s="171"/>
      <c r="AH10" s="172" t="s">
        <v>88</v>
      </c>
      <c r="AI10" s="173"/>
      <c r="AJ10" s="173"/>
      <c r="AK10" s="174"/>
      <c r="AL10" s="175" t="s">
        <v>89</v>
      </c>
      <c r="AM10" s="176"/>
      <c r="AN10" s="176"/>
      <c r="AO10" s="177"/>
      <c r="AP10" s="155" t="s">
        <v>90</v>
      </c>
      <c r="AQ10" s="156"/>
      <c r="AR10" s="156"/>
      <c r="AS10" s="178"/>
      <c r="AT10" s="179" t="s">
        <v>81</v>
      </c>
      <c r="AU10" s="180"/>
      <c r="AV10" s="180"/>
      <c r="AW10" s="181"/>
      <c r="AX10" s="182" t="s">
        <v>82</v>
      </c>
      <c r="AY10" s="183"/>
      <c r="AZ10" s="183"/>
      <c r="BA10" s="184"/>
      <c r="BB10" s="157" t="s">
        <v>83</v>
      </c>
      <c r="BC10" s="158"/>
      <c r="BD10" s="158"/>
      <c r="BE10" s="159"/>
      <c r="BF10" s="160" t="s">
        <v>84</v>
      </c>
      <c r="BG10" s="161"/>
      <c r="BH10" s="161"/>
      <c r="BI10" s="162"/>
      <c r="BJ10" s="163" t="s">
        <v>85</v>
      </c>
      <c r="BK10" s="164"/>
      <c r="BL10" s="164"/>
      <c r="BM10" s="165"/>
      <c r="BN10" s="166" t="s">
        <v>86</v>
      </c>
      <c r="BO10" s="167"/>
      <c r="BP10" s="167"/>
      <c r="BQ10" s="168"/>
      <c r="BR10" s="169" t="s">
        <v>87</v>
      </c>
      <c r="BS10" s="170"/>
      <c r="BT10" s="170"/>
      <c r="BU10" s="171"/>
      <c r="BV10" s="172" t="s">
        <v>88</v>
      </c>
      <c r="BW10" s="173"/>
      <c r="BX10" s="173"/>
      <c r="BY10" s="174"/>
      <c r="BZ10" s="152" t="s">
        <v>89</v>
      </c>
      <c r="CA10" s="153"/>
      <c r="CB10" s="153"/>
      <c r="CC10" s="154"/>
      <c r="CD10" s="155" t="s">
        <v>90</v>
      </c>
      <c r="CE10" s="156"/>
      <c r="CF10" s="156"/>
      <c r="CG10" s="156"/>
      <c r="CH10" s="63"/>
    </row>
    <row r="11" spans="1:86" x14ac:dyDescent="0.25">
      <c r="B11" s="64" t="s">
        <v>91</v>
      </c>
      <c r="C11" s="228"/>
      <c r="D11" s="230"/>
      <c r="E11" s="233"/>
      <c r="F11" s="65">
        <v>1</v>
      </c>
      <c r="G11" s="65">
        <f>F11+1</f>
        <v>2</v>
      </c>
      <c r="H11" s="65">
        <f t="shared" ref="H11:BS11" si="0">G11+1</f>
        <v>3</v>
      </c>
      <c r="I11" s="65">
        <f t="shared" si="0"/>
        <v>4</v>
      </c>
      <c r="J11" s="65">
        <f t="shared" si="0"/>
        <v>5</v>
      </c>
      <c r="K11" s="65">
        <f t="shared" si="0"/>
        <v>6</v>
      </c>
      <c r="L11" s="65">
        <f t="shared" si="0"/>
        <v>7</v>
      </c>
      <c r="M11" s="65">
        <f t="shared" si="0"/>
        <v>8</v>
      </c>
      <c r="N11" s="65">
        <f t="shared" si="0"/>
        <v>9</v>
      </c>
      <c r="O11" s="65">
        <f t="shared" si="0"/>
        <v>10</v>
      </c>
      <c r="P11" s="65">
        <f t="shared" si="0"/>
        <v>11</v>
      </c>
      <c r="Q11" s="65">
        <f t="shared" si="0"/>
        <v>12</v>
      </c>
      <c r="R11" s="65">
        <f t="shared" si="0"/>
        <v>13</v>
      </c>
      <c r="S11" s="65">
        <f t="shared" si="0"/>
        <v>14</v>
      </c>
      <c r="T11" s="65">
        <f t="shared" si="0"/>
        <v>15</v>
      </c>
      <c r="U11" s="65">
        <f t="shared" si="0"/>
        <v>16</v>
      </c>
      <c r="V11" s="65">
        <f t="shared" si="0"/>
        <v>17</v>
      </c>
      <c r="W11" s="65">
        <f t="shared" si="0"/>
        <v>18</v>
      </c>
      <c r="X11" s="65">
        <f t="shared" si="0"/>
        <v>19</v>
      </c>
      <c r="Y11" s="65">
        <f t="shared" si="0"/>
        <v>20</v>
      </c>
      <c r="Z11" s="65">
        <f t="shared" si="0"/>
        <v>21</v>
      </c>
      <c r="AA11" s="65">
        <f t="shared" si="0"/>
        <v>22</v>
      </c>
      <c r="AB11" s="65">
        <f t="shared" si="0"/>
        <v>23</v>
      </c>
      <c r="AC11" s="65">
        <f t="shared" si="0"/>
        <v>24</v>
      </c>
      <c r="AD11" s="65">
        <f t="shared" si="0"/>
        <v>25</v>
      </c>
      <c r="AE11" s="65">
        <f t="shared" si="0"/>
        <v>26</v>
      </c>
      <c r="AF11" s="65">
        <f t="shared" si="0"/>
        <v>27</v>
      </c>
      <c r="AG11" s="65">
        <f t="shared" si="0"/>
        <v>28</v>
      </c>
      <c r="AH11" s="65">
        <f t="shared" si="0"/>
        <v>29</v>
      </c>
      <c r="AI11" s="65">
        <f t="shared" si="0"/>
        <v>30</v>
      </c>
      <c r="AJ11" s="65">
        <f t="shared" si="0"/>
        <v>31</v>
      </c>
      <c r="AK11" s="65">
        <f t="shared" si="0"/>
        <v>32</v>
      </c>
      <c r="AL11" s="65">
        <f t="shared" si="0"/>
        <v>33</v>
      </c>
      <c r="AM11" s="65">
        <f t="shared" si="0"/>
        <v>34</v>
      </c>
      <c r="AN11" s="65">
        <f t="shared" si="0"/>
        <v>35</v>
      </c>
      <c r="AO11" s="65">
        <f t="shared" si="0"/>
        <v>36</v>
      </c>
      <c r="AP11" s="65">
        <f t="shared" si="0"/>
        <v>37</v>
      </c>
      <c r="AQ11" s="65">
        <f t="shared" si="0"/>
        <v>38</v>
      </c>
      <c r="AR11" s="65">
        <f t="shared" si="0"/>
        <v>39</v>
      </c>
      <c r="AS11" s="65">
        <f t="shared" si="0"/>
        <v>40</v>
      </c>
      <c r="AT11" s="65">
        <f t="shared" si="0"/>
        <v>41</v>
      </c>
      <c r="AU11" s="65">
        <f t="shared" si="0"/>
        <v>42</v>
      </c>
      <c r="AV11" s="65">
        <f t="shared" si="0"/>
        <v>43</v>
      </c>
      <c r="AW11" s="65">
        <f t="shared" si="0"/>
        <v>44</v>
      </c>
      <c r="AX11" s="65">
        <f t="shared" si="0"/>
        <v>45</v>
      </c>
      <c r="AY11" s="65">
        <f t="shared" si="0"/>
        <v>46</v>
      </c>
      <c r="AZ11" s="65">
        <f t="shared" si="0"/>
        <v>47</v>
      </c>
      <c r="BA11" s="65">
        <f t="shared" si="0"/>
        <v>48</v>
      </c>
      <c r="BB11" s="65">
        <f t="shared" si="0"/>
        <v>49</v>
      </c>
      <c r="BC11" s="65">
        <f t="shared" si="0"/>
        <v>50</v>
      </c>
      <c r="BD11" s="65">
        <f t="shared" si="0"/>
        <v>51</v>
      </c>
      <c r="BE11" s="65">
        <f t="shared" si="0"/>
        <v>52</v>
      </c>
      <c r="BF11" s="65">
        <f t="shared" si="0"/>
        <v>53</v>
      </c>
      <c r="BG11" s="65">
        <f t="shared" si="0"/>
        <v>54</v>
      </c>
      <c r="BH11" s="65">
        <f t="shared" si="0"/>
        <v>55</v>
      </c>
      <c r="BI11" s="65">
        <f t="shared" si="0"/>
        <v>56</v>
      </c>
      <c r="BJ11" s="65">
        <f t="shared" si="0"/>
        <v>57</v>
      </c>
      <c r="BK11" s="65">
        <f t="shared" si="0"/>
        <v>58</v>
      </c>
      <c r="BL11" s="65">
        <f t="shared" si="0"/>
        <v>59</v>
      </c>
      <c r="BM11" s="65">
        <f t="shared" si="0"/>
        <v>60</v>
      </c>
      <c r="BN11" s="65">
        <f t="shared" si="0"/>
        <v>61</v>
      </c>
      <c r="BO11" s="65">
        <f t="shared" si="0"/>
        <v>62</v>
      </c>
      <c r="BP11" s="65">
        <f t="shared" si="0"/>
        <v>63</v>
      </c>
      <c r="BQ11" s="65">
        <f t="shared" si="0"/>
        <v>64</v>
      </c>
      <c r="BR11" s="65">
        <f t="shared" si="0"/>
        <v>65</v>
      </c>
      <c r="BS11" s="65">
        <f t="shared" si="0"/>
        <v>66</v>
      </c>
      <c r="BT11" s="65">
        <f t="shared" ref="BT11:CG11" si="1">BS11+1</f>
        <v>67</v>
      </c>
      <c r="BU11" s="65">
        <f t="shared" si="1"/>
        <v>68</v>
      </c>
      <c r="BV11" s="65">
        <f t="shared" si="1"/>
        <v>69</v>
      </c>
      <c r="BW11" s="65">
        <f t="shared" si="1"/>
        <v>70</v>
      </c>
      <c r="BX11" s="65">
        <f t="shared" si="1"/>
        <v>71</v>
      </c>
      <c r="BY11" s="65">
        <f t="shared" si="1"/>
        <v>72</v>
      </c>
      <c r="BZ11" s="65">
        <f t="shared" si="1"/>
        <v>73</v>
      </c>
      <c r="CA11" s="65">
        <f t="shared" si="1"/>
        <v>74</v>
      </c>
      <c r="CB11" s="65">
        <f t="shared" si="1"/>
        <v>75</v>
      </c>
      <c r="CC11" s="65">
        <f t="shared" si="1"/>
        <v>76</v>
      </c>
      <c r="CD11" s="65">
        <f t="shared" si="1"/>
        <v>77</v>
      </c>
      <c r="CE11" s="65">
        <f t="shared" si="1"/>
        <v>78</v>
      </c>
      <c r="CF11" s="65">
        <f t="shared" si="1"/>
        <v>79</v>
      </c>
      <c r="CG11" s="65">
        <f t="shared" si="1"/>
        <v>80</v>
      </c>
      <c r="CH11" s="63"/>
    </row>
    <row r="12" spans="1:86" ht="42" customHeight="1" x14ac:dyDescent="0.25">
      <c r="A12" s="18">
        <v>1</v>
      </c>
      <c r="B12" s="143" t="str">
        <f>A12&amp;" "&amp;VLOOKUP(A12,T_COMPETENCES[#Data],2,FALSE)</f>
        <v>1 Recherche et analyse d'informations</v>
      </c>
      <c r="C12" s="146"/>
      <c r="D12" s="146"/>
      <c r="E12" s="146"/>
      <c r="F12" s="146"/>
      <c r="G12" s="146"/>
      <c r="H12" s="146"/>
      <c r="I12" s="146"/>
      <c r="J12" s="146"/>
      <c r="K12" s="146"/>
      <c r="L12" s="146"/>
      <c r="M12" s="146"/>
      <c r="N12" s="146"/>
      <c r="O12" s="146"/>
      <c r="P12" s="146"/>
      <c r="Q12" s="146"/>
      <c r="R12" s="146"/>
      <c r="S12" s="146"/>
      <c r="T12" s="146"/>
      <c r="U12" s="146"/>
      <c r="V12" s="146"/>
      <c r="W12" s="146"/>
      <c r="X12" s="146"/>
      <c r="Y12" s="146"/>
      <c r="Z12" s="146"/>
      <c r="AA12" s="146"/>
      <c r="AB12" s="146"/>
      <c r="AC12" s="146"/>
      <c r="AD12" s="146"/>
      <c r="AE12" s="146"/>
      <c r="AF12" s="146"/>
      <c r="AG12" s="146"/>
      <c r="AH12" s="146"/>
      <c r="AI12" s="146"/>
      <c r="AJ12" s="146"/>
      <c r="AK12" s="146"/>
      <c r="AL12" s="146"/>
      <c r="AM12" s="146"/>
      <c r="AN12" s="146"/>
      <c r="AO12" s="146"/>
      <c r="AP12" s="146"/>
      <c r="AQ12" s="146"/>
      <c r="AR12" s="146"/>
      <c r="AS12" s="146"/>
      <c r="AT12" s="146"/>
      <c r="AU12" s="146"/>
      <c r="AV12" s="146"/>
      <c r="AW12" s="146"/>
      <c r="AX12" s="146"/>
      <c r="AY12" s="146"/>
      <c r="AZ12" s="146"/>
      <c r="BA12" s="146"/>
      <c r="BB12" s="146"/>
      <c r="BC12" s="146"/>
      <c r="BD12" s="146"/>
      <c r="BE12" s="146"/>
      <c r="BF12" s="146"/>
      <c r="BG12" s="146"/>
      <c r="BH12" s="146"/>
      <c r="BI12" s="146"/>
      <c r="BJ12" s="146"/>
      <c r="BK12" s="146"/>
      <c r="BL12" s="146"/>
      <c r="BM12" s="146"/>
      <c r="BN12" s="146"/>
      <c r="BO12" s="146"/>
      <c r="BP12" s="146"/>
      <c r="BQ12" s="146"/>
      <c r="BR12" s="146"/>
      <c r="BS12" s="146"/>
      <c r="BT12" s="146"/>
      <c r="BU12" s="146"/>
      <c r="BV12" s="146"/>
      <c r="BW12" s="146"/>
      <c r="BX12" s="146"/>
      <c r="BY12" s="146"/>
      <c r="BZ12" s="146"/>
      <c r="CA12" s="146"/>
      <c r="CB12" s="146"/>
      <c r="CC12" s="146"/>
      <c r="CD12" s="146"/>
      <c r="CE12" s="146"/>
      <c r="CF12" s="146"/>
      <c r="CG12" s="146"/>
      <c r="CH12" s="66"/>
    </row>
    <row r="13" spans="1:86" ht="54.95" customHeight="1" x14ac:dyDescent="0.25">
      <c r="A13" s="18" t="s">
        <v>6</v>
      </c>
      <c r="B13" s="67" t="str">
        <f>A13&amp;" "&amp;VLOOKUP(A13,T_COMPETENCES[#Data],2,FALSE)</f>
        <v>C1.1 Rechercher une forme, une dimension, sur un plan, un dessin</v>
      </c>
      <c r="C13" s="68" t="str">
        <f>IF(E13=0,"NE",(SUM(F13:CG13)*0.25)/COUNTA(F13:CG13))</f>
        <v>NE</v>
      </c>
      <c r="D13" s="69" t="str">
        <f>IF(E13=0,"NE",IF(AND(C13&gt;=$C$3,E13&gt;=3),"OUI","NON"))</f>
        <v>NE</v>
      </c>
      <c r="E13" s="70">
        <f>COUNTA(F13:CG13)</f>
        <v>0</v>
      </c>
      <c r="F13" s="71"/>
      <c r="G13" s="71"/>
      <c r="H13" s="72"/>
      <c r="I13" s="71"/>
      <c r="J13" s="71"/>
      <c r="K13" s="71"/>
      <c r="L13" s="71"/>
      <c r="M13" s="71"/>
      <c r="N13" s="72"/>
      <c r="O13" s="71"/>
      <c r="P13" s="71"/>
      <c r="Q13" s="73"/>
      <c r="R13" s="71"/>
      <c r="S13" s="71"/>
      <c r="T13" s="71"/>
      <c r="U13" s="71"/>
      <c r="V13" s="71"/>
      <c r="W13" s="71"/>
      <c r="X13" s="71"/>
      <c r="Y13" s="71"/>
      <c r="Z13" s="72"/>
      <c r="AA13" s="71"/>
      <c r="AB13" s="71"/>
      <c r="AC13" s="72"/>
      <c r="AD13" s="71"/>
      <c r="AE13" s="71"/>
      <c r="AF13" s="72"/>
      <c r="AG13" s="71"/>
      <c r="AH13" s="71"/>
      <c r="AI13" s="72"/>
      <c r="AJ13" s="71"/>
      <c r="AK13" s="71"/>
      <c r="AL13" s="72"/>
      <c r="AM13" s="71"/>
      <c r="AN13" s="71"/>
      <c r="AO13" s="71"/>
      <c r="AP13" s="71"/>
      <c r="AQ13" s="71"/>
      <c r="AR13" s="74"/>
      <c r="AS13" s="72"/>
      <c r="AT13" s="71"/>
      <c r="AU13" s="71"/>
      <c r="AV13" s="72"/>
      <c r="AW13" s="71"/>
      <c r="AX13" s="71"/>
      <c r="AY13" s="71"/>
      <c r="AZ13" s="71"/>
      <c r="BA13" s="71"/>
      <c r="BB13" s="71"/>
      <c r="BC13" s="71"/>
      <c r="BD13" s="71"/>
      <c r="BE13" s="71"/>
      <c r="BF13" s="71"/>
      <c r="BG13" s="71"/>
      <c r="BH13" s="72"/>
      <c r="BI13" s="71"/>
      <c r="BJ13" s="71"/>
      <c r="BK13" s="72"/>
      <c r="BL13" s="71"/>
      <c r="BM13" s="72"/>
      <c r="BN13" s="71"/>
      <c r="BO13" s="71"/>
      <c r="BP13" s="71"/>
      <c r="BQ13" s="72"/>
      <c r="BR13" s="71"/>
      <c r="BS13" s="71"/>
      <c r="BT13" s="71"/>
      <c r="BU13" s="71"/>
      <c r="BV13" s="72"/>
      <c r="BW13" s="71"/>
      <c r="BX13" s="71"/>
      <c r="BY13" s="72"/>
      <c r="BZ13" s="71"/>
      <c r="CA13" s="71"/>
      <c r="CB13" s="71"/>
      <c r="CC13" s="71"/>
      <c r="CD13" s="72"/>
      <c r="CE13" s="72"/>
      <c r="CF13" s="72"/>
      <c r="CG13" s="71"/>
      <c r="CH13" s="75"/>
    </row>
    <row r="14" spans="1:86" ht="23.25" hidden="1" outlineLevel="1" x14ac:dyDescent="0.35">
      <c r="B14" s="76" t="s">
        <v>92</v>
      </c>
      <c r="C14" s="150" t="s">
        <v>93</v>
      </c>
      <c r="D14" s="150"/>
      <c r="E14" s="150"/>
      <c r="F14" s="150"/>
      <c r="G14" s="150"/>
      <c r="H14" s="150"/>
      <c r="I14" s="150"/>
      <c r="J14" s="150"/>
      <c r="K14" s="150"/>
      <c r="L14" s="150"/>
      <c r="M14" s="150"/>
      <c r="N14" s="150"/>
      <c r="O14" s="150"/>
      <c r="P14" s="150"/>
      <c r="Q14" s="150"/>
      <c r="R14" s="150"/>
      <c r="S14" s="150"/>
      <c r="T14" s="150"/>
      <c r="U14" s="150"/>
      <c r="V14" s="150"/>
      <c r="W14" s="150"/>
      <c r="X14" s="150"/>
      <c r="Y14" s="150"/>
      <c r="Z14" s="150"/>
      <c r="AA14" s="150"/>
      <c r="AB14" s="150"/>
      <c r="AC14" s="150"/>
      <c r="AD14" s="150"/>
      <c r="AE14" s="150"/>
      <c r="AF14" s="150"/>
      <c r="AG14" s="150"/>
      <c r="AH14" s="150"/>
      <c r="AI14" s="150"/>
      <c r="AJ14" s="150"/>
      <c r="AK14" s="150"/>
      <c r="AL14" s="150"/>
      <c r="AM14" s="150"/>
      <c r="AN14" s="150"/>
      <c r="AO14" s="150"/>
      <c r="AP14" s="150"/>
      <c r="AQ14" s="150"/>
      <c r="AR14" s="77"/>
      <c r="AS14" s="78"/>
      <c r="AT14" s="79"/>
      <c r="AU14" s="79"/>
      <c r="AV14" s="78"/>
      <c r="AW14" s="79"/>
      <c r="AX14" s="79"/>
      <c r="AY14" s="79"/>
      <c r="AZ14" s="79"/>
      <c r="BA14" s="79"/>
      <c r="BB14" s="79"/>
      <c r="BC14" s="79"/>
      <c r="BD14" s="79"/>
      <c r="BE14" s="79"/>
      <c r="BF14" s="79"/>
      <c r="BG14" s="79"/>
      <c r="BH14" s="78"/>
      <c r="BI14" s="79"/>
      <c r="BJ14" s="79"/>
      <c r="BK14" s="78"/>
      <c r="BL14" s="79"/>
      <c r="BM14" s="78"/>
      <c r="BN14" s="79"/>
      <c r="BO14" s="79"/>
      <c r="BP14" s="79"/>
      <c r="BQ14" s="78"/>
      <c r="BR14" s="79"/>
      <c r="BS14" s="79"/>
      <c r="BT14" s="79"/>
      <c r="BU14" s="79"/>
      <c r="BV14" s="80"/>
      <c r="BW14" s="79"/>
      <c r="BX14" s="79"/>
      <c r="BY14" s="78"/>
      <c r="BZ14" s="79"/>
      <c r="CA14" s="79"/>
      <c r="CB14" s="79"/>
      <c r="CC14" s="79"/>
      <c r="CD14" s="78"/>
      <c r="CE14" s="78"/>
      <c r="CF14" s="78"/>
      <c r="CG14" s="79"/>
      <c r="CH14" s="75"/>
    </row>
    <row r="15" spans="1:86" ht="28.15" hidden="1" customHeight="1" outlineLevel="1" x14ac:dyDescent="0.35">
      <c r="B15" s="76" t="s">
        <v>94</v>
      </c>
      <c r="C15" s="150" t="s">
        <v>95</v>
      </c>
      <c r="D15" s="150"/>
      <c r="E15" s="150"/>
      <c r="F15" s="150"/>
      <c r="G15" s="150"/>
      <c r="H15" s="150"/>
      <c r="I15" s="150"/>
      <c r="J15" s="150"/>
      <c r="K15" s="150"/>
      <c r="L15" s="150"/>
      <c r="M15" s="150"/>
      <c r="N15" s="150"/>
      <c r="O15" s="150"/>
      <c r="P15" s="150"/>
      <c r="Q15" s="150"/>
      <c r="R15" s="150"/>
      <c r="S15" s="150"/>
      <c r="T15" s="150"/>
      <c r="U15" s="150"/>
      <c r="V15" s="150"/>
      <c r="W15" s="150"/>
      <c r="X15" s="150"/>
      <c r="Y15" s="150"/>
      <c r="Z15" s="150"/>
      <c r="AA15" s="150"/>
      <c r="AB15" s="150"/>
      <c r="AC15" s="150"/>
      <c r="AD15" s="150"/>
      <c r="AE15" s="150"/>
      <c r="AF15" s="150"/>
      <c r="AG15" s="150"/>
      <c r="AH15" s="150"/>
      <c r="AI15" s="150"/>
      <c r="AJ15" s="150"/>
      <c r="AK15" s="150"/>
      <c r="AL15" s="150"/>
      <c r="AM15" s="150"/>
      <c r="AN15" s="150"/>
      <c r="AO15" s="150"/>
      <c r="AP15" s="150"/>
      <c r="AQ15" s="150"/>
      <c r="AR15" s="77"/>
      <c r="AS15" s="78"/>
      <c r="AT15" s="79"/>
      <c r="AU15" s="79"/>
      <c r="AV15" s="78"/>
      <c r="AW15" s="79"/>
      <c r="AX15" s="79"/>
      <c r="AY15" s="79"/>
      <c r="AZ15" s="79"/>
      <c r="BA15" s="79"/>
      <c r="BB15" s="79"/>
      <c r="BC15" s="79"/>
      <c r="BD15" s="79"/>
      <c r="BE15" s="79"/>
      <c r="BF15" s="79"/>
      <c r="BG15" s="79"/>
      <c r="BH15" s="78"/>
      <c r="BI15" s="79"/>
      <c r="BJ15" s="79"/>
      <c r="BK15" s="78"/>
      <c r="BL15" s="79"/>
      <c r="BM15" s="78"/>
      <c r="BN15" s="79"/>
      <c r="BO15" s="79"/>
      <c r="BP15" s="79"/>
      <c r="BQ15" s="78"/>
      <c r="BR15" s="79"/>
      <c r="BS15" s="79"/>
      <c r="BT15" s="79"/>
      <c r="BU15" s="79"/>
      <c r="BV15" s="80"/>
      <c r="BW15" s="79"/>
      <c r="BX15" s="79"/>
      <c r="BY15" s="78"/>
      <c r="BZ15" s="79"/>
      <c r="CA15" s="79"/>
      <c r="CB15" s="79"/>
      <c r="CC15" s="79"/>
      <c r="CD15" s="78"/>
      <c r="CE15" s="78"/>
      <c r="CF15" s="78"/>
      <c r="CG15" s="79"/>
      <c r="CH15" s="75"/>
    </row>
    <row r="16" spans="1:86" ht="54" hidden="1" customHeight="1" outlineLevel="1" x14ac:dyDescent="0.35">
      <c r="B16" s="76" t="s">
        <v>96</v>
      </c>
      <c r="C16" s="150" t="s">
        <v>97</v>
      </c>
      <c r="D16" s="150"/>
      <c r="E16" s="150"/>
      <c r="F16" s="150"/>
      <c r="G16" s="150"/>
      <c r="H16" s="150"/>
      <c r="I16" s="150"/>
      <c r="J16" s="150"/>
      <c r="K16" s="150"/>
      <c r="L16" s="150"/>
      <c r="M16" s="150"/>
      <c r="N16" s="150"/>
      <c r="O16" s="150"/>
      <c r="P16" s="150"/>
      <c r="Q16" s="150"/>
      <c r="R16" s="150"/>
      <c r="S16" s="150"/>
      <c r="T16" s="150"/>
      <c r="U16" s="150"/>
      <c r="V16" s="150"/>
      <c r="W16" s="150"/>
      <c r="X16" s="150"/>
      <c r="Y16" s="150"/>
      <c r="Z16" s="150"/>
      <c r="AA16" s="150"/>
      <c r="AB16" s="150"/>
      <c r="AC16" s="150"/>
      <c r="AD16" s="150"/>
      <c r="AE16" s="150"/>
      <c r="AF16" s="150"/>
      <c r="AG16" s="150"/>
      <c r="AH16" s="150"/>
      <c r="AI16" s="150"/>
      <c r="AJ16" s="150"/>
      <c r="AK16" s="150"/>
      <c r="AL16" s="150"/>
      <c r="AM16" s="150"/>
      <c r="AN16" s="150"/>
      <c r="AO16" s="150"/>
      <c r="AP16" s="150"/>
      <c r="AQ16" s="150"/>
      <c r="AR16" s="77"/>
      <c r="AS16" s="78"/>
      <c r="AT16" s="79"/>
      <c r="AU16" s="79"/>
      <c r="AV16" s="78"/>
      <c r="AW16" s="79"/>
      <c r="AX16" s="79"/>
      <c r="AY16" s="79"/>
      <c r="AZ16" s="79"/>
      <c r="BA16" s="79"/>
      <c r="BB16" s="79"/>
      <c r="BC16" s="79"/>
      <c r="BD16" s="79"/>
      <c r="BE16" s="79"/>
      <c r="BF16" s="79"/>
      <c r="BG16" s="79"/>
      <c r="BH16" s="78"/>
      <c r="BI16" s="79"/>
      <c r="BJ16" s="79"/>
      <c r="BK16" s="78"/>
      <c r="BL16" s="79"/>
      <c r="BM16" s="78"/>
      <c r="BN16" s="79"/>
      <c r="BO16" s="79"/>
      <c r="BP16" s="79"/>
      <c r="BQ16" s="78"/>
      <c r="BR16" s="79"/>
      <c r="BS16" s="79"/>
      <c r="BT16" s="79"/>
      <c r="BU16" s="79"/>
      <c r="BV16" s="80"/>
      <c r="BW16" s="79"/>
      <c r="BX16" s="79"/>
      <c r="BY16" s="78"/>
      <c r="BZ16" s="79"/>
      <c r="CA16" s="79"/>
      <c r="CB16" s="79"/>
      <c r="CC16" s="79"/>
      <c r="CD16" s="78"/>
      <c r="CE16" s="78"/>
      <c r="CF16" s="78"/>
      <c r="CG16" s="79"/>
      <c r="CH16" s="75"/>
    </row>
    <row r="17" spans="1:86" ht="27" hidden="1" customHeight="1" outlineLevel="1" x14ac:dyDescent="0.35">
      <c r="B17" s="76" t="s">
        <v>98</v>
      </c>
      <c r="C17" s="150" t="s">
        <v>99</v>
      </c>
      <c r="D17" s="150"/>
      <c r="E17" s="150"/>
      <c r="F17" s="150"/>
      <c r="G17" s="150"/>
      <c r="H17" s="150"/>
      <c r="I17" s="150"/>
      <c r="J17" s="150"/>
      <c r="K17" s="150"/>
      <c r="L17" s="150"/>
      <c r="M17" s="150"/>
      <c r="N17" s="150"/>
      <c r="O17" s="150"/>
      <c r="P17" s="150"/>
      <c r="Q17" s="150"/>
      <c r="R17" s="150"/>
      <c r="S17" s="150"/>
      <c r="T17" s="150"/>
      <c r="U17" s="150"/>
      <c r="V17" s="150"/>
      <c r="W17" s="150"/>
      <c r="X17" s="150"/>
      <c r="Y17" s="150"/>
      <c r="Z17" s="150"/>
      <c r="AA17" s="150"/>
      <c r="AB17" s="150"/>
      <c r="AC17" s="150"/>
      <c r="AD17" s="150"/>
      <c r="AE17" s="150"/>
      <c r="AF17" s="150"/>
      <c r="AG17" s="150"/>
      <c r="AH17" s="150"/>
      <c r="AI17" s="150"/>
      <c r="AJ17" s="150"/>
      <c r="AK17" s="150"/>
      <c r="AL17" s="150"/>
      <c r="AM17" s="150"/>
      <c r="AN17" s="150"/>
      <c r="AO17" s="150"/>
      <c r="AP17" s="150"/>
      <c r="AQ17" s="150"/>
      <c r="AR17" s="77"/>
      <c r="AS17" s="78"/>
      <c r="AT17" s="79"/>
      <c r="AU17" s="79"/>
      <c r="AV17" s="78"/>
      <c r="AW17" s="79"/>
      <c r="AX17" s="79"/>
      <c r="AY17" s="79"/>
      <c r="AZ17" s="79"/>
      <c r="BA17" s="79"/>
      <c r="BB17" s="79"/>
      <c r="BC17" s="79"/>
      <c r="BD17" s="79"/>
      <c r="BE17" s="79"/>
      <c r="BF17" s="79"/>
      <c r="BG17" s="79"/>
      <c r="BH17" s="78"/>
      <c r="BI17" s="79"/>
      <c r="BJ17" s="79"/>
      <c r="BK17" s="78"/>
      <c r="BL17" s="79"/>
      <c r="BM17" s="78"/>
      <c r="BN17" s="79"/>
      <c r="BO17" s="79"/>
      <c r="BP17" s="79"/>
      <c r="BQ17" s="78"/>
      <c r="BR17" s="79"/>
      <c r="BS17" s="79"/>
      <c r="BT17" s="79"/>
      <c r="BU17" s="79"/>
      <c r="BV17" s="80"/>
      <c r="BW17" s="79"/>
      <c r="BX17" s="79"/>
      <c r="BY17" s="78"/>
      <c r="BZ17" s="79"/>
      <c r="CA17" s="79"/>
      <c r="CB17" s="79"/>
      <c r="CC17" s="79"/>
      <c r="CD17" s="78"/>
      <c r="CE17" s="78"/>
      <c r="CF17" s="78"/>
      <c r="CG17" s="79"/>
      <c r="CH17" s="75"/>
    </row>
    <row r="18" spans="1:86" ht="54.95" customHeight="1" collapsed="1" x14ac:dyDescent="0.25">
      <c r="A18" s="18" t="s">
        <v>7</v>
      </c>
      <c r="B18" s="81" t="str">
        <f>A18&amp;" "&amp;VLOOKUP(A18,T_COMPETENCES[#Data],2,FALSE)</f>
        <v>C1.2 Rechercher des données, des caractéristiques sur un descriptif ou une fiche technique</v>
      </c>
      <c r="C18" s="68" t="str">
        <f t="shared" ref="C18:C22" si="2">IF(E18=0,"NE",(SUM(F18:CG18)*0.25)/COUNTA(F18:CG18))</f>
        <v>NE</v>
      </c>
      <c r="D18" s="69" t="str">
        <f t="shared" ref="D18:D22" si="3">IF(E18=0,"NE",IF(AND(C18&gt;=$C$3,E18&gt;=3),"OUI","NON"))</f>
        <v>NE</v>
      </c>
      <c r="E18" s="70">
        <f t="shared" ref="E18:E22" si="4">COUNTA(F18:CG18)</f>
        <v>0</v>
      </c>
      <c r="F18" s="71"/>
      <c r="G18" s="71"/>
      <c r="H18" s="72"/>
      <c r="I18" s="71"/>
      <c r="J18" s="71"/>
      <c r="K18" s="71"/>
      <c r="L18" s="71"/>
      <c r="M18" s="71"/>
      <c r="N18" s="72"/>
      <c r="O18" s="71"/>
      <c r="P18" s="71"/>
      <c r="Q18" s="73"/>
      <c r="R18" s="71"/>
      <c r="S18" s="71"/>
      <c r="T18" s="71"/>
      <c r="U18" s="71"/>
      <c r="V18" s="71"/>
      <c r="W18" s="71"/>
      <c r="X18" s="71"/>
      <c r="Y18" s="71"/>
      <c r="Z18" s="72"/>
      <c r="AA18" s="71"/>
      <c r="AB18" s="71"/>
      <c r="AC18" s="72"/>
      <c r="AD18" s="71"/>
      <c r="AE18" s="71"/>
      <c r="AF18" s="72"/>
      <c r="AG18" s="71"/>
      <c r="AH18" s="71"/>
      <c r="AI18" s="72"/>
      <c r="AJ18" s="71"/>
      <c r="AK18" s="71"/>
      <c r="AL18" s="72"/>
      <c r="AM18" s="71"/>
      <c r="AN18" s="71"/>
      <c r="AO18" s="71"/>
      <c r="AP18" s="71"/>
      <c r="AQ18" s="71"/>
      <c r="AR18" s="74"/>
      <c r="AS18" s="72"/>
      <c r="AT18" s="71"/>
      <c r="AU18" s="71"/>
      <c r="AV18" s="72"/>
      <c r="AW18" s="71"/>
      <c r="AX18" s="71"/>
      <c r="AY18" s="71"/>
      <c r="AZ18" s="71"/>
      <c r="BA18" s="71"/>
      <c r="BB18" s="71"/>
      <c r="BC18" s="71"/>
      <c r="BD18" s="71"/>
      <c r="BE18" s="71"/>
      <c r="BF18" s="71"/>
      <c r="BG18" s="71"/>
      <c r="BH18" s="72"/>
      <c r="BI18" s="71"/>
      <c r="BJ18" s="71"/>
      <c r="BK18" s="72"/>
      <c r="BL18" s="71"/>
      <c r="BM18" s="72"/>
      <c r="BN18" s="71"/>
      <c r="BO18" s="71"/>
      <c r="BP18" s="71"/>
      <c r="BQ18" s="72"/>
      <c r="BR18" s="71"/>
      <c r="BS18" s="71"/>
      <c r="BT18" s="71"/>
      <c r="BU18" s="71"/>
      <c r="BV18" s="72"/>
      <c r="BW18" s="71"/>
      <c r="BX18" s="71"/>
      <c r="BY18" s="72"/>
      <c r="BZ18" s="71"/>
      <c r="CA18" s="71"/>
      <c r="CB18" s="71"/>
      <c r="CC18" s="71"/>
      <c r="CD18" s="72"/>
      <c r="CE18" s="72"/>
      <c r="CF18" s="72"/>
      <c r="CG18" s="71"/>
      <c r="CH18" s="75"/>
    </row>
    <row r="19" spans="1:86" ht="54.95" customHeight="1" x14ac:dyDescent="0.25">
      <c r="A19" s="18" t="s">
        <v>8</v>
      </c>
      <c r="B19" s="67" t="str">
        <f>A19&amp;" "&amp;VLOOKUP(A19,T_COMPETENCES[#Data],2,FALSE)</f>
        <v>C1.3 Rechercher, repérer et nommer différents éléments de l’ouvrage ou du produit sur des dessins, des modèles réels ou/et numériques</v>
      </c>
      <c r="C19" s="68" t="str">
        <f t="shared" si="2"/>
        <v>NE</v>
      </c>
      <c r="D19" s="69" t="str">
        <f t="shared" si="3"/>
        <v>NE</v>
      </c>
      <c r="E19" s="70">
        <f t="shared" si="4"/>
        <v>0</v>
      </c>
      <c r="F19" s="71"/>
      <c r="G19" s="71"/>
      <c r="H19" s="72"/>
      <c r="I19" s="71"/>
      <c r="J19" s="71"/>
      <c r="K19" s="71"/>
      <c r="L19" s="71"/>
      <c r="M19" s="71"/>
      <c r="N19" s="72"/>
      <c r="O19" s="71"/>
      <c r="P19" s="71"/>
      <c r="Q19" s="73"/>
      <c r="R19" s="71"/>
      <c r="S19" s="71"/>
      <c r="T19" s="71"/>
      <c r="U19" s="71"/>
      <c r="V19" s="71"/>
      <c r="W19" s="71"/>
      <c r="X19" s="71"/>
      <c r="Y19" s="71"/>
      <c r="Z19" s="72"/>
      <c r="AA19" s="71"/>
      <c r="AB19" s="71"/>
      <c r="AC19" s="72"/>
      <c r="AD19" s="71"/>
      <c r="AE19" s="71"/>
      <c r="AF19" s="72"/>
      <c r="AG19" s="71"/>
      <c r="AH19" s="71"/>
      <c r="AI19" s="72"/>
      <c r="AJ19" s="71"/>
      <c r="AK19" s="71"/>
      <c r="AL19" s="72"/>
      <c r="AM19" s="71"/>
      <c r="AN19" s="71"/>
      <c r="AO19" s="71"/>
      <c r="AP19" s="71"/>
      <c r="AQ19" s="71"/>
      <c r="AR19" s="74"/>
      <c r="AS19" s="72"/>
      <c r="AT19" s="71"/>
      <c r="AU19" s="71"/>
      <c r="AV19" s="72"/>
      <c r="AW19" s="71"/>
      <c r="AX19" s="71"/>
      <c r="AY19" s="71"/>
      <c r="AZ19" s="71"/>
      <c r="BA19" s="71"/>
      <c r="BB19" s="71"/>
      <c r="BC19" s="71"/>
      <c r="BD19" s="71"/>
      <c r="BE19" s="71"/>
      <c r="BF19" s="71"/>
      <c r="BG19" s="71"/>
      <c r="BH19" s="72"/>
      <c r="BI19" s="71"/>
      <c r="BJ19" s="71"/>
      <c r="BK19" s="72"/>
      <c r="BL19" s="71"/>
      <c r="BM19" s="72"/>
      <c r="BN19" s="71"/>
      <c r="BO19" s="71"/>
      <c r="BP19" s="71"/>
      <c r="BQ19" s="72"/>
      <c r="BR19" s="71"/>
      <c r="BS19" s="71"/>
      <c r="BT19" s="71"/>
      <c r="BU19" s="71"/>
      <c r="BV19" s="72"/>
      <c r="BW19" s="71"/>
      <c r="BX19" s="71"/>
      <c r="BY19" s="72"/>
      <c r="BZ19" s="71"/>
      <c r="CA19" s="71"/>
      <c r="CB19" s="71"/>
      <c r="CC19" s="71"/>
      <c r="CD19" s="72"/>
      <c r="CE19" s="72"/>
      <c r="CF19" s="72"/>
      <c r="CG19" s="71"/>
      <c r="CH19" s="75"/>
    </row>
    <row r="20" spans="1:86" ht="54.95" customHeight="1" x14ac:dyDescent="0.25">
      <c r="A20" s="18" t="s">
        <v>9</v>
      </c>
      <c r="B20" s="81" t="str">
        <f>A20&amp;" "&amp;VLOOKUP(A20,T_COMPETENCES[#Data],2,FALSE)</f>
        <v>C1.4 Analyser des liaisons et/ou des mécanismes et leur fonctionnement en manipulant des modèles réels ou/et numériques réels ou/et numériques</v>
      </c>
      <c r="C20" s="68" t="str">
        <f t="shared" si="2"/>
        <v>NE</v>
      </c>
      <c r="D20" s="69" t="str">
        <f t="shared" si="3"/>
        <v>NE</v>
      </c>
      <c r="E20" s="70">
        <f t="shared" si="4"/>
        <v>0</v>
      </c>
      <c r="F20" s="71"/>
      <c r="G20" s="71"/>
      <c r="H20" s="72"/>
      <c r="I20" s="71"/>
      <c r="J20" s="71"/>
      <c r="K20" s="71"/>
      <c r="L20" s="71"/>
      <c r="M20" s="71"/>
      <c r="N20" s="72"/>
      <c r="O20" s="71"/>
      <c r="P20" s="71"/>
      <c r="Q20" s="73"/>
      <c r="R20" s="71"/>
      <c r="S20" s="71"/>
      <c r="T20" s="71"/>
      <c r="U20" s="71"/>
      <c r="V20" s="71"/>
      <c r="W20" s="71"/>
      <c r="X20" s="71"/>
      <c r="Y20" s="71"/>
      <c r="Z20" s="72"/>
      <c r="AA20" s="71"/>
      <c r="AB20" s="71"/>
      <c r="AC20" s="72"/>
      <c r="AD20" s="71"/>
      <c r="AE20" s="71"/>
      <c r="AF20" s="72"/>
      <c r="AG20" s="71"/>
      <c r="AH20" s="71"/>
      <c r="AI20" s="72"/>
      <c r="AJ20" s="71"/>
      <c r="AK20" s="71"/>
      <c r="AL20" s="72"/>
      <c r="AM20" s="71"/>
      <c r="AN20" s="71"/>
      <c r="AO20" s="71"/>
      <c r="AP20" s="71"/>
      <c r="AQ20" s="71"/>
      <c r="AR20" s="74"/>
      <c r="AS20" s="72"/>
      <c r="AT20" s="71"/>
      <c r="AU20" s="71"/>
      <c r="AV20" s="72"/>
      <c r="AW20" s="71"/>
      <c r="AX20" s="71"/>
      <c r="AY20" s="71"/>
      <c r="AZ20" s="71"/>
      <c r="BA20" s="71"/>
      <c r="BB20" s="71"/>
      <c r="BC20" s="71"/>
      <c r="BD20" s="71"/>
      <c r="BE20" s="71"/>
      <c r="BF20" s="71"/>
      <c r="BG20" s="71"/>
      <c r="BH20" s="72"/>
      <c r="BI20" s="71"/>
      <c r="BJ20" s="71"/>
      <c r="BK20" s="72"/>
      <c r="BL20" s="71"/>
      <c r="BM20" s="72"/>
      <c r="BN20" s="71"/>
      <c r="BO20" s="71"/>
      <c r="BP20" s="71"/>
      <c r="BQ20" s="72"/>
      <c r="BR20" s="71"/>
      <c r="BS20" s="71"/>
      <c r="BT20" s="71"/>
      <c r="BU20" s="71"/>
      <c r="BV20" s="72"/>
      <c r="BW20" s="71"/>
      <c r="BX20" s="71"/>
      <c r="BY20" s="72"/>
      <c r="BZ20" s="71"/>
      <c r="CA20" s="71"/>
      <c r="CB20" s="71"/>
      <c r="CC20" s="71"/>
      <c r="CD20" s="72"/>
      <c r="CE20" s="72"/>
      <c r="CF20" s="72"/>
      <c r="CG20" s="71"/>
      <c r="CH20" s="75"/>
    </row>
    <row r="21" spans="1:86" ht="54.95" customHeight="1" x14ac:dyDescent="0.25">
      <c r="A21" s="18" t="s">
        <v>10</v>
      </c>
      <c r="B21" s="67" t="str">
        <f>A21&amp;" "&amp;VLOOKUP(A21,T_COMPETENCES[#Data],2,FALSE)</f>
        <v>C1.5 Caractériser la forme géométrique d'un élément, d'une surface, d'un volume</v>
      </c>
      <c r="C21" s="68" t="str">
        <f t="shared" si="2"/>
        <v>NE</v>
      </c>
      <c r="D21" s="69" t="str">
        <f t="shared" si="3"/>
        <v>NE</v>
      </c>
      <c r="E21" s="70">
        <f t="shared" si="4"/>
        <v>0</v>
      </c>
      <c r="F21" s="71"/>
      <c r="G21" s="71"/>
      <c r="H21" s="72"/>
      <c r="I21" s="71"/>
      <c r="J21" s="71"/>
      <c r="K21" s="71"/>
      <c r="L21" s="71"/>
      <c r="M21" s="71"/>
      <c r="N21" s="72"/>
      <c r="O21" s="71"/>
      <c r="P21" s="71"/>
      <c r="Q21" s="73"/>
      <c r="R21" s="71"/>
      <c r="S21" s="71"/>
      <c r="T21" s="71"/>
      <c r="U21" s="71"/>
      <c r="V21" s="71"/>
      <c r="W21" s="71"/>
      <c r="X21" s="71"/>
      <c r="Y21" s="71"/>
      <c r="Z21" s="72"/>
      <c r="AA21" s="71"/>
      <c r="AB21" s="71"/>
      <c r="AC21" s="72"/>
      <c r="AD21" s="71"/>
      <c r="AE21" s="71"/>
      <c r="AF21" s="72"/>
      <c r="AG21" s="71"/>
      <c r="AH21" s="71"/>
      <c r="AI21" s="72"/>
      <c r="AJ21" s="71"/>
      <c r="AK21" s="71"/>
      <c r="AL21" s="72"/>
      <c r="AM21" s="71"/>
      <c r="AN21" s="71"/>
      <c r="AO21" s="71"/>
      <c r="AP21" s="71"/>
      <c r="AQ21" s="71"/>
      <c r="AR21" s="74"/>
      <c r="AS21" s="72"/>
      <c r="AT21" s="71"/>
      <c r="AU21" s="71"/>
      <c r="AV21" s="72"/>
      <c r="AW21" s="71"/>
      <c r="AX21" s="71"/>
      <c r="AY21" s="71"/>
      <c r="AZ21" s="71"/>
      <c r="BA21" s="71"/>
      <c r="BB21" s="71"/>
      <c r="BC21" s="71"/>
      <c r="BD21" s="71"/>
      <c r="BE21" s="71"/>
      <c r="BF21" s="71"/>
      <c r="BG21" s="71"/>
      <c r="BH21" s="72"/>
      <c r="BI21" s="71"/>
      <c r="BJ21" s="71"/>
      <c r="BK21" s="72"/>
      <c r="BL21" s="71"/>
      <c r="BM21" s="72"/>
      <c r="BN21" s="71"/>
      <c r="BO21" s="71"/>
      <c r="BP21" s="71"/>
      <c r="BQ21" s="72"/>
      <c r="BR21" s="71"/>
      <c r="BS21" s="71"/>
      <c r="BT21" s="71"/>
      <c r="BU21" s="71"/>
      <c r="BV21" s="72"/>
      <c r="BW21" s="71"/>
      <c r="BX21" s="71"/>
      <c r="BY21" s="72"/>
      <c r="BZ21" s="71"/>
      <c r="CA21" s="71"/>
      <c r="CB21" s="71"/>
      <c r="CC21" s="71"/>
      <c r="CD21" s="72"/>
      <c r="CE21" s="72"/>
      <c r="CF21" s="72"/>
      <c r="CG21" s="71"/>
      <c r="CH21" s="75"/>
    </row>
    <row r="22" spans="1:86" ht="54.95" customHeight="1" x14ac:dyDescent="0.25">
      <c r="A22" s="18" t="s">
        <v>11</v>
      </c>
      <c r="B22" s="81" t="str">
        <f>A22&amp;" "&amp;VLOOKUP(A22,T_COMPETENCES[#Data],2,FALSE)</f>
        <v>C1.6 Relever et/ou contrôler des dimensions</v>
      </c>
      <c r="C22" s="68" t="str">
        <f t="shared" si="2"/>
        <v>NE</v>
      </c>
      <c r="D22" s="69" t="str">
        <f t="shared" si="3"/>
        <v>NE</v>
      </c>
      <c r="E22" s="70">
        <f t="shared" si="4"/>
        <v>0</v>
      </c>
      <c r="F22" s="71"/>
      <c r="G22" s="71"/>
      <c r="H22" s="72"/>
      <c r="I22" s="71"/>
      <c r="J22" s="71"/>
      <c r="K22" s="71"/>
      <c r="L22" s="71"/>
      <c r="M22" s="71"/>
      <c r="N22" s="72"/>
      <c r="O22" s="71"/>
      <c r="P22" s="71"/>
      <c r="Q22" s="73"/>
      <c r="R22" s="71"/>
      <c r="S22" s="71"/>
      <c r="T22" s="71"/>
      <c r="U22" s="71"/>
      <c r="V22" s="71"/>
      <c r="W22" s="71"/>
      <c r="X22" s="71"/>
      <c r="Y22" s="71"/>
      <c r="Z22" s="72"/>
      <c r="AA22" s="71"/>
      <c r="AB22" s="71"/>
      <c r="AC22" s="72"/>
      <c r="AD22" s="71"/>
      <c r="AE22" s="71"/>
      <c r="AF22" s="72"/>
      <c r="AG22" s="71"/>
      <c r="AH22" s="71"/>
      <c r="AI22" s="72"/>
      <c r="AJ22" s="71"/>
      <c r="AK22" s="71"/>
      <c r="AL22" s="72"/>
      <c r="AM22" s="71"/>
      <c r="AN22" s="71"/>
      <c r="AO22" s="71"/>
      <c r="AP22" s="71"/>
      <c r="AQ22" s="71"/>
      <c r="AR22" s="74"/>
      <c r="AS22" s="72"/>
      <c r="AT22" s="71"/>
      <c r="AU22" s="71"/>
      <c r="AV22" s="72"/>
      <c r="AW22" s="71"/>
      <c r="AX22" s="71"/>
      <c r="AY22" s="71"/>
      <c r="AZ22" s="71"/>
      <c r="BA22" s="71"/>
      <c r="BB22" s="71"/>
      <c r="BC22" s="71"/>
      <c r="BD22" s="71"/>
      <c r="BE22" s="71"/>
      <c r="BF22" s="71"/>
      <c r="BG22" s="71"/>
      <c r="BH22" s="72"/>
      <c r="BI22" s="71"/>
      <c r="BJ22" s="71"/>
      <c r="BK22" s="72"/>
      <c r="BL22" s="71"/>
      <c r="BM22" s="72"/>
      <c r="BN22" s="71"/>
      <c r="BO22" s="71"/>
      <c r="BP22" s="71"/>
      <c r="BQ22" s="72"/>
      <c r="BR22" s="71"/>
      <c r="BS22" s="71"/>
      <c r="BT22" s="71"/>
      <c r="BU22" s="71"/>
      <c r="BV22" s="72"/>
      <c r="BW22" s="71"/>
      <c r="BX22" s="71"/>
      <c r="BY22" s="72"/>
      <c r="BZ22" s="71"/>
      <c r="CA22" s="71"/>
      <c r="CB22" s="71"/>
      <c r="CC22" s="71"/>
      <c r="CD22" s="72"/>
      <c r="CE22" s="72"/>
      <c r="CF22" s="72"/>
      <c r="CG22" s="71"/>
      <c r="CH22" s="75"/>
    </row>
    <row r="23" spans="1:86" ht="23.25" hidden="1" outlineLevel="1" x14ac:dyDescent="0.25">
      <c r="B23" s="82" t="s">
        <v>2</v>
      </c>
      <c r="C23" s="151" t="s">
        <v>100</v>
      </c>
      <c r="D23" s="151"/>
      <c r="E23" s="151"/>
      <c r="F23" s="151"/>
      <c r="G23" s="151"/>
      <c r="H23" s="151"/>
      <c r="I23" s="151"/>
      <c r="J23" s="151"/>
      <c r="K23" s="151"/>
      <c r="L23" s="151"/>
      <c r="M23" s="151"/>
      <c r="N23" s="151"/>
      <c r="O23" s="151"/>
      <c r="P23" s="151"/>
      <c r="Q23" s="151"/>
      <c r="R23" s="151"/>
      <c r="S23" s="151"/>
      <c r="T23" s="151"/>
      <c r="U23" s="151"/>
      <c r="V23" s="151"/>
      <c r="W23" s="151"/>
      <c r="X23" s="151"/>
      <c r="Y23" s="151"/>
      <c r="Z23" s="151"/>
      <c r="AA23" s="151"/>
      <c r="AB23" s="151"/>
      <c r="AC23" s="151"/>
      <c r="AD23" s="151"/>
      <c r="AE23" s="151"/>
      <c r="AF23" s="151"/>
      <c r="AG23" s="151"/>
      <c r="AH23" s="151"/>
      <c r="AI23" s="151"/>
      <c r="AJ23" s="151"/>
      <c r="AK23" s="151"/>
      <c r="AL23" s="151"/>
      <c r="AM23" s="151"/>
      <c r="AN23" s="151"/>
      <c r="AO23" s="151"/>
      <c r="AP23" s="151"/>
      <c r="AQ23" s="151"/>
      <c r="AR23" s="79"/>
      <c r="AS23" s="78"/>
      <c r="AT23" s="79"/>
      <c r="AU23" s="79"/>
      <c r="AV23" s="78"/>
      <c r="AW23" s="79"/>
      <c r="AX23" s="79"/>
      <c r="AY23" s="79"/>
      <c r="AZ23" s="79"/>
      <c r="BA23" s="79"/>
      <c r="BB23" s="79"/>
      <c r="BC23" s="79"/>
      <c r="BD23" s="79"/>
      <c r="BE23" s="79"/>
      <c r="BF23" s="79"/>
      <c r="BG23" s="79"/>
      <c r="BH23" s="78"/>
      <c r="BI23" s="79"/>
      <c r="BJ23" s="79"/>
      <c r="BK23" s="78"/>
      <c r="BL23" s="79"/>
      <c r="BM23" s="78"/>
      <c r="BN23" s="79"/>
      <c r="BO23" s="79"/>
      <c r="BP23" s="79"/>
      <c r="BQ23" s="78"/>
      <c r="BR23" s="79"/>
      <c r="BS23" s="79"/>
      <c r="BT23" s="79"/>
      <c r="BU23" s="79"/>
      <c r="BV23" s="80"/>
      <c r="BW23" s="79"/>
      <c r="BX23" s="79"/>
      <c r="BY23" s="78"/>
      <c r="BZ23" s="79"/>
      <c r="CA23" s="79"/>
      <c r="CB23" s="79"/>
      <c r="CC23" s="79"/>
      <c r="CD23" s="78"/>
      <c r="CE23" s="78"/>
      <c r="CF23" s="78"/>
      <c r="CG23" s="79"/>
      <c r="CH23" s="75"/>
    </row>
    <row r="24" spans="1:86" ht="28.15" hidden="1" customHeight="1" outlineLevel="1" x14ac:dyDescent="0.25">
      <c r="B24" s="82" t="s">
        <v>101</v>
      </c>
      <c r="C24" s="151" t="s">
        <v>101</v>
      </c>
      <c r="D24" s="151"/>
      <c r="E24" s="151"/>
      <c r="F24" s="151"/>
      <c r="G24" s="151"/>
      <c r="H24" s="151"/>
      <c r="I24" s="151"/>
      <c r="J24" s="151"/>
      <c r="K24" s="151"/>
      <c r="L24" s="151"/>
      <c r="M24" s="151"/>
      <c r="N24" s="151"/>
      <c r="O24" s="151"/>
      <c r="P24" s="151"/>
      <c r="Q24" s="151"/>
      <c r="R24" s="151"/>
      <c r="S24" s="151"/>
      <c r="T24" s="151"/>
      <c r="U24" s="151"/>
      <c r="V24" s="151"/>
      <c r="W24" s="151"/>
      <c r="X24" s="151"/>
      <c r="Y24" s="151"/>
      <c r="Z24" s="151"/>
      <c r="AA24" s="151"/>
      <c r="AB24" s="151"/>
      <c r="AC24" s="151"/>
      <c r="AD24" s="151"/>
      <c r="AE24" s="151"/>
      <c r="AF24" s="151"/>
      <c r="AG24" s="151"/>
      <c r="AH24" s="151"/>
      <c r="AI24" s="151"/>
      <c r="AJ24" s="151"/>
      <c r="AK24" s="151"/>
      <c r="AL24" s="151"/>
      <c r="AM24" s="151"/>
      <c r="AN24" s="151"/>
      <c r="AO24" s="151"/>
      <c r="AP24" s="151"/>
      <c r="AQ24" s="151"/>
      <c r="AR24" s="79"/>
      <c r="AS24" s="78"/>
      <c r="AT24" s="79"/>
      <c r="AU24" s="79"/>
      <c r="AV24" s="78"/>
      <c r="AW24" s="79"/>
      <c r="AX24" s="79"/>
      <c r="AY24" s="79"/>
      <c r="AZ24" s="79"/>
      <c r="BA24" s="79"/>
      <c r="BB24" s="79"/>
      <c r="BC24" s="79"/>
      <c r="BD24" s="79"/>
      <c r="BE24" s="79"/>
      <c r="BF24" s="79"/>
      <c r="BG24" s="79"/>
      <c r="BH24" s="78"/>
      <c r="BI24" s="79"/>
      <c r="BJ24" s="79"/>
      <c r="BK24" s="78"/>
      <c r="BL24" s="79"/>
      <c r="BM24" s="78"/>
      <c r="BN24" s="79"/>
      <c r="BO24" s="79"/>
      <c r="BP24" s="79"/>
      <c r="BQ24" s="78"/>
      <c r="BR24" s="79"/>
      <c r="BS24" s="79"/>
      <c r="BT24" s="79"/>
      <c r="BU24" s="79"/>
      <c r="BV24" s="80"/>
      <c r="BW24" s="79"/>
      <c r="BX24" s="79"/>
      <c r="BY24" s="78"/>
      <c r="BZ24" s="79"/>
      <c r="CA24" s="79"/>
      <c r="CB24" s="79"/>
      <c r="CC24" s="79"/>
      <c r="CD24" s="78"/>
      <c r="CE24" s="78"/>
      <c r="CF24" s="78"/>
      <c r="CG24" s="79"/>
      <c r="CH24" s="75"/>
    </row>
    <row r="25" spans="1:86" ht="42" hidden="1" customHeight="1" outlineLevel="1" x14ac:dyDescent="0.25">
      <c r="A25" s="18">
        <v>2</v>
      </c>
      <c r="B25" s="143" t="str">
        <f>A25&amp;" "&amp;VLOOKUP(A25,T_COMPETENCES[#Data],2,FALSE)</f>
        <v>2 Organisation et préparation du travail</v>
      </c>
      <c r="C25" s="146" t="e">
        <v>#REF!</v>
      </c>
      <c r="D25" s="146" t="e">
        <v>#REF!</v>
      </c>
      <c r="E25" s="146" t="e">
        <v>#REF!</v>
      </c>
      <c r="F25" s="146" t="e">
        <v>#REF!</v>
      </c>
      <c r="G25" s="146" t="e">
        <v>#REF!</v>
      </c>
      <c r="H25" s="146" t="e">
        <v>#REF!</v>
      </c>
      <c r="I25" s="146" t="e">
        <v>#REF!</v>
      </c>
      <c r="J25" s="146" t="e">
        <v>#REF!</v>
      </c>
      <c r="K25" s="146" t="e">
        <v>#REF!</v>
      </c>
      <c r="L25" s="146" t="e">
        <v>#REF!</v>
      </c>
      <c r="M25" s="146" t="e">
        <v>#REF!</v>
      </c>
      <c r="N25" s="146" t="e">
        <v>#REF!</v>
      </c>
      <c r="O25" s="146" t="e">
        <v>#REF!</v>
      </c>
      <c r="P25" s="146" t="e">
        <v>#REF!</v>
      </c>
      <c r="Q25" s="146" t="e">
        <v>#REF!</v>
      </c>
      <c r="R25" s="146" t="e">
        <v>#REF!</v>
      </c>
      <c r="S25" s="146" t="e">
        <v>#REF!</v>
      </c>
      <c r="T25" s="146" t="e">
        <v>#REF!</v>
      </c>
      <c r="U25" s="146" t="e">
        <v>#REF!</v>
      </c>
      <c r="V25" s="146" t="e">
        <v>#REF!</v>
      </c>
      <c r="W25" s="146" t="e">
        <v>#REF!</v>
      </c>
      <c r="X25" s="146" t="e">
        <v>#REF!</v>
      </c>
      <c r="Y25" s="146" t="e">
        <v>#REF!</v>
      </c>
      <c r="Z25" s="146" t="e">
        <v>#REF!</v>
      </c>
      <c r="AA25" s="146" t="e">
        <v>#REF!</v>
      </c>
      <c r="AB25" s="146" t="e">
        <v>#REF!</v>
      </c>
      <c r="AC25" s="146" t="e">
        <v>#REF!</v>
      </c>
      <c r="AD25" s="146" t="e">
        <v>#REF!</v>
      </c>
      <c r="AE25" s="146" t="e">
        <v>#REF!</v>
      </c>
      <c r="AF25" s="146" t="e">
        <v>#REF!</v>
      </c>
      <c r="AG25" s="146" t="e">
        <v>#REF!</v>
      </c>
      <c r="AH25" s="146" t="e">
        <v>#REF!</v>
      </c>
      <c r="AI25" s="146" t="e">
        <v>#REF!</v>
      </c>
      <c r="AJ25" s="146" t="e">
        <v>#REF!</v>
      </c>
      <c r="AK25" s="146" t="e">
        <v>#REF!</v>
      </c>
      <c r="AL25" s="146" t="e">
        <v>#REF!</v>
      </c>
      <c r="AM25" s="146" t="e">
        <v>#REF!</v>
      </c>
      <c r="AN25" s="146" t="e">
        <v>#REF!</v>
      </c>
      <c r="AO25" s="146" t="e">
        <v>#REF!</v>
      </c>
      <c r="AP25" s="146" t="e">
        <v>#REF!</v>
      </c>
      <c r="AQ25" s="146" t="e">
        <v>#REF!</v>
      </c>
      <c r="AR25" s="146" t="e">
        <v>#REF!</v>
      </c>
      <c r="AS25" s="146" t="e">
        <v>#REF!</v>
      </c>
      <c r="AT25" s="146" t="e">
        <v>#REF!</v>
      </c>
      <c r="AU25" s="146" t="e">
        <v>#REF!</v>
      </c>
      <c r="AV25" s="146" t="e">
        <v>#REF!</v>
      </c>
      <c r="AW25" s="146" t="e">
        <v>#REF!</v>
      </c>
      <c r="AX25" s="146" t="e">
        <v>#REF!</v>
      </c>
      <c r="AY25" s="146" t="e">
        <v>#REF!</v>
      </c>
      <c r="AZ25" s="146" t="e">
        <v>#REF!</v>
      </c>
      <c r="BA25" s="146" t="e">
        <v>#REF!</v>
      </c>
      <c r="BB25" s="146" t="e">
        <v>#REF!</v>
      </c>
      <c r="BC25" s="146" t="e">
        <v>#REF!</v>
      </c>
      <c r="BD25" s="146" t="e">
        <v>#REF!</v>
      </c>
      <c r="BE25" s="146" t="e">
        <v>#REF!</v>
      </c>
      <c r="BF25" s="146" t="e">
        <v>#REF!</v>
      </c>
      <c r="BG25" s="146" t="e">
        <v>#REF!</v>
      </c>
      <c r="BH25" s="146" t="e">
        <v>#REF!</v>
      </c>
      <c r="BI25" s="146" t="e">
        <v>#REF!</v>
      </c>
      <c r="BJ25" s="146" t="e">
        <v>#REF!</v>
      </c>
      <c r="BK25" s="146" t="e">
        <v>#REF!</v>
      </c>
      <c r="BL25" s="146" t="e">
        <v>#REF!</v>
      </c>
      <c r="BM25" s="146" t="e">
        <v>#REF!</v>
      </c>
      <c r="BN25" s="146" t="e">
        <v>#REF!</v>
      </c>
      <c r="BO25" s="146" t="e">
        <v>#REF!</v>
      </c>
      <c r="BP25" s="146" t="e">
        <v>#REF!</v>
      </c>
      <c r="BQ25" s="146" t="e">
        <v>#REF!</v>
      </c>
      <c r="BR25" s="146" t="e">
        <v>#REF!</v>
      </c>
      <c r="BS25" s="146" t="e">
        <v>#REF!</v>
      </c>
      <c r="BT25" s="146" t="e">
        <v>#REF!</v>
      </c>
      <c r="BU25" s="146" t="e">
        <v>#REF!</v>
      </c>
      <c r="BV25" s="146" t="e">
        <v>#REF!</v>
      </c>
      <c r="BW25" s="146" t="e">
        <v>#REF!</v>
      </c>
      <c r="BX25" s="146" t="e">
        <v>#REF!</v>
      </c>
      <c r="BY25" s="146" t="e">
        <v>#REF!</v>
      </c>
      <c r="BZ25" s="146" t="e">
        <v>#REF!</v>
      </c>
      <c r="CA25" s="146" t="e">
        <v>#REF!</v>
      </c>
      <c r="CB25" s="146" t="e">
        <v>#REF!</v>
      </c>
      <c r="CC25" s="146" t="e">
        <v>#REF!</v>
      </c>
      <c r="CD25" s="146" t="e">
        <v>#REF!</v>
      </c>
      <c r="CE25" s="146" t="e">
        <v>#REF!</v>
      </c>
      <c r="CF25" s="146" t="e">
        <v>#REF!</v>
      </c>
      <c r="CG25" s="146" t="e">
        <v>#REF!</v>
      </c>
      <c r="CH25" s="83"/>
    </row>
    <row r="26" spans="1:86" ht="54.95" customHeight="1" collapsed="1" x14ac:dyDescent="0.25">
      <c r="A26" s="18" t="s">
        <v>12</v>
      </c>
      <c r="B26" s="67" t="str">
        <f>A26&amp;" "&amp;VLOOKUP(A26,T_COMPETENCES[#Data],2,FALSE)</f>
        <v>C2.1 Analyser, compléter un mode opératoire</v>
      </c>
      <c r="C26" s="68" t="str">
        <f t="shared" ref="C26:C27" si="5">IF(E26=0,"NE",(SUM(F26:CG26)*0.25)/COUNTA(F26:CG26))</f>
        <v>NE</v>
      </c>
      <c r="D26" s="69" t="str">
        <f t="shared" ref="D26:D27" si="6">IF(E26=0,"NE",IF(AND(C26&gt;=$C$3,E26&gt;=3),"OUI","NON"))</f>
        <v>NE</v>
      </c>
      <c r="E26" s="70">
        <f t="shared" ref="E26:E27" si="7">COUNTA(F26:CG26)</f>
        <v>0</v>
      </c>
      <c r="F26" s="71"/>
      <c r="G26" s="71"/>
      <c r="H26" s="72"/>
      <c r="I26" s="71"/>
      <c r="J26" s="71"/>
      <c r="K26" s="71"/>
      <c r="L26" s="71"/>
      <c r="M26" s="71"/>
      <c r="N26" s="72"/>
      <c r="O26" s="71"/>
      <c r="P26" s="71"/>
      <c r="Q26" s="73"/>
      <c r="R26" s="71"/>
      <c r="S26" s="71"/>
      <c r="T26" s="71"/>
      <c r="U26" s="71"/>
      <c r="V26" s="71"/>
      <c r="W26" s="71"/>
      <c r="X26" s="71"/>
      <c r="Y26" s="71"/>
      <c r="Z26" s="72"/>
      <c r="AA26" s="71"/>
      <c r="AB26" s="71"/>
      <c r="AC26" s="72"/>
      <c r="AD26" s="71"/>
      <c r="AE26" s="71"/>
      <c r="AF26" s="72"/>
      <c r="AG26" s="71"/>
      <c r="AH26" s="71"/>
      <c r="AI26" s="72"/>
      <c r="AJ26" s="71"/>
      <c r="AK26" s="71"/>
      <c r="AL26" s="72"/>
      <c r="AM26" s="71"/>
      <c r="AN26" s="71"/>
      <c r="AO26" s="71"/>
      <c r="AP26" s="71"/>
      <c r="AQ26" s="71"/>
      <c r="AR26" s="74"/>
      <c r="AS26" s="72"/>
      <c r="AT26" s="71"/>
      <c r="AU26" s="71"/>
      <c r="AV26" s="72"/>
      <c r="AW26" s="71"/>
      <c r="AX26" s="71"/>
      <c r="AY26" s="71"/>
      <c r="AZ26" s="71"/>
      <c r="BA26" s="71"/>
      <c r="BB26" s="71"/>
      <c r="BC26" s="71"/>
      <c r="BD26" s="71"/>
      <c r="BE26" s="71"/>
      <c r="BF26" s="71"/>
      <c r="BG26" s="71"/>
      <c r="BH26" s="72"/>
      <c r="BI26" s="71"/>
      <c r="BJ26" s="71"/>
      <c r="BK26" s="72"/>
      <c r="BL26" s="71"/>
      <c r="BM26" s="72"/>
      <c r="BN26" s="71"/>
      <c r="BO26" s="71"/>
      <c r="BP26" s="71"/>
      <c r="BQ26" s="72"/>
      <c r="BR26" s="71"/>
      <c r="BS26" s="71"/>
      <c r="BT26" s="71"/>
      <c r="BU26" s="71"/>
      <c r="BV26" s="72"/>
      <c r="BW26" s="71"/>
      <c r="BX26" s="71"/>
      <c r="BY26" s="72"/>
      <c r="BZ26" s="71"/>
      <c r="CA26" s="71"/>
      <c r="CB26" s="71"/>
      <c r="CC26" s="71"/>
      <c r="CD26" s="72"/>
      <c r="CE26" s="72"/>
      <c r="CF26" s="72"/>
      <c r="CG26" s="71"/>
      <c r="CH26" s="84"/>
    </row>
    <row r="27" spans="1:86" ht="54.95" customHeight="1" x14ac:dyDescent="0.25">
      <c r="A27" s="18" t="s">
        <v>13</v>
      </c>
      <c r="B27" s="81" t="str">
        <f>A27&amp;" "&amp;VLOOKUP(A27,T_COMPETENCES[#Data],2,FALSE)</f>
        <v>C2.2 Compléter, préciser une gamme de montage/ démontage</v>
      </c>
      <c r="C27" s="68" t="str">
        <f t="shared" si="5"/>
        <v>NE</v>
      </c>
      <c r="D27" s="69" t="str">
        <f t="shared" si="6"/>
        <v>NE</v>
      </c>
      <c r="E27" s="70">
        <f t="shared" si="7"/>
        <v>0</v>
      </c>
      <c r="F27" s="71"/>
      <c r="G27" s="71"/>
      <c r="H27" s="72"/>
      <c r="I27" s="71"/>
      <c r="J27" s="71"/>
      <c r="K27" s="71"/>
      <c r="L27" s="71"/>
      <c r="M27" s="71"/>
      <c r="N27" s="72"/>
      <c r="O27" s="71"/>
      <c r="P27" s="71"/>
      <c r="Q27" s="73"/>
      <c r="R27" s="71"/>
      <c r="S27" s="71"/>
      <c r="T27" s="71"/>
      <c r="U27" s="71"/>
      <c r="V27" s="71"/>
      <c r="W27" s="71"/>
      <c r="X27" s="71"/>
      <c r="Y27" s="71"/>
      <c r="Z27" s="72"/>
      <c r="AA27" s="71"/>
      <c r="AB27" s="71"/>
      <c r="AC27" s="72"/>
      <c r="AD27" s="71"/>
      <c r="AE27" s="71"/>
      <c r="AF27" s="72"/>
      <c r="AG27" s="71"/>
      <c r="AH27" s="71"/>
      <c r="AI27" s="72"/>
      <c r="AJ27" s="71"/>
      <c r="AK27" s="71"/>
      <c r="AL27" s="72"/>
      <c r="AM27" s="71"/>
      <c r="AN27" s="71"/>
      <c r="AO27" s="71"/>
      <c r="AP27" s="71"/>
      <c r="AQ27" s="71"/>
      <c r="AR27" s="74"/>
      <c r="AS27" s="72"/>
      <c r="AT27" s="71"/>
      <c r="AU27" s="71"/>
      <c r="AV27" s="72"/>
      <c r="AW27" s="71"/>
      <c r="AX27" s="71"/>
      <c r="AY27" s="71"/>
      <c r="AZ27" s="71"/>
      <c r="BA27" s="71"/>
      <c r="BB27" s="71"/>
      <c r="BC27" s="71"/>
      <c r="BD27" s="71"/>
      <c r="BE27" s="71"/>
      <c r="BF27" s="71"/>
      <c r="BG27" s="71"/>
      <c r="BH27" s="72"/>
      <c r="BI27" s="71"/>
      <c r="BJ27" s="71"/>
      <c r="BK27" s="72"/>
      <c r="BL27" s="71"/>
      <c r="BM27" s="72"/>
      <c r="BN27" s="71"/>
      <c r="BO27" s="71"/>
      <c r="BP27" s="71"/>
      <c r="BQ27" s="72"/>
      <c r="BR27" s="71"/>
      <c r="BS27" s="71"/>
      <c r="BT27" s="71"/>
      <c r="BU27" s="71"/>
      <c r="BV27" s="72"/>
      <c r="BW27" s="71"/>
      <c r="BX27" s="71"/>
      <c r="BY27" s="72"/>
      <c r="BZ27" s="71"/>
      <c r="CA27" s="71"/>
      <c r="CB27" s="71"/>
      <c r="CC27" s="71"/>
      <c r="CD27" s="72"/>
      <c r="CE27" s="72"/>
      <c r="CF27" s="72"/>
      <c r="CG27" s="71"/>
      <c r="CH27" s="84"/>
    </row>
    <row r="28" spans="1:86" ht="75" hidden="1" customHeight="1" outlineLevel="1" x14ac:dyDescent="0.25">
      <c r="B28" s="85" t="s">
        <v>102</v>
      </c>
      <c r="C28" s="150" t="s">
        <v>103</v>
      </c>
      <c r="D28" s="150"/>
      <c r="E28" s="150"/>
      <c r="F28" s="150"/>
      <c r="G28" s="150"/>
      <c r="H28" s="150"/>
      <c r="I28" s="150"/>
      <c r="J28" s="150"/>
      <c r="K28" s="150"/>
      <c r="L28" s="150"/>
      <c r="M28" s="150"/>
      <c r="N28" s="150"/>
      <c r="O28" s="150"/>
      <c r="P28" s="150"/>
      <c r="Q28" s="150"/>
      <c r="R28" s="150"/>
      <c r="S28" s="150"/>
      <c r="T28" s="150"/>
      <c r="U28" s="150"/>
      <c r="V28" s="150"/>
      <c r="W28" s="150"/>
      <c r="X28" s="150"/>
      <c r="Y28" s="150"/>
      <c r="Z28" s="150"/>
      <c r="AA28" s="150"/>
      <c r="AB28" s="150"/>
      <c r="AC28" s="150"/>
      <c r="AD28" s="150"/>
      <c r="AE28" s="150"/>
      <c r="AF28" s="150"/>
      <c r="AG28" s="150"/>
      <c r="AH28" s="150"/>
      <c r="AI28" s="150"/>
      <c r="AJ28" s="150"/>
      <c r="AK28" s="150"/>
      <c r="AL28" s="150"/>
      <c r="AM28" s="150"/>
      <c r="AN28" s="150"/>
      <c r="AO28" s="150"/>
      <c r="AP28" s="150"/>
      <c r="AQ28" s="150"/>
      <c r="AR28" s="86"/>
      <c r="AS28" s="78"/>
      <c r="AT28" s="87"/>
      <c r="AU28" s="87"/>
      <c r="AV28" s="88"/>
      <c r="AW28" s="87"/>
      <c r="AX28" s="87"/>
      <c r="AY28" s="89"/>
      <c r="AZ28" s="89"/>
      <c r="BA28" s="89"/>
      <c r="BB28" s="89"/>
      <c r="BC28" s="87"/>
      <c r="BD28" s="87"/>
      <c r="BE28" s="87"/>
      <c r="BF28" s="87"/>
      <c r="BG28" s="87"/>
      <c r="BH28" s="88"/>
      <c r="BI28" s="90"/>
      <c r="BJ28" s="90"/>
      <c r="BK28" s="78"/>
      <c r="BL28" s="90"/>
      <c r="BM28" s="78"/>
      <c r="BN28" s="90"/>
      <c r="BO28" s="90"/>
      <c r="BP28" s="90"/>
      <c r="BQ28" s="78"/>
      <c r="BR28" s="90"/>
      <c r="BS28" s="90"/>
      <c r="BT28" s="90"/>
      <c r="BU28" s="90"/>
      <c r="BV28" s="80"/>
      <c r="BW28" s="90"/>
      <c r="BX28" s="90"/>
      <c r="BY28" s="78"/>
      <c r="BZ28" s="90"/>
      <c r="CA28" s="90"/>
      <c r="CB28" s="90"/>
      <c r="CC28" s="90"/>
      <c r="CD28" s="78"/>
      <c r="CE28" s="78"/>
      <c r="CF28" s="78"/>
      <c r="CG28" s="90"/>
      <c r="CH28" s="84"/>
    </row>
    <row r="29" spans="1:86" ht="54.95" customHeight="1" collapsed="1" x14ac:dyDescent="0.25">
      <c r="A29" s="18" t="s">
        <v>14</v>
      </c>
      <c r="B29" s="67" t="str">
        <f>A29&amp;" "&amp;VLOOKUP(A29,T_COMPETENCES[#Data],2,FALSE)</f>
        <v>C2.3 Identifier, choisir et préparer des outils, des matériels, des matériaux</v>
      </c>
      <c r="C29" s="68" t="str">
        <f t="shared" ref="C29:C32" si="8">IF(E29=0,"NE",(SUM(F29:CG29)*0.25)/COUNTA(F29:CG29))</f>
        <v>NE</v>
      </c>
      <c r="D29" s="69" t="str">
        <f t="shared" ref="D29:D32" si="9">IF(E29=0,"NE",IF(AND(C29&gt;=$C$3,E29&gt;=3),"OUI","NON"))</f>
        <v>NE</v>
      </c>
      <c r="E29" s="70">
        <f t="shared" ref="E29:E32" si="10">COUNTA(F29:CG29)</f>
        <v>0</v>
      </c>
      <c r="F29" s="71"/>
      <c r="G29" s="71"/>
      <c r="H29" s="72"/>
      <c r="I29" s="71"/>
      <c r="J29" s="71"/>
      <c r="K29" s="71"/>
      <c r="L29" s="71"/>
      <c r="M29" s="71"/>
      <c r="N29" s="72"/>
      <c r="O29" s="71"/>
      <c r="P29" s="71"/>
      <c r="Q29" s="73"/>
      <c r="R29" s="71"/>
      <c r="S29" s="71"/>
      <c r="T29" s="71"/>
      <c r="U29" s="71"/>
      <c r="V29" s="71"/>
      <c r="W29" s="71"/>
      <c r="X29" s="71"/>
      <c r="Y29" s="71"/>
      <c r="Z29" s="72"/>
      <c r="AA29" s="71"/>
      <c r="AB29" s="71"/>
      <c r="AC29" s="72"/>
      <c r="AD29" s="71"/>
      <c r="AE29" s="71"/>
      <c r="AF29" s="72"/>
      <c r="AG29" s="71"/>
      <c r="AH29" s="71"/>
      <c r="AI29" s="72"/>
      <c r="AJ29" s="71"/>
      <c r="AK29" s="71"/>
      <c r="AL29" s="72"/>
      <c r="AM29" s="71"/>
      <c r="AN29" s="71"/>
      <c r="AO29" s="71"/>
      <c r="AP29" s="71"/>
      <c r="AQ29" s="71"/>
      <c r="AR29" s="74"/>
      <c r="AS29" s="72"/>
      <c r="AT29" s="71"/>
      <c r="AU29" s="71"/>
      <c r="AV29" s="72"/>
      <c r="AW29" s="71"/>
      <c r="AX29" s="71"/>
      <c r="AY29" s="71"/>
      <c r="AZ29" s="71"/>
      <c r="BA29" s="71"/>
      <c r="BB29" s="71"/>
      <c r="BC29" s="71"/>
      <c r="BD29" s="71"/>
      <c r="BE29" s="71"/>
      <c r="BF29" s="71"/>
      <c r="BG29" s="71"/>
      <c r="BH29" s="72"/>
      <c r="BI29" s="71"/>
      <c r="BJ29" s="71"/>
      <c r="BK29" s="72"/>
      <c r="BL29" s="71"/>
      <c r="BM29" s="72"/>
      <c r="BN29" s="71"/>
      <c r="BO29" s="71"/>
      <c r="BP29" s="71"/>
      <c r="BQ29" s="72"/>
      <c r="BR29" s="71"/>
      <c r="BS29" s="71"/>
      <c r="BT29" s="71"/>
      <c r="BU29" s="71"/>
      <c r="BV29" s="72"/>
      <c r="BW29" s="71"/>
      <c r="BX29" s="71"/>
      <c r="BY29" s="72"/>
      <c r="BZ29" s="71"/>
      <c r="CA29" s="71"/>
      <c r="CB29" s="71"/>
      <c r="CC29" s="71"/>
      <c r="CD29" s="72"/>
      <c r="CE29" s="72"/>
      <c r="CF29" s="72"/>
      <c r="CG29" s="71"/>
      <c r="CH29" s="84"/>
    </row>
    <row r="30" spans="1:86" ht="54.95" customHeight="1" x14ac:dyDescent="0.25">
      <c r="A30" s="18" t="s">
        <v>15</v>
      </c>
      <c r="B30" s="81" t="str">
        <f>A30&amp;" "&amp;VLOOKUP(A30,T_COMPETENCES[#Data],2,FALSE)</f>
        <v>C2.4 Identifier, sur une gamme opératoire, les machines et les outils utiliser</v>
      </c>
      <c r="C30" s="68" t="str">
        <f t="shared" si="8"/>
        <v>NE</v>
      </c>
      <c r="D30" s="69" t="str">
        <f t="shared" si="9"/>
        <v>NE</v>
      </c>
      <c r="E30" s="70">
        <f t="shared" si="10"/>
        <v>0</v>
      </c>
      <c r="F30" s="71"/>
      <c r="G30" s="71"/>
      <c r="H30" s="72"/>
      <c r="I30" s="71"/>
      <c r="J30" s="71"/>
      <c r="K30" s="71"/>
      <c r="L30" s="71"/>
      <c r="M30" s="71"/>
      <c r="N30" s="72"/>
      <c r="O30" s="71"/>
      <c r="P30" s="71"/>
      <c r="Q30" s="73"/>
      <c r="R30" s="71"/>
      <c r="S30" s="71"/>
      <c r="T30" s="71"/>
      <c r="U30" s="71"/>
      <c r="V30" s="71"/>
      <c r="W30" s="71"/>
      <c r="X30" s="71"/>
      <c r="Y30" s="71"/>
      <c r="Z30" s="72"/>
      <c r="AA30" s="71"/>
      <c r="AB30" s="71"/>
      <c r="AC30" s="72"/>
      <c r="AD30" s="71"/>
      <c r="AE30" s="71"/>
      <c r="AF30" s="72"/>
      <c r="AG30" s="71"/>
      <c r="AH30" s="71"/>
      <c r="AI30" s="72"/>
      <c r="AJ30" s="71"/>
      <c r="AK30" s="71"/>
      <c r="AL30" s="72"/>
      <c r="AM30" s="71"/>
      <c r="AN30" s="71"/>
      <c r="AO30" s="71"/>
      <c r="AP30" s="71"/>
      <c r="AQ30" s="71"/>
      <c r="AR30" s="74"/>
      <c r="AS30" s="72"/>
      <c r="AT30" s="71"/>
      <c r="AU30" s="71"/>
      <c r="AV30" s="72"/>
      <c r="AW30" s="71"/>
      <c r="AX30" s="71"/>
      <c r="AY30" s="71"/>
      <c r="AZ30" s="71"/>
      <c r="BA30" s="71"/>
      <c r="BB30" s="71"/>
      <c r="BC30" s="71"/>
      <c r="BD30" s="71"/>
      <c r="BE30" s="71"/>
      <c r="BF30" s="71"/>
      <c r="BG30" s="71"/>
      <c r="BH30" s="72"/>
      <c r="BI30" s="71"/>
      <c r="BJ30" s="71"/>
      <c r="BK30" s="72"/>
      <c r="BL30" s="71"/>
      <c r="BM30" s="72"/>
      <c r="BN30" s="71"/>
      <c r="BO30" s="71"/>
      <c r="BP30" s="71"/>
      <c r="BQ30" s="72"/>
      <c r="BR30" s="71"/>
      <c r="BS30" s="71"/>
      <c r="BT30" s="71"/>
      <c r="BU30" s="71"/>
      <c r="BV30" s="72"/>
      <c r="BW30" s="71"/>
      <c r="BX30" s="71"/>
      <c r="BY30" s="72"/>
      <c r="BZ30" s="71"/>
      <c r="CA30" s="71"/>
      <c r="CB30" s="71"/>
      <c r="CC30" s="71"/>
      <c r="CD30" s="72"/>
      <c r="CE30" s="72"/>
      <c r="CF30" s="72"/>
      <c r="CG30" s="71"/>
      <c r="CH30" s="84"/>
    </row>
    <row r="31" spans="1:86" ht="54.95" customHeight="1" x14ac:dyDescent="0.25">
      <c r="A31" s="18" t="s">
        <v>16</v>
      </c>
      <c r="B31" s="67" t="str">
        <f>A31&amp;" "&amp;VLOOKUP(A31,T_COMPETENCES[#Data],2,FALSE)</f>
        <v>C2.5 Etablir des listes de débits</v>
      </c>
      <c r="C31" s="68" t="str">
        <f t="shared" si="8"/>
        <v>NE</v>
      </c>
      <c r="D31" s="69" t="str">
        <f t="shared" si="9"/>
        <v>NE</v>
      </c>
      <c r="E31" s="70">
        <f t="shared" si="10"/>
        <v>0</v>
      </c>
      <c r="F31" s="71"/>
      <c r="G31" s="71"/>
      <c r="H31" s="72"/>
      <c r="I31" s="71"/>
      <c r="J31" s="71"/>
      <c r="K31" s="71"/>
      <c r="L31" s="71"/>
      <c r="M31" s="71"/>
      <c r="N31" s="72"/>
      <c r="O31" s="71"/>
      <c r="P31" s="71"/>
      <c r="Q31" s="73"/>
      <c r="R31" s="71"/>
      <c r="S31" s="71"/>
      <c r="T31" s="71"/>
      <c r="U31" s="71"/>
      <c r="V31" s="71"/>
      <c r="W31" s="71"/>
      <c r="X31" s="71"/>
      <c r="Y31" s="71"/>
      <c r="Z31" s="72"/>
      <c r="AA31" s="71"/>
      <c r="AB31" s="71"/>
      <c r="AC31" s="72"/>
      <c r="AD31" s="71"/>
      <c r="AE31" s="71"/>
      <c r="AF31" s="72"/>
      <c r="AG31" s="71"/>
      <c r="AH31" s="71"/>
      <c r="AI31" s="72"/>
      <c r="AJ31" s="71"/>
      <c r="AK31" s="71"/>
      <c r="AL31" s="72"/>
      <c r="AM31" s="71"/>
      <c r="AN31" s="71"/>
      <c r="AO31" s="71"/>
      <c r="AP31" s="71"/>
      <c r="AQ31" s="71"/>
      <c r="AR31" s="74"/>
      <c r="AS31" s="72"/>
      <c r="AT31" s="71"/>
      <c r="AU31" s="71"/>
      <c r="AV31" s="72"/>
      <c r="AW31" s="71"/>
      <c r="AX31" s="71"/>
      <c r="AY31" s="71"/>
      <c r="AZ31" s="71"/>
      <c r="BA31" s="71"/>
      <c r="BB31" s="71"/>
      <c r="BC31" s="71"/>
      <c r="BD31" s="71"/>
      <c r="BE31" s="71"/>
      <c r="BF31" s="71"/>
      <c r="BG31" s="71"/>
      <c r="BH31" s="72"/>
      <c r="BI31" s="71"/>
      <c r="BJ31" s="71"/>
      <c r="BK31" s="72"/>
      <c r="BL31" s="71"/>
      <c r="BM31" s="72"/>
      <c r="BN31" s="71"/>
      <c r="BO31" s="71"/>
      <c r="BP31" s="71"/>
      <c r="BQ31" s="72"/>
      <c r="BR31" s="71"/>
      <c r="BS31" s="71"/>
      <c r="BT31" s="71"/>
      <c r="BU31" s="71"/>
      <c r="BV31" s="72"/>
      <c r="BW31" s="71"/>
      <c r="BX31" s="71"/>
      <c r="BY31" s="72"/>
      <c r="BZ31" s="71"/>
      <c r="CA31" s="71"/>
      <c r="CB31" s="71"/>
      <c r="CC31" s="71"/>
      <c r="CD31" s="72"/>
      <c r="CE31" s="72"/>
      <c r="CF31" s="72"/>
      <c r="CG31" s="71"/>
      <c r="CH31" s="84"/>
    </row>
    <row r="32" spans="1:86" ht="54.95" customHeight="1" x14ac:dyDescent="0.25">
      <c r="A32" s="18" t="s">
        <v>17</v>
      </c>
      <c r="B32" s="81" t="str">
        <f>A32&amp;" "&amp;VLOOKUP(A32,T_COMPETENCES[#Data],2,FALSE)</f>
        <v>C2.6 Relever des valeurs de réglages à effectuer</v>
      </c>
      <c r="C32" s="68" t="str">
        <f t="shared" si="8"/>
        <v>NE</v>
      </c>
      <c r="D32" s="69" t="str">
        <f t="shared" si="9"/>
        <v>NE</v>
      </c>
      <c r="E32" s="70">
        <f t="shared" si="10"/>
        <v>0</v>
      </c>
      <c r="F32" s="71"/>
      <c r="G32" s="71"/>
      <c r="H32" s="72"/>
      <c r="I32" s="71"/>
      <c r="J32" s="71"/>
      <c r="K32" s="71"/>
      <c r="L32" s="71"/>
      <c r="M32" s="71"/>
      <c r="N32" s="72"/>
      <c r="O32" s="71"/>
      <c r="P32" s="71"/>
      <c r="Q32" s="73"/>
      <c r="R32" s="71"/>
      <c r="S32" s="71"/>
      <c r="T32" s="71"/>
      <c r="U32" s="71"/>
      <c r="V32" s="71"/>
      <c r="W32" s="71"/>
      <c r="X32" s="71"/>
      <c r="Y32" s="71"/>
      <c r="Z32" s="72"/>
      <c r="AA32" s="71"/>
      <c r="AB32" s="71"/>
      <c r="AC32" s="72"/>
      <c r="AD32" s="71"/>
      <c r="AE32" s="71"/>
      <c r="AF32" s="72"/>
      <c r="AG32" s="71"/>
      <c r="AH32" s="71"/>
      <c r="AI32" s="72"/>
      <c r="AJ32" s="71"/>
      <c r="AK32" s="71"/>
      <c r="AL32" s="72"/>
      <c r="AM32" s="71"/>
      <c r="AN32" s="71"/>
      <c r="AO32" s="71"/>
      <c r="AP32" s="71"/>
      <c r="AQ32" s="71"/>
      <c r="AR32" s="74"/>
      <c r="AS32" s="72"/>
      <c r="AT32" s="71"/>
      <c r="AU32" s="71"/>
      <c r="AV32" s="72"/>
      <c r="AW32" s="71"/>
      <c r="AX32" s="71"/>
      <c r="AY32" s="71"/>
      <c r="AZ32" s="71"/>
      <c r="BA32" s="71"/>
      <c r="BB32" s="71"/>
      <c r="BC32" s="71"/>
      <c r="BD32" s="71"/>
      <c r="BE32" s="71"/>
      <c r="BF32" s="71"/>
      <c r="BG32" s="71"/>
      <c r="BH32" s="72"/>
      <c r="BI32" s="71"/>
      <c r="BJ32" s="71"/>
      <c r="BK32" s="72"/>
      <c r="BL32" s="71"/>
      <c r="BM32" s="72"/>
      <c r="BN32" s="71"/>
      <c r="BO32" s="71"/>
      <c r="BP32" s="71"/>
      <c r="BQ32" s="72"/>
      <c r="BR32" s="71"/>
      <c r="BS32" s="71"/>
      <c r="BT32" s="71"/>
      <c r="BU32" s="71"/>
      <c r="BV32" s="72"/>
      <c r="BW32" s="71"/>
      <c r="BX32" s="71"/>
      <c r="BY32" s="72"/>
      <c r="BZ32" s="71"/>
      <c r="CA32" s="71"/>
      <c r="CB32" s="71"/>
      <c r="CC32" s="71"/>
      <c r="CD32" s="72"/>
      <c r="CE32" s="72"/>
      <c r="CF32" s="72"/>
      <c r="CG32" s="71"/>
      <c r="CH32" s="84"/>
    </row>
    <row r="33" spans="1:86" ht="23.25" hidden="1" outlineLevel="1" x14ac:dyDescent="0.25">
      <c r="B33" s="85" t="s">
        <v>104</v>
      </c>
      <c r="C33" s="150" t="s">
        <v>105</v>
      </c>
      <c r="D33" s="150"/>
      <c r="E33" s="150"/>
      <c r="F33" s="150"/>
      <c r="G33" s="150"/>
      <c r="H33" s="150"/>
      <c r="I33" s="150"/>
      <c r="J33" s="150"/>
      <c r="K33" s="150"/>
      <c r="L33" s="150"/>
      <c r="M33" s="150"/>
      <c r="N33" s="150"/>
      <c r="O33" s="150"/>
      <c r="P33" s="150"/>
      <c r="Q33" s="150"/>
      <c r="R33" s="150"/>
      <c r="S33" s="150"/>
      <c r="T33" s="150"/>
      <c r="U33" s="150"/>
      <c r="V33" s="150"/>
      <c r="W33" s="150"/>
      <c r="X33" s="150"/>
      <c r="Y33" s="150"/>
      <c r="Z33" s="150"/>
      <c r="AA33" s="150"/>
      <c r="AB33" s="150"/>
      <c r="AC33" s="150"/>
      <c r="AD33" s="150"/>
      <c r="AE33" s="150"/>
      <c r="AF33" s="150"/>
      <c r="AG33" s="150"/>
      <c r="AH33" s="150"/>
      <c r="AI33" s="150"/>
      <c r="AJ33" s="150"/>
      <c r="AK33" s="150"/>
      <c r="AL33" s="150"/>
      <c r="AM33" s="150"/>
      <c r="AN33" s="150"/>
      <c r="AO33" s="150"/>
      <c r="AP33" s="150"/>
      <c r="AQ33" s="150"/>
      <c r="AR33" s="90"/>
      <c r="AS33" s="78"/>
      <c r="AT33" s="87"/>
      <c r="AU33" s="87"/>
      <c r="AV33" s="88"/>
      <c r="AW33" s="87"/>
      <c r="AX33" s="87"/>
      <c r="AY33" s="87"/>
      <c r="AZ33" s="87"/>
      <c r="BA33" s="87"/>
      <c r="BB33" s="87"/>
      <c r="BC33" s="87"/>
      <c r="BD33" s="87"/>
      <c r="BE33" s="87"/>
      <c r="BF33" s="87"/>
      <c r="BG33" s="87"/>
      <c r="BH33" s="88"/>
      <c r="BI33" s="90"/>
      <c r="BJ33" s="90"/>
      <c r="BK33" s="78"/>
      <c r="BL33" s="90"/>
      <c r="BM33" s="78"/>
      <c r="BN33" s="90"/>
      <c r="BO33" s="90"/>
      <c r="BP33" s="90"/>
      <c r="BQ33" s="78"/>
      <c r="BR33" s="90"/>
      <c r="BS33" s="90"/>
      <c r="BT33" s="90"/>
      <c r="BU33" s="90"/>
      <c r="BV33" s="80"/>
      <c r="BW33" s="90"/>
      <c r="BX33" s="90"/>
      <c r="BY33" s="78"/>
      <c r="BZ33" s="90"/>
      <c r="CA33" s="90"/>
      <c r="CB33" s="90"/>
      <c r="CC33" s="90"/>
      <c r="CD33" s="78"/>
      <c r="CE33" s="78"/>
      <c r="CF33" s="78"/>
      <c r="CG33" s="90"/>
      <c r="CH33" s="84"/>
    </row>
    <row r="34" spans="1:86" ht="23.25" hidden="1" outlineLevel="1" x14ac:dyDescent="0.25">
      <c r="B34" s="85" t="s">
        <v>106</v>
      </c>
      <c r="C34" s="150" t="s">
        <v>107</v>
      </c>
      <c r="D34" s="150"/>
      <c r="E34" s="150"/>
      <c r="F34" s="150"/>
      <c r="G34" s="150"/>
      <c r="H34" s="150"/>
      <c r="I34" s="150"/>
      <c r="J34" s="150"/>
      <c r="K34" s="150"/>
      <c r="L34" s="150"/>
      <c r="M34" s="150"/>
      <c r="N34" s="150"/>
      <c r="O34" s="150"/>
      <c r="P34" s="150"/>
      <c r="Q34" s="150"/>
      <c r="R34" s="150"/>
      <c r="S34" s="150"/>
      <c r="T34" s="150"/>
      <c r="U34" s="150"/>
      <c r="V34" s="150"/>
      <c r="W34" s="150"/>
      <c r="X34" s="150"/>
      <c r="Y34" s="150"/>
      <c r="Z34" s="150"/>
      <c r="AA34" s="150"/>
      <c r="AB34" s="150"/>
      <c r="AC34" s="150"/>
      <c r="AD34" s="150"/>
      <c r="AE34" s="150"/>
      <c r="AF34" s="150"/>
      <c r="AG34" s="150"/>
      <c r="AH34" s="150"/>
      <c r="AI34" s="150"/>
      <c r="AJ34" s="150"/>
      <c r="AK34" s="150"/>
      <c r="AL34" s="150"/>
      <c r="AM34" s="150"/>
      <c r="AN34" s="150"/>
      <c r="AO34" s="150"/>
      <c r="AP34" s="150"/>
      <c r="AQ34" s="150"/>
      <c r="AR34" s="90"/>
      <c r="AS34" s="78"/>
      <c r="AT34" s="87"/>
      <c r="AU34" s="87"/>
      <c r="AV34" s="88"/>
      <c r="AW34" s="87"/>
      <c r="AX34" s="87"/>
      <c r="AY34" s="87"/>
      <c r="AZ34" s="87"/>
      <c r="BA34" s="87"/>
      <c r="BB34" s="87"/>
      <c r="BC34" s="87"/>
      <c r="BD34" s="87"/>
      <c r="BE34" s="87"/>
      <c r="BF34" s="87"/>
      <c r="BG34" s="87"/>
      <c r="BH34" s="88"/>
      <c r="BI34" s="90"/>
      <c r="BJ34" s="90"/>
      <c r="BK34" s="78"/>
      <c r="BL34" s="90"/>
      <c r="BM34" s="78"/>
      <c r="BN34" s="90"/>
      <c r="BO34" s="90"/>
      <c r="BP34" s="90"/>
      <c r="BQ34" s="78"/>
      <c r="BR34" s="90"/>
      <c r="BS34" s="90"/>
      <c r="BT34" s="90"/>
      <c r="BU34" s="90"/>
      <c r="BV34" s="80"/>
      <c r="BW34" s="90"/>
      <c r="BX34" s="90"/>
      <c r="BY34" s="78"/>
      <c r="BZ34" s="90"/>
      <c r="CA34" s="90"/>
      <c r="CB34" s="90"/>
      <c r="CC34" s="90"/>
      <c r="CD34" s="78"/>
      <c r="CE34" s="78"/>
      <c r="CF34" s="78"/>
      <c r="CG34" s="90"/>
      <c r="CH34" s="84"/>
    </row>
    <row r="35" spans="1:86" ht="54.95" customHeight="1" collapsed="1" x14ac:dyDescent="0.25">
      <c r="A35" s="18" t="s">
        <v>18</v>
      </c>
      <c r="B35" s="91" t="str">
        <f>A35&amp;" "&amp;VLOOKUP(A35,T_COMPETENCES[#Data],2,FALSE)</f>
        <v>C2.7 Préparer un poste ou une situation de travail</v>
      </c>
      <c r="C35" s="68" t="str">
        <f>IF(E35=0,"NE",(SUM(F35:CG35)*0.25)/COUNTA(F35:CG35))</f>
        <v>NE</v>
      </c>
      <c r="D35" s="69" t="str">
        <f>IF(E35=0,"NE",IF(AND(C35&gt;=$C$3,E35&gt;=3),"OUI","NON"))</f>
        <v>NE</v>
      </c>
      <c r="E35" s="70">
        <f>COUNTA(F35:CG35)</f>
        <v>0</v>
      </c>
      <c r="F35" s="71"/>
      <c r="G35" s="71"/>
      <c r="H35" s="72"/>
      <c r="I35" s="71"/>
      <c r="J35" s="71"/>
      <c r="K35" s="71"/>
      <c r="L35" s="71"/>
      <c r="M35" s="71"/>
      <c r="N35" s="72"/>
      <c r="O35" s="71"/>
      <c r="P35" s="71"/>
      <c r="Q35" s="73"/>
      <c r="R35" s="71"/>
      <c r="S35" s="71"/>
      <c r="T35" s="71"/>
      <c r="U35" s="71"/>
      <c r="V35" s="71"/>
      <c r="W35" s="71"/>
      <c r="X35" s="71"/>
      <c r="Y35" s="71"/>
      <c r="Z35" s="72"/>
      <c r="AA35" s="71"/>
      <c r="AB35" s="71"/>
      <c r="AC35" s="72"/>
      <c r="AD35" s="71"/>
      <c r="AE35" s="71"/>
      <c r="AF35" s="72"/>
      <c r="AG35" s="71"/>
      <c r="AH35" s="71"/>
      <c r="AI35" s="72"/>
      <c r="AJ35" s="71"/>
      <c r="AK35" s="71"/>
      <c r="AL35" s="72"/>
      <c r="AM35" s="71"/>
      <c r="AN35" s="71"/>
      <c r="AO35" s="71"/>
      <c r="AP35" s="71"/>
      <c r="AQ35" s="71"/>
      <c r="AR35" s="74"/>
      <c r="AS35" s="72"/>
      <c r="AT35" s="71"/>
      <c r="AU35" s="71"/>
      <c r="AV35" s="72"/>
      <c r="AW35" s="71"/>
      <c r="AX35" s="71"/>
      <c r="AY35" s="71"/>
      <c r="AZ35" s="71"/>
      <c r="BA35" s="71"/>
      <c r="BB35" s="71"/>
      <c r="BC35" s="71"/>
      <c r="BD35" s="71"/>
      <c r="BE35" s="71"/>
      <c r="BF35" s="71"/>
      <c r="BG35" s="71"/>
      <c r="BH35" s="72"/>
      <c r="BI35" s="71"/>
      <c r="BJ35" s="71"/>
      <c r="BK35" s="72"/>
      <c r="BL35" s="71"/>
      <c r="BM35" s="72"/>
      <c r="BN35" s="71"/>
      <c r="BO35" s="71"/>
      <c r="BP35" s="71"/>
      <c r="BQ35" s="72"/>
      <c r="BR35" s="71"/>
      <c r="BS35" s="71"/>
      <c r="BT35" s="71"/>
      <c r="BU35" s="71"/>
      <c r="BV35" s="72"/>
      <c r="BW35" s="71"/>
      <c r="BX35" s="71"/>
      <c r="BY35" s="72"/>
      <c r="BZ35" s="71"/>
      <c r="CA35" s="71"/>
      <c r="CB35" s="71"/>
      <c r="CC35" s="71"/>
      <c r="CD35" s="72"/>
      <c r="CE35" s="72"/>
      <c r="CF35" s="72"/>
      <c r="CG35" s="71"/>
      <c r="CH35" s="84"/>
    </row>
    <row r="36" spans="1:86" ht="41.25" customHeight="1" x14ac:dyDescent="0.25">
      <c r="A36" s="18">
        <v>3</v>
      </c>
      <c r="B36" s="143" t="str">
        <f>A36&amp;" "&amp;VLOOKUP(A36,T_COMPETENCES[#Data],2,FALSE)</f>
        <v>3 Participation à la réalisation d'ouvrages</v>
      </c>
      <c r="C36" s="146" t="e">
        <v>#REF!</v>
      </c>
      <c r="D36" s="146" t="e">
        <v>#REF!</v>
      </c>
      <c r="E36" s="146" t="e">
        <v>#REF!</v>
      </c>
      <c r="F36" s="146" t="e">
        <v>#REF!</v>
      </c>
      <c r="G36" s="146" t="e">
        <v>#REF!</v>
      </c>
      <c r="H36" s="146" t="e">
        <v>#REF!</v>
      </c>
      <c r="I36" s="146" t="e">
        <v>#REF!</v>
      </c>
      <c r="J36" s="146" t="e">
        <v>#REF!</v>
      </c>
      <c r="K36" s="146" t="e">
        <v>#REF!</v>
      </c>
      <c r="L36" s="146" t="e">
        <v>#REF!</v>
      </c>
      <c r="M36" s="146" t="e">
        <v>#REF!</v>
      </c>
      <c r="N36" s="146" t="e">
        <v>#REF!</v>
      </c>
      <c r="O36" s="146" t="e">
        <v>#REF!</v>
      </c>
      <c r="P36" s="146" t="e">
        <v>#REF!</v>
      </c>
      <c r="Q36" s="146" t="e">
        <v>#REF!</v>
      </c>
      <c r="R36" s="146" t="e">
        <v>#REF!</v>
      </c>
      <c r="S36" s="146" t="e">
        <v>#REF!</v>
      </c>
      <c r="T36" s="146" t="e">
        <v>#REF!</v>
      </c>
      <c r="U36" s="146" t="e">
        <v>#REF!</v>
      </c>
      <c r="V36" s="146" t="e">
        <v>#REF!</v>
      </c>
      <c r="W36" s="146" t="e">
        <v>#REF!</v>
      </c>
      <c r="X36" s="146" t="e">
        <v>#REF!</v>
      </c>
      <c r="Y36" s="146" t="e">
        <v>#REF!</v>
      </c>
      <c r="Z36" s="146" t="e">
        <v>#REF!</v>
      </c>
      <c r="AA36" s="146" t="e">
        <v>#REF!</v>
      </c>
      <c r="AB36" s="146" t="e">
        <v>#REF!</v>
      </c>
      <c r="AC36" s="146" t="e">
        <v>#REF!</v>
      </c>
      <c r="AD36" s="146" t="e">
        <v>#REF!</v>
      </c>
      <c r="AE36" s="146" t="e">
        <v>#REF!</v>
      </c>
      <c r="AF36" s="146" t="e">
        <v>#REF!</v>
      </c>
      <c r="AG36" s="146" t="e">
        <v>#REF!</v>
      </c>
      <c r="AH36" s="146" t="e">
        <v>#REF!</v>
      </c>
      <c r="AI36" s="146" t="e">
        <v>#REF!</v>
      </c>
      <c r="AJ36" s="146" t="e">
        <v>#REF!</v>
      </c>
      <c r="AK36" s="146" t="e">
        <v>#REF!</v>
      </c>
      <c r="AL36" s="146" t="e">
        <v>#REF!</v>
      </c>
      <c r="AM36" s="146" t="e">
        <v>#REF!</v>
      </c>
      <c r="AN36" s="146" t="e">
        <v>#REF!</v>
      </c>
      <c r="AO36" s="146" t="e">
        <v>#REF!</v>
      </c>
      <c r="AP36" s="146" t="e">
        <v>#REF!</v>
      </c>
      <c r="AQ36" s="146" t="e">
        <v>#REF!</v>
      </c>
      <c r="AR36" s="146" t="e">
        <v>#REF!</v>
      </c>
      <c r="AS36" s="146" t="e">
        <v>#REF!</v>
      </c>
      <c r="AT36" s="146" t="e">
        <v>#REF!</v>
      </c>
      <c r="AU36" s="146" t="e">
        <v>#REF!</v>
      </c>
      <c r="AV36" s="146" t="e">
        <v>#REF!</v>
      </c>
      <c r="AW36" s="146" t="e">
        <v>#REF!</v>
      </c>
      <c r="AX36" s="146" t="e">
        <v>#REF!</v>
      </c>
      <c r="AY36" s="146" t="e">
        <v>#REF!</v>
      </c>
      <c r="AZ36" s="146" t="e">
        <v>#REF!</v>
      </c>
      <c r="BA36" s="146" t="e">
        <v>#REF!</v>
      </c>
      <c r="BB36" s="146" t="e">
        <v>#REF!</v>
      </c>
      <c r="BC36" s="146" t="e">
        <v>#REF!</v>
      </c>
      <c r="BD36" s="146" t="e">
        <v>#REF!</v>
      </c>
      <c r="BE36" s="146" t="e">
        <v>#REF!</v>
      </c>
      <c r="BF36" s="146" t="e">
        <v>#REF!</v>
      </c>
      <c r="BG36" s="146" t="e">
        <v>#REF!</v>
      </c>
      <c r="BH36" s="146" t="e">
        <v>#REF!</v>
      </c>
      <c r="BI36" s="146" t="e">
        <v>#REF!</v>
      </c>
      <c r="BJ36" s="146" t="e">
        <v>#REF!</v>
      </c>
      <c r="BK36" s="146" t="e">
        <v>#REF!</v>
      </c>
      <c r="BL36" s="146" t="e">
        <v>#REF!</v>
      </c>
      <c r="BM36" s="146" t="e">
        <v>#REF!</v>
      </c>
      <c r="BN36" s="146" t="e">
        <v>#REF!</v>
      </c>
      <c r="BO36" s="146" t="e">
        <v>#REF!</v>
      </c>
      <c r="BP36" s="146" t="e">
        <v>#REF!</v>
      </c>
      <c r="BQ36" s="146" t="e">
        <v>#REF!</v>
      </c>
      <c r="BR36" s="146" t="e">
        <v>#REF!</v>
      </c>
      <c r="BS36" s="146" t="e">
        <v>#REF!</v>
      </c>
      <c r="BT36" s="146" t="e">
        <v>#REF!</v>
      </c>
      <c r="BU36" s="146" t="e">
        <v>#REF!</v>
      </c>
      <c r="BV36" s="146" t="e">
        <v>#REF!</v>
      </c>
      <c r="BW36" s="146" t="e">
        <v>#REF!</v>
      </c>
      <c r="BX36" s="146" t="e">
        <v>#REF!</v>
      </c>
      <c r="BY36" s="146" t="e">
        <v>#REF!</v>
      </c>
      <c r="BZ36" s="146" t="e">
        <v>#REF!</v>
      </c>
      <c r="CA36" s="146" t="e">
        <v>#REF!</v>
      </c>
      <c r="CB36" s="146" t="e">
        <v>#REF!</v>
      </c>
      <c r="CC36" s="146" t="e">
        <v>#REF!</v>
      </c>
      <c r="CD36" s="146" t="e">
        <v>#REF!</v>
      </c>
      <c r="CE36" s="146" t="e">
        <v>#REF!</v>
      </c>
      <c r="CF36" s="146" t="e">
        <v>#REF!</v>
      </c>
      <c r="CG36" s="146" t="e">
        <v>#REF!</v>
      </c>
      <c r="CH36" s="83"/>
    </row>
    <row r="37" spans="1:86" ht="54.95" customHeight="1" x14ac:dyDescent="0.25">
      <c r="A37" s="18" t="s">
        <v>19</v>
      </c>
      <c r="B37" s="67" t="str">
        <f>A37&amp;" "&amp;VLOOKUP(A37,T_COMPETENCES[#Data],2,FALSE)</f>
        <v>C3.1 Identifier les risque professionnels et appliquer les mesures de prévention</v>
      </c>
      <c r="C37" s="68" t="str">
        <f t="shared" ref="C37:C38" si="11">IF(E37=0,"NE",(SUM(F37:CG37)*0.25)/COUNTA(F37:CG37))</f>
        <v>NE</v>
      </c>
      <c r="D37" s="69" t="str">
        <f t="shared" ref="D37:D38" si="12">IF(E37=0,"NE",IF(AND(C37&gt;=$C$3,E37&gt;=3),"OUI","NON"))</f>
        <v>NE</v>
      </c>
      <c r="E37" s="70">
        <f t="shared" ref="E37:E38" si="13">COUNTA(F37:CG37)</f>
        <v>0</v>
      </c>
      <c r="F37" s="71"/>
      <c r="G37" s="71"/>
      <c r="H37" s="72"/>
      <c r="I37" s="71"/>
      <c r="J37" s="71"/>
      <c r="K37" s="71"/>
      <c r="L37" s="71"/>
      <c r="M37" s="71"/>
      <c r="N37" s="72"/>
      <c r="O37" s="71"/>
      <c r="P37" s="71"/>
      <c r="Q37" s="73"/>
      <c r="R37" s="71"/>
      <c r="S37" s="71"/>
      <c r="T37" s="71"/>
      <c r="U37" s="71"/>
      <c r="V37" s="71"/>
      <c r="W37" s="71"/>
      <c r="X37" s="71"/>
      <c r="Y37" s="71"/>
      <c r="Z37" s="72"/>
      <c r="AA37" s="71"/>
      <c r="AB37" s="71"/>
      <c r="AC37" s="72"/>
      <c r="AD37" s="71"/>
      <c r="AE37" s="71"/>
      <c r="AF37" s="72"/>
      <c r="AG37" s="71"/>
      <c r="AH37" s="71"/>
      <c r="AI37" s="72"/>
      <c r="AJ37" s="71"/>
      <c r="AK37" s="71"/>
      <c r="AL37" s="72"/>
      <c r="AM37" s="71"/>
      <c r="AN37" s="71"/>
      <c r="AO37" s="71"/>
      <c r="AP37" s="71"/>
      <c r="AQ37" s="71"/>
      <c r="AR37" s="74"/>
      <c r="AS37" s="72"/>
      <c r="AT37" s="71"/>
      <c r="AU37" s="71"/>
      <c r="AV37" s="72"/>
      <c r="AW37" s="71"/>
      <c r="AX37" s="71"/>
      <c r="AY37" s="71"/>
      <c r="AZ37" s="71"/>
      <c r="BA37" s="71"/>
      <c r="BB37" s="71"/>
      <c r="BC37" s="71"/>
      <c r="BD37" s="71"/>
      <c r="BE37" s="71"/>
      <c r="BF37" s="71"/>
      <c r="BG37" s="71"/>
      <c r="BH37" s="72"/>
      <c r="BI37" s="71"/>
      <c r="BJ37" s="71"/>
      <c r="BK37" s="72"/>
      <c r="BL37" s="71"/>
      <c r="BM37" s="72"/>
      <c r="BN37" s="71"/>
      <c r="BO37" s="71"/>
      <c r="BP37" s="71"/>
      <c r="BQ37" s="72"/>
      <c r="BR37" s="71"/>
      <c r="BS37" s="71"/>
      <c r="BT37" s="71"/>
      <c r="BU37" s="71"/>
      <c r="BV37" s="72"/>
      <c r="BW37" s="71"/>
      <c r="BX37" s="71"/>
      <c r="BY37" s="72"/>
      <c r="BZ37" s="71"/>
      <c r="CA37" s="71"/>
      <c r="CB37" s="71"/>
      <c r="CC37" s="71"/>
      <c r="CD37" s="72"/>
      <c r="CE37" s="72"/>
      <c r="CF37" s="72"/>
      <c r="CG37" s="71"/>
      <c r="CH37" s="84"/>
    </row>
    <row r="38" spans="1:86" ht="54.95" customHeight="1" x14ac:dyDescent="0.25">
      <c r="A38" s="18" t="s">
        <v>20</v>
      </c>
      <c r="B38" s="81" t="str">
        <f>A38&amp;" "&amp;VLOOKUP(A38,T_COMPETENCES[#Data],2,FALSE)</f>
        <v>C3.2 Repérer les risques lors d'une situation de travail</v>
      </c>
      <c r="C38" s="68" t="str">
        <f t="shared" si="11"/>
        <v>NE</v>
      </c>
      <c r="D38" s="69" t="str">
        <f t="shared" si="12"/>
        <v>NE</v>
      </c>
      <c r="E38" s="70">
        <f t="shared" si="13"/>
        <v>0</v>
      </c>
      <c r="F38" s="71"/>
      <c r="G38" s="71"/>
      <c r="H38" s="72"/>
      <c r="I38" s="71"/>
      <c r="J38" s="71"/>
      <c r="K38" s="71"/>
      <c r="L38" s="71"/>
      <c r="M38" s="71"/>
      <c r="N38" s="72"/>
      <c r="O38" s="71"/>
      <c r="P38" s="71"/>
      <c r="Q38" s="73"/>
      <c r="R38" s="71"/>
      <c r="S38" s="71"/>
      <c r="T38" s="71"/>
      <c r="U38" s="71"/>
      <c r="V38" s="71"/>
      <c r="W38" s="71"/>
      <c r="X38" s="71"/>
      <c r="Y38" s="71"/>
      <c r="Z38" s="72"/>
      <c r="AA38" s="71"/>
      <c r="AB38" s="71"/>
      <c r="AC38" s="72"/>
      <c r="AD38" s="71"/>
      <c r="AE38" s="71"/>
      <c r="AF38" s="72"/>
      <c r="AG38" s="71"/>
      <c r="AH38" s="71"/>
      <c r="AI38" s="72"/>
      <c r="AJ38" s="71"/>
      <c r="AK38" s="71"/>
      <c r="AL38" s="72"/>
      <c r="AM38" s="71"/>
      <c r="AN38" s="71"/>
      <c r="AO38" s="71"/>
      <c r="AP38" s="71"/>
      <c r="AQ38" s="71"/>
      <c r="AR38" s="74"/>
      <c r="AS38" s="72"/>
      <c r="AT38" s="71"/>
      <c r="AU38" s="71"/>
      <c r="AV38" s="72"/>
      <c r="AW38" s="71"/>
      <c r="AX38" s="71"/>
      <c r="AY38" s="71"/>
      <c r="AZ38" s="71"/>
      <c r="BA38" s="71"/>
      <c r="BB38" s="71"/>
      <c r="BC38" s="71"/>
      <c r="BD38" s="71"/>
      <c r="BE38" s="71"/>
      <c r="BF38" s="71"/>
      <c r="BG38" s="71"/>
      <c r="BH38" s="72"/>
      <c r="BI38" s="71"/>
      <c r="BJ38" s="71"/>
      <c r="BK38" s="72"/>
      <c r="BL38" s="71"/>
      <c r="BM38" s="72"/>
      <c r="BN38" s="71"/>
      <c r="BO38" s="71"/>
      <c r="BP38" s="71"/>
      <c r="BQ38" s="72"/>
      <c r="BR38" s="71"/>
      <c r="BS38" s="71"/>
      <c r="BT38" s="71"/>
      <c r="BU38" s="71"/>
      <c r="BV38" s="72"/>
      <c r="BW38" s="71"/>
      <c r="BX38" s="71"/>
      <c r="BY38" s="72"/>
      <c r="BZ38" s="71"/>
      <c r="CA38" s="71"/>
      <c r="CB38" s="71"/>
      <c r="CC38" s="71"/>
      <c r="CD38" s="72"/>
      <c r="CE38" s="72"/>
      <c r="CF38" s="72"/>
      <c r="CG38" s="71"/>
      <c r="CH38" s="84"/>
    </row>
    <row r="39" spans="1:86" ht="28.15" hidden="1" customHeight="1" outlineLevel="1" x14ac:dyDescent="0.25">
      <c r="B39" s="92" t="s">
        <v>108</v>
      </c>
      <c r="C39" s="149" t="s">
        <v>109</v>
      </c>
      <c r="D39" s="149"/>
      <c r="E39" s="149"/>
      <c r="F39" s="149"/>
      <c r="G39" s="149"/>
      <c r="H39" s="149"/>
      <c r="I39" s="149"/>
      <c r="J39" s="149"/>
      <c r="K39" s="149"/>
      <c r="L39" s="149"/>
      <c r="M39" s="149"/>
      <c r="N39" s="149"/>
      <c r="O39" s="149"/>
      <c r="P39" s="149"/>
      <c r="Q39" s="149"/>
      <c r="R39" s="149"/>
      <c r="S39" s="149"/>
      <c r="T39" s="149"/>
      <c r="U39" s="149"/>
      <c r="V39" s="149"/>
      <c r="W39" s="149"/>
      <c r="X39" s="149"/>
      <c r="Y39" s="149"/>
      <c r="Z39" s="149"/>
      <c r="AA39" s="149"/>
      <c r="AB39" s="149"/>
      <c r="AC39" s="149"/>
      <c r="AD39" s="149"/>
      <c r="AE39" s="149"/>
      <c r="AF39" s="149"/>
      <c r="AG39" s="149"/>
      <c r="AH39" s="149"/>
      <c r="AI39" s="149"/>
      <c r="AJ39" s="149"/>
      <c r="AK39" s="149"/>
      <c r="AL39" s="149"/>
      <c r="AM39" s="149"/>
      <c r="AN39" s="149"/>
      <c r="AO39" s="149"/>
      <c r="AP39" s="149"/>
      <c r="AQ39" s="149"/>
      <c r="AR39" s="93"/>
      <c r="AS39" s="94"/>
      <c r="AT39" s="93"/>
      <c r="AU39" s="93"/>
      <c r="AV39" s="94"/>
      <c r="AW39" s="93"/>
      <c r="AX39" s="93"/>
      <c r="AY39" s="93"/>
      <c r="AZ39" s="93"/>
      <c r="BA39" s="93"/>
      <c r="BB39" s="93"/>
      <c r="BC39" s="93"/>
      <c r="BD39" s="93"/>
      <c r="BE39" s="93"/>
      <c r="BF39" s="93"/>
      <c r="BG39" s="93"/>
      <c r="BH39" s="94"/>
      <c r="BI39" s="93"/>
      <c r="BJ39" s="93"/>
      <c r="BK39" s="94"/>
      <c r="BL39" s="93"/>
      <c r="BM39" s="94"/>
      <c r="BN39" s="93"/>
      <c r="BO39" s="93"/>
      <c r="BP39" s="93"/>
      <c r="BQ39" s="94"/>
      <c r="BR39" s="93"/>
      <c r="BS39" s="93"/>
      <c r="BT39" s="93"/>
      <c r="BU39" s="93"/>
      <c r="BV39" s="93"/>
      <c r="BW39" s="93"/>
      <c r="BX39" s="93"/>
      <c r="BY39" s="94"/>
      <c r="BZ39" s="93"/>
      <c r="CA39" s="93"/>
      <c r="CB39" s="93"/>
      <c r="CC39" s="93"/>
      <c r="CD39" s="94"/>
      <c r="CE39" s="94"/>
      <c r="CF39" s="94"/>
      <c r="CG39" s="93"/>
      <c r="CH39" s="84"/>
    </row>
    <row r="40" spans="1:86" ht="23.25" hidden="1" outlineLevel="1" x14ac:dyDescent="0.25">
      <c r="B40" s="92" t="s">
        <v>110</v>
      </c>
      <c r="C40" s="149" t="s">
        <v>111</v>
      </c>
      <c r="D40" s="149"/>
      <c r="E40" s="149"/>
      <c r="F40" s="149"/>
      <c r="G40" s="149"/>
      <c r="H40" s="149"/>
      <c r="I40" s="149"/>
      <c r="J40" s="149"/>
      <c r="K40" s="149"/>
      <c r="L40" s="149"/>
      <c r="M40" s="149"/>
      <c r="N40" s="149"/>
      <c r="O40" s="149"/>
      <c r="P40" s="149"/>
      <c r="Q40" s="149"/>
      <c r="R40" s="149"/>
      <c r="S40" s="149"/>
      <c r="T40" s="149"/>
      <c r="U40" s="149"/>
      <c r="V40" s="149"/>
      <c r="W40" s="149"/>
      <c r="X40" s="149"/>
      <c r="Y40" s="149"/>
      <c r="Z40" s="149"/>
      <c r="AA40" s="149"/>
      <c r="AB40" s="149"/>
      <c r="AC40" s="149"/>
      <c r="AD40" s="149"/>
      <c r="AE40" s="149"/>
      <c r="AF40" s="149"/>
      <c r="AG40" s="149"/>
      <c r="AH40" s="149"/>
      <c r="AI40" s="149"/>
      <c r="AJ40" s="149"/>
      <c r="AK40" s="149"/>
      <c r="AL40" s="149"/>
      <c r="AM40" s="149"/>
      <c r="AN40" s="149"/>
      <c r="AO40" s="149"/>
      <c r="AP40" s="149"/>
      <c r="AQ40" s="149"/>
      <c r="AR40" s="93"/>
      <c r="AS40" s="94"/>
      <c r="AT40" s="93"/>
      <c r="AU40" s="93"/>
      <c r="AV40" s="94"/>
      <c r="AW40" s="93"/>
      <c r="AX40" s="93"/>
      <c r="AY40" s="93"/>
      <c r="AZ40" s="93"/>
      <c r="BA40" s="93"/>
      <c r="BB40" s="93"/>
      <c r="BC40" s="93"/>
      <c r="BD40" s="93"/>
      <c r="BE40" s="93"/>
      <c r="BF40" s="93"/>
      <c r="BG40" s="93"/>
      <c r="BH40" s="94"/>
      <c r="BI40" s="93"/>
      <c r="BJ40" s="93"/>
      <c r="BK40" s="94"/>
      <c r="BL40" s="93"/>
      <c r="BM40" s="94"/>
      <c r="BN40" s="93"/>
      <c r="BO40" s="93"/>
      <c r="BP40" s="93"/>
      <c r="BQ40" s="94"/>
      <c r="BR40" s="93"/>
      <c r="BS40" s="93"/>
      <c r="BT40" s="93"/>
      <c r="BU40" s="93"/>
      <c r="BV40" s="93"/>
      <c r="BW40" s="93"/>
      <c r="BX40" s="93"/>
      <c r="BY40" s="94"/>
      <c r="BZ40" s="93"/>
      <c r="CA40" s="93"/>
      <c r="CB40" s="93"/>
      <c r="CC40" s="93"/>
      <c r="CD40" s="94"/>
      <c r="CE40" s="94"/>
      <c r="CF40" s="94"/>
      <c r="CG40" s="93"/>
      <c r="CH40" s="84"/>
    </row>
    <row r="41" spans="1:86" ht="54.95" customHeight="1" collapsed="1" x14ac:dyDescent="0.25">
      <c r="A41" s="18" t="s">
        <v>21</v>
      </c>
      <c r="B41" s="67" t="str">
        <f>A41&amp;" "&amp;VLOOKUP(A41,T_COMPETENCES[#Data],2,FALSE)</f>
        <v>C3.3 Disposer rationnellement les matériaux en tenant compte des règles de prévention des risques liés à l'activité physique.</v>
      </c>
      <c r="C41" s="68" t="str">
        <f t="shared" ref="C41:C42" si="14">IF(E41=0,"NE",(SUM(F41:CG41)*0.25)/COUNTA(F41:CG41))</f>
        <v>NE</v>
      </c>
      <c r="D41" s="69" t="str">
        <f t="shared" ref="D41:D42" si="15">IF(E41=0,"NE",IF(AND(C41&gt;=$C$3,E41&gt;=3),"OUI","NON"))</f>
        <v>NE</v>
      </c>
      <c r="E41" s="70">
        <f t="shared" ref="E41:E42" si="16">COUNTA(F41:CG41)</f>
        <v>0</v>
      </c>
      <c r="F41" s="71"/>
      <c r="G41" s="71"/>
      <c r="H41" s="72"/>
      <c r="I41" s="71"/>
      <c r="J41" s="71"/>
      <c r="K41" s="71"/>
      <c r="L41" s="71"/>
      <c r="M41" s="71"/>
      <c r="N41" s="72"/>
      <c r="O41" s="71"/>
      <c r="P41" s="71"/>
      <c r="Q41" s="73"/>
      <c r="R41" s="71"/>
      <c r="S41" s="71"/>
      <c r="T41" s="71"/>
      <c r="U41" s="71"/>
      <c r="V41" s="71"/>
      <c r="W41" s="71"/>
      <c r="X41" s="71"/>
      <c r="Y41" s="71"/>
      <c r="Z41" s="72"/>
      <c r="AA41" s="71"/>
      <c r="AB41" s="71"/>
      <c r="AC41" s="72"/>
      <c r="AD41" s="71"/>
      <c r="AE41" s="71"/>
      <c r="AF41" s="72"/>
      <c r="AG41" s="71"/>
      <c r="AH41" s="71"/>
      <c r="AI41" s="72"/>
      <c r="AJ41" s="71"/>
      <c r="AK41" s="71"/>
      <c r="AL41" s="72"/>
      <c r="AM41" s="71"/>
      <c r="AN41" s="71"/>
      <c r="AO41" s="71"/>
      <c r="AP41" s="71"/>
      <c r="AQ41" s="71"/>
      <c r="AR41" s="74"/>
      <c r="AS41" s="72"/>
      <c r="AT41" s="71"/>
      <c r="AU41" s="71"/>
      <c r="AV41" s="72"/>
      <c r="AW41" s="71"/>
      <c r="AX41" s="71"/>
      <c r="AY41" s="71"/>
      <c r="AZ41" s="71"/>
      <c r="BA41" s="71"/>
      <c r="BB41" s="71"/>
      <c r="BC41" s="71"/>
      <c r="BD41" s="71"/>
      <c r="BE41" s="71"/>
      <c r="BF41" s="71"/>
      <c r="BG41" s="71"/>
      <c r="BH41" s="72"/>
      <c r="BI41" s="71"/>
      <c r="BJ41" s="71"/>
      <c r="BK41" s="72"/>
      <c r="BL41" s="71"/>
      <c r="BM41" s="72"/>
      <c r="BN41" s="71"/>
      <c r="BO41" s="71"/>
      <c r="BP41" s="71"/>
      <c r="BQ41" s="72"/>
      <c r="BR41" s="71"/>
      <c r="BS41" s="71"/>
      <c r="BT41" s="71"/>
      <c r="BU41" s="71"/>
      <c r="BV41" s="72"/>
      <c r="BW41" s="71"/>
      <c r="BX41" s="71"/>
      <c r="BY41" s="72"/>
      <c r="BZ41" s="71"/>
      <c r="CA41" s="71"/>
      <c r="CB41" s="71"/>
      <c r="CC41" s="71"/>
      <c r="CD41" s="72"/>
      <c r="CE41" s="72"/>
      <c r="CF41" s="72"/>
      <c r="CG41" s="71"/>
      <c r="CH41" s="84"/>
    </row>
    <row r="42" spans="1:86" ht="54.95" customHeight="1" x14ac:dyDescent="0.25">
      <c r="A42" s="18" t="s">
        <v>22</v>
      </c>
      <c r="B42" s="81" t="str">
        <f>A42&amp;" "&amp;VLOOKUP(A42,T_COMPETENCES[#Data],2,FALSE)</f>
        <v>C3.4 Préparer les outils, positionner et régler les accessoires pour une opération</v>
      </c>
      <c r="C42" s="68" t="str">
        <f t="shared" si="14"/>
        <v>NE</v>
      </c>
      <c r="D42" s="69" t="str">
        <f t="shared" si="15"/>
        <v>NE</v>
      </c>
      <c r="E42" s="70">
        <f t="shared" si="16"/>
        <v>0</v>
      </c>
      <c r="F42" s="71"/>
      <c r="G42" s="71"/>
      <c r="H42" s="72"/>
      <c r="I42" s="71"/>
      <c r="J42" s="71"/>
      <c r="K42" s="71"/>
      <c r="L42" s="71"/>
      <c r="M42" s="71"/>
      <c r="N42" s="72"/>
      <c r="O42" s="71"/>
      <c r="P42" s="71"/>
      <c r="Q42" s="73"/>
      <c r="R42" s="71"/>
      <c r="S42" s="71"/>
      <c r="T42" s="71"/>
      <c r="U42" s="71"/>
      <c r="V42" s="71"/>
      <c r="W42" s="71"/>
      <c r="X42" s="71"/>
      <c r="Y42" s="71"/>
      <c r="Z42" s="72"/>
      <c r="AA42" s="71"/>
      <c r="AB42" s="71"/>
      <c r="AC42" s="72"/>
      <c r="AD42" s="71"/>
      <c r="AE42" s="71"/>
      <c r="AF42" s="72"/>
      <c r="AG42" s="71"/>
      <c r="AH42" s="71"/>
      <c r="AI42" s="72"/>
      <c r="AJ42" s="71"/>
      <c r="AK42" s="71"/>
      <c r="AL42" s="72"/>
      <c r="AM42" s="71"/>
      <c r="AN42" s="71"/>
      <c r="AO42" s="71"/>
      <c r="AP42" s="71"/>
      <c r="AQ42" s="71"/>
      <c r="AR42" s="74"/>
      <c r="AS42" s="72"/>
      <c r="AT42" s="71"/>
      <c r="AU42" s="71"/>
      <c r="AV42" s="72"/>
      <c r="AW42" s="71"/>
      <c r="AX42" s="71"/>
      <c r="AY42" s="71"/>
      <c r="AZ42" s="71"/>
      <c r="BA42" s="71"/>
      <c r="BB42" s="71"/>
      <c r="BC42" s="71"/>
      <c r="BD42" s="71"/>
      <c r="BE42" s="71"/>
      <c r="BF42" s="71"/>
      <c r="BG42" s="71"/>
      <c r="BH42" s="72"/>
      <c r="BI42" s="71"/>
      <c r="BJ42" s="71"/>
      <c r="BK42" s="72"/>
      <c r="BL42" s="71"/>
      <c r="BM42" s="72"/>
      <c r="BN42" s="71"/>
      <c r="BO42" s="71"/>
      <c r="BP42" s="71"/>
      <c r="BQ42" s="72"/>
      <c r="BR42" s="71"/>
      <c r="BS42" s="71"/>
      <c r="BT42" s="71"/>
      <c r="BU42" s="71"/>
      <c r="BV42" s="72"/>
      <c r="BW42" s="71"/>
      <c r="BX42" s="71"/>
      <c r="BY42" s="72"/>
      <c r="BZ42" s="71"/>
      <c r="CA42" s="71"/>
      <c r="CB42" s="71"/>
      <c r="CC42" s="71"/>
      <c r="CD42" s="72"/>
      <c r="CE42" s="72"/>
      <c r="CF42" s="72"/>
      <c r="CG42" s="71"/>
      <c r="CH42" s="84"/>
    </row>
    <row r="43" spans="1:86" ht="49.9" hidden="1" customHeight="1" outlineLevel="1" x14ac:dyDescent="0.25">
      <c r="B43" s="95" t="s">
        <v>112</v>
      </c>
      <c r="C43" s="149" t="s">
        <v>113</v>
      </c>
      <c r="D43" s="149"/>
      <c r="E43" s="149"/>
      <c r="F43" s="149"/>
      <c r="G43" s="149"/>
      <c r="H43" s="149"/>
      <c r="I43" s="149"/>
      <c r="J43" s="149"/>
      <c r="K43" s="149"/>
      <c r="L43" s="149"/>
      <c r="M43" s="149"/>
      <c r="N43" s="149"/>
      <c r="O43" s="149"/>
      <c r="P43" s="149"/>
      <c r="Q43" s="149"/>
      <c r="R43" s="149"/>
      <c r="S43" s="149"/>
      <c r="T43" s="149"/>
      <c r="U43" s="149"/>
      <c r="V43" s="149"/>
      <c r="W43" s="149"/>
      <c r="X43" s="149"/>
      <c r="Y43" s="149"/>
      <c r="Z43" s="149"/>
      <c r="AA43" s="149"/>
      <c r="AB43" s="149"/>
      <c r="AC43" s="149"/>
      <c r="AD43" s="149"/>
      <c r="AE43" s="149"/>
      <c r="AF43" s="149"/>
      <c r="AG43" s="149"/>
      <c r="AH43" s="149"/>
      <c r="AI43" s="149"/>
      <c r="AJ43" s="149"/>
      <c r="AK43" s="149"/>
      <c r="AL43" s="149"/>
      <c r="AM43" s="149"/>
      <c r="AN43" s="149"/>
      <c r="AO43" s="149"/>
      <c r="AP43" s="149"/>
      <c r="AQ43" s="149"/>
      <c r="AR43" s="93"/>
      <c r="AS43" s="94"/>
      <c r="AT43" s="93"/>
      <c r="AU43" s="93"/>
      <c r="AV43" s="94"/>
      <c r="AW43" s="93"/>
      <c r="AX43" s="93"/>
      <c r="AY43" s="93"/>
      <c r="AZ43" s="93"/>
      <c r="BA43" s="93"/>
      <c r="BB43" s="93"/>
      <c r="BC43" s="93"/>
      <c r="BD43" s="93"/>
      <c r="BE43" s="93"/>
      <c r="BF43" s="93"/>
      <c r="BG43" s="93"/>
      <c r="BH43" s="94"/>
      <c r="BI43" s="93"/>
      <c r="BJ43" s="93"/>
      <c r="BK43" s="94"/>
      <c r="BL43" s="93"/>
      <c r="BM43" s="94"/>
      <c r="BN43" s="93"/>
      <c r="BO43" s="93"/>
      <c r="BP43" s="93"/>
      <c r="BQ43" s="94"/>
      <c r="BR43" s="93"/>
      <c r="BS43" s="93"/>
      <c r="BT43" s="93"/>
      <c r="BU43" s="93"/>
      <c r="BV43" s="93"/>
      <c r="BW43" s="93"/>
      <c r="BX43" s="93"/>
      <c r="BY43" s="94"/>
      <c r="BZ43" s="93"/>
      <c r="CA43" s="93"/>
      <c r="CB43" s="93"/>
      <c r="CC43" s="93"/>
      <c r="CD43" s="94"/>
      <c r="CE43" s="94"/>
      <c r="CF43" s="94"/>
      <c r="CG43" s="93"/>
      <c r="CH43" s="84"/>
    </row>
    <row r="44" spans="1:86" ht="49.9" hidden="1" customHeight="1" outlineLevel="1" x14ac:dyDescent="0.25">
      <c r="B44" s="95" t="s">
        <v>114</v>
      </c>
      <c r="C44" s="149"/>
      <c r="D44" s="149"/>
      <c r="E44" s="149"/>
      <c r="F44" s="149"/>
      <c r="G44" s="149"/>
      <c r="H44" s="149"/>
      <c r="I44" s="149"/>
      <c r="J44" s="149"/>
      <c r="K44" s="149"/>
      <c r="L44" s="149"/>
      <c r="M44" s="149"/>
      <c r="N44" s="149"/>
      <c r="O44" s="149"/>
      <c r="P44" s="149"/>
      <c r="Q44" s="149"/>
      <c r="R44" s="149"/>
      <c r="S44" s="149"/>
      <c r="T44" s="149"/>
      <c r="U44" s="149"/>
      <c r="V44" s="149"/>
      <c r="W44" s="149"/>
      <c r="X44" s="149"/>
      <c r="Y44" s="149"/>
      <c r="Z44" s="149"/>
      <c r="AA44" s="149"/>
      <c r="AB44" s="149"/>
      <c r="AC44" s="149"/>
      <c r="AD44" s="149"/>
      <c r="AE44" s="149"/>
      <c r="AF44" s="149"/>
      <c r="AG44" s="149"/>
      <c r="AH44" s="149"/>
      <c r="AI44" s="149"/>
      <c r="AJ44" s="149"/>
      <c r="AK44" s="149"/>
      <c r="AL44" s="149"/>
      <c r="AM44" s="149"/>
      <c r="AN44" s="149"/>
      <c r="AO44" s="149"/>
      <c r="AP44" s="149"/>
      <c r="AQ44" s="149"/>
      <c r="AR44" s="93"/>
      <c r="AS44" s="94"/>
      <c r="AT44" s="93"/>
      <c r="AU44" s="93"/>
      <c r="AV44" s="94"/>
      <c r="AW44" s="93"/>
      <c r="AX44" s="93"/>
      <c r="AY44" s="93"/>
      <c r="AZ44" s="93"/>
      <c r="BA44" s="93"/>
      <c r="BB44" s="93"/>
      <c r="BC44" s="93"/>
      <c r="BD44" s="93"/>
      <c r="BE44" s="93"/>
      <c r="BF44" s="93"/>
      <c r="BG44" s="93"/>
      <c r="BH44" s="94"/>
      <c r="BI44" s="93"/>
      <c r="BJ44" s="93"/>
      <c r="BK44" s="94"/>
      <c r="BL44" s="93"/>
      <c r="BM44" s="94"/>
      <c r="BN44" s="93"/>
      <c r="BO44" s="93"/>
      <c r="BP44" s="93"/>
      <c r="BQ44" s="94"/>
      <c r="BR44" s="93"/>
      <c r="BS44" s="93"/>
      <c r="BT44" s="93"/>
      <c r="BU44" s="93"/>
      <c r="BV44" s="93"/>
      <c r="BW44" s="93"/>
      <c r="BX44" s="93"/>
      <c r="BY44" s="94"/>
      <c r="BZ44" s="93"/>
      <c r="CA44" s="93"/>
      <c r="CB44" s="93"/>
      <c r="CC44" s="93"/>
      <c r="CD44" s="94"/>
      <c r="CE44" s="94"/>
      <c r="CF44" s="94"/>
      <c r="CG44" s="93"/>
      <c r="CH44" s="84"/>
    </row>
    <row r="45" spans="1:86" ht="49.9" hidden="1" customHeight="1" outlineLevel="1" x14ac:dyDescent="0.25">
      <c r="B45" s="95" t="s">
        <v>115</v>
      </c>
      <c r="C45" s="149"/>
      <c r="D45" s="149"/>
      <c r="E45" s="149"/>
      <c r="F45" s="149"/>
      <c r="G45" s="149"/>
      <c r="H45" s="149"/>
      <c r="I45" s="149"/>
      <c r="J45" s="149"/>
      <c r="K45" s="149"/>
      <c r="L45" s="149"/>
      <c r="M45" s="149"/>
      <c r="N45" s="149"/>
      <c r="O45" s="149"/>
      <c r="P45" s="149"/>
      <c r="Q45" s="149"/>
      <c r="R45" s="149"/>
      <c r="S45" s="149"/>
      <c r="T45" s="149"/>
      <c r="U45" s="149"/>
      <c r="V45" s="149"/>
      <c r="W45" s="149"/>
      <c r="X45" s="149"/>
      <c r="Y45" s="149"/>
      <c r="Z45" s="149"/>
      <c r="AA45" s="149"/>
      <c r="AB45" s="149"/>
      <c r="AC45" s="149"/>
      <c r="AD45" s="149"/>
      <c r="AE45" s="149"/>
      <c r="AF45" s="149"/>
      <c r="AG45" s="149"/>
      <c r="AH45" s="149"/>
      <c r="AI45" s="149"/>
      <c r="AJ45" s="149"/>
      <c r="AK45" s="149"/>
      <c r="AL45" s="149"/>
      <c r="AM45" s="149"/>
      <c r="AN45" s="149"/>
      <c r="AO45" s="149"/>
      <c r="AP45" s="149"/>
      <c r="AQ45" s="149"/>
      <c r="AR45" s="93"/>
      <c r="AS45" s="94"/>
      <c r="AT45" s="93"/>
      <c r="AU45" s="93"/>
      <c r="AV45" s="94"/>
      <c r="AW45" s="93"/>
      <c r="AX45" s="93"/>
      <c r="AY45" s="93"/>
      <c r="AZ45" s="93"/>
      <c r="BA45" s="93"/>
      <c r="BB45" s="93"/>
      <c r="BC45" s="93"/>
      <c r="BD45" s="93"/>
      <c r="BE45" s="93"/>
      <c r="BF45" s="93"/>
      <c r="BG45" s="93"/>
      <c r="BH45" s="94"/>
      <c r="BI45" s="93"/>
      <c r="BJ45" s="93"/>
      <c r="BK45" s="94"/>
      <c r="BL45" s="93"/>
      <c r="BM45" s="94"/>
      <c r="BN45" s="93"/>
      <c r="BO45" s="93"/>
      <c r="BP45" s="93"/>
      <c r="BQ45" s="94"/>
      <c r="BR45" s="93"/>
      <c r="BS45" s="93"/>
      <c r="BT45" s="93"/>
      <c r="BU45" s="93"/>
      <c r="BV45" s="93"/>
      <c r="BW45" s="93"/>
      <c r="BX45" s="93"/>
      <c r="BY45" s="94"/>
      <c r="BZ45" s="93"/>
      <c r="CA45" s="93"/>
      <c r="CB45" s="93"/>
      <c r="CC45" s="93"/>
      <c r="CD45" s="94"/>
      <c r="CE45" s="94"/>
      <c r="CF45" s="94"/>
      <c r="CG45" s="93"/>
      <c r="CH45" s="84"/>
    </row>
    <row r="46" spans="1:86" ht="54.95" customHeight="1" collapsed="1" x14ac:dyDescent="0.25">
      <c r="A46" s="18" t="s">
        <v>23</v>
      </c>
      <c r="B46" s="67" t="str">
        <f>A46&amp;" "&amp;VLOOKUP(A46,T_COMPETENCES[#Data],2,FALSE)</f>
        <v>C3.5 Réaliser les différentes tâches dans l'ordre établi</v>
      </c>
      <c r="C46" s="68" t="str">
        <f>IF(E46=0,"NE",(SUM(F46:CG46)*0.25)/COUNTA(F46:CG46))</f>
        <v>NE</v>
      </c>
      <c r="D46" s="69" t="str">
        <f>IF(E46=0,"NE",IF(AND(C46&gt;=$C$3,E46&gt;=3),"OUI","NON"))</f>
        <v>NE</v>
      </c>
      <c r="E46" s="70">
        <f>COUNTA(F46:CG46)</f>
        <v>0</v>
      </c>
      <c r="F46" s="71"/>
      <c r="G46" s="71"/>
      <c r="H46" s="72"/>
      <c r="I46" s="71"/>
      <c r="J46" s="71"/>
      <c r="K46" s="71"/>
      <c r="L46" s="71"/>
      <c r="M46" s="71"/>
      <c r="N46" s="72"/>
      <c r="O46" s="71"/>
      <c r="P46" s="71"/>
      <c r="Q46" s="73"/>
      <c r="R46" s="71"/>
      <c r="S46" s="71"/>
      <c r="T46" s="71"/>
      <c r="U46" s="71"/>
      <c r="V46" s="71"/>
      <c r="W46" s="71"/>
      <c r="X46" s="71"/>
      <c r="Y46" s="71"/>
      <c r="Z46" s="72"/>
      <c r="AA46" s="71"/>
      <c r="AB46" s="71"/>
      <c r="AC46" s="72"/>
      <c r="AD46" s="71"/>
      <c r="AE46" s="71"/>
      <c r="AF46" s="72"/>
      <c r="AG46" s="71"/>
      <c r="AH46" s="71"/>
      <c r="AI46" s="72"/>
      <c r="AJ46" s="71"/>
      <c r="AK46" s="71"/>
      <c r="AL46" s="72"/>
      <c r="AM46" s="71"/>
      <c r="AN46" s="71"/>
      <c r="AO46" s="71"/>
      <c r="AP46" s="71"/>
      <c r="AQ46" s="71"/>
      <c r="AR46" s="74"/>
      <c r="AS46" s="72"/>
      <c r="AT46" s="71"/>
      <c r="AU46" s="71"/>
      <c r="AV46" s="72"/>
      <c r="AW46" s="71"/>
      <c r="AX46" s="71"/>
      <c r="AY46" s="71"/>
      <c r="AZ46" s="71"/>
      <c r="BA46" s="71"/>
      <c r="BB46" s="71"/>
      <c r="BC46" s="71"/>
      <c r="BD46" s="71"/>
      <c r="BE46" s="71"/>
      <c r="BF46" s="71"/>
      <c r="BG46" s="71"/>
      <c r="BH46" s="72"/>
      <c r="BI46" s="71"/>
      <c r="BJ46" s="71"/>
      <c r="BK46" s="72"/>
      <c r="BL46" s="71"/>
      <c r="BM46" s="72"/>
      <c r="BN46" s="71"/>
      <c r="BO46" s="71"/>
      <c r="BP46" s="71"/>
      <c r="BQ46" s="72"/>
      <c r="BR46" s="71"/>
      <c r="BS46" s="71"/>
      <c r="BT46" s="71"/>
      <c r="BU46" s="71"/>
      <c r="BV46" s="72"/>
      <c r="BW46" s="71"/>
      <c r="BX46" s="71"/>
      <c r="BY46" s="72"/>
      <c r="BZ46" s="71"/>
      <c r="CA46" s="71"/>
      <c r="CB46" s="71"/>
      <c r="CC46" s="71"/>
      <c r="CD46" s="72"/>
      <c r="CE46" s="72"/>
      <c r="CF46" s="72"/>
      <c r="CG46" s="71"/>
      <c r="CH46" s="84"/>
    </row>
    <row r="47" spans="1:86" ht="40.15" hidden="1" customHeight="1" outlineLevel="1" x14ac:dyDescent="0.25">
      <c r="B47" s="95" t="s">
        <v>116</v>
      </c>
      <c r="C47" s="149" t="s">
        <v>99</v>
      </c>
      <c r="D47" s="149"/>
      <c r="E47" s="149"/>
      <c r="F47" s="149"/>
      <c r="G47" s="149"/>
      <c r="H47" s="149"/>
      <c r="I47" s="149"/>
      <c r="J47" s="149"/>
      <c r="K47" s="149"/>
      <c r="L47" s="149"/>
      <c r="M47" s="149"/>
      <c r="N47" s="149"/>
      <c r="O47" s="149"/>
      <c r="P47" s="149"/>
      <c r="Q47" s="149"/>
      <c r="R47" s="149"/>
      <c r="S47" s="149"/>
      <c r="T47" s="149"/>
      <c r="U47" s="149"/>
      <c r="V47" s="149"/>
      <c r="W47" s="149"/>
      <c r="X47" s="149"/>
      <c r="Y47" s="149"/>
      <c r="Z47" s="149"/>
      <c r="AA47" s="149"/>
      <c r="AB47" s="149"/>
      <c r="AC47" s="149"/>
      <c r="AD47" s="149"/>
      <c r="AE47" s="149"/>
      <c r="AF47" s="149"/>
      <c r="AG47" s="149"/>
      <c r="AH47" s="149"/>
      <c r="AI47" s="149"/>
      <c r="AJ47" s="149"/>
      <c r="AK47" s="149"/>
      <c r="AL47" s="149"/>
      <c r="AM47" s="149"/>
      <c r="AN47" s="149"/>
      <c r="AO47" s="149"/>
      <c r="AP47" s="149"/>
      <c r="AQ47" s="149"/>
      <c r="AR47" s="93"/>
      <c r="AS47" s="94"/>
      <c r="AT47" s="93"/>
      <c r="AU47" s="93"/>
      <c r="AV47" s="94"/>
      <c r="AW47" s="93"/>
      <c r="AX47" s="93"/>
      <c r="AY47" s="93"/>
      <c r="AZ47" s="93"/>
      <c r="BA47" s="93"/>
      <c r="BB47" s="93"/>
      <c r="BC47" s="93"/>
      <c r="BD47" s="93"/>
      <c r="BE47" s="93"/>
      <c r="BF47" s="93"/>
      <c r="BG47" s="93"/>
      <c r="BH47" s="94"/>
      <c r="BI47" s="93"/>
      <c r="BJ47" s="93"/>
      <c r="BK47" s="94"/>
      <c r="BL47" s="93"/>
      <c r="BM47" s="94"/>
      <c r="BN47" s="93"/>
      <c r="BO47" s="93"/>
      <c r="BP47" s="93"/>
      <c r="BQ47" s="94"/>
      <c r="BR47" s="93"/>
      <c r="BS47" s="93"/>
      <c r="BT47" s="93"/>
      <c r="BU47" s="93"/>
      <c r="BV47" s="93"/>
      <c r="BW47" s="93"/>
      <c r="BX47" s="93"/>
      <c r="BY47" s="94"/>
      <c r="BZ47" s="93"/>
      <c r="CA47" s="93"/>
      <c r="CB47" s="93"/>
      <c r="CC47" s="93"/>
      <c r="CD47" s="94"/>
      <c r="CE47" s="94"/>
      <c r="CF47" s="94"/>
      <c r="CG47" s="93"/>
      <c r="CH47" s="84"/>
    </row>
    <row r="48" spans="1:86" ht="23.25" hidden="1" outlineLevel="1" x14ac:dyDescent="0.25">
      <c r="B48" s="95" t="s">
        <v>117</v>
      </c>
      <c r="C48" s="149" t="s">
        <v>118</v>
      </c>
      <c r="D48" s="149"/>
      <c r="E48" s="149"/>
      <c r="F48" s="149"/>
      <c r="G48" s="149"/>
      <c r="H48" s="149"/>
      <c r="I48" s="149"/>
      <c r="J48" s="149"/>
      <c r="K48" s="149"/>
      <c r="L48" s="149"/>
      <c r="M48" s="149"/>
      <c r="N48" s="149"/>
      <c r="O48" s="149"/>
      <c r="P48" s="149"/>
      <c r="Q48" s="149"/>
      <c r="R48" s="149"/>
      <c r="S48" s="149"/>
      <c r="T48" s="149"/>
      <c r="U48" s="149"/>
      <c r="V48" s="149"/>
      <c r="W48" s="149"/>
      <c r="X48" s="149"/>
      <c r="Y48" s="149"/>
      <c r="Z48" s="149"/>
      <c r="AA48" s="149"/>
      <c r="AB48" s="149"/>
      <c r="AC48" s="149"/>
      <c r="AD48" s="149"/>
      <c r="AE48" s="149"/>
      <c r="AF48" s="149"/>
      <c r="AG48" s="149"/>
      <c r="AH48" s="149"/>
      <c r="AI48" s="149"/>
      <c r="AJ48" s="149"/>
      <c r="AK48" s="149"/>
      <c r="AL48" s="149"/>
      <c r="AM48" s="149"/>
      <c r="AN48" s="149"/>
      <c r="AO48" s="149"/>
      <c r="AP48" s="149"/>
      <c r="AQ48" s="149"/>
      <c r="AR48" s="93"/>
      <c r="AS48" s="94"/>
      <c r="AT48" s="93"/>
      <c r="AU48" s="93"/>
      <c r="AV48" s="94"/>
      <c r="AW48" s="93"/>
      <c r="AX48" s="93"/>
      <c r="AY48" s="93"/>
      <c r="AZ48" s="93"/>
      <c r="BA48" s="93"/>
      <c r="BB48" s="93"/>
      <c r="BC48" s="93"/>
      <c r="BD48" s="93"/>
      <c r="BE48" s="93"/>
      <c r="BF48" s="93"/>
      <c r="BG48" s="93"/>
      <c r="BH48" s="94"/>
      <c r="BI48" s="93"/>
      <c r="BJ48" s="93"/>
      <c r="BK48" s="94"/>
      <c r="BL48" s="93"/>
      <c r="BM48" s="94"/>
      <c r="BN48" s="93"/>
      <c r="BO48" s="93"/>
      <c r="BP48" s="93"/>
      <c r="BQ48" s="94"/>
      <c r="BR48" s="93"/>
      <c r="BS48" s="93"/>
      <c r="BT48" s="93"/>
      <c r="BU48" s="93"/>
      <c r="BV48" s="93"/>
      <c r="BW48" s="93"/>
      <c r="BX48" s="93"/>
      <c r="BY48" s="94"/>
      <c r="BZ48" s="93"/>
      <c r="CA48" s="93"/>
      <c r="CB48" s="93"/>
      <c r="CC48" s="93"/>
      <c r="CD48" s="94"/>
      <c r="CE48" s="94"/>
      <c r="CF48" s="94"/>
      <c r="CG48" s="93"/>
      <c r="CH48" s="84"/>
    </row>
    <row r="49" spans="1:86" ht="54" hidden="1" customHeight="1" outlineLevel="1" x14ac:dyDescent="0.25">
      <c r="B49" s="95" t="s">
        <v>119</v>
      </c>
      <c r="C49" s="149" t="s">
        <v>120</v>
      </c>
      <c r="D49" s="149"/>
      <c r="E49" s="149"/>
      <c r="F49" s="149"/>
      <c r="G49" s="149"/>
      <c r="H49" s="149"/>
      <c r="I49" s="149"/>
      <c r="J49" s="149"/>
      <c r="K49" s="149"/>
      <c r="L49" s="149"/>
      <c r="M49" s="149"/>
      <c r="N49" s="149"/>
      <c r="O49" s="149"/>
      <c r="P49" s="149"/>
      <c r="Q49" s="149"/>
      <c r="R49" s="149"/>
      <c r="S49" s="149"/>
      <c r="T49" s="149"/>
      <c r="U49" s="149"/>
      <c r="V49" s="149"/>
      <c r="W49" s="149"/>
      <c r="X49" s="149"/>
      <c r="Y49" s="149"/>
      <c r="Z49" s="149"/>
      <c r="AA49" s="149"/>
      <c r="AB49" s="149"/>
      <c r="AC49" s="149"/>
      <c r="AD49" s="149"/>
      <c r="AE49" s="149"/>
      <c r="AF49" s="149"/>
      <c r="AG49" s="149"/>
      <c r="AH49" s="149"/>
      <c r="AI49" s="149"/>
      <c r="AJ49" s="149"/>
      <c r="AK49" s="149"/>
      <c r="AL49" s="149"/>
      <c r="AM49" s="149"/>
      <c r="AN49" s="149"/>
      <c r="AO49" s="149"/>
      <c r="AP49" s="149"/>
      <c r="AQ49" s="149"/>
      <c r="AR49" s="93"/>
      <c r="AS49" s="94"/>
      <c r="AT49" s="93"/>
      <c r="AU49" s="93"/>
      <c r="AV49" s="94"/>
      <c r="AW49" s="93"/>
      <c r="AX49" s="93"/>
      <c r="AY49" s="93"/>
      <c r="AZ49" s="93"/>
      <c r="BA49" s="93"/>
      <c r="BB49" s="93"/>
      <c r="BC49" s="93"/>
      <c r="BD49" s="93"/>
      <c r="BE49" s="93"/>
      <c r="BF49" s="93"/>
      <c r="BG49" s="93"/>
      <c r="BH49" s="94"/>
      <c r="BI49" s="93"/>
      <c r="BJ49" s="93"/>
      <c r="BK49" s="94"/>
      <c r="BL49" s="93"/>
      <c r="BM49" s="94"/>
      <c r="BN49" s="93"/>
      <c r="BO49" s="93"/>
      <c r="BP49" s="93"/>
      <c r="BQ49" s="94"/>
      <c r="BR49" s="93"/>
      <c r="BS49" s="93"/>
      <c r="BT49" s="93"/>
      <c r="BU49" s="93"/>
      <c r="BV49" s="93"/>
      <c r="BW49" s="93"/>
      <c r="BX49" s="93"/>
      <c r="BY49" s="94"/>
      <c r="BZ49" s="93"/>
      <c r="CA49" s="93"/>
      <c r="CB49" s="93"/>
      <c r="CC49" s="93"/>
      <c r="CD49" s="94"/>
      <c r="CE49" s="94"/>
      <c r="CF49" s="94"/>
      <c r="CG49" s="93"/>
      <c r="CH49" s="84"/>
    </row>
    <row r="50" spans="1:86" ht="54.95" customHeight="1" collapsed="1" x14ac:dyDescent="0.25">
      <c r="A50" s="18" t="s">
        <v>24</v>
      </c>
      <c r="B50" s="81" t="str">
        <f>A50&amp;" "&amp;VLOOKUP(A50,T_COMPETENCES[#Data],2,FALSE)</f>
        <v>C3.6 Respecter les priorités</v>
      </c>
      <c r="C50" s="68" t="str">
        <f>IF(E50=0,"NE",(SUM(F50:CG50)*0.25)/COUNTA(F50:CG50))</f>
        <v>NE</v>
      </c>
      <c r="D50" s="69" t="str">
        <f>IF(E50=0,"NE",IF(AND(C50&gt;=$C$3,E50&gt;=3),"OUI","NON"))</f>
        <v>NE</v>
      </c>
      <c r="E50" s="70">
        <f>COUNTA(F50:CG50)</f>
        <v>0</v>
      </c>
      <c r="F50" s="71"/>
      <c r="G50" s="71"/>
      <c r="H50" s="72"/>
      <c r="I50" s="71"/>
      <c r="J50" s="71"/>
      <c r="K50" s="71"/>
      <c r="L50" s="71"/>
      <c r="M50" s="71"/>
      <c r="N50" s="72"/>
      <c r="O50" s="71"/>
      <c r="P50" s="71"/>
      <c r="Q50" s="73"/>
      <c r="R50" s="71"/>
      <c r="S50" s="71"/>
      <c r="T50" s="71"/>
      <c r="U50" s="71"/>
      <c r="V50" s="71"/>
      <c r="W50" s="71"/>
      <c r="X50" s="71"/>
      <c r="Y50" s="71"/>
      <c r="Z50" s="72"/>
      <c r="AA50" s="71"/>
      <c r="AB50" s="71"/>
      <c r="AC50" s="72"/>
      <c r="AD50" s="71"/>
      <c r="AE50" s="71"/>
      <c r="AF50" s="72"/>
      <c r="AG50" s="71"/>
      <c r="AH50" s="71"/>
      <c r="AI50" s="72"/>
      <c r="AJ50" s="71"/>
      <c r="AK50" s="71"/>
      <c r="AL50" s="72"/>
      <c r="AM50" s="71"/>
      <c r="AN50" s="71"/>
      <c r="AO50" s="71"/>
      <c r="AP50" s="71"/>
      <c r="AQ50" s="71"/>
      <c r="AR50" s="74"/>
      <c r="AS50" s="72"/>
      <c r="AT50" s="71"/>
      <c r="AU50" s="71"/>
      <c r="AV50" s="72"/>
      <c r="AW50" s="71"/>
      <c r="AX50" s="71"/>
      <c r="AY50" s="71"/>
      <c r="AZ50" s="71"/>
      <c r="BA50" s="71"/>
      <c r="BB50" s="71"/>
      <c r="BC50" s="71"/>
      <c r="BD50" s="71"/>
      <c r="BE50" s="71"/>
      <c r="BF50" s="71"/>
      <c r="BG50" s="71"/>
      <c r="BH50" s="72"/>
      <c r="BI50" s="71"/>
      <c r="BJ50" s="71"/>
      <c r="BK50" s="72"/>
      <c r="BL50" s="71"/>
      <c r="BM50" s="72"/>
      <c r="BN50" s="71"/>
      <c r="BO50" s="71"/>
      <c r="BP50" s="71"/>
      <c r="BQ50" s="72"/>
      <c r="BR50" s="71"/>
      <c r="BS50" s="71"/>
      <c r="BT50" s="71"/>
      <c r="BU50" s="71"/>
      <c r="BV50" s="72"/>
      <c r="BW50" s="71"/>
      <c r="BX50" s="71"/>
      <c r="BY50" s="72"/>
      <c r="BZ50" s="71"/>
      <c r="CA50" s="71"/>
      <c r="CB50" s="71"/>
      <c r="CC50" s="71"/>
      <c r="CD50" s="72"/>
      <c r="CE50" s="72"/>
      <c r="CF50" s="72"/>
      <c r="CG50" s="71"/>
      <c r="CH50" s="84"/>
    </row>
    <row r="51" spans="1:86" ht="54" hidden="1" customHeight="1" outlineLevel="1" x14ac:dyDescent="0.25">
      <c r="B51" s="95" t="s">
        <v>121</v>
      </c>
      <c r="C51" s="149" t="s">
        <v>122</v>
      </c>
      <c r="D51" s="149"/>
      <c r="E51" s="149"/>
      <c r="F51" s="149"/>
      <c r="G51" s="149"/>
      <c r="H51" s="149"/>
      <c r="I51" s="149"/>
      <c r="J51" s="149"/>
      <c r="K51" s="149"/>
      <c r="L51" s="149"/>
      <c r="M51" s="149"/>
      <c r="N51" s="149"/>
      <c r="O51" s="149"/>
      <c r="P51" s="149"/>
      <c r="Q51" s="149"/>
      <c r="R51" s="149"/>
      <c r="S51" s="149"/>
      <c r="T51" s="149"/>
      <c r="U51" s="149"/>
      <c r="V51" s="149"/>
      <c r="W51" s="149"/>
      <c r="X51" s="149"/>
      <c r="Y51" s="149"/>
      <c r="Z51" s="149"/>
      <c r="AA51" s="149"/>
      <c r="AB51" s="149"/>
      <c r="AC51" s="149"/>
      <c r="AD51" s="149"/>
      <c r="AE51" s="149"/>
      <c r="AF51" s="149"/>
      <c r="AG51" s="149"/>
      <c r="AH51" s="149"/>
      <c r="AI51" s="149"/>
      <c r="AJ51" s="149"/>
      <c r="AK51" s="149"/>
      <c r="AL51" s="149"/>
      <c r="AM51" s="149"/>
      <c r="AN51" s="149"/>
      <c r="AO51" s="149"/>
      <c r="AP51" s="149"/>
      <c r="AQ51" s="149"/>
      <c r="AR51" s="93"/>
      <c r="AS51" s="94"/>
      <c r="AT51" s="93"/>
      <c r="AU51" s="93"/>
      <c r="AV51" s="94"/>
      <c r="AW51" s="93"/>
      <c r="AX51" s="93"/>
      <c r="AY51" s="93"/>
      <c r="AZ51" s="93"/>
      <c r="BA51" s="93"/>
      <c r="BB51" s="93"/>
      <c r="BC51" s="93"/>
      <c r="BD51" s="93"/>
      <c r="BE51" s="93"/>
      <c r="BF51" s="93"/>
      <c r="BG51" s="93"/>
      <c r="BH51" s="94"/>
      <c r="BI51" s="93"/>
      <c r="BJ51" s="93"/>
      <c r="BK51" s="94"/>
      <c r="BL51" s="93"/>
      <c r="BM51" s="94"/>
      <c r="BN51" s="93"/>
      <c r="BO51" s="93"/>
      <c r="BP51" s="93"/>
      <c r="BQ51" s="94"/>
      <c r="BR51" s="93"/>
      <c r="BS51" s="93"/>
      <c r="BT51" s="93"/>
      <c r="BU51" s="93"/>
      <c r="BV51" s="93"/>
      <c r="BW51" s="93"/>
      <c r="BX51" s="93"/>
      <c r="BY51" s="94"/>
      <c r="BZ51" s="93"/>
      <c r="CA51" s="93"/>
      <c r="CB51" s="93"/>
      <c r="CC51" s="93"/>
      <c r="CD51" s="94"/>
      <c r="CE51" s="94"/>
      <c r="CF51" s="94"/>
      <c r="CG51" s="93"/>
      <c r="CH51" s="84"/>
    </row>
    <row r="52" spans="1:86" ht="54" hidden="1" customHeight="1" outlineLevel="1" x14ac:dyDescent="0.25">
      <c r="B52" s="95" t="s">
        <v>123</v>
      </c>
      <c r="C52" s="149"/>
      <c r="D52" s="149"/>
      <c r="E52" s="149"/>
      <c r="F52" s="149"/>
      <c r="G52" s="149"/>
      <c r="H52" s="149"/>
      <c r="I52" s="149"/>
      <c r="J52" s="149"/>
      <c r="K52" s="149"/>
      <c r="L52" s="149"/>
      <c r="M52" s="149"/>
      <c r="N52" s="149"/>
      <c r="O52" s="149"/>
      <c r="P52" s="149"/>
      <c r="Q52" s="149"/>
      <c r="R52" s="149"/>
      <c r="S52" s="149"/>
      <c r="T52" s="149"/>
      <c r="U52" s="149"/>
      <c r="V52" s="149"/>
      <c r="W52" s="149"/>
      <c r="X52" s="149"/>
      <c r="Y52" s="149"/>
      <c r="Z52" s="149"/>
      <c r="AA52" s="149"/>
      <c r="AB52" s="149"/>
      <c r="AC52" s="149"/>
      <c r="AD52" s="149"/>
      <c r="AE52" s="149"/>
      <c r="AF52" s="149"/>
      <c r="AG52" s="149"/>
      <c r="AH52" s="149"/>
      <c r="AI52" s="149"/>
      <c r="AJ52" s="149"/>
      <c r="AK52" s="149"/>
      <c r="AL52" s="149"/>
      <c r="AM52" s="149"/>
      <c r="AN52" s="149"/>
      <c r="AO52" s="149"/>
      <c r="AP52" s="149"/>
      <c r="AQ52" s="149"/>
      <c r="AR52" s="93"/>
      <c r="AS52" s="94"/>
      <c r="AT52" s="93"/>
      <c r="AU52" s="93"/>
      <c r="AV52" s="94"/>
      <c r="AW52" s="93"/>
      <c r="AX52" s="93"/>
      <c r="AY52" s="93"/>
      <c r="AZ52" s="93"/>
      <c r="BA52" s="93"/>
      <c r="BB52" s="93"/>
      <c r="BC52" s="93"/>
      <c r="BD52" s="93"/>
      <c r="BE52" s="93"/>
      <c r="BF52" s="93"/>
      <c r="BG52" s="93"/>
      <c r="BH52" s="94"/>
      <c r="BI52" s="93"/>
      <c r="BJ52" s="93"/>
      <c r="BK52" s="94"/>
      <c r="BL52" s="93"/>
      <c r="BM52" s="94"/>
      <c r="BN52" s="93"/>
      <c r="BO52" s="93"/>
      <c r="BP52" s="93"/>
      <c r="BQ52" s="94"/>
      <c r="BR52" s="93"/>
      <c r="BS52" s="93"/>
      <c r="BT52" s="93"/>
      <c r="BU52" s="93"/>
      <c r="BV52" s="93"/>
      <c r="BW52" s="93"/>
      <c r="BX52" s="93"/>
      <c r="BY52" s="94"/>
      <c r="BZ52" s="93"/>
      <c r="CA52" s="93"/>
      <c r="CB52" s="93"/>
      <c r="CC52" s="93"/>
      <c r="CD52" s="94"/>
      <c r="CE52" s="94"/>
      <c r="CF52" s="94"/>
      <c r="CG52" s="93"/>
      <c r="CH52" s="84"/>
    </row>
    <row r="53" spans="1:86" ht="54.95" customHeight="1" collapsed="1" x14ac:dyDescent="0.25">
      <c r="A53" s="18" t="s">
        <v>25</v>
      </c>
      <c r="B53" s="67" t="str">
        <f>A53&amp;" "&amp;VLOOKUP(A53,T_COMPETENCES[#Data],2,FALSE)</f>
        <v>C3.7 Maîtriser les principales unités de mesures et savoir les associer aux grandeurs correspondantes</v>
      </c>
      <c r="C53" s="68" t="str">
        <f t="shared" ref="C53:C54" si="17">IF(E53=0,"NE",(SUM(F53:CG53)*0.25)/COUNTA(F53:CG53))</f>
        <v>NE</v>
      </c>
      <c r="D53" s="69" t="str">
        <f t="shared" ref="D53:D54" si="18">IF(E53=0,"NE",IF(AND(C53&gt;=$C$3,E53&gt;=3),"OUI","NON"))</f>
        <v>NE</v>
      </c>
      <c r="E53" s="70">
        <f t="shared" ref="E53:E54" si="19">COUNTA(F53:CG53)</f>
        <v>0</v>
      </c>
      <c r="F53" s="71"/>
      <c r="G53" s="71"/>
      <c r="H53" s="72"/>
      <c r="I53" s="71"/>
      <c r="J53" s="71"/>
      <c r="K53" s="71"/>
      <c r="L53" s="71"/>
      <c r="M53" s="71"/>
      <c r="N53" s="72"/>
      <c r="O53" s="71"/>
      <c r="P53" s="71"/>
      <c r="Q53" s="73"/>
      <c r="R53" s="71"/>
      <c r="S53" s="71"/>
      <c r="T53" s="71"/>
      <c r="U53" s="71"/>
      <c r="V53" s="71"/>
      <c r="W53" s="71"/>
      <c r="X53" s="71"/>
      <c r="Y53" s="71"/>
      <c r="Z53" s="72"/>
      <c r="AA53" s="71"/>
      <c r="AB53" s="71"/>
      <c r="AC53" s="72"/>
      <c r="AD53" s="71"/>
      <c r="AE53" s="71"/>
      <c r="AF53" s="72"/>
      <c r="AG53" s="71"/>
      <c r="AH53" s="71"/>
      <c r="AI53" s="72"/>
      <c r="AJ53" s="71"/>
      <c r="AK53" s="71"/>
      <c r="AL53" s="72"/>
      <c r="AM53" s="71"/>
      <c r="AN53" s="71"/>
      <c r="AO53" s="71"/>
      <c r="AP53" s="71"/>
      <c r="AQ53" s="71"/>
      <c r="AR53" s="74"/>
      <c r="AS53" s="72"/>
      <c r="AT53" s="71"/>
      <c r="AU53" s="71"/>
      <c r="AV53" s="72"/>
      <c r="AW53" s="71"/>
      <c r="AX53" s="71"/>
      <c r="AY53" s="71"/>
      <c r="AZ53" s="71"/>
      <c r="BA53" s="71"/>
      <c r="BB53" s="71"/>
      <c r="BC53" s="71"/>
      <c r="BD53" s="71"/>
      <c r="BE53" s="71"/>
      <c r="BF53" s="71"/>
      <c r="BG53" s="71"/>
      <c r="BH53" s="72"/>
      <c r="BI53" s="71"/>
      <c r="BJ53" s="71"/>
      <c r="BK53" s="72"/>
      <c r="BL53" s="71"/>
      <c r="BM53" s="72"/>
      <c r="BN53" s="71"/>
      <c r="BO53" s="71"/>
      <c r="BP53" s="71"/>
      <c r="BQ53" s="72"/>
      <c r="BR53" s="71"/>
      <c r="BS53" s="71"/>
      <c r="BT53" s="71"/>
      <c r="BU53" s="71"/>
      <c r="BV53" s="72"/>
      <c r="BW53" s="71"/>
      <c r="BX53" s="71"/>
      <c r="BY53" s="72"/>
      <c r="BZ53" s="71"/>
      <c r="CA53" s="71"/>
      <c r="CB53" s="71"/>
      <c r="CC53" s="71"/>
      <c r="CD53" s="72"/>
      <c r="CE53" s="72"/>
      <c r="CF53" s="72"/>
      <c r="CG53" s="71"/>
      <c r="CH53" s="84"/>
    </row>
    <row r="54" spans="1:86" ht="54.95" customHeight="1" x14ac:dyDescent="0.25">
      <c r="A54" s="18" t="s">
        <v>26</v>
      </c>
      <c r="B54" s="91" t="str">
        <f>A54&amp;" "&amp;VLOOKUP(A54,T_COMPETENCES[#Data],2,FALSE)</f>
        <v>C3.8 Prendre et reporter des mesures</v>
      </c>
      <c r="C54" s="68" t="str">
        <f t="shared" si="17"/>
        <v>NE</v>
      </c>
      <c r="D54" s="69" t="str">
        <f t="shared" si="18"/>
        <v>NE</v>
      </c>
      <c r="E54" s="70">
        <f t="shared" si="19"/>
        <v>0</v>
      </c>
      <c r="F54" s="71"/>
      <c r="G54" s="71"/>
      <c r="H54" s="72"/>
      <c r="I54" s="71"/>
      <c r="J54" s="71"/>
      <c r="K54" s="71"/>
      <c r="L54" s="71"/>
      <c r="M54" s="71"/>
      <c r="N54" s="72"/>
      <c r="O54" s="71"/>
      <c r="P54" s="71"/>
      <c r="Q54" s="73"/>
      <c r="R54" s="71"/>
      <c r="S54" s="71"/>
      <c r="T54" s="71"/>
      <c r="U54" s="71"/>
      <c r="V54" s="71"/>
      <c r="W54" s="71"/>
      <c r="X54" s="71"/>
      <c r="Y54" s="71"/>
      <c r="Z54" s="72"/>
      <c r="AA54" s="71"/>
      <c r="AB54" s="71"/>
      <c r="AC54" s="72"/>
      <c r="AD54" s="71"/>
      <c r="AE54" s="71"/>
      <c r="AF54" s="72"/>
      <c r="AG54" s="71"/>
      <c r="AH54" s="71"/>
      <c r="AI54" s="72"/>
      <c r="AJ54" s="71"/>
      <c r="AK54" s="71"/>
      <c r="AL54" s="72"/>
      <c r="AM54" s="71"/>
      <c r="AN54" s="71"/>
      <c r="AO54" s="71"/>
      <c r="AP54" s="71"/>
      <c r="AQ54" s="71"/>
      <c r="AR54" s="74"/>
      <c r="AS54" s="72"/>
      <c r="AT54" s="71"/>
      <c r="AU54" s="71"/>
      <c r="AV54" s="72"/>
      <c r="AW54" s="71"/>
      <c r="AX54" s="71"/>
      <c r="AY54" s="71"/>
      <c r="AZ54" s="71"/>
      <c r="BA54" s="71"/>
      <c r="BB54" s="71"/>
      <c r="BC54" s="71"/>
      <c r="BD54" s="71"/>
      <c r="BE54" s="71"/>
      <c r="BF54" s="71"/>
      <c r="BG54" s="71"/>
      <c r="BH54" s="72"/>
      <c r="BI54" s="71"/>
      <c r="BJ54" s="71"/>
      <c r="BK54" s="72"/>
      <c r="BL54" s="71"/>
      <c r="BM54" s="72"/>
      <c r="BN54" s="71"/>
      <c r="BO54" s="71"/>
      <c r="BP54" s="71"/>
      <c r="BQ54" s="72"/>
      <c r="BR54" s="71"/>
      <c r="BS54" s="71"/>
      <c r="BT54" s="71"/>
      <c r="BU54" s="71"/>
      <c r="BV54" s="72"/>
      <c r="BW54" s="71"/>
      <c r="BX54" s="71"/>
      <c r="BY54" s="72"/>
      <c r="BZ54" s="71"/>
      <c r="CA54" s="71"/>
      <c r="CB54" s="71"/>
      <c r="CC54" s="71"/>
      <c r="CD54" s="72"/>
      <c r="CE54" s="72"/>
      <c r="CF54" s="72"/>
      <c r="CG54" s="71"/>
      <c r="CH54" s="84"/>
    </row>
    <row r="55" spans="1:86" ht="54" hidden="1" customHeight="1" outlineLevel="1" x14ac:dyDescent="0.25">
      <c r="B55" s="96" t="s">
        <v>124</v>
      </c>
      <c r="C55" s="149" t="s">
        <v>125</v>
      </c>
      <c r="D55" s="149"/>
      <c r="E55" s="149"/>
      <c r="F55" s="149"/>
      <c r="G55" s="149"/>
      <c r="H55" s="149"/>
      <c r="I55" s="149"/>
      <c r="J55" s="149"/>
      <c r="K55" s="149"/>
      <c r="L55" s="149"/>
      <c r="M55" s="149"/>
      <c r="N55" s="149"/>
      <c r="O55" s="149"/>
      <c r="P55" s="149"/>
      <c r="Q55" s="149"/>
      <c r="R55" s="149"/>
      <c r="S55" s="149"/>
      <c r="T55" s="149"/>
      <c r="U55" s="149"/>
      <c r="V55" s="149"/>
      <c r="W55" s="149"/>
      <c r="X55" s="149"/>
      <c r="Y55" s="149"/>
      <c r="Z55" s="149"/>
      <c r="AA55" s="149"/>
      <c r="AB55" s="149"/>
      <c r="AC55" s="149"/>
      <c r="AD55" s="149"/>
      <c r="AE55" s="149"/>
      <c r="AF55" s="149"/>
      <c r="AG55" s="149"/>
      <c r="AH55" s="149"/>
      <c r="AI55" s="149"/>
      <c r="AJ55" s="149"/>
      <c r="AK55" s="149"/>
      <c r="AL55" s="149"/>
      <c r="AM55" s="149"/>
      <c r="AN55" s="149"/>
      <c r="AO55" s="149"/>
      <c r="AP55" s="149"/>
      <c r="AQ55" s="149"/>
      <c r="AR55" s="97"/>
      <c r="AS55" s="94"/>
      <c r="AT55" s="93"/>
      <c r="AU55" s="93"/>
      <c r="AV55" s="94"/>
      <c r="AW55" s="93"/>
      <c r="AX55" s="93"/>
      <c r="AY55" s="93"/>
      <c r="AZ55" s="93"/>
      <c r="BA55" s="93"/>
      <c r="BB55" s="93"/>
      <c r="BC55" s="93"/>
      <c r="BD55" s="93"/>
      <c r="BE55" s="93"/>
      <c r="BF55" s="93"/>
      <c r="BG55" s="93"/>
      <c r="BH55" s="94"/>
      <c r="BI55" s="93"/>
      <c r="BJ55" s="93"/>
      <c r="BK55" s="94"/>
      <c r="BL55" s="93"/>
      <c r="BM55" s="94"/>
      <c r="BN55" s="93"/>
      <c r="BO55" s="93"/>
      <c r="BP55" s="93"/>
      <c r="BQ55" s="94"/>
      <c r="BR55" s="93"/>
      <c r="BS55" s="93"/>
      <c r="BT55" s="93"/>
      <c r="BU55" s="93"/>
      <c r="BV55" s="93"/>
      <c r="BW55" s="93"/>
      <c r="BX55" s="93"/>
      <c r="BY55" s="94"/>
      <c r="BZ55" s="93"/>
      <c r="CA55" s="93"/>
      <c r="CB55" s="93"/>
      <c r="CC55" s="93"/>
      <c r="CD55" s="94"/>
      <c r="CE55" s="94"/>
      <c r="CF55" s="94"/>
      <c r="CG55" s="93"/>
      <c r="CH55" s="84"/>
    </row>
    <row r="56" spans="1:86" ht="54.95" customHeight="1" collapsed="1" x14ac:dyDescent="0.25">
      <c r="A56" s="18" t="s">
        <v>27</v>
      </c>
      <c r="B56" s="67" t="str">
        <f>A56&amp;" "&amp;VLOOKUP(A56,T_COMPETENCES[#Data],2,FALSE)</f>
        <v>C3.9 Tracer un trait de niveau, d'aplomb</v>
      </c>
      <c r="C56" s="68" t="str">
        <f t="shared" ref="C56:C62" si="20">IF(E56=0,"NE",(SUM(F56:CG56)*0.25)/COUNTA(F56:CG56))</f>
        <v>NE</v>
      </c>
      <c r="D56" s="69" t="str">
        <f t="shared" ref="D56:D62" si="21">IF(E56=0,"NE",IF(AND(C56&gt;=$C$3,E56&gt;=3),"OUI","NON"))</f>
        <v>NE</v>
      </c>
      <c r="E56" s="70">
        <f t="shared" ref="E56:E62" si="22">COUNTA(F56:CG56)</f>
        <v>0</v>
      </c>
      <c r="F56" s="71"/>
      <c r="G56" s="71"/>
      <c r="H56" s="72"/>
      <c r="I56" s="71"/>
      <c r="J56" s="71"/>
      <c r="K56" s="71"/>
      <c r="L56" s="71"/>
      <c r="M56" s="71"/>
      <c r="N56" s="72"/>
      <c r="O56" s="71"/>
      <c r="P56" s="71"/>
      <c r="Q56" s="73"/>
      <c r="R56" s="71"/>
      <c r="S56" s="71"/>
      <c r="T56" s="71"/>
      <c r="U56" s="71"/>
      <c r="V56" s="71"/>
      <c r="W56" s="71"/>
      <c r="X56" s="71"/>
      <c r="Y56" s="71"/>
      <c r="Z56" s="72"/>
      <c r="AA56" s="71"/>
      <c r="AB56" s="71"/>
      <c r="AC56" s="72"/>
      <c r="AD56" s="71"/>
      <c r="AE56" s="71"/>
      <c r="AF56" s="72"/>
      <c r="AG56" s="71"/>
      <c r="AH56" s="71"/>
      <c r="AI56" s="72"/>
      <c r="AJ56" s="71"/>
      <c r="AK56" s="71"/>
      <c r="AL56" s="72"/>
      <c r="AM56" s="71"/>
      <c r="AN56" s="71"/>
      <c r="AO56" s="71"/>
      <c r="AP56" s="71"/>
      <c r="AQ56" s="71"/>
      <c r="AR56" s="74"/>
      <c r="AS56" s="72"/>
      <c r="AT56" s="71"/>
      <c r="AU56" s="71"/>
      <c r="AV56" s="72"/>
      <c r="AW56" s="71"/>
      <c r="AX56" s="71"/>
      <c r="AY56" s="71"/>
      <c r="AZ56" s="71"/>
      <c r="BA56" s="71"/>
      <c r="BB56" s="71"/>
      <c r="BC56" s="71"/>
      <c r="BD56" s="71"/>
      <c r="BE56" s="71"/>
      <c r="BF56" s="71"/>
      <c r="BG56" s="71"/>
      <c r="BH56" s="72"/>
      <c r="BI56" s="71"/>
      <c r="BJ56" s="71"/>
      <c r="BK56" s="72"/>
      <c r="BL56" s="71"/>
      <c r="BM56" s="72"/>
      <c r="BN56" s="71"/>
      <c r="BO56" s="71"/>
      <c r="BP56" s="71"/>
      <c r="BQ56" s="72"/>
      <c r="BR56" s="71"/>
      <c r="BS56" s="71"/>
      <c r="BT56" s="71"/>
      <c r="BU56" s="71"/>
      <c r="BV56" s="72"/>
      <c r="BW56" s="71"/>
      <c r="BX56" s="71"/>
      <c r="BY56" s="72"/>
      <c r="BZ56" s="71"/>
      <c r="CA56" s="71"/>
      <c r="CB56" s="71"/>
      <c r="CC56" s="71"/>
      <c r="CD56" s="72"/>
      <c r="CE56" s="72"/>
      <c r="CF56" s="72"/>
      <c r="CG56" s="71"/>
      <c r="CH56" s="84"/>
    </row>
    <row r="57" spans="1:86" ht="54.95" customHeight="1" x14ac:dyDescent="0.25">
      <c r="A57" s="18" t="s">
        <v>28</v>
      </c>
      <c r="B57" s="81" t="str">
        <f>A57&amp;" "&amp;VLOOKUP(A57,T_COMPETENCES[#Data],2,FALSE)</f>
        <v>C3.10 Préparer des supports</v>
      </c>
      <c r="C57" s="68" t="str">
        <f t="shared" si="20"/>
        <v>NE</v>
      </c>
      <c r="D57" s="69" t="str">
        <f t="shared" si="21"/>
        <v>NE</v>
      </c>
      <c r="E57" s="70">
        <f t="shared" si="22"/>
        <v>0</v>
      </c>
      <c r="F57" s="71"/>
      <c r="G57" s="71"/>
      <c r="H57" s="72"/>
      <c r="I57" s="71"/>
      <c r="J57" s="71"/>
      <c r="K57" s="71"/>
      <c r="L57" s="71"/>
      <c r="M57" s="71"/>
      <c r="N57" s="72"/>
      <c r="O57" s="71"/>
      <c r="P57" s="71"/>
      <c r="Q57" s="73"/>
      <c r="R57" s="71"/>
      <c r="S57" s="71"/>
      <c r="T57" s="71"/>
      <c r="U57" s="71"/>
      <c r="V57" s="71"/>
      <c r="W57" s="71"/>
      <c r="X57" s="71"/>
      <c r="Y57" s="71"/>
      <c r="Z57" s="72"/>
      <c r="AA57" s="71"/>
      <c r="AB57" s="71"/>
      <c r="AC57" s="72"/>
      <c r="AD57" s="71"/>
      <c r="AE57" s="71"/>
      <c r="AF57" s="72"/>
      <c r="AG57" s="71"/>
      <c r="AH57" s="71"/>
      <c r="AI57" s="72"/>
      <c r="AJ57" s="71"/>
      <c r="AK57" s="71"/>
      <c r="AL57" s="72"/>
      <c r="AM57" s="71"/>
      <c r="AN57" s="71"/>
      <c r="AO57" s="71"/>
      <c r="AP57" s="71"/>
      <c r="AQ57" s="71"/>
      <c r="AR57" s="74"/>
      <c r="AS57" s="72"/>
      <c r="AT57" s="71"/>
      <c r="AU57" s="71"/>
      <c r="AV57" s="72"/>
      <c r="AW57" s="71"/>
      <c r="AX57" s="71"/>
      <c r="AY57" s="71"/>
      <c r="AZ57" s="71"/>
      <c r="BA57" s="71"/>
      <c r="BB57" s="71"/>
      <c r="BC57" s="71"/>
      <c r="BD57" s="71"/>
      <c r="BE57" s="71"/>
      <c r="BF57" s="71"/>
      <c r="BG57" s="71"/>
      <c r="BH57" s="72"/>
      <c r="BI57" s="71"/>
      <c r="BJ57" s="71"/>
      <c r="BK57" s="72"/>
      <c r="BL57" s="71"/>
      <c r="BM57" s="72"/>
      <c r="BN57" s="71"/>
      <c r="BO57" s="71"/>
      <c r="BP57" s="71"/>
      <c r="BQ57" s="72"/>
      <c r="BR57" s="71"/>
      <c r="BS57" s="71"/>
      <c r="BT57" s="71"/>
      <c r="BU57" s="71"/>
      <c r="BV57" s="72"/>
      <c r="BW57" s="71"/>
      <c r="BX57" s="71"/>
      <c r="BY57" s="72"/>
      <c r="BZ57" s="71"/>
      <c r="CA57" s="71"/>
      <c r="CB57" s="71"/>
      <c r="CC57" s="71"/>
      <c r="CD57" s="72"/>
      <c r="CE57" s="72"/>
      <c r="CF57" s="72"/>
      <c r="CG57" s="71"/>
      <c r="CH57" s="84"/>
    </row>
    <row r="58" spans="1:86" ht="54.95" customHeight="1" x14ac:dyDescent="0.25">
      <c r="A58" s="18" t="s">
        <v>29</v>
      </c>
      <c r="B58" s="67" t="str">
        <f>A58&amp;" "&amp;VLOOKUP(A58,T_COMPETENCES[#Data],2,FALSE)</f>
        <v>C3.11 Monter, assembler des éléments, des sous ensembles à l'aide d'une procédure ou d'une représentation graphique</v>
      </c>
      <c r="C58" s="68" t="str">
        <f t="shared" si="20"/>
        <v>NE</v>
      </c>
      <c r="D58" s="69" t="str">
        <f t="shared" si="21"/>
        <v>NE</v>
      </c>
      <c r="E58" s="70">
        <f t="shared" si="22"/>
        <v>0</v>
      </c>
      <c r="F58" s="71"/>
      <c r="G58" s="71"/>
      <c r="H58" s="72"/>
      <c r="I58" s="71"/>
      <c r="J58" s="71"/>
      <c r="K58" s="71"/>
      <c r="L58" s="71"/>
      <c r="M58" s="71"/>
      <c r="N58" s="72"/>
      <c r="O58" s="71"/>
      <c r="P58" s="71"/>
      <c r="Q58" s="73"/>
      <c r="R58" s="71"/>
      <c r="S58" s="71"/>
      <c r="T58" s="71"/>
      <c r="U58" s="71"/>
      <c r="V58" s="71"/>
      <c r="W58" s="71"/>
      <c r="X58" s="71"/>
      <c r="Y58" s="71"/>
      <c r="Z58" s="72"/>
      <c r="AA58" s="71"/>
      <c r="AB58" s="71"/>
      <c r="AC58" s="72"/>
      <c r="AD58" s="71"/>
      <c r="AE58" s="71"/>
      <c r="AF58" s="72"/>
      <c r="AG58" s="71"/>
      <c r="AH58" s="71"/>
      <c r="AI58" s="72"/>
      <c r="AJ58" s="71"/>
      <c r="AK58" s="71"/>
      <c r="AL58" s="72"/>
      <c r="AM58" s="71"/>
      <c r="AN58" s="71"/>
      <c r="AO58" s="71"/>
      <c r="AP58" s="71"/>
      <c r="AQ58" s="71"/>
      <c r="AR58" s="74"/>
      <c r="AS58" s="72"/>
      <c r="AT58" s="71"/>
      <c r="AU58" s="71"/>
      <c r="AV58" s="72"/>
      <c r="AW58" s="71"/>
      <c r="AX58" s="71"/>
      <c r="AY58" s="71"/>
      <c r="AZ58" s="71"/>
      <c r="BA58" s="71"/>
      <c r="BB58" s="71"/>
      <c r="BC58" s="71"/>
      <c r="BD58" s="71"/>
      <c r="BE58" s="71"/>
      <c r="BF58" s="71"/>
      <c r="BG58" s="71"/>
      <c r="BH58" s="72"/>
      <c r="BI58" s="71"/>
      <c r="BJ58" s="71"/>
      <c r="BK58" s="72"/>
      <c r="BL58" s="71"/>
      <c r="BM58" s="72"/>
      <c r="BN58" s="71"/>
      <c r="BO58" s="71"/>
      <c r="BP58" s="71"/>
      <c r="BQ58" s="72"/>
      <c r="BR58" s="71"/>
      <c r="BS58" s="71"/>
      <c r="BT58" s="71"/>
      <c r="BU58" s="71"/>
      <c r="BV58" s="72"/>
      <c r="BW58" s="71"/>
      <c r="BX58" s="71"/>
      <c r="BY58" s="72"/>
      <c r="BZ58" s="71"/>
      <c r="CA58" s="71"/>
      <c r="CB58" s="71"/>
      <c r="CC58" s="71"/>
      <c r="CD58" s="72"/>
      <c r="CE58" s="72"/>
      <c r="CF58" s="72"/>
      <c r="CG58" s="71"/>
      <c r="CH58" s="84"/>
    </row>
    <row r="59" spans="1:86" ht="54.95" customHeight="1" x14ac:dyDescent="0.25">
      <c r="A59" s="18" t="s">
        <v>30</v>
      </c>
      <c r="B59" s="81" t="str">
        <f>A59&amp;" "&amp;VLOOKUP(A59,T_COMPETENCES[#Data],2,FALSE)</f>
        <v>C3.12 Positionner, régler des éléments, des constituants</v>
      </c>
      <c r="C59" s="68" t="str">
        <f t="shared" si="20"/>
        <v>NE</v>
      </c>
      <c r="D59" s="69" t="str">
        <f t="shared" si="21"/>
        <v>NE</v>
      </c>
      <c r="E59" s="70">
        <f t="shared" si="22"/>
        <v>0</v>
      </c>
      <c r="F59" s="71"/>
      <c r="G59" s="71"/>
      <c r="H59" s="72"/>
      <c r="I59" s="71"/>
      <c r="J59" s="71"/>
      <c r="K59" s="71"/>
      <c r="L59" s="71"/>
      <c r="M59" s="71"/>
      <c r="N59" s="72"/>
      <c r="O59" s="71"/>
      <c r="P59" s="71"/>
      <c r="Q59" s="73"/>
      <c r="R59" s="71"/>
      <c r="S59" s="71"/>
      <c r="T59" s="71"/>
      <c r="U59" s="71"/>
      <c r="V59" s="71"/>
      <c r="W59" s="71"/>
      <c r="X59" s="71"/>
      <c r="Y59" s="71"/>
      <c r="Z59" s="72"/>
      <c r="AA59" s="71"/>
      <c r="AB59" s="71"/>
      <c r="AC59" s="72"/>
      <c r="AD59" s="71"/>
      <c r="AE59" s="71"/>
      <c r="AF59" s="72"/>
      <c r="AG59" s="71"/>
      <c r="AH59" s="71"/>
      <c r="AI59" s="72"/>
      <c r="AJ59" s="71"/>
      <c r="AK59" s="71"/>
      <c r="AL59" s="72"/>
      <c r="AM59" s="71"/>
      <c r="AN59" s="71"/>
      <c r="AO59" s="71"/>
      <c r="AP59" s="71"/>
      <c r="AQ59" s="71"/>
      <c r="AR59" s="74"/>
      <c r="AS59" s="72"/>
      <c r="AT59" s="71"/>
      <c r="AU59" s="71"/>
      <c r="AV59" s="72"/>
      <c r="AW59" s="71"/>
      <c r="AX59" s="71"/>
      <c r="AY59" s="71"/>
      <c r="AZ59" s="71"/>
      <c r="BA59" s="71"/>
      <c r="BB59" s="71"/>
      <c r="BC59" s="71"/>
      <c r="BD59" s="71"/>
      <c r="BE59" s="71"/>
      <c r="BF59" s="71"/>
      <c r="BG59" s="71"/>
      <c r="BH59" s="72"/>
      <c r="BI59" s="71"/>
      <c r="BJ59" s="71"/>
      <c r="BK59" s="72"/>
      <c r="BL59" s="71"/>
      <c r="BM59" s="72"/>
      <c r="BN59" s="71"/>
      <c r="BO59" s="71"/>
      <c r="BP59" s="71"/>
      <c r="BQ59" s="72"/>
      <c r="BR59" s="71"/>
      <c r="BS59" s="71"/>
      <c r="BT59" s="71"/>
      <c r="BU59" s="71"/>
      <c r="BV59" s="72"/>
      <c r="BW59" s="71"/>
      <c r="BX59" s="71"/>
      <c r="BY59" s="72"/>
      <c r="BZ59" s="71"/>
      <c r="CA59" s="71"/>
      <c r="CB59" s="71"/>
      <c r="CC59" s="71"/>
      <c r="CD59" s="72"/>
      <c r="CE59" s="72"/>
      <c r="CF59" s="72"/>
      <c r="CG59" s="71"/>
      <c r="CH59" s="84"/>
    </row>
    <row r="60" spans="1:86" ht="54.95" customHeight="1" x14ac:dyDescent="0.25">
      <c r="A60" s="18" t="s">
        <v>31</v>
      </c>
      <c r="B60" s="67" t="str">
        <f>A60&amp;" "&amp;VLOOKUP(A60,T_COMPETENCES[#Data],2,FALSE)</f>
        <v>C3.13 Contrôler une dimension, un assemblage, un aspect de finition</v>
      </c>
      <c r="C60" s="68" t="str">
        <f t="shared" si="20"/>
        <v>NE</v>
      </c>
      <c r="D60" s="69" t="str">
        <f t="shared" si="21"/>
        <v>NE</v>
      </c>
      <c r="E60" s="70">
        <f t="shared" si="22"/>
        <v>0</v>
      </c>
      <c r="F60" s="71"/>
      <c r="G60" s="71"/>
      <c r="H60" s="72"/>
      <c r="I60" s="71"/>
      <c r="J60" s="71"/>
      <c r="K60" s="71"/>
      <c r="L60" s="71"/>
      <c r="M60" s="71"/>
      <c r="N60" s="72"/>
      <c r="O60" s="71"/>
      <c r="P60" s="71"/>
      <c r="Q60" s="73"/>
      <c r="R60" s="71"/>
      <c r="S60" s="71"/>
      <c r="T60" s="71"/>
      <c r="U60" s="71"/>
      <c r="V60" s="71"/>
      <c r="W60" s="71"/>
      <c r="X60" s="71"/>
      <c r="Y60" s="71"/>
      <c r="Z60" s="72"/>
      <c r="AA60" s="71"/>
      <c r="AB60" s="71"/>
      <c r="AC60" s="72"/>
      <c r="AD60" s="71"/>
      <c r="AE60" s="71"/>
      <c r="AF60" s="72"/>
      <c r="AG60" s="71"/>
      <c r="AH60" s="71"/>
      <c r="AI60" s="72"/>
      <c r="AJ60" s="71"/>
      <c r="AK60" s="71"/>
      <c r="AL60" s="72"/>
      <c r="AM60" s="71"/>
      <c r="AN60" s="71"/>
      <c r="AO60" s="71"/>
      <c r="AP60" s="71"/>
      <c r="AQ60" s="71"/>
      <c r="AR60" s="74"/>
      <c r="AS60" s="72"/>
      <c r="AT60" s="71"/>
      <c r="AU60" s="71"/>
      <c r="AV60" s="72"/>
      <c r="AW60" s="71"/>
      <c r="AX60" s="71"/>
      <c r="AY60" s="71"/>
      <c r="AZ60" s="71"/>
      <c r="BA60" s="71"/>
      <c r="BB60" s="71"/>
      <c r="BC60" s="71"/>
      <c r="BD60" s="71"/>
      <c r="BE60" s="71"/>
      <c r="BF60" s="71"/>
      <c r="BG60" s="71"/>
      <c r="BH60" s="72"/>
      <c r="BI60" s="71"/>
      <c r="BJ60" s="71"/>
      <c r="BK60" s="72"/>
      <c r="BL60" s="71"/>
      <c r="BM60" s="72"/>
      <c r="BN60" s="71"/>
      <c r="BO60" s="71"/>
      <c r="BP60" s="71"/>
      <c r="BQ60" s="72"/>
      <c r="BR60" s="71"/>
      <c r="BS60" s="71"/>
      <c r="BT60" s="71"/>
      <c r="BU60" s="71"/>
      <c r="BV60" s="72"/>
      <c r="BW60" s="71"/>
      <c r="BX60" s="71"/>
      <c r="BY60" s="72"/>
      <c r="BZ60" s="71"/>
      <c r="CA60" s="71"/>
      <c r="CB60" s="71"/>
      <c r="CC60" s="71"/>
      <c r="CD60" s="72"/>
      <c r="CE60" s="72"/>
      <c r="CF60" s="72"/>
      <c r="CG60" s="71"/>
      <c r="CH60" s="84"/>
    </row>
    <row r="61" spans="1:86" ht="54.95" customHeight="1" x14ac:dyDescent="0.25">
      <c r="A61" s="18" t="s">
        <v>32</v>
      </c>
      <c r="B61" s="81" t="str">
        <f>A61&amp;" "&amp;VLOOKUP(A61,T_COMPETENCES[#Data],2,FALSE)</f>
        <v>C3.14 Vérifier les quantités</v>
      </c>
      <c r="C61" s="68" t="str">
        <f t="shared" si="20"/>
        <v>NE</v>
      </c>
      <c r="D61" s="69" t="str">
        <f t="shared" si="21"/>
        <v>NE</v>
      </c>
      <c r="E61" s="70">
        <f t="shared" si="22"/>
        <v>0</v>
      </c>
      <c r="F61" s="71"/>
      <c r="G61" s="71"/>
      <c r="H61" s="72"/>
      <c r="I61" s="71"/>
      <c r="J61" s="71"/>
      <c r="K61" s="71"/>
      <c r="L61" s="71"/>
      <c r="M61" s="71"/>
      <c r="N61" s="72"/>
      <c r="O61" s="71"/>
      <c r="P61" s="71"/>
      <c r="Q61" s="73"/>
      <c r="R61" s="71"/>
      <c r="S61" s="71"/>
      <c r="T61" s="71"/>
      <c r="U61" s="71"/>
      <c r="V61" s="71"/>
      <c r="W61" s="71"/>
      <c r="X61" s="71"/>
      <c r="Y61" s="71"/>
      <c r="Z61" s="72"/>
      <c r="AA61" s="71"/>
      <c r="AB61" s="71"/>
      <c r="AC61" s="72"/>
      <c r="AD61" s="71"/>
      <c r="AE61" s="71"/>
      <c r="AF61" s="72"/>
      <c r="AG61" s="71"/>
      <c r="AH61" s="71"/>
      <c r="AI61" s="72"/>
      <c r="AJ61" s="71"/>
      <c r="AK61" s="71"/>
      <c r="AL61" s="72"/>
      <c r="AM61" s="71"/>
      <c r="AN61" s="71"/>
      <c r="AO61" s="71"/>
      <c r="AP61" s="71"/>
      <c r="AQ61" s="71"/>
      <c r="AR61" s="74"/>
      <c r="AS61" s="72"/>
      <c r="AT61" s="71"/>
      <c r="AU61" s="71"/>
      <c r="AV61" s="72"/>
      <c r="AW61" s="71"/>
      <c r="AX61" s="71"/>
      <c r="AY61" s="71"/>
      <c r="AZ61" s="71"/>
      <c r="BA61" s="71"/>
      <c r="BB61" s="71"/>
      <c r="BC61" s="71"/>
      <c r="BD61" s="71"/>
      <c r="BE61" s="71"/>
      <c r="BF61" s="71"/>
      <c r="BG61" s="71"/>
      <c r="BH61" s="72"/>
      <c r="BI61" s="71"/>
      <c r="BJ61" s="71"/>
      <c r="BK61" s="72"/>
      <c r="BL61" s="71"/>
      <c r="BM61" s="72"/>
      <c r="BN61" s="71"/>
      <c r="BO61" s="71"/>
      <c r="BP61" s="71"/>
      <c r="BQ61" s="72"/>
      <c r="BR61" s="71"/>
      <c r="BS61" s="71"/>
      <c r="BT61" s="71"/>
      <c r="BU61" s="71"/>
      <c r="BV61" s="72"/>
      <c r="BW61" s="71"/>
      <c r="BX61" s="71"/>
      <c r="BY61" s="72"/>
      <c r="BZ61" s="71"/>
      <c r="CA61" s="71"/>
      <c r="CB61" s="71"/>
      <c r="CC61" s="71"/>
      <c r="CD61" s="72"/>
      <c r="CE61" s="72"/>
      <c r="CF61" s="72"/>
      <c r="CG61" s="71"/>
      <c r="CH61" s="84"/>
    </row>
    <row r="62" spans="1:86" ht="54.95" customHeight="1" x14ac:dyDescent="0.25">
      <c r="A62" s="18" t="s">
        <v>33</v>
      </c>
      <c r="B62" s="67" t="str">
        <f>A62&amp;" "&amp;VLOOKUP(A62,T_COMPETENCES[#Data],2,FALSE)</f>
        <v>C3.15 Exécuter une tâche dans un temps imparti</v>
      </c>
      <c r="C62" s="68" t="str">
        <f t="shared" si="20"/>
        <v>NE</v>
      </c>
      <c r="D62" s="69" t="str">
        <f t="shared" si="21"/>
        <v>NE</v>
      </c>
      <c r="E62" s="70">
        <f t="shared" si="22"/>
        <v>0</v>
      </c>
      <c r="F62" s="71"/>
      <c r="G62" s="71"/>
      <c r="H62" s="72"/>
      <c r="I62" s="71"/>
      <c r="J62" s="71"/>
      <c r="K62" s="71"/>
      <c r="L62" s="71"/>
      <c r="M62" s="71"/>
      <c r="N62" s="72"/>
      <c r="O62" s="71"/>
      <c r="P62" s="71"/>
      <c r="Q62" s="73"/>
      <c r="R62" s="71"/>
      <c r="S62" s="71"/>
      <c r="T62" s="71"/>
      <c r="U62" s="71"/>
      <c r="V62" s="71"/>
      <c r="W62" s="71"/>
      <c r="X62" s="71"/>
      <c r="Y62" s="71"/>
      <c r="Z62" s="72"/>
      <c r="AA62" s="71"/>
      <c r="AB62" s="71"/>
      <c r="AC62" s="72"/>
      <c r="AD62" s="71"/>
      <c r="AE62" s="71"/>
      <c r="AF62" s="72"/>
      <c r="AG62" s="71"/>
      <c r="AH62" s="71"/>
      <c r="AI62" s="72"/>
      <c r="AJ62" s="71"/>
      <c r="AK62" s="71"/>
      <c r="AL62" s="72"/>
      <c r="AM62" s="71"/>
      <c r="AN62" s="71"/>
      <c r="AO62" s="71"/>
      <c r="AP62" s="71"/>
      <c r="AQ62" s="71"/>
      <c r="AR62" s="74"/>
      <c r="AS62" s="72"/>
      <c r="AT62" s="71"/>
      <c r="AU62" s="71"/>
      <c r="AV62" s="72"/>
      <c r="AW62" s="71"/>
      <c r="AX62" s="71"/>
      <c r="AY62" s="71"/>
      <c r="AZ62" s="71"/>
      <c r="BA62" s="71"/>
      <c r="BB62" s="71"/>
      <c r="BC62" s="71"/>
      <c r="BD62" s="71"/>
      <c r="BE62" s="71"/>
      <c r="BF62" s="71"/>
      <c r="BG62" s="71"/>
      <c r="BH62" s="72"/>
      <c r="BI62" s="71"/>
      <c r="BJ62" s="71"/>
      <c r="BK62" s="72"/>
      <c r="BL62" s="71"/>
      <c r="BM62" s="72"/>
      <c r="BN62" s="71"/>
      <c r="BO62" s="71"/>
      <c r="BP62" s="71"/>
      <c r="BQ62" s="72"/>
      <c r="BR62" s="71"/>
      <c r="BS62" s="71"/>
      <c r="BT62" s="71"/>
      <c r="BU62" s="71"/>
      <c r="BV62" s="72"/>
      <c r="BW62" s="71"/>
      <c r="BX62" s="71"/>
      <c r="BY62" s="72"/>
      <c r="BZ62" s="71"/>
      <c r="CA62" s="71"/>
      <c r="CB62" s="71"/>
      <c r="CC62" s="71"/>
      <c r="CD62" s="72"/>
      <c r="CE62" s="72"/>
      <c r="CF62" s="72"/>
      <c r="CG62" s="71"/>
      <c r="CH62" s="84"/>
    </row>
    <row r="63" spans="1:86" ht="23.25" hidden="1" outlineLevel="1" x14ac:dyDescent="0.25">
      <c r="B63" s="95" t="s">
        <v>126</v>
      </c>
      <c r="C63" s="149" t="s">
        <v>127</v>
      </c>
      <c r="D63" s="149"/>
      <c r="E63" s="149"/>
      <c r="F63" s="149"/>
      <c r="G63" s="149"/>
      <c r="H63" s="149"/>
      <c r="I63" s="149"/>
      <c r="J63" s="149"/>
      <c r="K63" s="149"/>
      <c r="L63" s="149"/>
      <c r="M63" s="149"/>
      <c r="N63" s="149"/>
      <c r="O63" s="149"/>
      <c r="P63" s="149"/>
      <c r="Q63" s="149"/>
      <c r="R63" s="149"/>
      <c r="S63" s="149"/>
      <c r="T63" s="149"/>
      <c r="U63" s="149"/>
      <c r="V63" s="149"/>
      <c r="W63" s="149"/>
      <c r="X63" s="149"/>
      <c r="Y63" s="149"/>
      <c r="Z63" s="149"/>
      <c r="AA63" s="149"/>
      <c r="AB63" s="149"/>
      <c r="AC63" s="149"/>
      <c r="AD63" s="149"/>
      <c r="AE63" s="149"/>
      <c r="AF63" s="149"/>
      <c r="AG63" s="149"/>
      <c r="AH63" s="149"/>
      <c r="AI63" s="149"/>
      <c r="AJ63" s="149"/>
      <c r="AK63" s="149"/>
      <c r="AL63" s="149"/>
      <c r="AM63" s="149"/>
      <c r="AN63" s="149"/>
      <c r="AO63" s="149"/>
      <c r="AP63" s="149"/>
      <c r="AQ63" s="149"/>
      <c r="AR63" s="98"/>
      <c r="AS63" s="99"/>
      <c r="AT63" s="98"/>
      <c r="AU63" s="98"/>
      <c r="AV63" s="99"/>
      <c r="AW63" s="98"/>
      <c r="AX63" s="98"/>
      <c r="AY63" s="98"/>
      <c r="AZ63" s="98"/>
      <c r="BA63" s="98"/>
      <c r="BB63" s="98"/>
      <c r="BC63" s="98"/>
      <c r="BD63" s="98"/>
      <c r="BE63" s="98"/>
      <c r="BF63" s="98"/>
      <c r="BG63" s="98"/>
      <c r="BH63" s="99"/>
      <c r="BI63" s="98"/>
      <c r="BJ63" s="98"/>
      <c r="BK63" s="99"/>
      <c r="BL63" s="98"/>
      <c r="BM63" s="99"/>
      <c r="BN63" s="98"/>
      <c r="BO63" s="98"/>
      <c r="BP63" s="98"/>
      <c r="BQ63" s="99"/>
      <c r="BR63" s="98"/>
      <c r="BS63" s="98"/>
      <c r="BT63" s="98"/>
      <c r="BU63" s="98"/>
      <c r="BV63" s="98"/>
      <c r="BW63" s="98"/>
      <c r="BX63" s="98"/>
      <c r="BY63" s="99"/>
      <c r="BZ63" s="98"/>
      <c r="CA63" s="98"/>
      <c r="CB63" s="98"/>
      <c r="CC63" s="98"/>
      <c r="CD63" s="99"/>
      <c r="CE63" s="99"/>
      <c r="CF63" s="99"/>
      <c r="CG63" s="98"/>
      <c r="CH63" s="84"/>
    </row>
    <row r="64" spans="1:86" ht="23.25" hidden="1" outlineLevel="1" x14ac:dyDescent="0.25">
      <c r="B64" s="95" t="s">
        <v>128</v>
      </c>
      <c r="C64" s="149" t="s">
        <v>129</v>
      </c>
      <c r="D64" s="149"/>
      <c r="E64" s="149"/>
      <c r="F64" s="149"/>
      <c r="G64" s="149"/>
      <c r="H64" s="149"/>
      <c r="I64" s="149"/>
      <c r="J64" s="149"/>
      <c r="K64" s="149"/>
      <c r="L64" s="149"/>
      <c r="M64" s="149"/>
      <c r="N64" s="149"/>
      <c r="O64" s="149"/>
      <c r="P64" s="149"/>
      <c r="Q64" s="149"/>
      <c r="R64" s="149"/>
      <c r="S64" s="149"/>
      <c r="T64" s="149"/>
      <c r="U64" s="149"/>
      <c r="V64" s="149"/>
      <c r="W64" s="149"/>
      <c r="X64" s="149"/>
      <c r="Y64" s="149"/>
      <c r="Z64" s="149"/>
      <c r="AA64" s="149"/>
      <c r="AB64" s="149"/>
      <c r="AC64" s="149"/>
      <c r="AD64" s="149"/>
      <c r="AE64" s="149"/>
      <c r="AF64" s="149"/>
      <c r="AG64" s="149"/>
      <c r="AH64" s="149"/>
      <c r="AI64" s="149"/>
      <c r="AJ64" s="149"/>
      <c r="AK64" s="149"/>
      <c r="AL64" s="149"/>
      <c r="AM64" s="149"/>
      <c r="AN64" s="149"/>
      <c r="AO64" s="149"/>
      <c r="AP64" s="149"/>
      <c r="AQ64" s="149"/>
      <c r="AR64" s="98"/>
      <c r="AS64" s="99"/>
      <c r="AT64" s="98"/>
      <c r="AU64" s="98"/>
      <c r="AV64" s="99"/>
      <c r="AW64" s="98"/>
      <c r="AX64" s="98"/>
      <c r="AY64" s="98"/>
      <c r="AZ64" s="98"/>
      <c r="BA64" s="98"/>
      <c r="BB64" s="98"/>
      <c r="BC64" s="98"/>
      <c r="BD64" s="98"/>
      <c r="BE64" s="98"/>
      <c r="BF64" s="98"/>
      <c r="BG64" s="98"/>
      <c r="BH64" s="99"/>
      <c r="BI64" s="98"/>
      <c r="BJ64" s="98"/>
      <c r="BK64" s="99"/>
      <c r="BL64" s="98"/>
      <c r="BM64" s="99"/>
      <c r="BN64" s="98"/>
      <c r="BO64" s="98"/>
      <c r="BP64" s="98"/>
      <c r="BQ64" s="99"/>
      <c r="BR64" s="98"/>
      <c r="BS64" s="98"/>
      <c r="BT64" s="98"/>
      <c r="BU64" s="98"/>
      <c r="BV64" s="98"/>
      <c r="BW64" s="98"/>
      <c r="BX64" s="98"/>
      <c r="BY64" s="99"/>
      <c r="BZ64" s="98"/>
      <c r="CA64" s="98"/>
      <c r="CB64" s="98"/>
      <c r="CC64" s="98"/>
      <c r="CD64" s="99"/>
      <c r="CE64" s="99"/>
      <c r="CF64" s="99"/>
      <c r="CG64" s="98"/>
      <c r="CH64" s="84"/>
    </row>
    <row r="65" spans="1:86" ht="42" customHeight="1" collapsed="1" x14ac:dyDescent="0.25">
      <c r="A65" s="18">
        <v>4</v>
      </c>
      <c r="B65" s="143" t="str">
        <f>A65&amp;" "&amp;VLOOKUP(A65,T_COMPETENCES[#Data],2,FALSE)</f>
        <v>4 Communication et compte rendu</v>
      </c>
      <c r="C65" s="144" t="e">
        <v>#REF!</v>
      </c>
      <c r="D65" s="145" t="e">
        <v>#REF!</v>
      </c>
      <c r="E65" s="144" t="e">
        <v>#REF!</v>
      </c>
      <c r="F65" s="144" t="e">
        <v>#REF!</v>
      </c>
      <c r="G65" s="144" t="e">
        <v>#REF!</v>
      </c>
      <c r="H65" s="144" t="e">
        <v>#REF!</v>
      </c>
      <c r="I65" s="144" t="e">
        <v>#REF!</v>
      </c>
      <c r="J65" s="144" t="e">
        <v>#REF!</v>
      </c>
      <c r="K65" s="144" t="e">
        <v>#REF!</v>
      </c>
      <c r="L65" s="144" t="e">
        <v>#REF!</v>
      </c>
      <c r="M65" s="144" t="e">
        <v>#REF!</v>
      </c>
      <c r="N65" s="144" t="e">
        <v>#REF!</v>
      </c>
      <c r="O65" s="144" t="e">
        <v>#REF!</v>
      </c>
      <c r="P65" s="144" t="e">
        <v>#REF!</v>
      </c>
      <c r="Q65" s="144" t="e">
        <v>#REF!</v>
      </c>
      <c r="R65" s="144" t="e">
        <v>#REF!</v>
      </c>
      <c r="S65" s="144" t="e">
        <v>#REF!</v>
      </c>
      <c r="T65" s="144" t="e">
        <v>#REF!</v>
      </c>
      <c r="U65" s="144" t="e">
        <v>#REF!</v>
      </c>
      <c r="V65" s="144" t="e">
        <v>#REF!</v>
      </c>
      <c r="W65" s="144" t="e">
        <v>#REF!</v>
      </c>
      <c r="X65" s="144" t="e">
        <v>#REF!</v>
      </c>
      <c r="Y65" s="144" t="e">
        <v>#REF!</v>
      </c>
      <c r="Z65" s="144" t="e">
        <v>#REF!</v>
      </c>
      <c r="AA65" s="144" t="e">
        <v>#REF!</v>
      </c>
      <c r="AB65" s="144" t="e">
        <v>#REF!</v>
      </c>
      <c r="AC65" s="144" t="e">
        <v>#REF!</v>
      </c>
      <c r="AD65" s="144" t="e">
        <v>#REF!</v>
      </c>
      <c r="AE65" s="144" t="e">
        <v>#REF!</v>
      </c>
      <c r="AF65" s="144" t="e">
        <v>#REF!</v>
      </c>
      <c r="AG65" s="144" t="e">
        <v>#REF!</v>
      </c>
      <c r="AH65" s="144" t="e">
        <v>#REF!</v>
      </c>
      <c r="AI65" s="144" t="e">
        <v>#REF!</v>
      </c>
      <c r="AJ65" s="144" t="e">
        <v>#REF!</v>
      </c>
      <c r="AK65" s="144" t="e">
        <v>#REF!</v>
      </c>
      <c r="AL65" s="144" t="e">
        <v>#REF!</v>
      </c>
      <c r="AM65" s="144" t="e">
        <v>#REF!</v>
      </c>
      <c r="AN65" s="144" t="e">
        <v>#REF!</v>
      </c>
      <c r="AO65" s="144" t="e">
        <v>#REF!</v>
      </c>
      <c r="AP65" s="144" t="e">
        <v>#REF!</v>
      </c>
      <c r="AQ65" s="144" t="e">
        <v>#REF!</v>
      </c>
      <c r="AR65" s="146" t="e">
        <v>#REF!</v>
      </c>
      <c r="AS65" s="146" t="e">
        <v>#REF!</v>
      </c>
      <c r="AT65" s="146" t="e">
        <v>#REF!</v>
      </c>
      <c r="AU65" s="146" t="e">
        <v>#REF!</v>
      </c>
      <c r="AV65" s="146" t="e">
        <v>#REF!</v>
      </c>
      <c r="AW65" s="146" t="e">
        <v>#REF!</v>
      </c>
      <c r="AX65" s="146" t="e">
        <v>#REF!</v>
      </c>
      <c r="AY65" s="146" t="e">
        <v>#REF!</v>
      </c>
      <c r="AZ65" s="146" t="e">
        <v>#REF!</v>
      </c>
      <c r="BA65" s="146" t="e">
        <v>#REF!</v>
      </c>
      <c r="BB65" s="146" t="e">
        <v>#REF!</v>
      </c>
      <c r="BC65" s="146" t="e">
        <v>#REF!</v>
      </c>
      <c r="BD65" s="146" t="e">
        <v>#REF!</v>
      </c>
      <c r="BE65" s="146" t="e">
        <v>#REF!</v>
      </c>
      <c r="BF65" s="146" t="e">
        <v>#REF!</v>
      </c>
      <c r="BG65" s="146" t="e">
        <v>#REF!</v>
      </c>
      <c r="BH65" s="146" t="e">
        <v>#REF!</v>
      </c>
      <c r="BI65" s="146" t="e">
        <v>#REF!</v>
      </c>
      <c r="BJ65" s="146" t="e">
        <v>#REF!</v>
      </c>
      <c r="BK65" s="146" t="e">
        <v>#REF!</v>
      </c>
      <c r="BL65" s="146" t="e">
        <v>#REF!</v>
      </c>
      <c r="BM65" s="146" t="e">
        <v>#REF!</v>
      </c>
      <c r="BN65" s="146" t="e">
        <v>#REF!</v>
      </c>
      <c r="BO65" s="146" t="e">
        <v>#REF!</v>
      </c>
      <c r="BP65" s="146" t="e">
        <v>#REF!</v>
      </c>
      <c r="BQ65" s="146" t="e">
        <v>#REF!</v>
      </c>
      <c r="BR65" s="146" t="e">
        <v>#REF!</v>
      </c>
      <c r="BS65" s="146" t="e">
        <v>#REF!</v>
      </c>
      <c r="BT65" s="146" t="e">
        <v>#REF!</v>
      </c>
      <c r="BU65" s="146" t="e">
        <v>#REF!</v>
      </c>
      <c r="BV65" s="146" t="e">
        <v>#REF!</v>
      </c>
      <c r="BW65" s="146" t="e">
        <v>#REF!</v>
      </c>
      <c r="BX65" s="146" t="e">
        <v>#REF!</v>
      </c>
      <c r="BY65" s="146" t="e">
        <v>#REF!</v>
      </c>
      <c r="BZ65" s="146" t="e">
        <v>#REF!</v>
      </c>
      <c r="CA65" s="146" t="e">
        <v>#REF!</v>
      </c>
      <c r="CB65" s="146" t="e">
        <v>#REF!</v>
      </c>
      <c r="CC65" s="146" t="e">
        <v>#REF!</v>
      </c>
      <c r="CD65" s="146" t="e">
        <v>#REF!</v>
      </c>
      <c r="CE65" s="146" t="e">
        <v>#REF!</v>
      </c>
      <c r="CF65" s="146" t="e">
        <v>#REF!</v>
      </c>
      <c r="CG65" s="146" t="e">
        <v>#REF!</v>
      </c>
      <c r="CH65" s="83"/>
    </row>
    <row r="66" spans="1:86" ht="54.95" customHeight="1" x14ac:dyDescent="0.25">
      <c r="A66" s="18" t="s">
        <v>34</v>
      </c>
      <c r="B66" s="81" t="str">
        <f>A66&amp;" "&amp;VLOOKUP(A66,T_COMPETENCES[#Data],2,FALSE)</f>
        <v>C4.1 Faire un compte rendu écrit et oral d'une activité en atelier ou en entreprise</v>
      </c>
      <c r="C66" s="68" t="str">
        <f>IF(E66=0,"NE",(SUM(F66:CG66)*0.25)/COUNTA(F66:CG66))</f>
        <v>NE</v>
      </c>
      <c r="D66" s="69" t="str">
        <f>IF(E66=0,"NE",IF(AND(C66&gt;=$C$3,E66&gt;=3),"OUI","NON"))</f>
        <v>NE</v>
      </c>
      <c r="E66" s="70">
        <f>COUNTA(F66:CG66)</f>
        <v>0</v>
      </c>
      <c r="F66" s="71"/>
      <c r="G66" s="71"/>
      <c r="H66" s="72"/>
      <c r="I66" s="71"/>
      <c r="J66" s="71"/>
      <c r="K66" s="71"/>
      <c r="L66" s="71"/>
      <c r="M66" s="71"/>
      <c r="N66" s="72"/>
      <c r="O66" s="71"/>
      <c r="P66" s="71"/>
      <c r="Q66" s="73"/>
      <c r="R66" s="71"/>
      <c r="S66" s="71"/>
      <c r="T66" s="71"/>
      <c r="U66" s="71"/>
      <c r="V66" s="71"/>
      <c r="W66" s="71"/>
      <c r="X66" s="71"/>
      <c r="Y66" s="71"/>
      <c r="Z66" s="72"/>
      <c r="AA66" s="71"/>
      <c r="AB66" s="71"/>
      <c r="AC66" s="72"/>
      <c r="AD66" s="71"/>
      <c r="AE66" s="71"/>
      <c r="AF66" s="72"/>
      <c r="AG66" s="71"/>
      <c r="AH66" s="71"/>
      <c r="AI66" s="72"/>
      <c r="AJ66" s="71"/>
      <c r="AK66" s="71"/>
      <c r="AL66" s="72"/>
      <c r="AM66" s="71"/>
      <c r="AN66" s="71"/>
      <c r="AO66" s="71"/>
      <c r="AP66" s="71"/>
      <c r="AQ66" s="71"/>
      <c r="AR66" s="74"/>
      <c r="AS66" s="72"/>
      <c r="AT66" s="71"/>
      <c r="AU66" s="71"/>
      <c r="AV66" s="72"/>
      <c r="AW66" s="71"/>
      <c r="AX66" s="71"/>
      <c r="AY66" s="71"/>
      <c r="AZ66" s="71"/>
      <c r="BA66" s="71"/>
      <c r="BB66" s="71"/>
      <c r="BC66" s="71"/>
      <c r="BD66" s="71"/>
      <c r="BE66" s="71"/>
      <c r="BF66" s="71"/>
      <c r="BG66" s="71"/>
      <c r="BH66" s="72"/>
      <c r="BI66" s="71"/>
      <c r="BJ66" s="71"/>
      <c r="BK66" s="72"/>
      <c r="BL66" s="71"/>
      <c r="BM66" s="72"/>
      <c r="BN66" s="71"/>
      <c r="BO66" s="71"/>
      <c r="BP66" s="71"/>
      <c r="BQ66" s="72"/>
      <c r="BR66" s="71"/>
      <c r="BS66" s="71"/>
      <c r="BT66" s="71"/>
      <c r="BU66" s="71"/>
      <c r="BV66" s="72"/>
      <c r="BW66" s="71"/>
      <c r="BX66" s="71"/>
      <c r="BY66" s="72"/>
      <c r="BZ66" s="71"/>
      <c r="CA66" s="71"/>
      <c r="CB66" s="71"/>
      <c r="CC66" s="71"/>
      <c r="CD66" s="72"/>
      <c r="CE66" s="72"/>
      <c r="CF66" s="72"/>
      <c r="CG66" s="71"/>
      <c r="CH66" s="84"/>
    </row>
    <row r="67" spans="1:86" ht="23.25" hidden="1" outlineLevel="1" x14ac:dyDescent="0.25">
      <c r="B67" s="82" t="s">
        <v>130</v>
      </c>
      <c r="C67" s="147" t="s">
        <v>131</v>
      </c>
      <c r="D67" s="148"/>
      <c r="E67" s="148"/>
      <c r="F67" s="148"/>
      <c r="G67" s="148"/>
      <c r="H67" s="148"/>
      <c r="I67" s="148"/>
      <c r="J67" s="148"/>
      <c r="K67" s="148"/>
      <c r="L67" s="148"/>
      <c r="M67" s="148"/>
      <c r="N67" s="148"/>
      <c r="O67" s="148"/>
      <c r="P67" s="148"/>
      <c r="Q67" s="148"/>
      <c r="R67" s="148"/>
      <c r="S67" s="148"/>
      <c r="T67" s="148"/>
      <c r="U67" s="148"/>
      <c r="V67" s="148"/>
      <c r="W67" s="148"/>
      <c r="X67" s="148"/>
      <c r="Y67" s="148"/>
      <c r="Z67" s="148"/>
      <c r="AA67" s="148"/>
      <c r="AB67" s="148"/>
      <c r="AC67" s="148"/>
      <c r="AD67" s="148"/>
      <c r="AE67" s="148"/>
      <c r="AF67" s="148"/>
      <c r="AG67" s="148"/>
      <c r="AH67" s="148"/>
      <c r="AI67" s="148"/>
      <c r="AJ67" s="148"/>
      <c r="AK67" s="148"/>
      <c r="AL67" s="148"/>
      <c r="AM67" s="148"/>
      <c r="AN67" s="148"/>
      <c r="AO67" s="148"/>
      <c r="AP67" s="148"/>
      <c r="AQ67" s="148"/>
      <c r="AR67" s="100"/>
      <c r="AS67" s="80"/>
      <c r="AT67" s="101"/>
      <c r="AU67" s="101"/>
      <c r="AV67" s="80"/>
      <c r="AW67" s="101"/>
      <c r="AX67" s="101"/>
      <c r="AY67" s="101"/>
      <c r="AZ67" s="101"/>
      <c r="BA67" s="101"/>
      <c r="BB67" s="101"/>
      <c r="BC67" s="101"/>
      <c r="BD67" s="101"/>
      <c r="BE67" s="101"/>
      <c r="BF67" s="101"/>
      <c r="BG67" s="101"/>
      <c r="BH67" s="80"/>
      <c r="BI67" s="101"/>
      <c r="BJ67" s="101"/>
      <c r="BK67" s="80"/>
      <c r="BL67" s="101"/>
      <c r="BM67" s="80"/>
      <c r="BN67" s="101"/>
      <c r="BO67" s="101"/>
      <c r="BP67" s="101"/>
      <c r="BQ67" s="80"/>
      <c r="BR67" s="101"/>
      <c r="BS67" s="101"/>
      <c r="BT67" s="101"/>
      <c r="BU67" s="101"/>
      <c r="BV67" s="102"/>
      <c r="BW67" s="101"/>
      <c r="BX67" s="101"/>
      <c r="BY67" s="80"/>
      <c r="BZ67" s="101"/>
      <c r="CA67" s="101"/>
      <c r="CB67" s="101"/>
      <c r="CC67" s="101"/>
      <c r="CD67" s="80"/>
      <c r="CE67" s="80"/>
      <c r="CF67" s="80"/>
      <c r="CG67" s="101"/>
      <c r="CH67" s="84"/>
    </row>
    <row r="68" spans="1:86" ht="23.25" hidden="1" outlineLevel="1" x14ac:dyDescent="0.25">
      <c r="B68" s="82" t="s">
        <v>132</v>
      </c>
      <c r="C68" s="147" t="s">
        <v>133</v>
      </c>
      <c r="D68" s="148"/>
      <c r="E68" s="148"/>
      <c r="F68" s="148"/>
      <c r="G68" s="148"/>
      <c r="H68" s="148"/>
      <c r="I68" s="148"/>
      <c r="J68" s="148"/>
      <c r="K68" s="148"/>
      <c r="L68" s="148"/>
      <c r="M68" s="148"/>
      <c r="N68" s="148"/>
      <c r="O68" s="148"/>
      <c r="P68" s="148"/>
      <c r="Q68" s="148"/>
      <c r="R68" s="148"/>
      <c r="S68" s="148"/>
      <c r="T68" s="148"/>
      <c r="U68" s="148"/>
      <c r="V68" s="148"/>
      <c r="W68" s="148"/>
      <c r="X68" s="148"/>
      <c r="Y68" s="148"/>
      <c r="Z68" s="148"/>
      <c r="AA68" s="148"/>
      <c r="AB68" s="148"/>
      <c r="AC68" s="148"/>
      <c r="AD68" s="148"/>
      <c r="AE68" s="148"/>
      <c r="AF68" s="148"/>
      <c r="AG68" s="148"/>
      <c r="AH68" s="148"/>
      <c r="AI68" s="148"/>
      <c r="AJ68" s="148"/>
      <c r="AK68" s="148"/>
      <c r="AL68" s="148"/>
      <c r="AM68" s="148"/>
      <c r="AN68" s="148"/>
      <c r="AO68" s="148"/>
      <c r="AP68" s="148"/>
      <c r="AQ68" s="148"/>
      <c r="AR68" s="100"/>
      <c r="AS68" s="80"/>
      <c r="AT68" s="101"/>
      <c r="AU68" s="101"/>
      <c r="AV68" s="80"/>
      <c r="AW68" s="101"/>
      <c r="AX68" s="101"/>
      <c r="AY68" s="101"/>
      <c r="AZ68" s="101"/>
      <c r="BA68" s="101"/>
      <c r="BB68" s="101"/>
      <c r="BC68" s="101"/>
      <c r="BD68" s="101"/>
      <c r="BE68" s="101"/>
      <c r="BF68" s="101"/>
      <c r="BG68" s="101"/>
      <c r="BH68" s="80"/>
      <c r="BI68" s="101"/>
      <c r="BJ68" s="101"/>
      <c r="BK68" s="80"/>
      <c r="BL68" s="101"/>
      <c r="BM68" s="80"/>
      <c r="BN68" s="101"/>
      <c r="BO68" s="101"/>
      <c r="BP68" s="101"/>
      <c r="BQ68" s="80"/>
      <c r="BR68" s="101"/>
      <c r="BS68" s="101"/>
      <c r="BT68" s="101"/>
      <c r="BU68" s="101"/>
      <c r="BV68" s="102"/>
      <c r="BW68" s="101"/>
      <c r="BX68" s="101"/>
      <c r="BY68" s="80"/>
      <c r="BZ68" s="101"/>
      <c r="CA68" s="101"/>
      <c r="CB68" s="101"/>
      <c r="CC68" s="101"/>
      <c r="CD68" s="80"/>
      <c r="CE68" s="80"/>
      <c r="CF68" s="80"/>
      <c r="CG68" s="101"/>
      <c r="CH68" s="84"/>
    </row>
    <row r="69" spans="1:86" ht="23.25" hidden="1" outlineLevel="1" x14ac:dyDescent="0.25">
      <c r="B69" s="82" t="s">
        <v>134</v>
      </c>
      <c r="C69" s="147" t="s">
        <v>135</v>
      </c>
      <c r="D69" s="148"/>
      <c r="E69" s="148"/>
      <c r="F69" s="148"/>
      <c r="G69" s="148"/>
      <c r="H69" s="148"/>
      <c r="I69" s="148"/>
      <c r="J69" s="148"/>
      <c r="K69" s="148"/>
      <c r="L69" s="148"/>
      <c r="M69" s="148"/>
      <c r="N69" s="148"/>
      <c r="O69" s="148"/>
      <c r="P69" s="148"/>
      <c r="Q69" s="148"/>
      <c r="R69" s="148"/>
      <c r="S69" s="148"/>
      <c r="T69" s="148"/>
      <c r="U69" s="148"/>
      <c r="V69" s="148"/>
      <c r="W69" s="148"/>
      <c r="X69" s="148"/>
      <c r="Y69" s="148"/>
      <c r="Z69" s="148"/>
      <c r="AA69" s="148"/>
      <c r="AB69" s="148"/>
      <c r="AC69" s="148"/>
      <c r="AD69" s="148"/>
      <c r="AE69" s="148"/>
      <c r="AF69" s="148"/>
      <c r="AG69" s="148"/>
      <c r="AH69" s="148"/>
      <c r="AI69" s="148"/>
      <c r="AJ69" s="148"/>
      <c r="AK69" s="148"/>
      <c r="AL69" s="148"/>
      <c r="AM69" s="148"/>
      <c r="AN69" s="148"/>
      <c r="AO69" s="148"/>
      <c r="AP69" s="148"/>
      <c r="AQ69" s="148"/>
      <c r="AR69" s="100"/>
      <c r="AS69" s="80"/>
      <c r="AT69" s="101"/>
      <c r="AU69" s="101"/>
      <c r="AV69" s="80"/>
      <c r="AW69" s="101"/>
      <c r="AX69" s="101"/>
      <c r="AY69" s="101"/>
      <c r="AZ69" s="101"/>
      <c r="BA69" s="101"/>
      <c r="BB69" s="101"/>
      <c r="BC69" s="101"/>
      <c r="BD69" s="101"/>
      <c r="BE69" s="101"/>
      <c r="BF69" s="101"/>
      <c r="BG69" s="101"/>
      <c r="BH69" s="80"/>
      <c r="BI69" s="101"/>
      <c r="BJ69" s="101"/>
      <c r="BK69" s="80"/>
      <c r="BL69" s="101"/>
      <c r="BM69" s="80"/>
      <c r="BN69" s="101"/>
      <c r="BO69" s="101"/>
      <c r="BP69" s="101"/>
      <c r="BQ69" s="80"/>
      <c r="BR69" s="101"/>
      <c r="BS69" s="101"/>
      <c r="BT69" s="101"/>
      <c r="BU69" s="101"/>
      <c r="BV69" s="102"/>
      <c r="BW69" s="101"/>
      <c r="BX69" s="101"/>
      <c r="BY69" s="80"/>
      <c r="BZ69" s="101"/>
      <c r="CA69" s="101"/>
      <c r="CB69" s="101"/>
      <c r="CC69" s="101"/>
      <c r="CD69" s="80"/>
      <c r="CE69" s="80"/>
      <c r="CF69" s="80"/>
      <c r="CG69" s="101"/>
      <c r="CH69" s="84"/>
    </row>
    <row r="70" spans="1:86" ht="54.95" customHeight="1" collapsed="1" x14ac:dyDescent="0.25">
      <c r="A70" s="18" t="s">
        <v>35</v>
      </c>
      <c r="B70" s="67" t="str">
        <f>A70&amp;" "&amp;VLOOKUP(A70,T_COMPETENCES[#Data],2,FALSE)</f>
        <v>C4.2 Décrire oralement une situation et/ou des conditions de travail</v>
      </c>
      <c r="C70" s="68" t="str">
        <f>IF(E70=0,"NE",(SUM(F70:CG70)*0.25)/COUNTA(F70:CG70))</f>
        <v>NE</v>
      </c>
      <c r="D70" s="69" t="str">
        <f>IF(E70=0,"NE",IF(AND(C70&gt;=$C$3,E70&gt;=3),"OUI","NON"))</f>
        <v>NE</v>
      </c>
      <c r="E70" s="70">
        <f>COUNTA(F70:CG70)</f>
        <v>0</v>
      </c>
      <c r="F70" s="71"/>
      <c r="G70" s="71"/>
      <c r="H70" s="72"/>
      <c r="I70" s="71"/>
      <c r="J70" s="71"/>
      <c r="K70" s="71"/>
      <c r="L70" s="71"/>
      <c r="M70" s="71"/>
      <c r="N70" s="72"/>
      <c r="O70" s="71"/>
      <c r="P70" s="71"/>
      <c r="Q70" s="73"/>
      <c r="R70" s="71"/>
      <c r="S70" s="71"/>
      <c r="T70" s="71"/>
      <c r="U70" s="71"/>
      <c r="V70" s="71"/>
      <c r="W70" s="71"/>
      <c r="X70" s="71"/>
      <c r="Y70" s="71"/>
      <c r="Z70" s="72"/>
      <c r="AA70" s="71"/>
      <c r="AB70" s="71"/>
      <c r="AC70" s="72"/>
      <c r="AD70" s="71"/>
      <c r="AE70" s="71"/>
      <c r="AF70" s="72"/>
      <c r="AG70" s="71"/>
      <c r="AH70" s="71"/>
      <c r="AI70" s="72"/>
      <c r="AJ70" s="71"/>
      <c r="AK70" s="71"/>
      <c r="AL70" s="72"/>
      <c r="AM70" s="71"/>
      <c r="AN70" s="71"/>
      <c r="AO70" s="71"/>
      <c r="AP70" s="71"/>
      <c r="AQ70" s="71"/>
      <c r="AR70" s="74"/>
      <c r="AS70" s="72"/>
      <c r="AT70" s="71"/>
      <c r="AU70" s="71"/>
      <c r="AV70" s="72"/>
      <c r="AW70" s="71"/>
      <c r="AX70" s="71"/>
      <c r="AY70" s="71"/>
      <c r="AZ70" s="71"/>
      <c r="BA70" s="71"/>
      <c r="BB70" s="71"/>
      <c r="BC70" s="71"/>
      <c r="BD70" s="71"/>
      <c r="BE70" s="71"/>
      <c r="BF70" s="71"/>
      <c r="BG70" s="71"/>
      <c r="BH70" s="72"/>
      <c r="BI70" s="71"/>
      <c r="BJ70" s="71"/>
      <c r="BK70" s="72"/>
      <c r="BL70" s="71"/>
      <c r="BM70" s="72"/>
      <c r="BN70" s="71"/>
      <c r="BO70" s="71"/>
      <c r="BP70" s="71"/>
      <c r="BQ70" s="72"/>
      <c r="BR70" s="71"/>
      <c r="BS70" s="71"/>
      <c r="BT70" s="71"/>
      <c r="BU70" s="71"/>
      <c r="BV70" s="72"/>
      <c r="BW70" s="71"/>
      <c r="BX70" s="71"/>
      <c r="BY70" s="72"/>
      <c r="BZ70" s="71"/>
      <c r="CA70" s="71"/>
      <c r="CB70" s="71"/>
      <c r="CC70" s="71"/>
      <c r="CD70" s="72"/>
      <c r="CE70" s="72"/>
      <c r="CF70" s="72"/>
      <c r="CG70" s="71"/>
      <c r="CH70" s="84"/>
    </row>
    <row r="71" spans="1:86" ht="23.25" hidden="1" outlineLevel="1" x14ac:dyDescent="0.25">
      <c r="B71" s="103" t="s">
        <v>136</v>
      </c>
      <c r="C71" s="148" t="s">
        <v>137</v>
      </c>
      <c r="D71" s="148"/>
      <c r="E71" s="148"/>
      <c r="F71" s="148"/>
      <c r="G71" s="148"/>
      <c r="H71" s="148"/>
      <c r="I71" s="148"/>
      <c r="J71" s="148"/>
      <c r="K71" s="148"/>
      <c r="L71" s="148"/>
      <c r="M71" s="148"/>
      <c r="N71" s="148"/>
      <c r="O71" s="148"/>
      <c r="P71" s="148"/>
      <c r="Q71" s="148"/>
      <c r="R71" s="148"/>
      <c r="S71" s="148"/>
      <c r="T71" s="148"/>
      <c r="U71" s="148"/>
      <c r="V71" s="148"/>
      <c r="W71" s="148"/>
      <c r="X71" s="148"/>
      <c r="Y71" s="148"/>
      <c r="Z71" s="148"/>
      <c r="AA71" s="148"/>
      <c r="AB71" s="148"/>
      <c r="AC71" s="148"/>
      <c r="AD71" s="148"/>
      <c r="AE71" s="148"/>
      <c r="AF71" s="148"/>
      <c r="AG71" s="148"/>
      <c r="AH71" s="148"/>
      <c r="AI71" s="148"/>
      <c r="AJ71" s="148"/>
      <c r="AK71" s="148"/>
      <c r="AL71" s="148"/>
      <c r="AM71" s="148"/>
      <c r="AN71" s="148"/>
      <c r="AO71" s="148"/>
      <c r="AP71" s="148"/>
      <c r="AQ71" s="148"/>
      <c r="AR71" s="101"/>
      <c r="AS71" s="80"/>
      <c r="AT71" s="101"/>
      <c r="AU71" s="101"/>
      <c r="AV71" s="80"/>
      <c r="AW71" s="101"/>
      <c r="AX71" s="101"/>
      <c r="AY71" s="101"/>
      <c r="AZ71" s="101"/>
      <c r="BA71" s="101"/>
      <c r="BB71" s="101"/>
      <c r="BC71" s="101"/>
      <c r="BD71" s="101"/>
      <c r="BE71" s="101"/>
      <c r="BF71" s="101"/>
      <c r="BG71" s="101"/>
      <c r="BH71" s="80"/>
      <c r="BI71" s="101"/>
      <c r="BJ71" s="101"/>
      <c r="BK71" s="80"/>
      <c r="BL71" s="101"/>
      <c r="BM71" s="80"/>
      <c r="BN71" s="101"/>
      <c r="BO71" s="101"/>
      <c r="BP71" s="101"/>
      <c r="BQ71" s="80"/>
      <c r="BR71" s="101"/>
      <c r="BS71" s="101"/>
      <c r="BT71" s="101"/>
      <c r="BU71" s="101"/>
      <c r="BV71" s="102"/>
      <c r="BW71" s="101"/>
      <c r="BX71" s="101"/>
      <c r="BY71" s="80"/>
      <c r="BZ71" s="101"/>
      <c r="CA71" s="101"/>
      <c r="CB71" s="101"/>
      <c r="CC71" s="101"/>
      <c r="CD71" s="80"/>
      <c r="CE71" s="80"/>
      <c r="CF71" s="80"/>
      <c r="CG71" s="101"/>
      <c r="CH71" s="84"/>
    </row>
    <row r="72" spans="1:86" ht="81" hidden="1" customHeight="1" outlineLevel="1" x14ac:dyDescent="0.25">
      <c r="B72" s="103" t="s">
        <v>138</v>
      </c>
      <c r="C72" s="148" t="s">
        <v>139</v>
      </c>
      <c r="D72" s="148"/>
      <c r="E72" s="148"/>
      <c r="F72" s="148"/>
      <c r="G72" s="148"/>
      <c r="H72" s="148"/>
      <c r="I72" s="148"/>
      <c r="J72" s="148"/>
      <c r="K72" s="148"/>
      <c r="L72" s="148"/>
      <c r="M72" s="148"/>
      <c r="N72" s="148"/>
      <c r="O72" s="148"/>
      <c r="P72" s="148"/>
      <c r="Q72" s="148"/>
      <c r="R72" s="148"/>
      <c r="S72" s="148"/>
      <c r="T72" s="148"/>
      <c r="U72" s="148"/>
      <c r="V72" s="148"/>
      <c r="W72" s="148"/>
      <c r="X72" s="148"/>
      <c r="Y72" s="148"/>
      <c r="Z72" s="148"/>
      <c r="AA72" s="148"/>
      <c r="AB72" s="148"/>
      <c r="AC72" s="148"/>
      <c r="AD72" s="148"/>
      <c r="AE72" s="148"/>
      <c r="AF72" s="148"/>
      <c r="AG72" s="148"/>
      <c r="AH72" s="148"/>
      <c r="AI72" s="148"/>
      <c r="AJ72" s="148"/>
      <c r="AK72" s="148"/>
      <c r="AL72" s="148"/>
      <c r="AM72" s="148"/>
      <c r="AN72" s="148"/>
      <c r="AO72" s="148"/>
      <c r="AP72" s="148"/>
      <c r="AQ72" s="148"/>
      <c r="AR72" s="101"/>
      <c r="AS72" s="80"/>
      <c r="AT72" s="101"/>
      <c r="AU72" s="101"/>
      <c r="AV72" s="80"/>
      <c r="AW72" s="101"/>
      <c r="AX72" s="101"/>
      <c r="AY72" s="101"/>
      <c r="AZ72" s="101"/>
      <c r="BA72" s="101"/>
      <c r="BB72" s="101"/>
      <c r="BC72" s="101"/>
      <c r="BD72" s="101"/>
      <c r="BE72" s="101"/>
      <c r="BF72" s="101"/>
      <c r="BG72" s="101"/>
      <c r="BH72" s="80"/>
      <c r="BI72" s="101"/>
      <c r="BJ72" s="101"/>
      <c r="BK72" s="80"/>
      <c r="BL72" s="101"/>
      <c r="BM72" s="80"/>
      <c r="BN72" s="101"/>
      <c r="BO72" s="101"/>
      <c r="BP72" s="101"/>
      <c r="BQ72" s="80"/>
      <c r="BR72" s="101"/>
      <c r="BS72" s="101"/>
      <c r="BT72" s="101"/>
      <c r="BU72" s="101"/>
      <c r="BV72" s="102"/>
      <c r="BW72" s="101"/>
      <c r="BX72" s="101"/>
      <c r="BY72" s="80"/>
      <c r="BZ72" s="101"/>
      <c r="CA72" s="101"/>
      <c r="CB72" s="101"/>
      <c r="CC72" s="101"/>
      <c r="CD72" s="80"/>
      <c r="CE72" s="80"/>
      <c r="CF72" s="80"/>
      <c r="CG72" s="101"/>
      <c r="CH72" s="84"/>
    </row>
    <row r="73" spans="1:86" ht="54.95" customHeight="1" collapsed="1" x14ac:dyDescent="0.25">
      <c r="A73" s="18" t="s">
        <v>36</v>
      </c>
      <c r="B73" s="81" t="str">
        <f>A73&amp;" "&amp;VLOOKUP(A73,T_COMPETENCES[#Data],2,FALSE)</f>
        <v>C4.3 S'avoir s'auto évaluer</v>
      </c>
      <c r="C73" s="68" t="str">
        <f t="shared" ref="C73:C74" si="23">IF(E73=0,"NE",(SUM(F73:CG73)*0.25)/COUNTA(F73:CG73))</f>
        <v>NE</v>
      </c>
      <c r="D73" s="69" t="str">
        <f t="shared" ref="D73:D74" si="24">IF(E73=0,"NE",IF(AND(C73&gt;=$C$3,E73&gt;=3),"OUI","NON"))</f>
        <v>NE</v>
      </c>
      <c r="E73" s="70">
        <f t="shared" ref="E73:E74" si="25">COUNTA(F73:CG73)</f>
        <v>0</v>
      </c>
      <c r="F73" s="71"/>
      <c r="G73" s="71"/>
      <c r="H73" s="72"/>
      <c r="I73" s="71"/>
      <c r="J73" s="71"/>
      <c r="K73" s="71"/>
      <c r="L73" s="71"/>
      <c r="M73" s="71"/>
      <c r="N73" s="72"/>
      <c r="O73" s="71"/>
      <c r="P73" s="71"/>
      <c r="Q73" s="73"/>
      <c r="R73" s="71"/>
      <c r="S73" s="71"/>
      <c r="T73" s="71"/>
      <c r="U73" s="71"/>
      <c r="V73" s="71"/>
      <c r="W73" s="71"/>
      <c r="X73" s="71"/>
      <c r="Y73" s="71"/>
      <c r="Z73" s="72"/>
      <c r="AA73" s="71"/>
      <c r="AB73" s="71"/>
      <c r="AC73" s="72"/>
      <c r="AD73" s="71"/>
      <c r="AE73" s="71"/>
      <c r="AF73" s="72"/>
      <c r="AG73" s="71"/>
      <c r="AH73" s="71"/>
      <c r="AI73" s="72"/>
      <c r="AJ73" s="71"/>
      <c r="AK73" s="71"/>
      <c r="AL73" s="72"/>
      <c r="AM73" s="71"/>
      <c r="AN73" s="71"/>
      <c r="AO73" s="71"/>
      <c r="AP73" s="71"/>
      <c r="AQ73" s="71"/>
      <c r="AR73" s="74"/>
      <c r="AS73" s="72"/>
      <c r="AT73" s="71"/>
      <c r="AU73" s="71"/>
      <c r="AV73" s="72"/>
      <c r="AW73" s="71"/>
      <c r="AX73" s="71"/>
      <c r="AY73" s="71"/>
      <c r="AZ73" s="71"/>
      <c r="BA73" s="71"/>
      <c r="BB73" s="71"/>
      <c r="BC73" s="71"/>
      <c r="BD73" s="71"/>
      <c r="BE73" s="71"/>
      <c r="BF73" s="71"/>
      <c r="BG73" s="71"/>
      <c r="BH73" s="72"/>
      <c r="BI73" s="71"/>
      <c r="BJ73" s="71"/>
      <c r="BK73" s="72"/>
      <c r="BL73" s="71"/>
      <c r="BM73" s="72"/>
      <c r="BN73" s="71"/>
      <c r="BO73" s="71"/>
      <c r="BP73" s="71"/>
      <c r="BQ73" s="72"/>
      <c r="BR73" s="71"/>
      <c r="BS73" s="71"/>
      <c r="BT73" s="71"/>
      <c r="BU73" s="71"/>
      <c r="BV73" s="72"/>
      <c r="BW73" s="71"/>
      <c r="BX73" s="71"/>
      <c r="BY73" s="72"/>
      <c r="BZ73" s="71"/>
      <c r="CA73" s="71"/>
      <c r="CB73" s="71"/>
      <c r="CC73" s="71"/>
      <c r="CD73" s="72"/>
      <c r="CE73" s="72"/>
      <c r="CF73" s="72"/>
      <c r="CG73" s="71"/>
      <c r="CH73" s="84"/>
    </row>
    <row r="74" spans="1:86" ht="54.95" customHeight="1" x14ac:dyDescent="0.25">
      <c r="A74" s="18" t="s">
        <v>37</v>
      </c>
      <c r="B74" s="67" t="str">
        <f>A74&amp;" "&amp;VLOOKUP(A74,T_COMPETENCES[#Data],2,FALSE)</f>
        <v>C4.4 Décrire oralement un produit, ouvrage ou partie d’ouvrage</v>
      </c>
      <c r="C74" s="68" t="str">
        <f t="shared" si="23"/>
        <v>NE</v>
      </c>
      <c r="D74" s="69" t="str">
        <f t="shared" si="24"/>
        <v>NE</v>
      </c>
      <c r="E74" s="70">
        <f t="shared" si="25"/>
        <v>0</v>
      </c>
      <c r="F74" s="71"/>
      <c r="G74" s="71"/>
      <c r="H74" s="72"/>
      <c r="I74" s="71"/>
      <c r="J74" s="71"/>
      <c r="K74" s="71"/>
      <c r="L74" s="71"/>
      <c r="M74" s="71"/>
      <c r="N74" s="72"/>
      <c r="O74" s="71"/>
      <c r="P74" s="71"/>
      <c r="Q74" s="73"/>
      <c r="R74" s="71"/>
      <c r="S74" s="71"/>
      <c r="T74" s="71"/>
      <c r="U74" s="71"/>
      <c r="V74" s="71"/>
      <c r="W74" s="71"/>
      <c r="X74" s="71"/>
      <c r="Y74" s="71"/>
      <c r="Z74" s="72"/>
      <c r="AA74" s="71"/>
      <c r="AB74" s="71"/>
      <c r="AC74" s="72"/>
      <c r="AD74" s="71"/>
      <c r="AE74" s="71"/>
      <c r="AF74" s="72"/>
      <c r="AG74" s="71"/>
      <c r="AH74" s="71"/>
      <c r="AI74" s="72"/>
      <c r="AJ74" s="71"/>
      <c r="AK74" s="71"/>
      <c r="AL74" s="72"/>
      <c r="AM74" s="71"/>
      <c r="AN74" s="71"/>
      <c r="AO74" s="71"/>
      <c r="AP74" s="71"/>
      <c r="AQ74" s="71"/>
      <c r="AR74" s="74"/>
      <c r="AS74" s="72"/>
      <c r="AT74" s="71"/>
      <c r="AU74" s="71"/>
      <c r="AV74" s="72"/>
      <c r="AW74" s="71"/>
      <c r="AX74" s="71"/>
      <c r="AY74" s="71"/>
      <c r="AZ74" s="71"/>
      <c r="BA74" s="71"/>
      <c r="BB74" s="71"/>
      <c r="BC74" s="71"/>
      <c r="BD74" s="71"/>
      <c r="BE74" s="71"/>
      <c r="BF74" s="71"/>
      <c r="BG74" s="71"/>
      <c r="BH74" s="72"/>
      <c r="BI74" s="71"/>
      <c r="BJ74" s="71"/>
      <c r="BK74" s="72"/>
      <c r="BL74" s="71"/>
      <c r="BM74" s="72"/>
      <c r="BN74" s="71"/>
      <c r="BO74" s="71"/>
      <c r="BP74" s="71"/>
      <c r="BQ74" s="72"/>
      <c r="BR74" s="71"/>
      <c r="BS74" s="71"/>
      <c r="BT74" s="71"/>
      <c r="BU74" s="71"/>
      <c r="BV74" s="72"/>
      <c r="BW74" s="71"/>
      <c r="BX74" s="71"/>
      <c r="BY74" s="72"/>
      <c r="BZ74" s="71"/>
      <c r="CA74" s="71"/>
      <c r="CB74" s="71"/>
      <c r="CC74" s="71"/>
      <c r="CD74" s="72"/>
      <c r="CE74" s="72"/>
      <c r="CF74" s="72"/>
      <c r="CG74" s="71"/>
      <c r="CH74" s="84"/>
    </row>
    <row r="75" spans="1:86" ht="28.15" hidden="1" customHeight="1" outlineLevel="1" x14ac:dyDescent="0.25">
      <c r="B75" s="103" t="s">
        <v>140</v>
      </c>
      <c r="C75" s="142" t="s">
        <v>141</v>
      </c>
      <c r="D75" s="142"/>
      <c r="E75" s="142"/>
      <c r="F75" s="142"/>
      <c r="G75" s="142"/>
      <c r="H75" s="142"/>
      <c r="I75" s="142"/>
      <c r="J75" s="142"/>
      <c r="K75" s="142"/>
      <c r="L75" s="142"/>
      <c r="M75" s="142"/>
      <c r="N75" s="142"/>
      <c r="O75" s="142"/>
      <c r="P75" s="142"/>
      <c r="Q75" s="142"/>
      <c r="R75" s="142"/>
      <c r="S75" s="142"/>
      <c r="T75" s="142"/>
      <c r="U75" s="142"/>
      <c r="V75" s="142"/>
      <c r="W75" s="142"/>
      <c r="X75" s="142"/>
      <c r="Y75" s="142"/>
      <c r="Z75" s="142"/>
      <c r="AA75" s="142"/>
      <c r="AB75" s="142"/>
      <c r="AC75" s="142"/>
      <c r="AD75" s="142"/>
      <c r="AE75" s="142"/>
      <c r="AF75" s="142"/>
      <c r="AG75" s="142"/>
      <c r="AH75" s="142"/>
      <c r="AI75" s="142"/>
      <c r="AJ75" s="142"/>
      <c r="AK75" s="142"/>
      <c r="AL75" s="142"/>
      <c r="AM75" s="142"/>
      <c r="AN75" s="142"/>
      <c r="AO75" s="142"/>
      <c r="AP75" s="142"/>
      <c r="AQ75" s="142"/>
      <c r="AR75" s="101"/>
      <c r="AS75" s="80"/>
      <c r="AT75" s="101"/>
      <c r="AU75" s="101"/>
      <c r="AV75" s="80"/>
      <c r="AW75" s="101"/>
      <c r="AX75" s="101"/>
      <c r="AY75" s="101"/>
      <c r="AZ75" s="101"/>
      <c r="BA75" s="101"/>
      <c r="BB75" s="101"/>
      <c r="BC75" s="101"/>
      <c r="BD75" s="101"/>
      <c r="BE75" s="101"/>
      <c r="BF75" s="101"/>
      <c r="BG75" s="101"/>
      <c r="BH75" s="80"/>
      <c r="BI75" s="101"/>
      <c r="BJ75" s="101"/>
      <c r="BK75" s="80"/>
      <c r="BL75" s="101"/>
      <c r="BM75" s="80"/>
      <c r="BN75" s="101"/>
      <c r="BO75" s="101"/>
      <c r="BP75" s="101"/>
      <c r="BQ75" s="80"/>
      <c r="BR75" s="101"/>
      <c r="BS75" s="101"/>
      <c r="BT75" s="101"/>
      <c r="BU75" s="101"/>
      <c r="BV75" s="102"/>
      <c r="BW75" s="101"/>
      <c r="BX75" s="101"/>
      <c r="BY75" s="80"/>
      <c r="BZ75" s="101"/>
      <c r="CA75" s="101"/>
      <c r="CB75" s="101"/>
      <c r="CC75" s="101"/>
      <c r="CD75" s="80"/>
      <c r="CE75" s="80"/>
      <c r="CF75" s="80"/>
      <c r="CG75" s="101"/>
      <c r="CH75" s="84"/>
    </row>
    <row r="76" spans="1:86" ht="54" hidden="1" customHeight="1" outlineLevel="1" x14ac:dyDescent="0.25">
      <c r="B76" s="103" t="s">
        <v>142</v>
      </c>
      <c r="C76" s="142" t="s">
        <v>143</v>
      </c>
      <c r="D76" s="142"/>
      <c r="E76" s="142"/>
      <c r="F76" s="142"/>
      <c r="G76" s="142"/>
      <c r="H76" s="142"/>
      <c r="I76" s="142"/>
      <c r="J76" s="142"/>
      <c r="K76" s="142"/>
      <c r="L76" s="142"/>
      <c r="M76" s="142"/>
      <c r="N76" s="142"/>
      <c r="O76" s="142"/>
      <c r="P76" s="142"/>
      <c r="Q76" s="142"/>
      <c r="R76" s="142"/>
      <c r="S76" s="142"/>
      <c r="T76" s="142"/>
      <c r="U76" s="142"/>
      <c r="V76" s="142"/>
      <c r="W76" s="142"/>
      <c r="X76" s="142"/>
      <c r="Y76" s="142"/>
      <c r="Z76" s="142"/>
      <c r="AA76" s="142"/>
      <c r="AB76" s="142"/>
      <c r="AC76" s="142"/>
      <c r="AD76" s="142"/>
      <c r="AE76" s="142"/>
      <c r="AF76" s="142"/>
      <c r="AG76" s="142"/>
      <c r="AH76" s="142"/>
      <c r="AI76" s="142"/>
      <c r="AJ76" s="142"/>
      <c r="AK76" s="142"/>
      <c r="AL76" s="142"/>
      <c r="AM76" s="142"/>
      <c r="AN76" s="142"/>
      <c r="AO76" s="142"/>
      <c r="AP76" s="142"/>
      <c r="AQ76" s="142"/>
      <c r="AR76" s="101"/>
      <c r="AS76" s="80"/>
      <c r="AT76" s="101"/>
      <c r="AU76" s="101"/>
      <c r="AV76" s="80"/>
      <c r="AW76" s="101"/>
      <c r="AX76" s="101"/>
      <c r="AY76" s="101"/>
      <c r="AZ76" s="101"/>
      <c r="BA76" s="101"/>
      <c r="BB76" s="101"/>
      <c r="BC76" s="101"/>
      <c r="BD76" s="101"/>
      <c r="BE76" s="101"/>
      <c r="BF76" s="101"/>
      <c r="BG76" s="101"/>
      <c r="BH76" s="80"/>
      <c r="BI76" s="101"/>
      <c r="BJ76" s="101"/>
      <c r="BK76" s="80"/>
      <c r="BL76" s="101"/>
      <c r="BM76" s="80"/>
      <c r="BN76" s="101"/>
      <c r="BO76" s="101"/>
      <c r="BP76" s="101"/>
      <c r="BQ76" s="80"/>
      <c r="BR76" s="101"/>
      <c r="BS76" s="101"/>
      <c r="BT76" s="101"/>
      <c r="BU76" s="101"/>
      <c r="BV76" s="102"/>
      <c r="BW76" s="101"/>
      <c r="BX76" s="101"/>
      <c r="BY76" s="80"/>
      <c r="BZ76" s="101"/>
      <c r="CA76" s="101"/>
      <c r="CB76" s="101"/>
      <c r="CC76" s="101"/>
      <c r="CD76" s="80"/>
      <c r="CE76" s="80"/>
      <c r="CF76" s="80"/>
      <c r="CG76" s="101"/>
      <c r="CH76" s="84"/>
    </row>
    <row r="77" spans="1:86" ht="28.15" hidden="1" customHeight="1" outlineLevel="1" x14ac:dyDescent="0.25">
      <c r="B77" s="103" t="s">
        <v>144</v>
      </c>
      <c r="C77" s="142" t="s">
        <v>145</v>
      </c>
      <c r="D77" s="142"/>
      <c r="E77" s="142"/>
      <c r="F77" s="142"/>
      <c r="G77" s="142"/>
      <c r="H77" s="142"/>
      <c r="I77" s="142"/>
      <c r="J77" s="142"/>
      <c r="K77" s="142"/>
      <c r="L77" s="142"/>
      <c r="M77" s="142"/>
      <c r="N77" s="142"/>
      <c r="O77" s="142"/>
      <c r="P77" s="142"/>
      <c r="Q77" s="142"/>
      <c r="R77" s="142"/>
      <c r="S77" s="142"/>
      <c r="T77" s="142"/>
      <c r="U77" s="142"/>
      <c r="V77" s="142"/>
      <c r="W77" s="142"/>
      <c r="X77" s="142"/>
      <c r="Y77" s="142"/>
      <c r="Z77" s="142"/>
      <c r="AA77" s="142"/>
      <c r="AB77" s="142"/>
      <c r="AC77" s="142"/>
      <c r="AD77" s="142"/>
      <c r="AE77" s="142"/>
      <c r="AF77" s="142"/>
      <c r="AG77" s="142"/>
      <c r="AH77" s="142"/>
      <c r="AI77" s="142"/>
      <c r="AJ77" s="142"/>
      <c r="AK77" s="142"/>
      <c r="AL77" s="142"/>
      <c r="AM77" s="142"/>
      <c r="AN77" s="142"/>
      <c r="AO77" s="142"/>
      <c r="AP77" s="142"/>
      <c r="AQ77" s="142"/>
      <c r="AR77" s="101"/>
      <c r="AS77" s="80"/>
      <c r="AT77" s="101"/>
      <c r="AU77" s="101"/>
      <c r="AV77" s="80"/>
      <c r="AW77" s="101"/>
      <c r="AX77" s="101"/>
      <c r="AY77" s="101"/>
      <c r="AZ77" s="101"/>
      <c r="BA77" s="101"/>
      <c r="BB77" s="101"/>
      <c r="BC77" s="101"/>
      <c r="BD77" s="101"/>
      <c r="BE77" s="101"/>
      <c r="BF77" s="101"/>
      <c r="BG77" s="101"/>
      <c r="BH77" s="80"/>
      <c r="BI77" s="101"/>
      <c r="BJ77" s="101"/>
      <c r="BK77" s="80"/>
      <c r="BL77" s="101"/>
      <c r="BM77" s="80"/>
      <c r="BN77" s="101"/>
      <c r="BO77" s="101"/>
      <c r="BP77" s="101"/>
      <c r="BQ77" s="80"/>
      <c r="BR77" s="101"/>
      <c r="BS77" s="101"/>
      <c r="BT77" s="101"/>
      <c r="BU77" s="101"/>
      <c r="BV77" s="102"/>
      <c r="BW77" s="101"/>
      <c r="BX77" s="101"/>
      <c r="BY77" s="80"/>
      <c r="BZ77" s="101"/>
      <c r="CA77" s="101"/>
      <c r="CB77" s="101"/>
      <c r="CC77" s="101"/>
      <c r="CD77" s="80"/>
      <c r="CE77" s="80"/>
      <c r="CF77" s="80"/>
      <c r="CG77" s="101"/>
      <c r="CH77" s="84"/>
    </row>
    <row r="78" spans="1:86" ht="28.15" hidden="1" customHeight="1" outlineLevel="1" x14ac:dyDescent="0.25">
      <c r="B78" s="103" t="s">
        <v>146</v>
      </c>
      <c r="C78" s="142"/>
      <c r="D78" s="142"/>
      <c r="E78" s="142"/>
      <c r="F78" s="142"/>
      <c r="G78" s="142"/>
      <c r="H78" s="142"/>
      <c r="I78" s="142"/>
      <c r="J78" s="142"/>
      <c r="K78" s="142"/>
      <c r="L78" s="142"/>
      <c r="M78" s="142"/>
      <c r="N78" s="142"/>
      <c r="O78" s="142"/>
      <c r="P78" s="142"/>
      <c r="Q78" s="142"/>
      <c r="R78" s="142"/>
      <c r="S78" s="142"/>
      <c r="T78" s="142"/>
      <c r="U78" s="142"/>
      <c r="V78" s="142"/>
      <c r="W78" s="142"/>
      <c r="X78" s="142"/>
      <c r="Y78" s="142"/>
      <c r="Z78" s="142"/>
      <c r="AA78" s="142"/>
      <c r="AB78" s="142"/>
      <c r="AC78" s="142"/>
      <c r="AD78" s="142"/>
      <c r="AE78" s="142"/>
      <c r="AF78" s="142"/>
      <c r="AG78" s="142"/>
      <c r="AH78" s="142"/>
      <c r="AI78" s="142"/>
      <c r="AJ78" s="142"/>
      <c r="AK78" s="142"/>
      <c r="AL78" s="142"/>
      <c r="AM78" s="142"/>
      <c r="AN78" s="142"/>
      <c r="AO78" s="142"/>
      <c r="AP78" s="142"/>
      <c r="AQ78" s="142"/>
      <c r="AR78" s="101"/>
      <c r="AS78" s="80"/>
      <c r="AT78" s="101"/>
      <c r="AU78" s="101"/>
      <c r="AV78" s="80"/>
      <c r="AW78" s="101"/>
      <c r="AX78" s="101"/>
      <c r="AY78" s="101"/>
      <c r="AZ78" s="101"/>
      <c r="BA78" s="101"/>
      <c r="BB78" s="101"/>
      <c r="BC78" s="101"/>
      <c r="BD78" s="101"/>
      <c r="BE78" s="101"/>
      <c r="BF78" s="101"/>
      <c r="BG78" s="101"/>
      <c r="BH78" s="80"/>
      <c r="BI78" s="101"/>
      <c r="BJ78" s="101"/>
      <c r="BK78" s="80"/>
      <c r="BL78" s="101"/>
      <c r="BM78" s="80"/>
      <c r="BN78" s="101"/>
      <c r="BO78" s="101"/>
      <c r="BP78" s="101"/>
      <c r="BQ78" s="80"/>
      <c r="BR78" s="101"/>
      <c r="BS78" s="101"/>
      <c r="BT78" s="101"/>
      <c r="BU78" s="101"/>
      <c r="BV78" s="102"/>
      <c r="BW78" s="101"/>
      <c r="BX78" s="101"/>
      <c r="BY78" s="80"/>
      <c r="BZ78" s="101"/>
      <c r="CA78" s="101"/>
      <c r="CB78" s="101"/>
      <c r="CC78" s="101"/>
      <c r="CD78" s="80"/>
      <c r="CE78" s="80"/>
      <c r="CF78" s="80"/>
      <c r="CG78" s="101"/>
      <c r="CH78" s="84"/>
    </row>
    <row r="79" spans="1:86" ht="28.15" hidden="1" customHeight="1" outlineLevel="1" x14ac:dyDescent="0.25">
      <c r="B79" s="103" t="s">
        <v>147</v>
      </c>
      <c r="C79" s="142" t="s">
        <v>148</v>
      </c>
      <c r="D79" s="142"/>
      <c r="E79" s="142"/>
      <c r="F79" s="142"/>
      <c r="G79" s="142"/>
      <c r="H79" s="142"/>
      <c r="I79" s="142"/>
      <c r="J79" s="142"/>
      <c r="K79" s="142"/>
      <c r="L79" s="142"/>
      <c r="M79" s="142"/>
      <c r="N79" s="142"/>
      <c r="O79" s="142"/>
      <c r="P79" s="142"/>
      <c r="Q79" s="142"/>
      <c r="R79" s="142"/>
      <c r="S79" s="142"/>
      <c r="T79" s="142"/>
      <c r="U79" s="142"/>
      <c r="V79" s="142"/>
      <c r="W79" s="142"/>
      <c r="X79" s="142"/>
      <c r="Y79" s="142"/>
      <c r="Z79" s="142"/>
      <c r="AA79" s="142"/>
      <c r="AB79" s="142"/>
      <c r="AC79" s="142"/>
      <c r="AD79" s="142"/>
      <c r="AE79" s="142"/>
      <c r="AF79" s="142"/>
      <c r="AG79" s="142"/>
      <c r="AH79" s="142"/>
      <c r="AI79" s="142"/>
      <c r="AJ79" s="142"/>
      <c r="AK79" s="142"/>
      <c r="AL79" s="142"/>
      <c r="AM79" s="142"/>
      <c r="AN79" s="142"/>
      <c r="AO79" s="142"/>
      <c r="AP79" s="142"/>
      <c r="AQ79" s="142"/>
      <c r="AR79" s="101"/>
      <c r="AS79" s="80"/>
      <c r="AT79" s="101"/>
      <c r="AU79" s="101"/>
      <c r="AV79" s="80"/>
      <c r="AW79" s="101"/>
      <c r="AX79" s="101"/>
      <c r="AY79" s="101"/>
      <c r="AZ79" s="101"/>
      <c r="BA79" s="101"/>
      <c r="BB79" s="101"/>
      <c r="BC79" s="101"/>
      <c r="BD79" s="101"/>
      <c r="BE79" s="101"/>
      <c r="BF79" s="101"/>
      <c r="BG79" s="101"/>
      <c r="BH79" s="80"/>
      <c r="BI79" s="101"/>
      <c r="BJ79" s="101"/>
      <c r="BK79" s="80"/>
      <c r="BL79" s="101"/>
      <c r="BM79" s="80"/>
      <c r="BN79" s="101"/>
      <c r="BO79" s="101"/>
      <c r="BP79" s="101"/>
      <c r="BQ79" s="80"/>
      <c r="BR79" s="101"/>
      <c r="BS79" s="101"/>
      <c r="BT79" s="101"/>
      <c r="BU79" s="101"/>
      <c r="BV79" s="102"/>
      <c r="BW79" s="101"/>
      <c r="BX79" s="101"/>
      <c r="BY79" s="80"/>
      <c r="BZ79" s="101"/>
      <c r="CA79" s="101"/>
      <c r="CB79" s="101"/>
      <c r="CC79" s="101"/>
      <c r="CD79" s="80"/>
      <c r="CE79" s="80"/>
      <c r="CF79" s="80"/>
      <c r="CG79" s="101"/>
      <c r="CH79" s="84"/>
    </row>
    <row r="80" spans="1:86" ht="54" hidden="1" customHeight="1" outlineLevel="1" x14ac:dyDescent="0.25">
      <c r="B80" s="103" t="s">
        <v>149</v>
      </c>
      <c r="C80" s="142" t="s">
        <v>150</v>
      </c>
      <c r="D80" s="142"/>
      <c r="E80" s="142"/>
      <c r="F80" s="142"/>
      <c r="G80" s="142"/>
      <c r="H80" s="142"/>
      <c r="I80" s="142"/>
      <c r="J80" s="142"/>
      <c r="K80" s="142"/>
      <c r="L80" s="142"/>
      <c r="M80" s="142"/>
      <c r="N80" s="142"/>
      <c r="O80" s="142"/>
      <c r="P80" s="142"/>
      <c r="Q80" s="142"/>
      <c r="R80" s="142"/>
      <c r="S80" s="142"/>
      <c r="T80" s="142"/>
      <c r="U80" s="142"/>
      <c r="V80" s="142"/>
      <c r="W80" s="142"/>
      <c r="X80" s="142"/>
      <c r="Y80" s="142"/>
      <c r="Z80" s="142"/>
      <c r="AA80" s="142"/>
      <c r="AB80" s="142"/>
      <c r="AC80" s="142"/>
      <c r="AD80" s="142"/>
      <c r="AE80" s="142"/>
      <c r="AF80" s="142"/>
      <c r="AG80" s="142"/>
      <c r="AH80" s="142"/>
      <c r="AI80" s="142"/>
      <c r="AJ80" s="142"/>
      <c r="AK80" s="142"/>
      <c r="AL80" s="142"/>
      <c r="AM80" s="142"/>
      <c r="AN80" s="142"/>
      <c r="AO80" s="142"/>
      <c r="AP80" s="142"/>
      <c r="AQ80" s="142"/>
      <c r="AR80" s="101"/>
      <c r="AS80" s="80"/>
      <c r="AT80" s="101"/>
      <c r="AU80" s="101"/>
      <c r="AV80" s="80"/>
      <c r="AW80" s="101"/>
      <c r="AX80" s="101"/>
      <c r="AY80" s="101"/>
      <c r="AZ80" s="101"/>
      <c r="BA80" s="101"/>
      <c r="BB80" s="101"/>
      <c r="BC80" s="101"/>
      <c r="BD80" s="101"/>
      <c r="BE80" s="101"/>
      <c r="BF80" s="101"/>
      <c r="BG80" s="101"/>
      <c r="BH80" s="80"/>
      <c r="BI80" s="101"/>
      <c r="BJ80" s="101"/>
      <c r="BK80" s="80"/>
      <c r="BL80" s="101"/>
      <c r="BM80" s="80"/>
      <c r="BN80" s="101"/>
      <c r="BO80" s="101"/>
      <c r="BP80" s="101"/>
      <c r="BQ80" s="80"/>
      <c r="BR80" s="101"/>
      <c r="BS80" s="101"/>
      <c r="BT80" s="101"/>
      <c r="BU80" s="101"/>
      <c r="BV80" s="102"/>
      <c r="BW80" s="101"/>
      <c r="BX80" s="101"/>
      <c r="BY80" s="80"/>
      <c r="BZ80" s="101"/>
      <c r="CA80" s="101"/>
      <c r="CB80" s="101"/>
      <c r="CC80" s="101"/>
      <c r="CD80" s="80"/>
      <c r="CE80" s="80"/>
      <c r="CF80" s="80"/>
      <c r="CG80" s="101"/>
      <c r="CH80" s="84"/>
    </row>
    <row r="81" spans="2:86" ht="139.9" hidden="1" customHeight="1" outlineLevel="1" x14ac:dyDescent="0.25">
      <c r="B81" s="104" t="s">
        <v>151</v>
      </c>
      <c r="C81" s="142" t="s">
        <v>152</v>
      </c>
      <c r="D81" s="142"/>
      <c r="E81" s="142"/>
      <c r="F81" s="142"/>
      <c r="G81" s="142"/>
      <c r="H81" s="142"/>
      <c r="I81" s="142"/>
      <c r="J81" s="142"/>
      <c r="K81" s="142"/>
      <c r="L81" s="142"/>
      <c r="M81" s="142"/>
      <c r="N81" s="142"/>
      <c r="O81" s="142"/>
      <c r="P81" s="142"/>
      <c r="Q81" s="142"/>
      <c r="R81" s="142"/>
      <c r="S81" s="142"/>
      <c r="T81" s="142"/>
      <c r="U81" s="142"/>
      <c r="V81" s="142"/>
      <c r="W81" s="142"/>
      <c r="X81" s="142"/>
      <c r="Y81" s="142"/>
      <c r="Z81" s="142"/>
      <c r="AA81" s="142"/>
      <c r="AB81" s="142"/>
      <c r="AC81" s="142"/>
      <c r="AD81" s="142"/>
      <c r="AE81" s="142"/>
      <c r="AF81" s="142"/>
      <c r="AG81" s="142"/>
      <c r="AH81" s="142"/>
      <c r="AI81" s="142"/>
      <c r="AJ81" s="142"/>
      <c r="AK81" s="142"/>
      <c r="AL81" s="142"/>
      <c r="AM81" s="142"/>
      <c r="AN81" s="142"/>
      <c r="AO81" s="142"/>
      <c r="AP81" s="142"/>
      <c r="AQ81" s="142"/>
      <c r="AR81" s="105"/>
      <c r="AS81" s="105"/>
      <c r="AT81" s="105"/>
      <c r="AU81" s="105"/>
      <c r="AV81" s="105"/>
      <c r="AW81" s="105"/>
      <c r="AX81" s="105"/>
      <c r="AY81" s="105"/>
      <c r="AZ81" s="105"/>
      <c r="BA81" s="105"/>
      <c r="BB81" s="105"/>
      <c r="BC81" s="105"/>
      <c r="BD81" s="105"/>
      <c r="BE81" s="105"/>
      <c r="BF81" s="105"/>
      <c r="BG81" s="105"/>
      <c r="BH81" s="105"/>
      <c r="BI81" s="105"/>
      <c r="BJ81" s="105"/>
      <c r="BK81" s="105"/>
      <c r="BL81" s="105"/>
      <c r="BM81" s="105"/>
      <c r="BN81" s="105"/>
      <c r="BO81" s="105"/>
      <c r="BP81" s="105"/>
      <c r="BQ81" s="105"/>
      <c r="BR81" s="105"/>
      <c r="BS81" s="105"/>
      <c r="BT81" s="105"/>
      <c r="BU81" s="105"/>
      <c r="BV81" s="105"/>
      <c r="BW81" s="105"/>
      <c r="BX81" s="105"/>
      <c r="BY81" s="105"/>
      <c r="BZ81" s="105"/>
      <c r="CA81" s="105"/>
      <c r="CB81" s="105"/>
      <c r="CC81" s="105"/>
      <c r="CD81" s="105"/>
      <c r="CE81" s="105"/>
      <c r="CF81" s="105"/>
      <c r="CG81" s="105"/>
      <c r="CH81" s="106"/>
    </row>
    <row r="82" spans="2:86" ht="96" customHeight="1" collapsed="1" x14ac:dyDescent="0.25">
      <c r="B82" s="139"/>
      <c r="C82" s="139"/>
      <c r="D82" s="139"/>
      <c r="E82" s="139"/>
      <c r="F82" s="139"/>
      <c r="G82" s="139"/>
      <c r="H82" s="139"/>
      <c r="I82" s="139"/>
      <c r="J82" s="139"/>
      <c r="K82" s="139"/>
      <c r="L82" s="139"/>
      <c r="M82" s="139"/>
      <c r="N82" s="139"/>
      <c r="O82" s="139"/>
      <c r="P82" s="139"/>
      <c r="Q82" s="139"/>
      <c r="R82" s="139"/>
      <c r="S82" s="139"/>
      <c r="T82" s="139"/>
      <c r="U82" s="139"/>
      <c r="V82" s="139"/>
      <c r="W82" s="139"/>
      <c r="X82" s="139"/>
      <c r="Y82" s="139"/>
      <c r="Z82" s="139"/>
      <c r="AA82" s="139"/>
      <c r="AB82" s="139"/>
      <c r="AC82" s="139"/>
      <c r="AD82" s="139"/>
      <c r="AE82" s="139"/>
      <c r="AF82" s="139"/>
      <c r="AG82" s="139"/>
      <c r="AH82" s="139"/>
      <c r="AI82" s="139"/>
      <c r="AJ82" s="139"/>
      <c r="AK82" s="139"/>
      <c r="AL82" s="139"/>
      <c r="AM82" s="139"/>
      <c r="AN82" s="139"/>
      <c r="AO82" s="139"/>
      <c r="AP82" s="139"/>
      <c r="AQ82" s="139"/>
      <c r="AR82" s="139"/>
      <c r="AS82" s="139"/>
      <c r="AT82" s="139"/>
      <c r="AU82" s="139"/>
      <c r="AV82" s="139"/>
      <c r="AW82" s="139"/>
      <c r="AX82" s="139"/>
      <c r="AY82" s="139"/>
      <c r="AZ82" s="139"/>
      <c r="BA82" s="139"/>
      <c r="BB82" s="139"/>
      <c r="BC82" s="139"/>
      <c r="BD82" s="139"/>
      <c r="BE82" s="139"/>
      <c r="BF82" s="139"/>
      <c r="BG82" s="139"/>
      <c r="BH82" s="139"/>
      <c r="BI82" s="139"/>
      <c r="BJ82" s="139"/>
      <c r="BK82" s="139"/>
      <c r="BL82" s="139"/>
      <c r="BM82" s="139"/>
      <c r="BN82" s="139"/>
      <c r="BO82" s="139"/>
      <c r="BP82" s="139"/>
      <c r="BQ82" s="139"/>
      <c r="BR82" s="139"/>
      <c r="BS82" s="139"/>
      <c r="BT82" s="139"/>
      <c r="BU82" s="139"/>
      <c r="BV82" s="139"/>
      <c r="BW82" s="139"/>
      <c r="BX82" s="139"/>
      <c r="BY82" s="139"/>
      <c r="BZ82" s="139"/>
      <c r="CA82" s="139"/>
      <c r="CB82" s="139"/>
      <c r="CC82" s="139"/>
      <c r="CD82" s="139"/>
      <c r="CE82" s="139"/>
      <c r="CF82" s="139"/>
      <c r="CG82" s="139"/>
    </row>
    <row r="83" spans="2:86" ht="38.25" customHeight="1" x14ac:dyDescent="0.25">
      <c r="CH83" s="35"/>
    </row>
    <row r="84" spans="2:86" ht="25.15" customHeight="1" x14ac:dyDescent="0.35">
      <c r="B84" s="140"/>
      <c r="C84" s="140"/>
      <c r="F84" s="109"/>
      <c r="CH84" s="35"/>
    </row>
    <row r="85" spans="2:86" ht="25.15" customHeight="1" x14ac:dyDescent="0.35">
      <c r="B85" s="141"/>
      <c r="C85" s="141"/>
      <c r="CH85" s="35"/>
    </row>
    <row r="86" spans="2:86" ht="25.15" customHeight="1" x14ac:dyDescent="0.35">
      <c r="B86" s="140"/>
      <c r="C86" s="140"/>
      <c r="D86" s="110"/>
      <c r="W86" s="35" t="s">
        <v>153</v>
      </c>
      <c r="CH86" s="35"/>
    </row>
    <row r="87" spans="2:86" ht="25.15" customHeight="1" x14ac:dyDescent="0.35">
      <c r="B87" s="141"/>
      <c r="C87" s="141"/>
    </row>
    <row r="88" spans="2:86" ht="25.15" customHeight="1" x14ac:dyDescent="0.35">
      <c r="B88" s="140"/>
      <c r="C88" s="140"/>
      <c r="D88" s="111"/>
    </row>
    <row r="89" spans="2:86" x14ac:dyDescent="0.25">
      <c r="B89" s="138"/>
      <c r="C89" s="138"/>
    </row>
    <row r="90" spans="2:86" x14ac:dyDescent="0.25">
      <c r="B90" s="138"/>
      <c r="C90" s="138"/>
    </row>
  </sheetData>
  <sheetProtection sheet="1" objects="1" scenarios="1" formatColumns="0" formatRows="0"/>
  <mergeCells count="91">
    <mergeCell ref="B89:C89"/>
    <mergeCell ref="B90:C90"/>
    <mergeCell ref="B82:CG82"/>
    <mergeCell ref="B84:C84"/>
    <mergeCell ref="B85:C85"/>
    <mergeCell ref="B86:C86"/>
    <mergeCell ref="B87:C87"/>
    <mergeCell ref="B88:C88"/>
    <mergeCell ref="C75:AQ75"/>
    <mergeCell ref="C76:AQ76"/>
    <mergeCell ref="C77:AQ78"/>
    <mergeCell ref="C79:AQ79"/>
    <mergeCell ref="C80:AQ80"/>
    <mergeCell ref="C81:AQ81"/>
    <mergeCell ref="B65:CG65"/>
    <mergeCell ref="C67:AQ67"/>
    <mergeCell ref="C68:AQ68"/>
    <mergeCell ref="C69:AQ69"/>
    <mergeCell ref="C71:AQ71"/>
    <mergeCell ref="C72:AQ72"/>
    <mergeCell ref="C48:AQ48"/>
    <mergeCell ref="C49:AQ49"/>
    <mergeCell ref="C51:AQ52"/>
    <mergeCell ref="C55:AQ55"/>
    <mergeCell ref="C63:AQ63"/>
    <mergeCell ref="C64:AQ64"/>
    <mergeCell ref="C34:AQ34"/>
    <mergeCell ref="B36:CG36"/>
    <mergeCell ref="C39:AQ39"/>
    <mergeCell ref="C40:AQ40"/>
    <mergeCell ref="C43:AQ45"/>
    <mergeCell ref="C47:AQ47"/>
    <mergeCell ref="C17:AQ17"/>
    <mergeCell ref="C23:AQ23"/>
    <mergeCell ref="C24:AQ24"/>
    <mergeCell ref="B25:CG25"/>
    <mergeCell ref="C28:AQ28"/>
    <mergeCell ref="C33:AQ33"/>
    <mergeCell ref="BZ10:CC10"/>
    <mergeCell ref="CD10:CG10"/>
    <mergeCell ref="B12:CG12"/>
    <mergeCell ref="C14:AQ14"/>
    <mergeCell ref="C15:AQ15"/>
    <mergeCell ref="C16:AQ16"/>
    <mergeCell ref="BB10:BE10"/>
    <mergeCell ref="BF10:BI10"/>
    <mergeCell ref="BJ10:BM10"/>
    <mergeCell ref="BN10:BQ10"/>
    <mergeCell ref="BR10:BU10"/>
    <mergeCell ref="BV10:BY10"/>
    <mergeCell ref="AD10:AG10"/>
    <mergeCell ref="AH10:AK10"/>
    <mergeCell ref="AL10:AO10"/>
    <mergeCell ref="AP10:AS10"/>
    <mergeCell ref="AT10:AW10"/>
    <mergeCell ref="AX10:BA10"/>
    <mergeCell ref="F10:I10"/>
    <mergeCell ref="J10:M10"/>
    <mergeCell ref="N10:Q10"/>
    <mergeCell ref="R10:U10"/>
    <mergeCell ref="V10:Y10"/>
    <mergeCell ref="Z10:AC10"/>
    <mergeCell ref="BV7:BY7"/>
    <mergeCell ref="BZ7:CC7"/>
    <mergeCell ref="CD7:CG7"/>
    <mergeCell ref="F8:Y8"/>
    <mergeCell ref="Z8:AS8"/>
    <mergeCell ref="AT8:BM8"/>
    <mergeCell ref="BN8:CG8"/>
    <mergeCell ref="AX7:BA7"/>
    <mergeCell ref="BB7:BE7"/>
    <mergeCell ref="BF7:BI7"/>
    <mergeCell ref="BJ7:BM7"/>
    <mergeCell ref="BN7:BQ7"/>
    <mergeCell ref="BR7:BU7"/>
    <mergeCell ref="Z7:AC7"/>
    <mergeCell ref="AD7:AG7"/>
    <mergeCell ref="AH7:AK7"/>
    <mergeCell ref="AL7:AO7"/>
    <mergeCell ref="AP7:AS7"/>
    <mergeCell ref="AT7:AW7"/>
    <mergeCell ref="F3:CG4"/>
    <mergeCell ref="D6:E6"/>
    <mergeCell ref="C7:C11"/>
    <mergeCell ref="D7:D11"/>
    <mergeCell ref="E7:E11"/>
    <mergeCell ref="F7:I7"/>
    <mergeCell ref="J7:M7"/>
    <mergeCell ref="N7:Q7"/>
    <mergeCell ref="R7:U7"/>
    <mergeCell ref="V7:Y7"/>
  </mergeCells>
  <conditionalFormatting sqref="C13">
    <cfRule type="iconSet" priority="69">
      <iconSet iconSet="5Rating">
        <cfvo type="percent" val="0"/>
        <cfvo type="num" val="0.25"/>
        <cfvo type="num" val="0.5"/>
        <cfvo type="num" val="0.75"/>
        <cfvo type="num" val="1"/>
      </iconSet>
    </cfRule>
  </conditionalFormatting>
  <conditionalFormatting sqref="C18:C22">
    <cfRule type="iconSet" priority="64">
      <iconSet iconSet="5Rating">
        <cfvo type="percent" val="0"/>
        <cfvo type="num" val="0.25"/>
        <cfvo type="num" val="0.5"/>
        <cfvo type="num" val="0.75"/>
        <cfvo type="num" val="1"/>
      </iconSet>
    </cfRule>
  </conditionalFormatting>
  <conditionalFormatting sqref="C26:C27">
    <cfRule type="iconSet" priority="59">
      <iconSet iconSet="5Rating">
        <cfvo type="percent" val="0"/>
        <cfvo type="num" val="0.25"/>
        <cfvo type="num" val="0.5"/>
        <cfvo type="num" val="0.75"/>
        <cfvo type="num" val="1"/>
      </iconSet>
    </cfRule>
  </conditionalFormatting>
  <conditionalFormatting sqref="C29:C32">
    <cfRule type="iconSet" priority="54">
      <iconSet iconSet="5Rating">
        <cfvo type="percent" val="0"/>
        <cfvo type="num" val="0.25"/>
        <cfvo type="num" val="0.5"/>
        <cfvo type="num" val="0.75"/>
        <cfvo type="num" val="1"/>
      </iconSet>
    </cfRule>
  </conditionalFormatting>
  <conditionalFormatting sqref="C35">
    <cfRule type="iconSet" priority="49">
      <iconSet iconSet="5Rating">
        <cfvo type="percent" val="0"/>
        <cfvo type="num" val="0.25"/>
        <cfvo type="num" val="0.5"/>
        <cfvo type="num" val="0.75"/>
        <cfvo type="num" val="1"/>
      </iconSet>
    </cfRule>
  </conditionalFormatting>
  <conditionalFormatting sqref="C37:C38">
    <cfRule type="iconSet" priority="44">
      <iconSet iconSet="5Rating">
        <cfvo type="percent" val="0"/>
        <cfvo type="num" val="0.25"/>
        <cfvo type="num" val="0.5"/>
        <cfvo type="num" val="0.75"/>
        <cfvo type="num" val="1"/>
      </iconSet>
    </cfRule>
  </conditionalFormatting>
  <conditionalFormatting sqref="C41:C42">
    <cfRule type="iconSet" priority="39">
      <iconSet iconSet="5Rating">
        <cfvo type="percent" val="0"/>
        <cfvo type="num" val="0.25"/>
        <cfvo type="num" val="0.5"/>
        <cfvo type="num" val="0.75"/>
        <cfvo type="num" val="1"/>
      </iconSet>
    </cfRule>
  </conditionalFormatting>
  <conditionalFormatting sqref="C46">
    <cfRule type="iconSet" priority="34">
      <iconSet iconSet="5Rating">
        <cfvo type="percent" val="0"/>
        <cfvo type="num" val="0.25"/>
        <cfvo type="num" val="0.5"/>
        <cfvo type="num" val="0.75"/>
        <cfvo type="num" val="1"/>
      </iconSet>
    </cfRule>
  </conditionalFormatting>
  <conditionalFormatting sqref="C50">
    <cfRule type="iconSet" priority="29">
      <iconSet iconSet="5Rating">
        <cfvo type="percent" val="0"/>
        <cfvo type="num" val="0.25"/>
        <cfvo type="num" val="0.5"/>
        <cfvo type="num" val="0.75"/>
        <cfvo type="num" val="1"/>
      </iconSet>
    </cfRule>
  </conditionalFormatting>
  <conditionalFormatting sqref="C53:C54">
    <cfRule type="iconSet" priority="24">
      <iconSet iconSet="5Rating">
        <cfvo type="percent" val="0"/>
        <cfvo type="num" val="0.25"/>
        <cfvo type="num" val="0.5"/>
        <cfvo type="num" val="0.75"/>
        <cfvo type="num" val="1"/>
      </iconSet>
    </cfRule>
  </conditionalFormatting>
  <conditionalFormatting sqref="C56:C62">
    <cfRule type="iconSet" priority="19">
      <iconSet iconSet="5Rating">
        <cfvo type="percent" val="0"/>
        <cfvo type="num" val="0.25"/>
        <cfvo type="num" val="0.5"/>
        <cfvo type="num" val="0.75"/>
        <cfvo type="num" val="1"/>
      </iconSet>
    </cfRule>
  </conditionalFormatting>
  <conditionalFormatting sqref="C66">
    <cfRule type="iconSet" priority="14">
      <iconSet iconSet="5Rating">
        <cfvo type="percent" val="0"/>
        <cfvo type="num" val="0.25"/>
        <cfvo type="num" val="0.5"/>
        <cfvo type="num" val="0.75"/>
        <cfvo type="num" val="1"/>
      </iconSet>
    </cfRule>
  </conditionalFormatting>
  <conditionalFormatting sqref="C70">
    <cfRule type="iconSet" priority="9">
      <iconSet iconSet="5Rating">
        <cfvo type="percent" val="0"/>
        <cfvo type="num" val="0.25"/>
        <cfvo type="num" val="0.5"/>
        <cfvo type="num" val="0.75"/>
        <cfvo type="num" val="1"/>
      </iconSet>
    </cfRule>
  </conditionalFormatting>
  <conditionalFormatting sqref="C73:C74">
    <cfRule type="iconSet" priority="4">
      <iconSet iconSet="5Rating">
        <cfvo type="percent" val="0"/>
        <cfvo type="num" val="0.25"/>
        <cfvo type="num" val="0.5"/>
        <cfvo type="num" val="0.75"/>
        <cfvo type="num" val="1"/>
      </iconSet>
    </cfRule>
  </conditionalFormatting>
  <conditionalFormatting sqref="D13">
    <cfRule type="cellIs" dxfId="125" priority="66" operator="equal">
      <formula>"NON"</formula>
    </cfRule>
    <cfRule type="cellIs" dxfId="124" priority="67" operator="equal">
      <formula>"OUI"</formula>
    </cfRule>
    <cfRule type="cellIs" dxfId="123" priority="68" operator="equal">
      <formula>"NE"</formula>
    </cfRule>
  </conditionalFormatting>
  <conditionalFormatting sqref="D18:D22">
    <cfRule type="cellIs" dxfId="122" priority="61" operator="equal">
      <formula>"NON"</formula>
    </cfRule>
    <cfRule type="cellIs" dxfId="121" priority="62" operator="equal">
      <formula>"OUI"</formula>
    </cfRule>
    <cfRule type="cellIs" dxfId="120" priority="63" operator="equal">
      <formula>"NE"</formula>
    </cfRule>
  </conditionalFormatting>
  <conditionalFormatting sqref="D26:D27">
    <cfRule type="cellIs" dxfId="119" priority="56" operator="equal">
      <formula>"NON"</formula>
    </cfRule>
    <cfRule type="cellIs" dxfId="118" priority="57" operator="equal">
      <formula>"OUI"</formula>
    </cfRule>
    <cfRule type="cellIs" dxfId="117" priority="58" operator="equal">
      <formula>"NE"</formula>
    </cfRule>
  </conditionalFormatting>
  <conditionalFormatting sqref="D29:D32">
    <cfRule type="cellIs" dxfId="116" priority="51" operator="equal">
      <formula>"NON"</formula>
    </cfRule>
    <cfRule type="cellIs" dxfId="115" priority="52" operator="equal">
      <formula>"OUI"</formula>
    </cfRule>
    <cfRule type="cellIs" dxfId="114" priority="53" operator="equal">
      <formula>"NE"</formula>
    </cfRule>
  </conditionalFormatting>
  <conditionalFormatting sqref="D35">
    <cfRule type="cellIs" dxfId="113" priority="46" operator="equal">
      <formula>"NON"</formula>
    </cfRule>
    <cfRule type="cellIs" dxfId="112" priority="47" operator="equal">
      <formula>"OUI"</formula>
    </cfRule>
    <cfRule type="cellIs" dxfId="111" priority="48" operator="equal">
      <formula>"NE"</formula>
    </cfRule>
  </conditionalFormatting>
  <conditionalFormatting sqref="D37:D38">
    <cfRule type="cellIs" dxfId="110" priority="41" operator="equal">
      <formula>"NON"</formula>
    </cfRule>
    <cfRule type="cellIs" dxfId="109" priority="42" operator="equal">
      <formula>"OUI"</formula>
    </cfRule>
    <cfRule type="cellIs" dxfId="108" priority="43" operator="equal">
      <formula>"NE"</formula>
    </cfRule>
  </conditionalFormatting>
  <conditionalFormatting sqref="D41:D42">
    <cfRule type="cellIs" dxfId="107" priority="36" operator="equal">
      <formula>"NON"</formula>
    </cfRule>
    <cfRule type="cellIs" dxfId="106" priority="37" operator="equal">
      <formula>"OUI"</formula>
    </cfRule>
    <cfRule type="cellIs" dxfId="105" priority="38" operator="equal">
      <formula>"NE"</formula>
    </cfRule>
  </conditionalFormatting>
  <conditionalFormatting sqref="D46">
    <cfRule type="cellIs" dxfId="104" priority="31" operator="equal">
      <formula>"NON"</formula>
    </cfRule>
    <cfRule type="cellIs" dxfId="103" priority="32" operator="equal">
      <formula>"OUI"</formula>
    </cfRule>
    <cfRule type="cellIs" dxfId="102" priority="33" operator="equal">
      <formula>"NE"</formula>
    </cfRule>
  </conditionalFormatting>
  <conditionalFormatting sqref="D50">
    <cfRule type="cellIs" dxfId="101" priority="26" operator="equal">
      <formula>"NON"</formula>
    </cfRule>
    <cfRule type="cellIs" dxfId="100" priority="27" operator="equal">
      <formula>"OUI"</formula>
    </cfRule>
    <cfRule type="cellIs" dxfId="99" priority="28" operator="equal">
      <formula>"NE"</formula>
    </cfRule>
  </conditionalFormatting>
  <conditionalFormatting sqref="D53:D54">
    <cfRule type="cellIs" dxfId="98" priority="21" operator="equal">
      <formula>"NON"</formula>
    </cfRule>
    <cfRule type="cellIs" dxfId="97" priority="22" operator="equal">
      <formula>"OUI"</formula>
    </cfRule>
    <cfRule type="cellIs" dxfId="96" priority="23" operator="equal">
      <formula>"NE"</formula>
    </cfRule>
  </conditionalFormatting>
  <conditionalFormatting sqref="D56:D62">
    <cfRule type="cellIs" dxfId="95" priority="16" operator="equal">
      <formula>"NON"</formula>
    </cfRule>
    <cfRule type="cellIs" dxfId="94" priority="17" operator="equal">
      <formula>"OUI"</formula>
    </cfRule>
    <cfRule type="cellIs" dxfId="93" priority="18" operator="equal">
      <formula>"NE"</formula>
    </cfRule>
  </conditionalFormatting>
  <conditionalFormatting sqref="D66">
    <cfRule type="cellIs" dxfId="92" priority="11" operator="equal">
      <formula>"NON"</formula>
    </cfRule>
    <cfRule type="cellIs" dxfId="91" priority="12" operator="equal">
      <formula>"OUI"</formula>
    </cfRule>
    <cfRule type="cellIs" dxfId="90" priority="13" operator="equal">
      <formula>"NE"</formula>
    </cfRule>
  </conditionalFormatting>
  <conditionalFormatting sqref="D70">
    <cfRule type="cellIs" dxfId="89" priority="6" operator="equal">
      <formula>"NON"</formula>
    </cfRule>
    <cfRule type="cellIs" dxfId="88" priority="7" operator="equal">
      <formula>"OUI"</formula>
    </cfRule>
    <cfRule type="cellIs" dxfId="87" priority="8" operator="equal">
      <formula>"NE"</formula>
    </cfRule>
  </conditionalFormatting>
  <conditionalFormatting sqref="D73:D74">
    <cfRule type="cellIs" dxfId="86" priority="1" operator="equal">
      <formula>"NON"</formula>
    </cfRule>
    <cfRule type="cellIs" dxfId="85" priority="2" operator="equal">
      <formula>"OUI"</formula>
    </cfRule>
    <cfRule type="cellIs" dxfId="84" priority="3" operator="equal">
      <formula>"NE"</formula>
    </cfRule>
  </conditionalFormatting>
  <dataValidations count="3">
    <dataValidation type="decimal" allowBlank="1" showInputMessage="1" showErrorMessage="1" sqref="C13 C18:C22 C26:C27 C29:C32 C35 C37:C38 C41:C42 C46 C50 C53:C54 C56:C62 C66 C70 C73:C74" xr:uid="{CF9BFC96-EE43-460A-9B72-B80E1C1C3366}">
      <formula1>0</formula1>
      <formula2>1</formula2>
    </dataValidation>
    <dataValidation type="whole" allowBlank="1" showInputMessage="1" showErrorMessage="1" sqref="C14:D17 E13:CG22 E26:CG27 E29:CG32 E35:CG35 E37:CG38 E41:CG42 E46:CG46 E50:CG50 E53:CG54 E56:CG62 E66:CG66 E70:CG70 E73:CG74" xr:uid="{4C06990F-4DB2-4962-A5DF-7DAE3ABB3731}">
      <formula1>0</formula1>
      <formula2>4</formula2>
    </dataValidation>
    <dataValidation type="whole" allowBlank="1" showInputMessage="1" showErrorMessage="1" sqref="AR33:CG34 AR51:CG52 AR63:CG64 AR28:CG28 AR23:CG24 AR39:CG40 AR43:CG45 AR47:CG49 AR55:CG55 AR67:CG69 AR71:CG72 AR75:CG81" xr:uid="{BB717FEA-EEF6-40CF-8E2A-2EA88BAF97FF}">
      <formula1>0</formula1>
      <formula2>1</formula2>
    </dataValidation>
  </dataValidations>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iconSet" priority="70" id="{17E34FAD-90F7-4D0E-9DEB-4C33DE5B7AA7}">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F13:CG13</xm:sqref>
        </x14:conditionalFormatting>
        <x14:conditionalFormatting xmlns:xm="http://schemas.microsoft.com/office/excel/2006/main">
          <x14:cfRule type="iconSet" priority="65" id="{5ABEA9E8-A973-47EA-AC77-ED6B442B0997}">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F18:CG22</xm:sqref>
        </x14:conditionalFormatting>
        <x14:conditionalFormatting xmlns:xm="http://schemas.microsoft.com/office/excel/2006/main">
          <x14:cfRule type="iconSet" priority="60" id="{553E3321-6692-4D1D-A454-28CEF1439597}">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F26:CG27</xm:sqref>
        </x14:conditionalFormatting>
        <x14:conditionalFormatting xmlns:xm="http://schemas.microsoft.com/office/excel/2006/main">
          <x14:cfRule type="iconSet" priority="55" id="{88DEE369-2DE8-4BDA-8C7E-6D53CBBD095F}">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F29:CG32</xm:sqref>
        </x14:conditionalFormatting>
        <x14:conditionalFormatting xmlns:xm="http://schemas.microsoft.com/office/excel/2006/main">
          <x14:cfRule type="iconSet" priority="50" id="{5E8D8ABF-7726-426B-B83E-F9806833301B}">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F35:CG35</xm:sqref>
        </x14:conditionalFormatting>
        <x14:conditionalFormatting xmlns:xm="http://schemas.microsoft.com/office/excel/2006/main">
          <x14:cfRule type="iconSet" priority="45" id="{B6FBC08C-A05B-49BC-AA2F-7011F430C571}">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F37:CG38</xm:sqref>
        </x14:conditionalFormatting>
        <x14:conditionalFormatting xmlns:xm="http://schemas.microsoft.com/office/excel/2006/main">
          <x14:cfRule type="iconSet" priority="40" id="{E30F5F1E-9818-4D77-B5BB-EA7E356F04DF}">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F41:CG42</xm:sqref>
        </x14:conditionalFormatting>
        <x14:conditionalFormatting xmlns:xm="http://schemas.microsoft.com/office/excel/2006/main">
          <x14:cfRule type="iconSet" priority="35" id="{8A7F47D9-B573-4A61-80D3-06340636D49A}">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F46:CG46</xm:sqref>
        </x14:conditionalFormatting>
        <x14:conditionalFormatting xmlns:xm="http://schemas.microsoft.com/office/excel/2006/main">
          <x14:cfRule type="iconSet" priority="30" id="{62469932-AFCC-41B7-BF8F-06104ACBC6C6}">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F50:CG50</xm:sqref>
        </x14:conditionalFormatting>
        <x14:conditionalFormatting xmlns:xm="http://schemas.microsoft.com/office/excel/2006/main">
          <x14:cfRule type="iconSet" priority="25" id="{28D364B8-1DD6-4E1C-8272-5B29BF0E862C}">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F53:CG54</xm:sqref>
        </x14:conditionalFormatting>
        <x14:conditionalFormatting xmlns:xm="http://schemas.microsoft.com/office/excel/2006/main">
          <x14:cfRule type="iconSet" priority="20" id="{2820A727-789C-460A-AD51-2A0325155E6E}">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F56:CG62</xm:sqref>
        </x14:conditionalFormatting>
        <x14:conditionalFormatting xmlns:xm="http://schemas.microsoft.com/office/excel/2006/main">
          <x14:cfRule type="iconSet" priority="15" id="{A8CB2B69-162F-43F6-A989-75910DA66AD0}">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F66:CG66</xm:sqref>
        </x14:conditionalFormatting>
        <x14:conditionalFormatting xmlns:xm="http://schemas.microsoft.com/office/excel/2006/main">
          <x14:cfRule type="iconSet" priority="10" id="{870A64B6-2E3B-46AA-9F57-9052090E5FA4}">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F70:CG70</xm:sqref>
        </x14:conditionalFormatting>
        <x14:conditionalFormatting xmlns:xm="http://schemas.microsoft.com/office/excel/2006/main">
          <x14:cfRule type="iconSet" priority="5" id="{4AED80DA-E175-46F6-B81E-9F0C3C09D22C}">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F73:CG74</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52E645A-8703-4433-92C3-3595C6023AFB}">
  <sheetPr codeName="F_ME3"/>
  <dimension ref="A1:FA90"/>
  <sheetViews>
    <sheetView showGridLines="0" zoomScale="50" zoomScaleNormal="50" workbookViewId="0">
      <pane xSplit="5" ySplit="12" topLeftCell="F13" activePane="bottomRight" state="frozen"/>
      <selection pane="topRight" activeCell="F1" sqref="F1"/>
      <selection pane="bottomLeft" activeCell="A13" sqref="A13"/>
      <selection pane="bottomRight" activeCell="T21" sqref="T21"/>
    </sheetView>
  </sheetViews>
  <sheetFormatPr baseColWidth="10" defaultColWidth="11.42578125" defaultRowHeight="21" outlineLevelRow="1" outlineLevelCol="1" x14ac:dyDescent="0.25"/>
  <cols>
    <col min="1" max="1" width="11.42578125" style="18" hidden="1" customWidth="1"/>
    <col min="2" max="2" width="133.28515625" style="108" customWidth="1" outlineLevel="1"/>
    <col min="3" max="3" width="15.7109375" style="35" customWidth="1"/>
    <col min="4" max="4" width="10.28515625" style="35" customWidth="1"/>
    <col min="5" max="5" width="9.7109375" style="35" customWidth="1"/>
    <col min="6" max="74" width="4.7109375" style="35" customWidth="1"/>
    <col min="75" max="85" width="4.7109375" style="21" customWidth="1"/>
    <col min="86" max="86" width="11.42578125" style="107"/>
    <col min="87" max="156" width="11.42578125" style="21"/>
    <col min="157" max="157" width="11.5703125" style="22" customWidth="1"/>
    <col min="158" max="16384" width="11.42578125" style="21"/>
  </cols>
  <sheetData>
    <row r="1" spans="1:86" ht="30.75" customHeight="1" x14ac:dyDescent="0.25">
      <c r="B1" s="19"/>
      <c r="C1" s="20"/>
      <c r="D1" s="20"/>
      <c r="E1" s="20"/>
      <c r="F1" s="20"/>
      <c r="G1" s="20"/>
      <c r="H1" s="20"/>
      <c r="I1" s="20"/>
      <c r="J1" s="20"/>
      <c r="K1" s="20"/>
      <c r="L1" s="20"/>
      <c r="M1" s="20"/>
      <c r="N1" s="20"/>
      <c r="O1" s="20"/>
      <c r="P1" s="20"/>
      <c r="Q1" s="20"/>
      <c r="R1" s="20"/>
      <c r="S1" s="20"/>
      <c r="T1" s="20"/>
      <c r="U1" s="20"/>
      <c r="V1" s="20"/>
      <c r="W1" s="20"/>
      <c r="X1" s="20"/>
      <c r="Y1" s="20"/>
      <c r="Z1" s="20"/>
      <c r="AA1" s="20"/>
      <c r="AB1" s="20"/>
      <c r="AC1" s="20"/>
      <c r="AD1" s="20"/>
      <c r="AE1" s="20"/>
      <c r="AF1" s="20"/>
      <c r="AG1" s="20"/>
      <c r="AH1" s="20"/>
      <c r="AI1" s="20"/>
      <c r="AJ1" s="20"/>
      <c r="AK1" s="20"/>
      <c r="AL1" s="20"/>
      <c r="AM1" s="20"/>
      <c r="AN1" s="20"/>
      <c r="AO1" s="20"/>
      <c r="AP1" s="20"/>
      <c r="AQ1" s="20"/>
      <c r="AR1" s="20"/>
      <c r="AS1" s="20"/>
      <c r="AT1" s="20"/>
      <c r="AU1" s="20"/>
      <c r="AV1" s="20"/>
      <c r="AW1" s="20"/>
      <c r="AX1" s="20"/>
      <c r="AY1" s="20"/>
      <c r="AZ1" s="20"/>
      <c r="BA1" s="20"/>
      <c r="BB1" s="20"/>
      <c r="BC1" s="20"/>
      <c r="BD1" s="20"/>
      <c r="BE1" s="20"/>
      <c r="BF1" s="20"/>
      <c r="BG1" s="20"/>
      <c r="BH1" s="20"/>
      <c r="BI1" s="20"/>
      <c r="BJ1" s="20"/>
      <c r="BK1" s="20"/>
      <c r="BL1" s="20"/>
      <c r="BM1" s="20"/>
      <c r="BN1" s="20"/>
      <c r="BO1" s="20"/>
      <c r="BP1" s="20"/>
      <c r="BQ1" s="20"/>
      <c r="BR1" s="20"/>
      <c r="BS1" s="20"/>
      <c r="BT1" s="20"/>
      <c r="BU1" s="20"/>
      <c r="BV1" s="20"/>
      <c r="BW1" s="20"/>
      <c r="BX1" s="20"/>
      <c r="BY1" s="20"/>
      <c r="BZ1" s="20"/>
      <c r="CA1" s="20"/>
      <c r="CB1" s="20"/>
      <c r="CC1" s="20"/>
      <c r="CD1" s="20"/>
      <c r="CE1" s="20"/>
      <c r="CF1" s="20"/>
      <c r="CG1" s="20"/>
      <c r="CH1" s="20"/>
    </row>
    <row r="2" spans="1:86" ht="30.75" customHeight="1" x14ac:dyDescent="0.35">
      <c r="B2" s="23"/>
      <c r="C2" s="24"/>
      <c r="D2" s="24"/>
      <c r="E2" s="25"/>
      <c r="F2" s="24"/>
      <c r="G2" s="24"/>
      <c r="H2" s="24"/>
      <c r="I2" s="24"/>
      <c r="J2" s="24"/>
      <c r="K2" s="24"/>
      <c r="L2" s="24"/>
      <c r="M2" s="24"/>
      <c r="N2" s="24"/>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c r="AQ2" s="20"/>
      <c r="AR2" s="20"/>
      <c r="AS2" s="20"/>
      <c r="AT2" s="20"/>
      <c r="AU2" s="20"/>
      <c r="AV2" s="20"/>
      <c r="AW2" s="20"/>
      <c r="AX2" s="20"/>
      <c r="AY2" s="20"/>
      <c r="AZ2" s="20"/>
      <c r="BA2" s="20"/>
      <c r="BB2" s="20"/>
      <c r="BC2" s="20"/>
      <c r="BD2" s="20"/>
      <c r="BE2" s="20"/>
      <c r="BF2" s="20"/>
      <c r="BG2" s="20"/>
      <c r="BH2" s="20"/>
      <c r="BI2" s="20"/>
      <c r="BJ2" s="20"/>
      <c r="BK2" s="20"/>
      <c r="BL2" s="20"/>
      <c r="BM2" s="20"/>
      <c r="BN2" s="20"/>
      <c r="BO2" s="20"/>
      <c r="BP2" s="20"/>
      <c r="BQ2" s="20"/>
      <c r="BR2" s="20"/>
      <c r="BS2" s="20"/>
      <c r="BT2" s="20"/>
      <c r="BU2" s="20"/>
      <c r="BV2" s="20"/>
      <c r="CH2" s="20"/>
    </row>
    <row r="3" spans="1:86" ht="46.5" x14ac:dyDescent="0.25">
      <c r="B3" s="26" t="s">
        <v>72</v>
      </c>
      <c r="C3" s="27">
        <f>PARM_PRCTG_CMPTNC</f>
        <v>0.75</v>
      </c>
      <c r="D3" s="28"/>
      <c r="E3" s="29"/>
      <c r="F3" s="219" t="s">
        <v>73</v>
      </c>
      <c r="G3" s="220"/>
      <c r="H3" s="220"/>
      <c r="I3" s="220"/>
      <c r="J3" s="220"/>
      <c r="K3" s="220"/>
      <c r="L3" s="220"/>
      <c r="M3" s="220"/>
      <c r="N3" s="220"/>
      <c r="O3" s="220"/>
      <c r="P3" s="220"/>
      <c r="Q3" s="220"/>
      <c r="R3" s="220"/>
      <c r="S3" s="220"/>
      <c r="T3" s="220"/>
      <c r="U3" s="220"/>
      <c r="V3" s="220"/>
      <c r="W3" s="220"/>
      <c r="X3" s="220"/>
      <c r="Y3" s="220"/>
      <c r="Z3" s="220"/>
      <c r="AA3" s="220"/>
      <c r="AB3" s="220"/>
      <c r="AC3" s="220"/>
      <c r="AD3" s="220"/>
      <c r="AE3" s="220"/>
      <c r="AF3" s="220"/>
      <c r="AG3" s="220"/>
      <c r="AH3" s="220"/>
      <c r="AI3" s="220"/>
      <c r="AJ3" s="220"/>
      <c r="AK3" s="220"/>
      <c r="AL3" s="220"/>
      <c r="AM3" s="220"/>
      <c r="AN3" s="220"/>
      <c r="AO3" s="220"/>
      <c r="AP3" s="220"/>
      <c r="AQ3" s="220"/>
      <c r="AR3" s="220"/>
      <c r="AS3" s="220"/>
      <c r="AT3" s="220"/>
      <c r="AU3" s="220"/>
      <c r="AV3" s="220"/>
      <c r="AW3" s="220"/>
      <c r="AX3" s="220"/>
      <c r="AY3" s="220"/>
      <c r="AZ3" s="220"/>
      <c r="BA3" s="220"/>
      <c r="BB3" s="220"/>
      <c r="BC3" s="220"/>
      <c r="BD3" s="220"/>
      <c r="BE3" s="220"/>
      <c r="BF3" s="220"/>
      <c r="BG3" s="220"/>
      <c r="BH3" s="220"/>
      <c r="BI3" s="220"/>
      <c r="BJ3" s="220"/>
      <c r="BK3" s="220"/>
      <c r="BL3" s="220"/>
      <c r="BM3" s="220"/>
      <c r="BN3" s="220"/>
      <c r="BO3" s="220"/>
      <c r="BP3" s="220"/>
      <c r="BQ3" s="220"/>
      <c r="BR3" s="220"/>
      <c r="BS3" s="220"/>
      <c r="BT3" s="220"/>
      <c r="BU3" s="220"/>
      <c r="BV3" s="220"/>
      <c r="BW3" s="220"/>
      <c r="BX3" s="220"/>
      <c r="BY3" s="220"/>
      <c r="BZ3" s="220"/>
      <c r="CA3" s="220"/>
      <c r="CB3" s="220"/>
      <c r="CC3" s="220"/>
      <c r="CD3" s="220"/>
      <c r="CE3" s="220"/>
      <c r="CF3" s="220"/>
      <c r="CG3" s="220"/>
      <c r="CH3" s="20"/>
    </row>
    <row r="4" spans="1:86" ht="30" customHeight="1" x14ac:dyDescent="0.25">
      <c r="B4" s="23"/>
      <c r="C4" s="30"/>
      <c r="D4" s="30"/>
      <c r="E4" s="31"/>
      <c r="F4" s="221"/>
      <c r="G4" s="222"/>
      <c r="H4" s="222"/>
      <c r="I4" s="222"/>
      <c r="J4" s="222"/>
      <c r="K4" s="222"/>
      <c r="L4" s="222"/>
      <c r="M4" s="222"/>
      <c r="N4" s="222"/>
      <c r="O4" s="222"/>
      <c r="P4" s="222"/>
      <c r="Q4" s="222"/>
      <c r="R4" s="222"/>
      <c r="S4" s="222"/>
      <c r="T4" s="222"/>
      <c r="U4" s="222"/>
      <c r="V4" s="222"/>
      <c r="W4" s="222"/>
      <c r="X4" s="222"/>
      <c r="Y4" s="222"/>
      <c r="Z4" s="222"/>
      <c r="AA4" s="222"/>
      <c r="AB4" s="222"/>
      <c r="AC4" s="222"/>
      <c r="AD4" s="222"/>
      <c r="AE4" s="222"/>
      <c r="AF4" s="222"/>
      <c r="AG4" s="222"/>
      <c r="AH4" s="222"/>
      <c r="AI4" s="222"/>
      <c r="AJ4" s="222"/>
      <c r="AK4" s="222"/>
      <c r="AL4" s="222"/>
      <c r="AM4" s="222"/>
      <c r="AN4" s="222"/>
      <c r="AO4" s="222"/>
      <c r="AP4" s="222"/>
      <c r="AQ4" s="222"/>
      <c r="AR4" s="222"/>
      <c r="AS4" s="222"/>
      <c r="AT4" s="222"/>
      <c r="AU4" s="222"/>
      <c r="AV4" s="222"/>
      <c r="AW4" s="222"/>
      <c r="AX4" s="222"/>
      <c r="AY4" s="222"/>
      <c r="AZ4" s="222"/>
      <c r="BA4" s="222"/>
      <c r="BB4" s="222"/>
      <c r="BC4" s="222"/>
      <c r="BD4" s="222"/>
      <c r="BE4" s="222"/>
      <c r="BF4" s="222"/>
      <c r="BG4" s="222"/>
      <c r="BH4" s="222"/>
      <c r="BI4" s="222"/>
      <c r="BJ4" s="222"/>
      <c r="BK4" s="222"/>
      <c r="BL4" s="222"/>
      <c r="BM4" s="222"/>
      <c r="BN4" s="222"/>
      <c r="BO4" s="222"/>
      <c r="BP4" s="222"/>
      <c r="BQ4" s="222"/>
      <c r="BR4" s="222"/>
      <c r="BS4" s="222"/>
      <c r="BT4" s="222"/>
      <c r="BU4" s="222"/>
      <c r="BV4" s="222"/>
      <c r="BW4" s="222"/>
      <c r="BX4" s="222"/>
      <c r="BY4" s="222"/>
      <c r="BZ4" s="222"/>
      <c r="CA4" s="222"/>
      <c r="CB4" s="222"/>
      <c r="CC4" s="222"/>
      <c r="CD4" s="222"/>
      <c r="CE4" s="222"/>
      <c r="CF4" s="222"/>
      <c r="CG4" s="222"/>
      <c r="CH4" s="20"/>
    </row>
    <row r="5" spans="1:86" ht="23.25" customHeight="1" thickBot="1" x14ac:dyDescent="0.4">
      <c r="B5" s="32"/>
      <c r="C5" s="33"/>
      <c r="D5" s="33"/>
      <c r="E5" s="33"/>
      <c r="F5" s="34"/>
      <c r="G5" s="34"/>
      <c r="H5" s="34"/>
      <c r="I5" s="34"/>
      <c r="J5" s="34"/>
      <c r="K5" s="34"/>
      <c r="L5" s="34"/>
      <c r="M5" s="34"/>
      <c r="N5" s="34"/>
      <c r="O5" s="34"/>
      <c r="P5" s="34"/>
      <c r="Q5" s="34"/>
      <c r="R5" s="34"/>
      <c r="S5" s="34"/>
      <c r="T5" s="34"/>
      <c r="U5" s="34"/>
      <c r="V5" s="34"/>
      <c r="W5" s="34"/>
      <c r="X5" s="34"/>
      <c r="Y5" s="34"/>
      <c r="Z5" s="34"/>
      <c r="AA5" s="34"/>
      <c r="AB5" s="34"/>
      <c r="AC5" s="34"/>
      <c r="AD5" s="34"/>
      <c r="AE5" s="34"/>
      <c r="AF5" s="34"/>
      <c r="AG5" s="34"/>
      <c r="AH5" s="34"/>
      <c r="AI5" s="34"/>
      <c r="AJ5" s="34"/>
      <c r="AK5" s="34"/>
      <c r="AL5" s="34"/>
      <c r="AM5" s="34"/>
      <c r="AN5" s="34"/>
      <c r="AO5" s="34"/>
      <c r="AP5" s="34"/>
      <c r="AQ5" s="34"/>
      <c r="AR5" s="34"/>
      <c r="AS5" s="34"/>
      <c r="AT5" s="34"/>
      <c r="AU5" s="34"/>
      <c r="AV5" s="34"/>
      <c r="AW5" s="34"/>
      <c r="AX5" s="34"/>
      <c r="AY5" s="34"/>
      <c r="AZ5" s="34"/>
      <c r="BA5" s="34"/>
      <c r="BB5" s="34"/>
      <c r="BC5" s="34"/>
      <c r="BD5" s="34"/>
      <c r="BE5" s="34"/>
      <c r="BF5" s="34"/>
      <c r="BG5" s="34"/>
      <c r="BH5" s="34"/>
      <c r="BI5" s="34"/>
      <c r="BJ5" s="34"/>
      <c r="BK5" s="34"/>
      <c r="BL5" s="34"/>
      <c r="BM5" s="34"/>
      <c r="BN5" s="34"/>
      <c r="BO5" s="34"/>
      <c r="BP5" s="34"/>
      <c r="BQ5" s="34"/>
      <c r="BR5" s="34"/>
      <c r="BS5" s="34"/>
      <c r="BT5" s="34"/>
      <c r="BU5" s="34"/>
      <c r="BV5" s="34"/>
      <c r="BW5" s="34"/>
      <c r="BX5" s="34"/>
      <c r="BY5" s="34"/>
      <c r="BZ5" s="34"/>
      <c r="CA5" s="34"/>
      <c r="CB5" s="34"/>
      <c r="CC5" s="34"/>
      <c r="CD5" s="34"/>
      <c r="CE5" s="34"/>
      <c r="CF5" s="34"/>
      <c r="CG5" s="34"/>
      <c r="CH5" s="35"/>
    </row>
    <row r="6" spans="1:86" ht="40.15" customHeight="1" thickBot="1" x14ac:dyDescent="0.3">
      <c r="B6" s="36" t="s">
        <v>74</v>
      </c>
      <c r="C6" s="37" t="str">
        <f>IF(COUNTA(F6:CG6)=0,"NE",SUM(F6:CG6)/COUNTA(F6:CG6))</f>
        <v>NE</v>
      </c>
      <c r="D6" s="223" t="s">
        <v>75</v>
      </c>
      <c r="E6" s="224"/>
      <c r="F6" s="38"/>
      <c r="G6" s="38"/>
      <c r="H6" s="38"/>
      <c r="I6" s="38"/>
      <c r="J6" s="38"/>
      <c r="K6" s="38"/>
      <c r="L6" s="39"/>
      <c r="M6" s="39"/>
      <c r="N6" s="40"/>
      <c r="O6" s="41"/>
      <c r="P6" s="41"/>
      <c r="Q6" s="41"/>
      <c r="R6" s="41"/>
      <c r="S6" s="41"/>
      <c r="T6" s="41"/>
      <c r="U6" s="41"/>
      <c r="V6" s="41"/>
      <c r="W6" s="41"/>
      <c r="X6" s="41"/>
      <c r="Y6" s="41"/>
      <c r="Z6" s="40"/>
      <c r="AA6" s="42"/>
      <c r="AB6" s="42"/>
      <c r="AC6" s="40"/>
      <c r="AD6" s="42"/>
      <c r="AE6" s="42"/>
      <c r="AF6" s="40"/>
      <c r="AG6" s="42"/>
      <c r="AH6" s="42"/>
      <c r="AI6" s="40"/>
      <c r="AJ6" s="42"/>
      <c r="AK6" s="42"/>
      <c r="AL6" s="42"/>
      <c r="AM6" s="42"/>
      <c r="AN6" s="42"/>
      <c r="AO6" s="42"/>
      <c r="AP6" s="42"/>
      <c r="AQ6" s="42"/>
      <c r="AR6" s="42"/>
      <c r="AS6" s="40"/>
      <c r="AT6" s="40"/>
      <c r="AU6" s="40"/>
      <c r="AV6" s="40"/>
      <c r="AW6" s="41"/>
      <c r="AX6" s="41"/>
      <c r="AY6" s="41"/>
      <c r="AZ6" s="41"/>
      <c r="BA6" s="41"/>
      <c r="BB6" s="41"/>
      <c r="BC6" s="42"/>
      <c r="BD6" s="42"/>
      <c r="BE6" s="42"/>
      <c r="BF6" s="42"/>
      <c r="BG6" s="42"/>
      <c r="BH6" s="40"/>
      <c r="BI6" s="42"/>
      <c r="BJ6" s="42"/>
      <c r="BK6" s="40"/>
      <c r="BL6" s="40"/>
      <c r="BM6" s="40"/>
      <c r="BN6" s="42"/>
      <c r="BO6" s="42"/>
      <c r="BP6" s="42"/>
      <c r="BQ6" s="40"/>
      <c r="BR6" s="42"/>
      <c r="BS6" s="42"/>
      <c r="BT6" s="42"/>
      <c r="BU6" s="42"/>
      <c r="BV6" s="42"/>
      <c r="BW6" s="42"/>
      <c r="BX6" s="42"/>
      <c r="BY6" s="40"/>
      <c r="BZ6" s="42"/>
      <c r="CA6" s="42"/>
      <c r="CB6" s="42"/>
      <c r="CC6" s="42"/>
      <c r="CD6" s="40"/>
      <c r="CE6" s="40"/>
      <c r="CF6" s="40"/>
      <c r="CG6" s="42"/>
      <c r="CH6" s="43"/>
    </row>
    <row r="7" spans="1:86" ht="150" customHeight="1" thickBot="1" x14ac:dyDescent="0.3">
      <c r="A7" s="18">
        <v>3</v>
      </c>
      <c r="B7" s="44" t="str">
        <f>VLOOKUP(A7,T_ELEVES[],2,FALSE)</f>
        <v>Lucie</v>
      </c>
      <c r="C7" s="226" t="s">
        <v>76</v>
      </c>
      <c r="D7" s="229" t="s">
        <v>77</v>
      </c>
      <c r="E7" s="231" t="s">
        <v>78</v>
      </c>
      <c r="F7" s="234"/>
      <c r="G7" s="217"/>
      <c r="H7" s="217"/>
      <c r="I7" s="217"/>
      <c r="J7" s="225"/>
      <c r="K7" s="225"/>
      <c r="L7" s="225"/>
      <c r="M7" s="225"/>
      <c r="N7" s="217"/>
      <c r="O7" s="217"/>
      <c r="P7" s="217"/>
      <c r="Q7" s="217"/>
      <c r="R7" s="225"/>
      <c r="S7" s="225"/>
      <c r="T7" s="225"/>
      <c r="U7" s="225"/>
      <c r="V7" s="217"/>
      <c r="W7" s="217"/>
      <c r="X7" s="217"/>
      <c r="Y7" s="218"/>
      <c r="Z7" s="215"/>
      <c r="AA7" s="216"/>
      <c r="AB7" s="216"/>
      <c r="AC7" s="216"/>
      <c r="AD7" s="217"/>
      <c r="AE7" s="217"/>
      <c r="AF7" s="217"/>
      <c r="AG7" s="217"/>
      <c r="AH7" s="216"/>
      <c r="AI7" s="216"/>
      <c r="AJ7" s="216"/>
      <c r="AK7" s="216"/>
      <c r="AL7" s="217"/>
      <c r="AM7" s="217"/>
      <c r="AN7" s="217"/>
      <c r="AO7" s="217"/>
      <c r="AP7" s="217"/>
      <c r="AQ7" s="217"/>
      <c r="AR7" s="217"/>
      <c r="AS7" s="218"/>
      <c r="AT7" s="211"/>
      <c r="AU7" s="212"/>
      <c r="AV7" s="212"/>
      <c r="AW7" s="213"/>
      <c r="AX7" s="209"/>
      <c r="AY7" s="210"/>
      <c r="AZ7" s="210"/>
      <c r="BA7" s="210"/>
      <c r="BB7" s="211"/>
      <c r="BC7" s="212"/>
      <c r="BD7" s="212"/>
      <c r="BE7" s="213"/>
      <c r="BF7" s="209"/>
      <c r="BG7" s="210"/>
      <c r="BH7" s="210"/>
      <c r="BI7" s="214"/>
      <c r="BJ7" s="212"/>
      <c r="BK7" s="212"/>
      <c r="BL7" s="212"/>
      <c r="BM7" s="213"/>
      <c r="BN7" s="211"/>
      <c r="BO7" s="212"/>
      <c r="BP7" s="212"/>
      <c r="BQ7" s="213"/>
      <c r="BR7" s="209"/>
      <c r="BS7" s="210"/>
      <c r="BT7" s="210"/>
      <c r="BU7" s="210"/>
      <c r="BV7" s="211"/>
      <c r="BW7" s="212"/>
      <c r="BX7" s="212"/>
      <c r="BY7" s="213"/>
      <c r="BZ7" s="209"/>
      <c r="CA7" s="210"/>
      <c r="CB7" s="210"/>
      <c r="CC7" s="214"/>
      <c r="CD7" s="212"/>
      <c r="CE7" s="212"/>
      <c r="CF7" s="212"/>
      <c r="CG7" s="213"/>
      <c r="CH7" s="45"/>
    </row>
    <row r="8" spans="1:86" ht="45" customHeight="1" thickBot="1" x14ac:dyDescent="0.3">
      <c r="B8" s="46" t="s">
        <v>79</v>
      </c>
      <c r="C8" s="227"/>
      <c r="D8" s="230"/>
      <c r="E8" s="232"/>
      <c r="F8" s="235"/>
      <c r="G8" s="236"/>
      <c r="H8" s="236"/>
      <c r="I8" s="236"/>
      <c r="J8" s="236"/>
      <c r="K8" s="236"/>
      <c r="L8" s="236"/>
      <c r="M8" s="236"/>
      <c r="N8" s="236"/>
      <c r="O8" s="236"/>
      <c r="P8" s="236"/>
      <c r="Q8" s="236"/>
      <c r="R8" s="236"/>
      <c r="S8" s="236"/>
      <c r="T8" s="236"/>
      <c r="U8" s="236"/>
      <c r="V8" s="236"/>
      <c r="W8" s="236"/>
      <c r="X8" s="236"/>
      <c r="Y8" s="237"/>
      <c r="Z8" s="200"/>
      <c r="AA8" s="201"/>
      <c r="AB8" s="201"/>
      <c r="AC8" s="201"/>
      <c r="AD8" s="201"/>
      <c r="AE8" s="201"/>
      <c r="AF8" s="201"/>
      <c r="AG8" s="201"/>
      <c r="AH8" s="201"/>
      <c r="AI8" s="201"/>
      <c r="AJ8" s="201"/>
      <c r="AK8" s="201"/>
      <c r="AL8" s="201"/>
      <c r="AM8" s="201"/>
      <c r="AN8" s="201"/>
      <c r="AO8" s="201"/>
      <c r="AP8" s="201"/>
      <c r="AQ8" s="201"/>
      <c r="AR8" s="201"/>
      <c r="AS8" s="202"/>
      <c r="AT8" s="203"/>
      <c r="AU8" s="204"/>
      <c r="AV8" s="204"/>
      <c r="AW8" s="204"/>
      <c r="AX8" s="204"/>
      <c r="AY8" s="204"/>
      <c r="AZ8" s="204"/>
      <c r="BA8" s="204"/>
      <c r="BB8" s="204"/>
      <c r="BC8" s="204"/>
      <c r="BD8" s="204"/>
      <c r="BE8" s="204"/>
      <c r="BF8" s="204"/>
      <c r="BG8" s="204"/>
      <c r="BH8" s="204"/>
      <c r="BI8" s="204"/>
      <c r="BJ8" s="204"/>
      <c r="BK8" s="204"/>
      <c r="BL8" s="204"/>
      <c r="BM8" s="205"/>
      <c r="BN8" s="206"/>
      <c r="BO8" s="207"/>
      <c r="BP8" s="207"/>
      <c r="BQ8" s="207"/>
      <c r="BR8" s="207"/>
      <c r="BS8" s="207"/>
      <c r="BT8" s="207"/>
      <c r="BU8" s="207"/>
      <c r="BV8" s="207"/>
      <c r="BW8" s="207"/>
      <c r="BX8" s="207"/>
      <c r="BY8" s="207"/>
      <c r="BZ8" s="207"/>
      <c r="CA8" s="207"/>
      <c r="CB8" s="207"/>
      <c r="CC8" s="207"/>
      <c r="CD8" s="207"/>
      <c r="CE8" s="207"/>
      <c r="CF8" s="207"/>
      <c r="CG8" s="208"/>
      <c r="CH8" s="45"/>
    </row>
    <row r="9" spans="1:86" ht="75" customHeight="1" thickBot="1" x14ac:dyDescent="0.3">
      <c r="B9" s="47" t="str">
        <f>Récapitulatif!H2</f>
        <v>Victor HUGO</v>
      </c>
      <c r="C9" s="227"/>
      <c r="D9" s="230"/>
      <c r="E9" s="232"/>
      <c r="F9" s="48"/>
      <c r="G9" s="49"/>
      <c r="H9" s="49"/>
      <c r="I9" s="49"/>
      <c r="J9" s="50"/>
      <c r="K9" s="50"/>
      <c r="L9" s="50"/>
      <c r="M9" s="50"/>
      <c r="N9" s="49"/>
      <c r="O9" s="51"/>
      <c r="P9" s="51"/>
      <c r="Q9" s="51"/>
      <c r="R9" s="52"/>
      <c r="S9" s="52"/>
      <c r="T9" s="52"/>
      <c r="U9" s="52"/>
      <c r="V9" s="51"/>
      <c r="W9" s="51"/>
      <c r="X9" s="51"/>
      <c r="Y9" s="53"/>
      <c r="Z9" s="54"/>
      <c r="AA9" s="55"/>
      <c r="AB9" s="55"/>
      <c r="AC9" s="56"/>
      <c r="AD9" s="57"/>
      <c r="AE9" s="58"/>
      <c r="AF9" s="59"/>
      <c r="AG9" s="58"/>
      <c r="AH9" s="60"/>
      <c r="AI9" s="56"/>
      <c r="AJ9" s="55"/>
      <c r="AK9" s="55"/>
      <c r="AL9" s="59"/>
      <c r="AM9" s="58"/>
      <c r="AN9" s="58"/>
      <c r="AO9" s="58"/>
      <c r="AP9" s="57"/>
      <c r="AQ9" s="57"/>
      <c r="AR9" s="58"/>
      <c r="AS9" s="59"/>
      <c r="AT9" s="57"/>
      <c r="AU9" s="57"/>
      <c r="AV9" s="59"/>
      <c r="AW9" s="58"/>
      <c r="AX9" s="58"/>
      <c r="AY9" s="58"/>
      <c r="AZ9" s="58"/>
      <c r="BA9" s="58"/>
      <c r="BB9" s="58"/>
      <c r="BC9" s="58"/>
      <c r="BD9" s="58"/>
      <c r="BE9" s="58"/>
      <c r="BF9" s="58"/>
      <c r="BG9" s="57"/>
      <c r="BH9" s="59"/>
      <c r="BI9" s="58"/>
      <c r="BJ9" s="58"/>
      <c r="BK9" s="59"/>
      <c r="BL9" s="57"/>
      <c r="BM9" s="59"/>
      <c r="BN9" s="58"/>
      <c r="BO9" s="58"/>
      <c r="BP9" s="58"/>
      <c r="BQ9" s="59"/>
      <c r="BR9" s="57"/>
      <c r="BS9" s="58"/>
      <c r="BT9" s="58"/>
      <c r="BU9" s="57"/>
      <c r="BV9" s="59"/>
      <c r="BW9" s="58"/>
      <c r="BX9" s="58"/>
      <c r="BY9" s="59"/>
      <c r="BZ9" s="58"/>
      <c r="CA9" s="58"/>
      <c r="CB9" s="58"/>
      <c r="CC9" s="58"/>
      <c r="CD9" s="59"/>
      <c r="CE9" s="59"/>
      <c r="CF9" s="59"/>
      <c r="CG9" s="61"/>
      <c r="CH9" s="45"/>
    </row>
    <row r="10" spans="1:86" x14ac:dyDescent="0.35">
      <c r="B10" s="62" t="s">
        <v>80</v>
      </c>
      <c r="C10" s="227"/>
      <c r="D10" s="230"/>
      <c r="E10" s="233"/>
      <c r="F10" s="185" t="s">
        <v>81</v>
      </c>
      <c r="G10" s="186"/>
      <c r="H10" s="186"/>
      <c r="I10" s="187"/>
      <c r="J10" s="188" t="s">
        <v>82</v>
      </c>
      <c r="K10" s="189"/>
      <c r="L10" s="189"/>
      <c r="M10" s="190"/>
      <c r="N10" s="191" t="s">
        <v>83</v>
      </c>
      <c r="O10" s="192"/>
      <c r="P10" s="192"/>
      <c r="Q10" s="193"/>
      <c r="R10" s="194" t="s">
        <v>84</v>
      </c>
      <c r="S10" s="195"/>
      <c r="T10" s="195"/>
      <c r="U10" s="196"/>
      <c r="V10" s="197" t="s">
        <v>85</v>
      </c>
      <c r="W10" s="198"/>
      <c r="X10" s="198"/>
      <c r="Y10" s="199"/>
      <c r="Z10" s="166" t="s">
        <v>86</v>
      </c>
      <c r="AA10" s="167"/>
      <c r="AB10" s="167"/>
      <c r="AC10" s="168"/>
      <c r="AD10" s="169" t="s">
        <v>87</v>
      </c>
      <c r="AE10" s="170"/>
      <c r="AF10" s="170"/>
      <c r="AG10" s="171"/>
      <c r="AH10" s="172" t="s">
        <v>88</v>
      </c>
      <c r="AI10" s="173"/>
      <c r="AJ10" s="173"/>
      <c r="AK10" s="174"/>
      <c r="AL10" s="175" t="s">
        <v>89</v>
      </c>
      <c r="AM10" s="176"/>
      <c r="AN10" s="176"/>
      <c r="AO10" s="177"/>
      <c r="AP10" s="155" t="s">
        <v>90</v>
      </c>
      <c r="AQ10" s="156"/>
      <c r="AR10" s="156"/>
      <c r="AS10" s="178"/>
      <c r="AT10" s="179" t="s">
        <v>81</v>
      </c>
      <c r="AU10" s="180"/>
      <c r="AV10" s="180"/>
      <c r="AW10" s="181"/>
      <c r="AX10" s="182" t="s">
        <v>82</v>
      </c>
      <c r="AY10" s="183"/>
      <c r="AZ10" s="183"/>
      <c r="BA10" s="184"/>
      <c r="BB10" s="157" t="s">
        <v>83</v>
      </c>
      <c r="BC10" s="158"/>
      <c r="BD10" s="158"/>
      <c r="BE10" s="159"/>
      <c r="BF10" s="160" t="s">
        <v>84</v>
      </c>
      <c r="BG10" s="161"/>
      <c r="BH10" s="161"/>
      <c r="BI10" s="162"/>
      <c r="BJ10" s="163" t="s">
        <v>85</v>
      </c>
      <c r="BK10" s="164"/>
      <c r="BL10" s="164"/>
      <c r="BM10" s="165"/>
      <c r="BN10" s="166" t="s">
        <v>86</v>
      </c>
      <c r="BO10" s="167"/>
      <c r="BP10" s="167"/>
      <c r="BQ10" s="168"/>
      <c r="BR10" s="169" t="s">
        <v>87</v>
      </c>
      <c r="BS10" s="170"/>
      <c r="BT10" s="170"/>
      <c r="BU10" s="171"/>
      <c r="BV10" s="172" t="s">
        <v>88</v>
      </c>
      <c r="BW10" s="173"/>
      <c r="BX10" s="173"/>
      <c r="BY10" s="174"/>
      <c r="BZ10" s="152" t="s">
        <v>89</v>
      </c>
      <c r="CA10" s="153"/>
      <c r="CB10" s="153"/>
      <c r="CC10" s="154"/>
      <c r="CD10" s="155" t="s">
        <v>90</v>
      </c>
      <c r="CE10" s="156"/>
      <c r="CF10" s="156"/>
      <c r="CG10" s="156"/>
      <c r="CH10" s="63"/>
    </row>
    <row r="11" spans="1:86" x14ac:dyDescent="0.25">
      <c r="B11" s="64" t="s">
        <v>91</v>
      </c>
      <c r="C11" s="228"/>
      <c r="D11" s="230"/>
      <c r="E11" s="233"/>
      <c r="F11" s="65">
        <v>1</v>
      </c>
      <c r="G11" s="65">
        <f>F11+1</f>
        <v>2</v>
      </c>
      <c r="H11" s="65">
        <f t="shared" ref="H11:BS11" si="0">G11+1</f>
        <v>3</v>
      </c>
      <c r="I11" s="65">
        <f t="shared" si="0"/>
        <v>4</v>
      </c>
      <c r="J11" s="65">
        <f t="shared" si="0"/>
        <v>5</v>
      </c>
      <c r="K11" s="65">
        <f t="shared" si="0"/>
        <v>6</v>
      </c>
      <c r="L11" s="65">
        <f t="shared" si="0"/>
        <v>7</v>
      </c>
      <c r="M11" s="65">
        <f t="shared" si="0"/>
        <v>8</v>
      </c>
      <c r="N11" s="65">
        <f t="shared" si="0"/>
        <v>9</v>
      </c>
      <c r="O11" s="65">
        <f t="shared" si="0"/>
        <v>10</v>
      </c>
      <c r="P11" s="65">
        <f t="shared" si="0"/>
        <v>11</v>
      </c>
      <c r="Q11" s="65">
        <f t="shared" si="0"/>
        <v>12</v>
      </c>
      <c r="R11" s="65">
        <f t="shared" si="0"/>
        <v>13</v>
      </c>
      <c r="S11" s="65">
        <f t="shared" si="0"/>
        <v>14</v>
      </c>
      <c r="T11" s="65">
        <f t="shared" si="0"/>
        <v>15</v>
      </c>
      <c r="U11" s="65">
        <f t="shared" si="0"/>
        <v>16</v>
      </c>
      <c r="V11" s="65">
        <f t="shared" si="0"/>
        <v>17</v>
      </c>
      <c r="W11" s="65">
        <f t="shared" si="0"/>
        <v>18</v>
      </c>
      <c r="X11" s="65">
        <f t="shared" si="0"/>
        <v>19</v>
      </c>
      <c r="Y11" s="65">
        <f t="shared" si="0"/>
        <v>20</v>
      </c>
      <c r="Z11" s="65">
        <f t="shared" si="0"/>
        <v>21</v>
      </c>
      <c r="AA11" s="65">
        <f t="shared" si="0"/>
        <v>22</v>
      </c>
      <c r="AB11" s="65">
        <f t="shared" si="0"/>
        <v>23</v>
      </c>
      <c r="AC11" s="65">
        <f t="shared" si="0"/>
        <v>24</v>
      </c>
      <c r="AD11" s="65">
        <f t="shared" si="0"/>
        <v>25</v>
      </c>
      <c r="AE11" s="65">
        <f t="shared" si="0"/>
        <v>26</v>
      </c>
      <c r="AF11" s="65">
        <f t="shared" si="0"/>
        <v>27</v>
      </c>
      <c r="AG11" s="65">
        <f t="shared" si="0"/>
        <v>28</v>
      </c>
      <c r="AH11" s="65">
        <f t="shared" si="0"/>
        <v>29</v>
      </c>
      <c r="AI11" s="65">
        <f t="shared" si="0"/>
        <v>30</v>
      </c>
      <c r="AJ11" s="65">
        <f t="shared" si="0"/>
        <v>31</v>
      </c>
      <c r="AK11" s="65">
        <f t="shared" si="0"/>
        <v>32</v>
      </c>
      <c r="AL11" s="65">
        <f t="shared" si="0"/>
        <v>33</v>
      </c>
      <c r="AM11" s="65">
        <f t="shared" si="0"/>
        <v>34</v>
      </c>
      <c r="AN11" s="65">
        <f t="shared" si="0"/>
        <v>35</v>
      </c>
      <c r="AO11" s="65">
        <f t="shared" si="0"/>
        <v>36</v>
      </c>
      <c r="AP11" s="65">
        <f t="shared" si="0"/>
        <v>37</v>
      </c>
      <c r="AQ11" s="65">
        <f t="shared" si="0"/>
        <v>38</v>
      </c>
      <c r="AR11" s="65">
        <f t="shared" si="0"/>
        <v>39</v>
      </c>
      <c r="AS11" s="65">
        <f t="shared" si="0"/>
        <v>40</v>
      </c>
      <c r="AT11" s="65">
        <f t="shared" si="0"/>
        <v>41</v>
      </c>
      <c r="AU11" s="65">
        <f t="shared" si="0"/>
        <v>42</v>
      </c>
      <c r="AV11" s="65">
        <f t="shared" si="0"/>
        <v>43</v>
      </c>
      <c r="AW11" s="65">
        <f t="shared" si="0"/>
        <v>44</v>
      </c>
      <c r="AX11" s="65">
        <f t="shared" si="0"/>
        <v>45</v>
      </c>
      <c r="AY11" s="65">
        <f t="shared" si="0"/>
        <v>46</v>
      </c>
      <c r="AZ11" s="65">
        <f t="shared" si="0"/>
        <v>47</v>
      </c>
      <c r="BA11" s="65">
        <f t="shared" si="0"/>
        <v>48</v>
      </c>
      <c r="BB11" s="65">
        <f t="shared" si="0"/>
        <v>49</v>
      </c>
      <c r="BC11" s="65">
        <f t="shared" si="0"/>
        <v>50</v>
      </c>
      <c r="BD11" s="65">
        <f t="shared" si="0"/>
        <v>51</v>
      </c>
      <c r="BE11" s="65">
        <f t="shared" si="0"/>
        <v>52</v>
      </c>
      <c r="BF11" s="65">
        <f t="shared" si="0"/>
        <v>53</v>
      </c>
      <c r="BG11" s="65">
        <f t="shared" si="0"/>
        <v>54</v>
      </c>
      <c r="BH11" s="65">
        <f t="shared" si="0"/>
        <v>55</v>
      </c>
      <c r="BI11" s="65">
        <f t="shared" si="0"/>
        <v>56</v>
      </c>
      <c r="BJ11" s="65">
        <f t="shared" si="0"/>
        <v>57</v>
      </c>
      <c r="BK11" s="65">
        <f t="shared" si="0"/>
        <v>58</v>
      </c>
      <c r="BL11" s="65">
        <f t="shared" si="0"/>
        <v>59</v>
      </c>
      <c r="BM11" s="65">
        <f t="shared" si="0"/>
        <v>60</v>
      </c>
      <c r="BN11" s="65">
        <f t="shared" si="0"/>
        <v>61</v>
      </c>
      <c r="BO11" s="65">
        <f t="shared" si="0"/>
        <v>62</v>
      </c>
      <c r="BP11" s="65">
        <f t="shared" si="0"/>
        <v>63</v>
      </c>
      <c r="BQ11" s="65">
        <f t="shared" si="0"/>
        <v>64</v>
      </c>
      <c r="BR11" s="65">
        <f t="shared" si="0"/>
        <v>65</v>
      </c>
      <c r="BS11" s="65">
        <f t="shared" si="0"/>
        <v>66</v>
      </c>
      <c r="BT11" s="65">
        <f t="shared" ref="BT11:CG11" si="1">BS11+1</f>
        <v>67</v>
      </c>
      <c r="BU11" s="65">
        <f t="shared" si="1"/>
        <v>68</v>
      </c>
      <c r="BV11" s="65">
        <f t="shared" si="1"/>
        <v>69</v>
      </c>
      <c r="BW11" s="65">
        <f t="shared" si="1"/>
        <v>70</v>
      </c>
      <c r="BX11" s="65">
        <f t="shared" si="1"/>
        <v>71</v>
      </c>
      <c r="BY11" s="65">
        <f t="shared" si="1"/>
        <v>72</v>
      </c>
      <c r="BZ11" s="65">
        <f t="shared" si="1"/>
        <v>73</v>
      </c>
      <c r="CA11" s="65">
        <f t="shared" si="1"/>
        <v>74</v>
      </c>
      <c r="CB11" s="65">
        <f t="shared" si="1"/>
        <v>75</v>
      </c>
      <c r="CC11" s="65">
        <f t="shared" si="1"/>
        <v>76</v>
      </c>
      <c r="CD11" s="65">
        <f t="shared" si="1"/>
        <v>77</v>
      </c>
      <c r="CE11" s="65">
        <f t="shared" si="1"/>
        <v>78</v>
      </c>
      <c r="CF11" s="65">
        <f t="shared" si="1"/>
        <v>79</v>
      </c>
      <c r="CG11" s="65">
        <f t="shared" si="1"/>
        <v>80</v>
      </c>
      <c r="CH11" s="63"/>
    </row>
    <row r="12" spans="1:86" ht="42" customHeight="1" x14ac:dyDescent="0.25">
      <c r="A12" s="18">
        <v>1</v>
      </c>
      <c r="B12" s="143" t="str">
        <f>A12&amp;" "&amp;VLOOKUP(A12,T_COMPETENCES[#Data],2,FALSE)</f>
        <v>1 Recherche et analyse d'informations</v>
      </c>
      <c r="C12" s="146"/>
      <c r="D12" s="146"/>
      <c r="E12" s="146"/>
      <c r="F12" s="146"/>
      <c r="G12" s="146"/>
      <c r="H12" s="146"/>
      <c r="I12" s="146"/>
      <c r="J12" s="146"/>
      <c r="K12" s="146"/>
      <c r="L12" s="146"/>
      <c r="M12" s="146"/>
      <c r="N12" s="146"/>
      <c r="O12" s="146"/>
      <c r="P12" s="146"/>
      <c r="Q12" s="146"/>
      <c r="R12" s="146"/>
      <c r="S12" s="146"/>
      <c r="T12" s="146"/>
      <c r="U12" s="146"/>
      <c r="V12" s="146"/>
      <c r="W12" s="146"/>
      <c r="X12" s="146"/>
      <c r="Y12" s="146"/>
      <c r="Z12" s="146"/>
      <c r="AA12" s="146"/>
      <c r="AB12" s="146"/>
      <c r="AC12" s="146"/>
      <c r="AD12" s="146"/>
      <c r="AE12" s="146"/>
      <c r="AF12" s="146"/>
      <c r="AG12" s="146"/>
      <c r="AH12" s="146"/>
      <c r="AI12" s="146"/>
      <c r="AJ12" s="146"/>
      <c r="AK12" s="146"/>
      <c r="AL12" s="146"/>
      <c r="AM12" s="146"/>
      <c r="AN12" s="146"/>
      <c r="AO12" s="146"/>
      <c r="AP12" s="146"/>
      <c r="AQ12" s="146"/>
      <c r="AR12" s="146"/>
      <c r="AS12" s="146"/>
      <c r="AT12" s="146"/>
      <c r="AU12" s="146"/>
      <c r="AV12" s="146"/>
      <c r="AW12" s="146"/>
      <c r="AX12" s="146"/>
      <c r="AY12" s="146"/>
      <c r="AZ12" s="146"/>
      <c r="BA12" s="146"/>
      <c r="BB12" s="146"/>
      <c r="BC12" s="146"/>
      <c r="BD12" s="146"/>
      <c r="BE12" s="146"/>
      <c r="BF12" s="146"/>
      <c r="BG12" s="146"/>
      <c r="BH12" s="146"/>
      <c r="BI12" s="146"/>
      <c r="BJ12" s="146"/>
      <c r="BK12" s="146"/>
      <c r="BL12" s="146"/>
      <c r="BM12" s="146"/>
      <c r="BN12" s="146"/>
      <c r="BO12" s="146"/>
      <c r="BP12" s="146"/>
      <c r="BQ12" s="146"/>
      <c r="BR12" s="146"/>
      <c r="BS12" s="146"/>
      <c r="BT12" s="146"/>
      <c r="BU12" s="146"/>
      <c r="BV12" s="146"/>
      <c r="BW12" s="146"/>
      <c r="BX12" s="146"/>
      <c r="BY12" s="146"/>
      <c r="BZ12" s="146"/>
      <c r="CA12" s="146"/>
      <c r="CB12" s="146"/>
      <c r="CC12" s="146"/>
      <c r="CD12" s="146"/>
      <c r="CE12" s="146"/>
      <c r="CF12" s="146"/>
      <c r="CG12" s="146"/>
      <c r="CH12" s="66"/>
    </row>
    <row r="13" spans="1:86" ht="54.95" customHeight="1" x14ac:dyDescent="0.25">
      <c r="A13" s="18" t="s">
        <v>6</v>
      </c>
      <c r="B13" s="67" t="str">
        <f>A13&amp;" "&amp;VLOOKUP(A13,T_COMPETENCES[#Data],2,FALSE)</f>
        <v>C1.1 Rechercher une forme, une dimension, sur un plan, un dessin</v>
      </c>
      <c r="C13" s="68" t="str">
        <f>IF(E13=0,"NE",(SUM(F13:CG13)*0.25)/COUNTA(F13:CG13))</f>
        <v>NE</v>
      </c>
      <c r="D13" s="69" t="str">
        <f>IF(E13=0,"NE",IF(AND(C13&gt;=$C$3,E13&gt;=3),"OUI","NON"))</f>
        <v>NE</v>
      </c>
      <c r="E13" s="70">
        <f>COUNTA(F13:CG13)</f>
        <v>0</v>
      </c>
      <c r="F13" s="71"/>
      <c r="G13" s="71"/>
      <c r="H13" s="72"/>
      <c r="I13" s="71"/>
      <c r="J13" s="71"/>
      <c r="K13" s="71"/>
      <c r="L13" s="71"/>
      <c r="M13" s="71"/>
      <c r="N13" s="72"/>
      <c r="O13" s="71"/>
      <c r="P13" s="71"/>
      <c r="Q13" s="73"/>
      <c r="R13" s="71"/>
      <c r="S13" s="71"/>
      <c r="T13" s="71"/>
      <c r="U13" s="71"/>
      <c r="V13" s="71"/>
      <c r="W13" s="71"/>
      <c r="X13" s="71"/>
      <c r="Y13" s="71"/>
      <c r="Z13" s="72"/>
      <c r="AA13" s="71"/>
      <c r="AB13" s="71"/>
      <c r="AC13" s="72"/>
      <c r="AD13" s="71"/>
      <c r="AE13" s="71"/>
      <c r="AF13" s="72"/>
      <c r="AG13" s="71"/>
      <c r="AH13" s="71"/>
      <c r="AI13" s="72"/>
      <c r="AJ13" s="71"/>
      <c r="AK13" s="71"/>
      <c r="AL13" s="72"/>
      <c r="AM13" s="71"/>
      <c r="AN13" s="71"/>
      <c r="AO13" s="71"/>
      <c r="AP13" s="71"/>
      <c r="AQ13" s="71"/>
      <c r="AR13" s="74"/>
      <c r="AS13" s="72"/>
      <c r="AT13" s="71"/>
      <c r="AU13" s="71"/>
      <c r="AV13" s="72"/>
      <c r="AW13" s="71"/>
      <c r="AX13" s="71"/>
      <c r="AY13" s="71"/>
      <c r="AZ13" s="71"/>
      <c r="BA13" s="71"/>
      <c r="BB13" s="71"/>
      <c r="BC13" s="71"/>
      <c r="BD13" s="71"/>
      <c r="BE13" s="71"/>
      <c r="BF13" s="71"/>
      <c r="BG13" s="71"/>
      <c r="BH13" s="72"/>
      <c r="BI13" s="71"/>
      <c r="BJ13" s="71"/>
      <c r="BK13" s="72"/>
      <c r="BL13" s="71"/>
      <c r="BM13" s="72"/>
      <c r="BN13" s="71"/>
      <c r="BO13" s="71"/>
      <c r="BP13" s="71"/>
      <c r="BQ13" s="72"/>
      <c r="BR13" s="71"/>
      <c r="BS13" s="71"/>
      <c r="BT13" s="71"/>
      <c r="BU13" s="71"/>
      <c r="BV13" s="72"/>
      <c r="BW13" s="71"/>
      <c r="BX13" s="71"/>
      <c r="BY13" s="72"/>
      <c r="BZ13" s="71"/>
      <c r="CA13" s="71"/>
      <c r="CB13" s="71"/>
      <c r="CC13" s="71"/>
      <c r="CD13" s="72"/>
      <c r="CE13" s="72"/>
      <c r="CF13" s="72"/>
      <c r="CG13" s="71"/>
      <c r="CH13" s="75"/>
    </row>
    <row r="14" spans="1:86" ht="23.25" hidden="1" outlineLevel="1" x14ac:dyDescent="0.35">
      <c r="B14" s="76" t="s">
        <v>92</v>
      </c>
      <c r="C14" s="150" t="s">
        <v>93</v>
      </c>
      <c r="D14" s="150"/>
      <c r="E14" s="150"/>
      <c r="F14" s="150"/>
      <c r="G14" s="150"/>
      <c r="H14" s="150"/>
      <c r="I14" s="150"/>
      <c r="J14" s="150"/>
      <c r="K14" s="150"/>
      <c r="L14" s="150"/>
      <c r="M14" s="150"/>
      <c r="N14" s="150"/>
      <c r="O14" s="150"/>
      <c r="P14" s="150"/>
      <c r="Q14" s="150"/>
      <c r="R14" s="150"/>
      <c r="S14" s="150"/>
      <c r="T14" s="150"/>
      <c r="U14" s="150"/>
      <c r="V14" s="150"/>
      <c r="W14" s="150"/>
      <c r="X14" s="150"/>
      <c r="Y14" s="150"/>
      <c r="Z14" s="150"/>
      <c r="AA14" s="150"/>
      <c r="AB14" s="150"/>
      <c r="AC14" s="150"/>
      <c r="AD14" s="150"/>
      <c r="AE14" s="150"/>
      <c r="AF14" s="150"/>
      <c r="AG14" s="150"/>
      <c r="AH14" s="150"/>
      <c r="AI14" s="150"/>
      <c r="AJ14" s="150"/>
      <c r="AK14" s="150"/>
      <c r="AL14" s="150"/>
      <c r="AM14" s="150"/>
      <c r="AN14" s="150"/>
      <c r="AO14" s="150"/>
      <c r="AP14" s="150"/>
      <c r="AQ14" s="150"/>
      <c r="AR14" s="77"/>
      <c r="AS14" s="78"/>
      <c r="AT14" s="79"/>
      <c r="AU14" s="79"/>
      <c r="AV14" s="78"/>
      <c r="AW14" s="79"/>
      <c r="AX14" s="79"/>
      <c r="AY14" s="79"/>
      <c r="AZ14" s="79"/>
      <c r="BA14" s="79"/>
      <c r="BB14" s="79"/>
      <c r="BC14" s="79"/>
      <c r="BD14" s="79"/>
      <c r="BE14" s="79"/>
      <c r="BF14" s="79"/>
      <c r="BG14" s="79"/>
      <c r="BH14" s="78"/>
      <c r="BI14" s="79"/>
      <c r="BJ14" s="79"/>
      <c r="BK14" s="78"/>
      <c r="BL14" s="79"/>
      <c r="BM14" s="78"/>
      <c r="BN14" s="79"/>
      <c r="BO14" s="79"/>
      <c r="BP14" s="79"/>
      <c r="BQ14" s="78"/>
      <c r="BR14" s="79"/>
      <c r="BS14" s="79"/>
      <c r="BT14" s="79"/>
      <c r="BU14" s="79"/>
      <c r="BV14" s="80"/>
      <c r="BW14" s="79"/>
      <c r="BX14" s="79"/>
      <c r="BY14" s="78"/>
      <c r="BZ14" s="79"/>
      <c r="CA14" s="79"/>
      <c r="CB14" s="79"/>
      <c r="CC14" s="79"/>
      <c r="CD14" s="78"/>
      <c r="CE14" s="78"/>
      <c r="CF14" s="78"/>
      <c r="CG14" s="79"/>
      <c r="CH14" s="75"/>
    </row>
    <row r="15" spans="1:86" ht="28.15" hidden="1" customHeight="1" outlineLevel="1" x14ac:dyDescent="0.35">
      <c r="B15" s="76" t="s">
        <v>94</v>
      </c>
      <c r="C15" s="150" t="s">
        <v>95</v>
      </c>
      <c r="D15" s="150"/>
      <c r="E15" s="150"/>
      <c r="F15" s="150"/>
      <c r="G15" s="150"/>
      <c r="H15" s="150"/>
      <c r="I15" s="150"/>
      <c r="J15" s="150"/>
      <c r="K15" s="150"/>
      <c r="L15" s="150"/>
      <c r="M15" s="150"/>
      <c r="N15" s="150"/>
      <c r="O15" s="150"/>
      <c r="P15" s="150"/>
      <c r="Q15" s="150"/>
      <c r="R15" s="150"/>
      <c r="S15" s="150"/>
      <c r="T15" s="150"/>
      <c r="U15" s="150"/>
      <c r="V15" s="150"/>
      <c r="W15" s="150"/>
      <c r="X15" s="150"/>
      <c r="Y15" s="150"/>
      <c r="Z15" s="150"/>
      <c r="AA15" s="150"/>
      <c r="AB15" s="150"/>
      <c r="AC15" s="150"/>
      <c r="AD15" s="150"/>
      <c r="AE15" s="150"/>
      <c r="AF15" s="150"/>
      <c r="AG15" s="150"/>
      <c r="AH15" s="150"/>
      <c r="AI15" s="150"/>
      <c r="AJ15" s="150"/>
      <c r="AK15" s="150"/>
      <c r="AL15" s="150"/>
      <c r="AM15" s="150"/>
      <c r="AN15" s="150"/>
      <c r="AO15" s="150"/>
      <c r="AP15" s="150"/>
      <c r="AQ15" s="150"/>
      <c r="AR15" s="77"/>
      <c r="AS15" s="78"/>
      <c r="AT15" s="79"/>
      <c r="AU15" s="79"/>
      <c r="AV15" s="78"/>
      <c r="AW15" s="79"/>
      <c r="AX15" s="79"/>
      <c r="AY15" s="79"/>
      <c r="AZ15" s="79"/>
      <c r="BA15" s="79"/>
      <c r="BB15" s="79"/>
      <c r="BC15" s="79"/>
      <c r="BD15" s="79"/>
      <c r="BE15" s="79"/>
      <c r="BF15" s="79"/>
      <c r="BG15" s="79"/>
      <c r="BH15" s="78"/>
      <c r="BI15" s="79"/>
      <c r="BJ15" s="79"/>
      <c r="BK15" s="78"/>
      <c r="BL15" s="79"/>
      <c r="BM15" s="78"/>
      <c r="BN15" s="79"/>
      <c r="BO15" s="79"/>
      <c r="BP15" s="79"/>
      <c r="BQ15" s="78"/>
      <c r="BR15" s="79"/>
      <c r="BS15" s="79"/>
      <c r="BT15" s="79"/>
      <c r="BU15" s="79"/>
      <c r="BV15" s="80"/>
      <c r="BW15" s="79"/>
      <c r="BX15" s="79"/>
      <c r="BY15" s="78"/>
      <c r="BZ15" s="79"/>
      <c r="CA15" s="79"/>
      <c r="CB15" s="79"/>
      <c r="CC15" s="79"/>
      <c r="CD15" s="78"/>
      <c r="CE15" s="78"/>
      <c r="CF15" s="78"/>
      <c r="CG15" s="79"/>
      <c r="CH15" s="75"/>
    </row>
    <row r="16" spans="1:86" ht="54" hidden="1" customHeight="1" outlineLevel="1" x14ac:dyDescent="0.35">
      <c r="B16" s="76" t="s">
        <v>96</v>
      </c>
      <c r="C16" s="150" t="s">
        <v>97</v>
      </c>
      <c r="D16" s="150"/>
      <c r="E16" s="150"/>
      <c r="F16" s="150"/>
      <c r="G16" s="150"/>
      <c r="H16" s="150"/>
      <c r="I16" s="150"/>
      <c r="J16" s="150"/>
      <c r="K16" s="150"/>
      <c r="L16" s="150"/>
      <c r="M16" s="150"/>
      <c r="N16" s="150"/>
      <c r="O16" s="150"/>
      <c r="P16" s="150"/>
      <c r="Q16" s="150"/>
      <c r="R16" s="150"/>
      <c r="S16" s="150"/>
      <c r="T16" s="150"/>
      <c r="U16" s="150"/>
      <c r="V16" s="150"/>
      <c r="W16" s="150"/>
      <c r="X16" s="150"/>
      <c r="Y16" s="150"/>
      <c r="Z16" s="150"/>
      <c r="AA16" s="150"/>
      <c r="AB16" s="150"/>
      <c r="AC16" s="150"/>
      <c r="AD16" s="150"/>
      <c r="AE16" s="150"/>
      <c r="AF16" s="150"/>
      <c r="AG16" s="150"/>
      <c r="AH16" s="150"/>
      <c r="AI16" s="150"/>
      <c r="AJ16" s="150"/>
      <c r="AK16" s="150"/>
      <c r="AL16" s="150"/>
      <c r="AM16" s="150"/>
      <c r="AN16" s="150"/>
      <c r="AO16" s="150"/>
      <c r="AP16" s="150"/>
      <c r="AQ16" s="150"/>
      <c r="AR16" s="77"/>
      <c r="AS16" s="78"/>
      <c r="AT16" s="79"/>
      <c r="AU16" s="79"/>
      <c r="AV16" s="78"/>
      <c r="AW16" s="79"/>
      <c r="AX16" s="79"/>
      <c r="AY16" s="79"/>
      <c r="AZ16" s="79"/>
      <c r="BA16" s="79"/>
      <c r="BB16" s="79"/>
      <c r="BC16" s="79"/>
      <c r="BD16" s="79"/>
      <c r="BE16" s="79"/>
      <c r="BF16" s="79"/>
      <c r="BG16" s="79"/>
      <c r="BH16" s="78"/>
      <c r="BI16" s="79"/>
      <c r="BJ16" s="79"/>
      <c r="BK16" s="78"/>
      <c r="BL16" s="79"/>
      <c r="BM16" s="78"/>
      <c r="BN16" s="79"/>
      <c r="BO16" s="79"/>
      <c r="BP16" s="79"/>
      <c r="BQ16" s="78"/>
      <c r="BR16" s="79"/>
      <c r="BS16" s="79"/>
      <c r="BT16" s="79"/>
      <c r="BU16" s="79"/>
      <c r="BV16" s="80"/>
      <c r="BW16" s="79"/>
      <c r="BX16" s="79"/>
      <c r="BY16" s="78"/>
      <c r="BZ16" s="79"/>
      <c r="CA16" s="79"/>
      <c r="CB16" s="79"/>
      <c r="CC16" s="79"/>
      <c r="CD16" s="78"/>
      <c r="CE16" s="78"/>
      <c r="CF16" s="78"/>
      <c r="CG16" s="79"/>
      <c r="CH16" s="75"/>
    </row>
    <row r="17" spans="1:86" ht="27" hidden="1" customHeight="1" outlineLevel="1" x14ac:dyDescent="0.35">
      <c r="B17" s="76" t="s">
        <v>98</v>
      </c>
      <c r="C17" s="150" t="s">
        <v>99</v>
      </c>
      <c r="D17" s="150"/>
      <c r="E17" s="150"/>
      <c r="F17" s="150"/>
      <c r="G17" s="150"/>
      <c r="H17" s="150"/>
      <c r="I17" s="150"/>
      <c r="J17" s="150"/>
      <c r="K17" s="150"/>
      <c r="L17" s="150"/>
      <c r="M17" s="150"/>
      <c r="N17" s="150"/>
      <c r="O17" s="150"/>
      <c r="P17" s="150"/>
      <c r="Q17" s="150"/>
      <c r="R17" s="150"/>
      <c r="S17" s="150"/>
      <c r="T17" s="150"/>
      <c r="U17" s="150"/>
      <c r="V17" s="150"/>
      <c r="W17" s="150"/>
      <c r="X17" s="150"/>
      <c r="Y17" s="150"/>
      <c r="Z17" s="150"/>
      <c r="AA17" s="150"/>
      <c r="AB17" s="150"/>
      <c r="AC17" s="150"/>
      <c r="AD17" s="150"/>
      <c r="AE17" s="150"/>
      <c r="AF17" s="150"/>
      <c r="AG17" s="150"/>
      <c r="AH17" s="150"/>
      <c r="AI17" s="150"/>
      <c r="AJ17" s="150"/>
      <c r="AK17" s="150"/>
      <c r="AL17" s="150"/>
      <c r="AM17" s="150"/>
      <c r="AN17" s="150"/>
      <c r="AO17" s="150"/>
      <c r="AP17" s="150"/>
      <c r="AQ17" s="150"/>
      <c r="AR17" s="77"/>
      <c r="AS17" s="78"/>
      <c r="AT17" s="79"/>
      <c r="AU17" s="79"/>
      <c r="AV17" s="78"/>
      <c r="AW17" s="79"/>
      <c r="AX17" s="79"/>
      <c r="AY17" s="79"/>
      <c r="AZ17" s="79"/>
      <c r="BA17" s="79"/>
      <c r="BB17" s="79"/>
      <c r="BC17" s="79"/>
      <c r="BD17" s="79"/>
      <c r="BE17" s="79"/>
      <c r="BF17" s="79"/>
      <c r="BG17" s="79"/>
      <c r="BH17" s="78"/>
      <c r="BI17" s="79"/>
      <c r="BJ17" s="79"/>
      <c r="BK17" s="78"/>
      <c r="BL17" s="79"/>
      <c r="BM17" s="78"/>
      <c r="BN17" s="79"/>
      <c r="BO17" s="79"/>
      <c r="BP17" s="79"/>
      <c r="BQ17" s="78"/>
      <c r="BR17" s="79"/>
      <c r="BS17" s="79"/>
      <c r="BT17" s="79"/>
      <c r="BU17" s="79"/>
      <c r="BV17" s="80"/>
      <c r="BW17" s="79"/>
      <c r="BX17" s="79"/>
      <c r="BY17" s="78"/>
      <c r="BZ17" s="79"/>
      <c r="CA17" s="79"/>
      <c r="CB17" s="79"/>
      <c r="CC17" s="79"/>
      <c r="CD17" s="78"/>
      <c r="CE17" s="78"/>
      <c r="CF17" s="78"/>
      <c r="CG17" s="79"/>
      <c r="CH17" s="75"/>
    </row>
    <row r="18" spans="1:86" ht="54.95" customHeight="1" collapsed="1" x14ac:dyDescent="0.25">
      <c r="A18" s="18" t="s">
        <v>7</v>
      </c>
      <c r="B18" s="81" t="str">
        <f>A18&amp;" "&amp;VLOOKUP(A18,T_COMPETENCES[#Data],2,FALSE)</f>
        <v>C1.2 Rechercher des données, des caractéristiques sur un descriptif ou une fiche technique</v>
      </c>
      <c r="C18" s="68" t="str">
        <f t="shared" ref="C18:C22" si="2">IF(E18=0,"NE",(SUM(F18:CG18)*0.25)/COUNTA(F18:CG18))</f>
        <v>NE</v>
      </c>
      <c r="D18" s="69" t="str">
        <f t="shared" ref="D18:D22" si="3">IF(E18=0,"NE",IF(AND(C18&gt;=$C$3,E18&gt;=3),"OUI","NON"))</f>
        <v>NE</v>
      </c>
      <c r="E18" s="70">
        <f t="shared" ref="E18:E22" si="4">COUNTA(F18:CG18)</f>
        <v>0</v>
      </c>
      <c r="F18" s="71"/>
      <c r="G18" s="71"/>
      <c r="H18" s="72"/>
      <c r="I18" s="71"/>
      <c r="J18" s="71"/>
      <c r="K18" s="71"/>
      <c r="L18" s="71"/>
      <c r="M18" s="71"/>
      <c r="N18" s="72"/>
      <c r="O18" s="71"/>
      <c r="P18" s="71"/>
      <c r="Q18" s="73"/>
      <c r="R18" s="71"/>
      <c r="S18" s="71"/>
      <c r="T18" s="71"/>
      <c r="U18" s="71"/>
      <c r="V18" s="71"/>
      <c r="W18" s="71"/>
      <c r="X18" s="71"/>
      <c r="Y18" s="71"/>
      <c r="Z18" s="72"/>
      <c r="AA18" s="71"/>
      <c r="AB18" s="71"/>
      <c r="AC18" s="72"/>
      <c r="AD18" s="71"/>
      <c r="AE18" s="71"/>
      <c r="AF18" s="72"/>
      <c r="AG18" s="71"/>
      <c r="AH18" s="71"/>
      <c r="AI18" s="72"/>
      <c r="AJ18" s="71"/>
      <c r="AK18" s="71"/>
      <c r="AL18" s="72"/>
      <c r="AM18" s="71"/>
      <c r="AN18" s="71"/>
      <c r="AO18" s="71"/>
      <c r="AP18" s="71"/>
      <c r="AQ18" s="71"/>
      <c r="AR18" s="74"/>
      <c r="AS18" s="72"/>
      <c r="AT18" s="71"/>
      <c r="AU18" s="71"/>
      <c r="AV18" s="72"/>
      <c r="AW18" s="71"/>
      <c r="AX18" s="71"/>
      <c r="AY18" s="71"/>
      <c r="AZ18" s="71"/>
      <c r="BA18" s="71"/>
      <c r="BB18" s="71"/>
      <c r="BC18" s="71"/>
      <c r="BD18" s="71"/>
      <c r="BE18" s="71"/>
      <c r="BF18" s="71"/>
      <c r="BG18" s="71"/>
      <c r="BH18" s="72"/>
      <c r="BI18" s="71"/>
      <c r="BJ18" s="71"/>
      <c r="BK18" s="72"/>
      <c r="BL18" s="71"/>
      <c r="BM18" s="72"/>
      <c r="BN18" s="71"/>
      <c r="BO18" s="71"/>
      <c r="BP18" s="71"/>
      <c r="BQ18" s="72"/>
      <c r="BR18" s="71"/>
      <c r="BS18" s="71"/>
      <c r="BT18" s="71"/>
      <c r="BU18" s="71"/>
      <c r="BV18" s="72"/>
      <c r="BW18" s="71"/>
      <c r="BX18" s="71"/>
      <c r="BY18" s="72"/>
      <c r="BZ18" s="71"/>
      <c r="CA18" s="71"/>
      <c r="CB18" s="71"/>
      <c r="CC18" s="71"/>
      <c r="CD18" s="72"/>
      <c r="CE18" s="72"/>
      <c r="CF18" s="72"/>
      <c r="CG18" s="71"/>
      <c r="CH18" s="75"/>
    </row>
    <row r="19" spans="1:86" ht="54.95" customHeight="1" x14ac:dyDescent="0.25">
      <c r="A19" s="18" t="s">
        <v>8</v>
      </c>
      <c r="B19" s="67" t="str">
        <f>A19&amp;" "&amp;VLOOKUP(A19,T_COMPETENCES[#Data],2,FALSE)</f>
        <v>C1.3 Rechercher, repérer et nommer différents éléments de l’ouvrage ou du produit sur des dessins, des modèles réels ou/et numériques</v>
      </c>
      <c r="C19" s="68">
        <f t="shared" si="2"/>
        <v>1</v>
      </c>
      <c r="D19" s="69" t="str">
        <f t="shared" si="3"/>
        <v>OUI</v>
      </c>
      <c r="E19" s="70">
        <f t="shared" si="4"/>
        <v>4</v>
      </c>
      <c r="F19" s="71">
        <v>4</v>
      </c>
      <c r="G19" s="71">
        <v>4</v>
      </c>
      <c r="H19" s="72">
        <v>4</v>
      </c>
      <c r="I19" s="71">
        <v>4</v>
      </c>
      <c r="J19" s="71"/>
      <c r="K19" s="71"/>
      <c r="L19" s="71"/>
      <c r="M19" s="71"/>
      <c r="N19" s="72"/>
      <c r="O19" s="71"/>
      <c r="P19" s="71"/>
      <c r="Q19" s="73"/>
      <c r="R19" s="71"/>
      <c r="S19" s="71"/>
      <c r="T19" s="71"/>
      <c r="U19" s="71"/>
      <c r="V19" s="71"/>
      <c r="W19" s="71"/>
      <c r="X19" s="71"/>
      <c r="Y19" s="71"/>
      <c r="Z19" s="72"/>
      <c r="AA19" s="71"/>
      <c r="AB19" s="71"/>
      <c r="AC19" s="72"/>
      <c r="AD19" s="71"/>
      <c r="AE19" s="71"/>
      <c r="AF19" s="72"/>
      <c r="AG19" s="71"/>
      <c r="AH19" s="71"/>
      <c r="AI19" s="72"/>
      <c r="AJ19" s="71"/>
      <c r="AK19" s="71"/>
      <c r="AL19" s="72"/>
      <c r="AM19" s="71"/>
      <c r="AN19" s="71"/>
      <c r="AO19" s="71"/>
      <c r="AP19" s="71"/>
      <c r="AQ19" s="71"/>
      <c r="AR19" s="74"/>
      <c r="AS19" s="72"/>
      <c r="AT19" s="71"/>
      <c r="AU19" s="71"/>
      <c r="AV19" s="72"/>
      <c r="AW19" s="71"/>
      <c r="AX19" s="71"/>
      <c r="AY19" s="71"/>
      <c r="AZ19" s="71"/>
      <c r="BA19" s="71"/>
      <c r="BB19" s="71"/>
      <c r="BC19" s="71"/>
      <c r="BD19" s="71"/>
      <c r="BE19" s="71"/>
      <c r="BF19" s="71"/>
      <c r="BG19" s="71"/>
      <c r="BH19" s="72"/>
      <c r="BI19" s="71"/>
      <c r="BJ19" s="71"/>
      <c r="BK19" s="72"/>
      <c r="BL19" s="71"/>
      <c r="BM19" s="72"/>
      <c r="BN19" s="71"/>
      <c r="BO19" s="71"/>
      <c r="BP19" s="71"/>
      <c r="BQ19" s="72"/>
      <c r="BR19" s="71"/>
      <c r="BS19" s="71"/>
      <c r="BT19" s="71"/>
      <c r="BU19" s="71"/>
      <c r="BV19" s="72"/>
      <c r="BW19" s="71"/>
      <c r="BX19" s="71"/>
      <c r="BY19" s="72"/>
      <c r="BZ19" s="71"/>
      <c r="CA19" s="71"/>
      <c r="CB19" s="71"/>
      <c r="CC19" s="71"/>
      <c r="CD19" s="72"/>
      <c r="CE19" s="72"/>
      <c r="CF19" s="72"/>
      <c r="CG19" s="71"/>
      <c r="CH19" s="75"/>
    </row>
    <row r="20" spans="1:86" ht="54.95" customHeight="1" x14ac:dyDescent="0.25">
      <c r="A20" s="18" t="s">
        <v>9</v>
      </c>
      <c r="B20" s="81" t="str">
        <f>A20&amp;" "&amp;VLOOKUP(A20,T_COMPETENCES[#Data],2,FALSE)</f>
        <v>C1.4 Analyser des liaisons et/ou des mécanismes et leur fonctionnement en manipulant des modèles réels ou/et numériques réels ou/et numériques</v>
      </c>
      <c r="C20" s="68" t="str">
        <f t="shared" si="2"/>
        <v>NE</v>
      </c>
      <c r="D20" s="69" t="str">
        <f t="shared" si="3"/>
        <v>NE</v>
      </c>
      <c r="E20" s="70">
        <f t="shared" si="4"/>
        <v>0</v>
      </c>
      <c r="F20" s="71"/>
      <c r="G20" s="71"/>
      <c r="H20" s="72"/>
      <c r="I20" s="71"/>
      <c r="J20" s="71"/>
      <c r="K20" s="71"/>
      <c r="L20" s="71"/>
      <c r="M20" s="71"/>
      <c r="N20" s="72"/>
      <c r="O20" s="71"/>
      <c r="P20" s="71"/>
      <c r="Q20" s="73"/>
      <c r="R20" s="71"/>
      <c r="S20" s="71"/>
      <c r="T20" s="71"/>
      <c r="U20" s="71"/>
      <c r="V20" s="71"/>
      <c r="W20" s="71"/>
      <c r="X20" s="71"/>
      <c r="Y20" s="71"/>
      <c r="Z20" s="72"/>
      <c r="AA20" s="71"/>
      <c r="AB20" s="71"/>
      <c r="AC20" s="72"/>
      <c r="AD20" s="71"/>
      <c r="AE20" s="71"/>
      <c r="AF20" s="72"/>
      <c r="AG20" s="71"/>
      <c r="AH20" s="71"/>
      <c r="AI20" s="72"/>
      <c r="AJ20" s="71"/>
      <c r="AK20" s="71"/>
      <c r="AL20" s="72"/>
      <c r="AM20" s="71"/>
      <c r="AN20" s="71"/>
      <c r="AO20" s="71"/>
      <c r="AP20" s="71"/>
      <c r="AQ20" s="71"/>
      <c r="AR20" s="74"/>
      <c r="AS20" s="72"/>
      <c r="AT20" s="71"/>
      <c r="AU20" s="71"/>
      <c r="AV20" s="72"/>
      <c r="AW20" s="71"/>
      <c r="AX20" s="71"/>
      <c r="AY20" s="71"/>
      <c r="AZ20" s="71"/>
      <c r="BA20" s="71"/>
      <c r="BB20" s="71"/>
      <c r="BC20" s="71"/>
      <c r="BD20" s="71"/>
      <c r="BE20" s="71"/>
      <c r="BF20" s="71"/>
      <c r="BG20" s="71"/>
      <c r="BH20" s="72"/>
      <c r="BI20" s="71"/>
      <c r="BJ20" s="71"/>
      <c r="BK20" s="72"/>
      <c r="BL20" s="71"/>
      <c r="BM20" s="72"/>
      <c r="BN20" s="71"/>
      <c r="BO20" s="71"/>
      <c r="BP20" s="71"/>
      <c r="BQ20" s="72"/>
      <c r="BR20" s="71"/>
      <c r="BS20" s="71"/>
      <c r="BT20" s="71"/>
      <c r="BU20" s="71"/>
      <c r="BV20" s="72"/>
      <c r="BW20" s="71"/>
      <c r="BX20" s="71"/>
      <c r="BY20" s="72"/>
      <c r="BZ20" s="71"/>
      <c r="CA20" s="71"/>
      <c r="CB20" s="71"/>
      <c r="CC20" s="71"/>
      <c r="CD20" s="72"/>
      <c r="CE20" s="72"/>
      <c r="CF20" s="72"/>
      <c r="CG20" s="71"/>
      <c r="CH20" s="75"/>
    </row>
    <row r="21" spans="1:86" ht="54.95" customHeight="1" x14ac:dyDescent="0.25">
      <c r="A21" s="18" t="s">
        <v>10</v>
      </c>
      <c r="B21" s="67" t="str">
        <f>A21&amp;" "&amp;VLOOKUP(A21,T_COMPETENCES[#Data],2,FALSE)</f>
        <v>C1.5 Caractériser la forme géométrique d'un élément, d'une surface, d'un volume</v>
      </c>
      <c r="C21" s="68">
        <f t="shared" si="2"/>
        <v>0.625</v>
      </c>
      <c r="D21" s="69" t="str">
        <f t="shared" si="3"/>
        <v>NON</v>
      </c>
      <c r="E21" s="70">
        <f t="shared" si="4"/>
        <v>2</v>
      </c>
      <c r="F21" s="71"/>
      <c r="G21" s="71"/>
      <c r="H21" s="72"/>
      <c r="I21" s="71"/>
      <c r="J21" s="71"/>
      <c r="K21" s="71"/>
      <c r="L21" s="71"/>
      <c r="M21" s="71"/>
      <c r="N21" s="72"/>
      <c r="O21" s="71"/>
      <c r="P21" s="71"/>
      <c r="Q21" s="73"/>
      <c r="R21" s="71"/>
      <c r="S21" s="71">
        <v>2</v>
      </c>
      <c r="T21" s="71"/>
      <c r="U21" s="71"/>
      <c r="V21" s="71">
        <v>3</v>
      </c>
      <c r="W21" s="71"/>
      <c r="X21" s="71"/>
      <c r="Y21" s="71"/>
      <c r="Z21" s="72"/>
      <c r="AA21" s="71"/>
      <c r="AB21" s="71"/>
      <c r="AC21" s="72"/>
      <c r="AD21" s="71"/>
      <c r="AE21" s="71"/>
      <c r="AF21" s="72"/>
      <c r="AG21" s="71"/>
      <c r="AH21" s="71"/>
      <c r="AI21" s="72"/>
      <c r="AJ21" s="71"/>
      <c r="AK21" s="71"/>
      <c r="AL21" s="72"/>
      <c r="AM21" s="71"/>
      <c r="AN21" s="71"/>
      <c r="AO21" s="71"/>
      <c r="AP21" s="71"/>
      <c r="AQ21" s="71"/>
      <c r="AR21" s="74"/>
      <c r="AS21" s="72"/>
      <c r="AT21" s="71"/>
      <c r="AU21" s="71"/>
      <c r="AV21" s="72"/>
      <c r="AW21" s="71"/>
      <c r="AX21" s="71"/>
      <c r="AY21" s="71"/>
      <c r="AZ21" s="71"/>
      <c r="BA21" s="71"/>
      <c r="BB21" s="71"/>
      <c r="BC21" s="71"/>
      <c r="BD21" s="71"/>
      <c r="BE21" s="71"/>
      <c r="BF21" s="71"/>
      <c r="BG21" s="71"/>
      <c r="BH21" s="72"/>
      <c r="BI21" s="71"/>
      <c r="BJ21" s="71"/>
      <c r="BK21" s="72"/>
      <c r="BL21" s="71"/>
      <c r="BM21" s="72"/>
      <c r="BN21" s="71"/>
      <c r="BO21" s="71"/>
      <c r="BP21" s="71"/>
      <c r="BQ21" s="72"/>
      <c r="BR21" s="71"/>
      <c r="BS21" s="71"/>
      <c r="BT21" s="71"/>
      <c r="BU21" s="71"/>
      <c r="BV21" s="72"/>
      <c r="BW21" s="71"/>
      <c r="BX21" s="71"/>
      <c r="BY21" s="72"/>
      <c r="BZ21" s="71"/>
      <c r="CA21" s="71"/>
      <c r="CB21" s="71"/>
      <c r="CC21" s="71"/>
      <c r="CD21" s="72"/>
      <c r="CE21" s="72"/>
      <c r="CF21" s="72"/>
      <c r="CG21" s="71"/>
      <c r="CH21" s="75"/>
    </row>
    <row r="22" spans="1:86" ht="54.95" customHeight="1" x14ac:dyDescent="0.25">
      <c r="A22" s="18" t="s">
        <v>11</v>
      </c>
      <c r="B22" s="81" t="str">
        <f>A22&amp;" "&amp;VLOOKUP(A22,T_COMPETENCES[#Data],2,FALSE)</f>
        <v>C1.6 Relever et/ou contrôler des dimensions</v>
      </c>
      <c r="C22" s="68" t="str">
        <f t="shared" si="2"/>
        <v>NE</v>
      </c>
      <c r="D22" s="69" t="str">
        <f t="shared" si="3"/>
        <v>NE</v>
      </c>
      <c r="E22" s="70">
        <f t="shared" si="4"/>
        <v>0</v>
      </c>
      <c r="F22" s="71"/>
      <c r="G22" s="71"/>
      <c r="H22" s="72"/>
      <c r="I22" s="71"/>
      <c r="J22" s="71"/>
      <c r="K22" s="71"/>
      <c r="L22" s="71"/>
      <c r="M22" s="71"/>
      <c r="N22" s="72"/>
      <c r="O22" s="71"/>
      <c r="P22" s="71"/>
      <c r="Q22" s="73"/>
      <c r="R22" s="71"/>
      <c r="S22" s="71"/>
      <c r="T22" s="71"/>
      <c r="U22" s="71"/>
      <c r="V22" s="71"/>
      <c r="W22" s="71"/>
      <c r="X22" s="71"/>
      <c r="Y22" s="71"/>
      <c r="Z22" s="72"/>
      <c r="AA22" s="71"/>
      <c r="AB22" s="71"/>
      <c r="AC22" s="72"/>
      <c r="AD22" s="71"/>
      <c r="AE22" s="71"/>
      <c r="AF22" s="72"/>
      <c r="AG22" s="71"/>
      <c r="AH22" s="71"/>
      <c r="AI22" s="72"/>
      <c r="AJ22" s="71"/>
      <c r="AK22" s="71"/>
      <c r="AL22" s="72"/>
      <c r="AM22" s="71"/>
      <c r="AN22" s="71"/>
      <c r="AO22" s="71"/>
      <c r="AP22" s="71"/>
      <c r="AQ22" s="71"/>
      <c r="AR22" s="74"/>
      <c r="AS22" s="72"/>
      <c r="AT22" s="71"/>
      <c r="AU22" s="71"/>
      <c r="AV22" s="72"/>
      <c r="AW22" s="71"/>
      <c r="AX22" s="71"/>
      <c r="AY22" s="71"/>
      <c r="AZ22" s="71"/>
      <c r="BA22" s="71"/>
      <c r="BB22" s="71"/>
      <c r="BC22" s="71"/>
      <c r="BD22" s="71"/>
      <c r="BE22" s="71"/>
      <c r="BF22" s="71"/>
      <c r="BG22" s="71"/>
      <c r="BH22" s="72"/>
      <c r="BI22" s="71"/>
      <c r="BJ22" s="71"/>
      <c r="BK22" s="72"/>
      <c r="BL22" s="71"/>
      <c r="BM22" s="72"/>
      <c r="BN22" s="71"/>
      <c r="BO22" s="71"/>
      <c r="BP22" s="71"/>
      <c r="BQ22" s="72"/>
      <c r="BR22" s="71"/>
      <c r="BS22" s="71"/>
      <c r="BT22" s="71"/>
      <c r="BU22" s="71"/>
      <c r="BV22" s="72"/>
      <c r="BW22" s="71"/>
      <c r="BX22" s="71"/>
      <c r="BY22" s="72"/>
      <c r="BZ22" s="71"/>
      <c r="CA22" s="71"/>
      <c r="CB22" s="71"/>
      <c r="CC22" s="71"/>
      <c r="CD22" s="72"/>
      <c r="CE22" s="72"/>
      <c r="CF22" s="72"/>
      <c r="CG22" s="71"/>
      <c r="CH22" s="75"/>
    </row>
    <row r="23" spans="1:86" ht="23.25" hidden="1" outlineLevel="1" x14ac:dyDescent="0.25">
      <c r="B23" s="82" t="s">
        <v>2</v>
      </c>
      <c r="C23" s="151" t="s">
        <v>100</v>
      </c>
      <c r="D23" s="151"/>
      <c r="E23" s="151"/>
      <c r="F23" s="151"/>
      <c r="G23" s="151"/>
      <c r="H23" s="151"/>
      <c r="I23" s="151"/>
      <c r="J23" s="151"/>
      <c r="K23" s="151"/>
      <c r="L23" s="151"/>
      <c r="M23" s="151"/>
      <c r="N23" s="151"/>
      <c r="O23" s="151"/>
      <c r="P23" s="151"/>
      <c r="Q23" s="151"/>
      <c r="R23" s="151"/>
      <c r="S23" s="151"/>
      <c r="T23" s="151"/>
      <c r="U23" s="151"/>
      <c r="V23" s="151"/>
      <c r="W23" s="151"/>
      <c r="X23" s="151"/>
      <c r="Y23" s="151"/>
      <c r="Z23" s="151"/>
      <c r="AA23" s="151"/>
      <c r="AB23" s="151"/>
      <c r="AC23" s="151"/>
      <c r="AD23" s="151"/>
      <c r="AE23" s="151"/>
      <c r="AF23" s="151"/>
      <c r="AG23" s="151"/>
      <c r="AH23" s="151"/>
      <c r="AI23" s="151"/>
      <c r="AJ23" s="151"/>
      <c r="AK23" s="151"/>
      <c r="AL23" s="151"/>
      <c r="AM23" s="151"/>
      <c r="AN23" s="151"/>
      <c r="AO23" s="151"/>
      <c r="AP23" s="151"/>
      <c r="AQ23" s="151"/>
      <c r="AR23" s="79"/>
      <c r="AS23" s="78"/>
      <c r="AT23" s="79"/>
      <c r="AU23" s="79"/>
      <c r="AV23" s="78"/>
      <c r="AW23" s="79"/>
      <c r="AX23" s="79"/>
      <c r="AY23" s="79"/>
      <c r="AZ23" s="79"/>
      <c r="BA23" s="79"/>
      <c r="BB23" s="79"/>
      <c r="BC23" s="79"/>
      <c r="BD23" s="79"/>
      <c r="BE23" s="79"/>
      <c r="BF23" s="79"/>
      <c r="BG23" s="79"/>
      <c r="BH23" s="78"/>
      <c r="BI23" s="79"/>
      <c r="BJ23" s="79"/>
      <c r="BK23" s="78"/>
      <c r="BL23" s="79"/>
      <c r="BM23" s="78"/>
      <c r="BN23" s="79"/>
      <c r="BO23" s="79"/>
      <c r="BP23" s="79"/>
      <c r="BQ23" s="78"/>
      <c r="BR23" s="79"/>
      <c r="BS23" s="79"/>
      <c r="BT23" s="79"/>
      <c r="BU23" s="79"/>
      <c r="BV23" s="80"/>
      <c r="BW23" s="79"/>
      <c r="BX23" s="79"/>
      <c r="BY23" s="78"/>
      <c r="BZ23" s="79"/>
      <c r="CA23" s="79"/>
      <c r="CB23" s="79"/>
      <c r="CC23" s="79"/>
      <c r="CD23" s="78"/>
      <c r="CE23" s="78"/>
      <c r="CF23" s="78"/>
      <c r="CG23" s="79"/>
      <c r="CH23" s="75"/>
    </row>
    <row r="24" spans="1:86" ht="28.15" hidden="1" customHeight="1" outlineLevel="1" x14ac:dyDescent="0.25">
      <c r="B24" s="82" t="s">
        <v>101</v>
      </c>
      <c r="C24" s="151" t="s">
        <v>101</v>
      </c>
      <c r="D24" s="151"/>
      <c r="E24" s="151"/>
      <c r="F24" s="151"/>
      <c r="G24" s="151"/>
      <c r="H24" s="151"/>
      <c r="I24" s="151"/>
      <c r="J24" s="151"/>
      <c r="K24" s="151"/>
      <c r="L24" s="151"/>
      <c r="M24" s="151"/>
      <c r="N24" s="151"/>
      <c r="O24" s="151"/>
      <c r="P24" s="151"/>
      <c r="Q24" s="151"/>
      <c r="R24" s="151"/>
      <c r="S24" s="151"/>
      <c r="T24" s="151"/>
      <c r="U24" s="151"/>
      <c r="V24" s="151"/>
      <c r="W24" s="151"/>
      <c r="X24" s="151"/>
      <c r="Y24" s="151"/>
      <c r="Z24" s="151"/>
      <c r="AA24" s="151"/>
      <c r="AB24" s="151"/>
      <c r="AC24" s="151"/>
      <c r="AD24" s="151"/>
      <c r="AE24" s="151"/>
      <c r="AF24" s="151"/>
      <c r="AG24" s="151"/>
      <c r="AH24" s="151"/>
      <c r="AI24" s="151"/>
      <c r="AJ24" s="151"/>
      <c r="AK24" s="151"/>
      <c r="AL24" s="151"/>
      <c r="AM24" s="151"/>
      <c r="AN24" s="151"/>
      <c r="AO24" s="151"/>
      <c r="AP24" s="151"/>
      <c r="AQ24" s="151"/>
      <c r="AR24" s="79"/>
      <c r="AS24" s="78"/>
      <c r="AT24" s="79"/>
      <c r="AU24" s="79"/>
      <c r="AV24" s="78"/>
      <c r="AW24" s="79"/>
      <c r="AX24" s="79"/>
      <c r="AY24" s="79"/>
      <c r="AZ24" s="79"/>
      <c r="BA24" s="79"/>
      <c r="BB24" s="79"/>
      <c r="BC24" s="79"/>
      <c r="BD24" s="79"/>
      <c r="BE24" s="79"/>
      <c r="BF24" s="79"/>
      <c r="BG24" s="79"/>
      <c r="BH24" s="78"/>
      <c r="BI24" s="79"/>
      <c r="BJ24" s="79"/>
      <c r="BK24" s="78"/>
      <c r="BL24" s="79"/>
      <c r="BM24" s="78"/>
      <c r="BN24" s="79"/>
      <c r="BO24" s="79"/>
      <c r="BP24" s="79"/>
      <c r="BQ24" s="78"/>
      <c r="BR24" s="79"/>
      <c r="BS24" s="79"/>
      <c r="BT24" s="79"/>
      <c r="BU24" s="79"/>
      <c r="BV24" s="80"/>
      <c r="BW24" s="79"/>
      <c r="BX24" s="79"/>
      <c r="BY24" s="78"/>
      <c r="BZ24" s="79"/>
      <c r="CA24" s="79"/>
      <c r="CB24" s="79"/>
      <c r="CC24" s="79"/>
      <c r="CD24" s="78"/>
      <c r="CE24" s="78"/>
      <c r="CF24" s="78"/>
      <c r="CG24" s="79"/>
      <c r="CH24" s="75"/>
    </row>
    <row r="25" spans="1:86" ht="42" hidden="1" customHeight="1" outlineLevel="1" x14ac:dyDescent="0.25">
      <c r="A25" s="18">
        <v>2</v>
      </c>
      <c r="B25" s="143" t="str">
        <f>A25&amp;" "&amp;VLOOKUP(A25,T_COMPETENCES[#Data],2,FALSE)</f>
        <v>2 Organisation et préparation du travail</v>
      </c>
      <c r="C25" s="146" t="e">
        <v>#REF!</v>
      </c>
      <c r="D25" s="146" t="e">
        <v>#REF!</v>
      </c>
      <c r="E25" s="146" t="e">
        <v>#REF!</v>
      </c>
      <c r="F25" s="146" t="e">
        <v>#REF!</v>
      </c>
      <c r="G25" s="146" t="e">
        <v>#REF!</v>
      </c>
      <c r="H25" s="146" t="e">
        <v>#REF!</v>
      </c>
      <c r="I25" s="146" t="e">
        <v>#REF!</v>
      </c>
      <c r="J25" s="146" t="e">
        <v>#REF!</v>
      </c>
      <c r="K25" s="146" t="e">
        <v>#REF!</v>
      </c>
      <c r="L25" s="146" t="e">
        <v>#REF!</v>
      </c>
      <c r="M25" s="146" t="e">
        <v>#REF!</v>
      </c>
      <c r="N25" s="146" t="e">
        <v>#REF!</v>
      </c>
      <c r="O25" s="146" t="e">
        <v>#REF!</v>
      </c>
      <c r="P25" s="146" t="e">
        <v>#REF!</v>
      </c>
      <c r="Q25" s="146" t="e">
        <v>#REF!</v>
      </c>
      <c r="R25" s="146" t="e">
        <v>#REF!</v>
      </c>
      <c r="S25" s="146" t="e">
        <v>#REF!</v>
      </c>
      <c r="T25" s="146" t="e">
        <v>#REF!</v>
      </c>
      <c r="U25" s="146" t="e">
        <v>#REF!</v>
      </c>
      <c r="V25" s="146" t="e">
        <v>#REF!</v>
      </c>
      <c r="W25" s="146" t="e">
        <v>#REF!</v>
      </c>
      <c r="X25" s="146" t="e">
        <v>#REF!</v>
      </c>
      <c r="Y25" s="146" t="e">
        <v>#REF!</v>
      </c>
      <c r="Z25" s="146" t="e">
        <v>#REF!</v>
      </c>
      <c r="AA25" s="146" t="e">
        <v>#REF!</v>
      </c>
      <c r="AB25" s="146" t="e">
        <v>#REF!</v>
      </c>
      <c r="AC25" s="146" t="e">
        <v>#REF!</v>
      </c>
      <c r="AD25" s="146" t="e">
        <v>#REF!</v>
      </c>
      <c r="AE25" s="146" t="e">
        <v>#REF!</v>
      </c>
      <c r="AF25" s="146" t="e">
        <v>#REF!</v>
      </c>
      <c r="AG25" s="146" t="e">
        <v>#REF!</v>
      </c>
      <c r="AH25" s="146" t="e">
        <v>#REF!</v>
      </c>
      <c r="AI25" s="146" t="e">
        <v>#REF!</v>
      </c>
      <c r="AJ25" s="146" t="e">
        <v>#REF!</v>
      </c>
      <c r="AK25" s="146" t="e">
        <v>#REF!</v>
      </c>
      <c r="AL25" s="146" t="e">
        <v>#REF!</v>
      </c>
      <c r="AM25" s="146" t="e">
        <v>#REF!</v>
      </c>
      <c r="AN25" s="146" t="e">
        <v>#REF!</v>
      </c>
      <c r="AO25" s="146" t="e">
        <v>#REF!</v>
      </c>
      <c r="AP25" s="146" t="e">
        <v>#REF!</v>
      </c>
      <c r="AQ25" s="146" t="e">
        <v>#REF!</v>
      </c>
      <c r="AR25" s="146" t="e">
        <v>#REF!</v>
      </c>
      <c r="AS25" s="146" t="e">
        <v>#REF!</v>
      </c>
      <c r="AT25" s="146" t="e">
        <v>#REF!</v>
      </c>
      <c r="AU25" s="146" t="e">
        <v>#REF!</v>
      </c>
      <c r="AV25" s="146" t="e">
        <v>#REF!</v>
      </c>
      <c r="AW25" s="146" t="e">
        <v>#REF!</v>
      </c>
      <c r="AX25" s="146" t="e">
        <v>#REF!</v>
      </c>
      <c r="AY25" s="146" t="e">
        <v>#REF!</v>
      </c>
      <c r="AZ25" s="146" t="e">
        <v>#REF!</v>
      </c>
      <c r="BA25" s="146" t="e">
        <v>#REF!</v>
      </c>
      <c r="BB25" s="146" t="e">
        <v>#REF!</v>
      </c>
      <c r="BC25" s="146" t="e">
        <v>#REF!</v>
      </c>
      <c r="BD25" s="146" t="e">
        <v>#REF!</v>
      </c>
      <c r="BE25" s="146" t="e">
        <v>#REF!</v>
      </c>
      <c r="BF25" s="146" t="e">
        <v>#REF!</v>
      </c>
      <c r="BG25" s="146" t="e">
        <v>#REF!</v>
      </c>
      <c r="BH25" s="146" t="e">
        <v>#REF!</v>
      </c>
      <c r="BI25" s="146" t="e">
        <v>#REF!</v>
      </c>
      <c r="BJ25" s="146" t="e">
        <v>#REF!</v>
      </c>
      <c r="BK25" s="146" t="e">
        <v>#REF!</v>
      </c>
      <c r="BL25" s="146" t="e">
        <v>#REF!</v>
      </c>
      <c r="BM25" s="146" t="e">
        <v>#REF!</v>
      </c>
      <c r="BN25" s="146" t="e">
        <v>#REF!</v>
      </c>
      <c r="BO25" s="146" t="e">
        <v>#REF!</v>
      </c>
      <c r="BP25" s="146" t="e">
        <v>#REF!</v>
      </c>
      <c r="BQ25" s="146" t="e">
        <v>#REF!</v>
      </c>
      <c r="BR25" s="146" t="e">
        <v>#REF!</v>
      </c>
      <c r="BS25" s="146" t="e">
        <v>#REF!</v>
      </c>
      <c r="BT25" s="146" t="e">
        <v>#REF!</v>
      </c>
      <c r="BU25" s="146" t="e">
        <v>#REF!</v>
      </c>
      <c r="BV25" s="146" t="e">
        <v>#REF!</v>
      </c>
      <c r="BW25" s="146" t="e">
        <v>#REF!</v>
      </c>
      <c r="BX25" s="146" t="e">
        <v>#REF!</v>
      </c>
      <c r="BY25" s="146" t="e">
        <v>#REF!</v>
      </c>
      <c r="BZ25" s="146" t="e">
        <v>#REF!</v>
      </c>
      <c r="CA25" s="146" t="e">
        <v>#REF!</v>
      </c>
      <c r="CB25" s="146" t="e">
        <v>#REF!</v>
      </c>
      <c r="CC25" s="146" t="e">
        <v>#REF!</v>
      </c>
      <c r="CD25" s="146" t="e">
        <v>#REF!</v>
      </c>
      <c r="CE25" s="146" t="e">
        <v>#REF!</v>
      </c>
      <c r="CF25" s="146" t="e">
        <v>#REF!</v>
      </c>
      <c r="CG25" s="146" t="e">
        <v>#REF!</v>
      </c>
      <c r="CH25" s="83"/>
    </row>
    <row r="26" spans="1:86" ht="54.95" customHeight="1" collapsed="1" x14ac:dyDescent="0.25">
      <c r="A26" s="18" t="s">
        <v>12</v>
      </c>
      <c r="B26" s="67" t="str">
        <f>A26&amp;" "&amp;VLOOKUP(A26,T_COMPETENCES[#Data],2,FALSE)</f>
        <v>C2.1 Analyser, compléter un mode opératoire</v>
      </c>
      <c r="C26" s="68" t="str">
        <f t="shared" ref="C26:C27" si="5">IF(E26=0,"NE",(SUM(F26:CG26)*0.25)/COUNTA(F26:CG26))</f>
        <v>NE</v>
      </c>
      <c r="D26" s="69" t="str">
        <f t="shared" ref="D26:D27" si="6">IF(E26=0,"NE",IF(AND(C26&gt;=$C$3,E26&gt;=3),"OUI","NON"))</f>
        <v>NE</v>
      </c>
      <c r="E26" s="70">
        <f t="shared" ref="E26:E27" si="7">COUNTA(F26:CG26)</f>
        <v>0</v>
      </c>
      <c r="F26" s="71"/>
      <c r="G26" s="71"/>
      <c r="H26" s="72"/>
      <c r="I26" s="71"/>
      <c r="J26" s="71"/>
      <c r="K26" s="71"/>
      <c r="L26" s="71"/>
      <c r="M26" s="71"/>
      <c r="N26" s="72"/>
      <c r="O26" s="71"/>
      <c r="P26" s="71"/>
      <c r="Q26" s="73"/>
      <c r="R26" s="71"/>
      <c r="S26" s="71"/>
      <c r="T26" s="71"/>
      <c r="U26" s="71"/>
      <c r="V26" s="71"/>
      <c r="W26" s="71"/>
      <c r="X26" s="71"/>
      <c r="Y26" s="71"/>
      <c r="Z26" s="72"/>
      <c r="AA26" s="71"/>
      <c r="AB26" s="71"/>
      <c r="AC26" s="72"/>
      <c r="AD26" s="71"/>
      <c r="AE26" s="71"/>
      <c r="AF26" s="72"/>
      <c r="AG26" s="71"/>
      <c r="AH26" s="71"/>
      <c r="AI26" s="72"/>
      <c r="AJ26" s="71"/>
      <c r="AK26" s="71"/>
      <c r="AL26" s="72"/>
      <c r="AM26" s="71"/>
      <c r="AN26" s="71"/>
      <c r="AO26" s="71"/>
      <c r="AP26" s="71"/>
      <c r="AQ26" s="71"/>
      <c r="AR26" s="74"/>
      <c r="AS26" s="72"/>
      <c r="AT26" s="71"/>
      <c r="AU26" s="71"/>
      <c r="AV26" s="72"/>
      <c r="AW26" s="71"/>
      <c r="AX26" s="71"/>
      <c r="AY26" s="71"/>
      <c r="AZ26" s="71"/>
      <c r="BA26" s="71"/>
      <c r="BB26" s="71"/>
      <c r="BC26" s="71"/>
      <c r="BD26" s="71"/>
      <c r="BE26" s="71"/>
      <c r="BF26" s="71"/>
      <c r="BG26" s="71"/>
      <c r="BH26" s="72"/>
      <c r="BI26" s="71"/>
      <c r="BJ26" s="71"/>
      <c r="BK26" s="72"/>
      <c r="BL26" s="71"/>
      <c r="BM26" s="72"/>
      <c r="BN26" s="71"/>
      <c r="BO26" s="71"/>
      <c r="BP26" s="71"/>
      <c r="BQ26" s="72"/>
      <c r="BR26" s="71"/>
      <c r="BS26" s="71"/>
      <c r="BT26" s="71"/>
      <c r="BU26" s="71"/>
      <c r="BV26" s="72"/>
      <c r="BW26" s="71"/>
      <c r="BX26" s="71"/>
      <c r="BY26" s="72"/>
      <c r="BZ26" s="71"/>
      <c r="CA26" s="71"/>
      <c r="CB26" s="71"/>
      <c r="CC26" s="71"/>
      <c r="CD26" s="72"/>
      <c r="CE26" s="72"/>
      <c r="CF26" s="72"/>
      <c r="CG26" s="71"/>
      <c r="CH26" s="84"/>
    </row>
    <row r="27" spans="1:86" ht="54.95" customHeight="1" x14ac:dyDescent="0.25">
      <c r="A27" s="18" t="s">
        <v>13</v>
      </c>
      <c r="B27" s="81" t="str">
        <f>A27&amp;" "&amp;VLOOKUP(A27,T_COMPETENCES[#Data],2,FALSE)</f>
        <v>C2.2 Compléter, préciser une gamme de montage/ démontage</v>
      </c>
      <c r="C27" s="68" t="str">
        <f t="shared" si="5"/>
        <v>NE</v>
      </c>
      <c r="D27" s="69" t="str">
        <f t="shared" si="6"/>
        <v>NE</v>
      </c>
      <c r="E27" s="70">
        <f t="shared" si="7"/>
        <v>0</v>
      </c>
      <c r="F27" s="71"/>
      <c r="G27" s="71"/>
      <c r="H27" s="72"/>
      <c r="I27" s="71"/>
      <c r="J27" s="71"/>
      <c r="K27" s="71"/>
      <c r="L27" s="71"/>
      <c r="M27" s="71"/>
      <c r="N27" s="72"/>
      <c r="O27" s="71"/>
      <c r="P27" s="71"/>
      <c r="Q27" s="73"/>
      <c r="R27" s="71"/>
      <c r="S27" s="71"/>
      <c r="T27" s="71"/>
      <c r="U27" s="71"/>
      <c r="V27" s="71"/>
      <c r="W27" s="71"/>
      <c r="X27" s="71"/>
      <c r="Y27" s="71"/>
      <c r="Z27" s="72"/>
      <c r="AA27" s="71"/>
      <c r="AB27" s="71"/>
      <c r="AC27" s="72"/>
      <c r="AD27" s="71"/>
      <c r="AE27" s="71"/>
      <c r="AF27" s="72"/>
      <c r="AG27" s="71"/>
      <c r="AH27" s="71"/>
      <c r="AI27" s="72"/>
      <c r="AJ27" s="71"/>
      <c r="AK27" s="71"/>
      <c r="AL27" s="72"/>
      <c r="AM27" s="71"/>
      <c r="AN27" s="71"/>
      <c r="AO27" s="71"/>
      <c r="AP27" s="71"/>
      <c r="AQ27" s="71"/>
      <c r="AR27" s="74"/>
      <c r="AS27" s="72"/>
      <c r="AT27" s="71"/>
      <c r="AU27" s="71"/>
      <c r="AV27" s="72"/>
      <c r="AW27" s="71"/>
      <c r="AX27" s="71"/>
      <c r="AY27" s="71"/>
      <c r="AZ27" s="71"/>
      <c r="BA27" s="71"/>
      <c r="BB27" s="71"/>
      <c r="BC27" s="71"/>
      <c r="BD27" s="71"/>
      <c r="BE27" s="71"/>
      <c r="BF27" s="71"/>
      <c r="BG27" s="71"/>
      <c r="BH27" s="72"/>
      <c r="BI27" s="71"/>
      <c r="BJ27" s="71"/>
      <c r="BK27" s="72"/>
      <c r="BL27" s="71"/>
      <c r="BM27" s="72"/>
      <c r="BN27" s="71"/>
      <c r="BO27" s="71"/>
      <c r="BP27" s="71"/>
      <c r="BQ27" s="72"/>
      <c r="BR27" s="71"/>
      <c r="BS27" s="71"/>
      <c r="BT27" s="71"/>
      <c r="BU27" s="71"/>
      <c r="BV27" s="72"/>
      <c r="BW27" s="71"/>
      <c r="BX27" s="71"/>
      <c r="BY27" s="72"/>
      <c r="BZ27" s="71"/>
      <c r="CA27" s="71"/>
      <c r="CB27" s="71"/>
      <c r="CC27" s="71"/>
      <c r="CD27" s="72"/>
      <c r="CE27" s="72"/>
      <c r="CF27" s="72"/>
      <c r="CG27" s="71"/>
      <c r="CH27" s="84"/>
    </row>
    <row r="28" spans="1:86" ht="75" hidden="1" customHeight="1" outlineLevel="1" x14ac:dyDescent="0.25">
      <c r="B28" s="85" t="s">
        <v>102</v>
      </c>
      <c r="C28" s="150" t="s">
        <v>103</v>
      </c>
      <c r="D28" s="150"/>
      <c r="E28" s="150"/>
      <c r="F28" s="150"/>
      <c r="G28" s="150"/>
      <c r="H28" s="150"/>
      <c r="I28" s="150"/>
      <c r="J28" s="150"/>
      <c r="K28" s="150"/>
      <c r="L28" s="150"/>
      <c r="M28" s="150"/>
      <c r="N28" s="150"/>
      <c r="O28" s="150"/>
      <c r="P28" s="150"/>
      <c r="Q28" s="150"/>
      <c r="R28" s="150"/>
      <c r="S28" s="150"/>
      <c r="T28" s="150"/>
      <c r="U28" s="150"/>
      <c r="V28" s="150"/>
      <c r="W28" s="150"/>
      <c r="X28" s="150"/>
      <c r="Y28" s="150"/>
      <c r="Z28" s="150"/>
      <c r="AA28" s="150"/>
      <c r="AB28" s="150"/>
      <c r="AC28" s="150"/>
      <c r="AD28" s="150"/>
      <c r="AE28" s="150"/>
      <c r="AF28" s="150"/>
      <c r="AG28" s="150"/>
      <c r="AH28" s="150"/>
      <c r="AI28" s="150"/>
      <c r="AJ28" s="150"/>
      <c r="AK28" s="150"/>
      <c r="AL28" s="150"/>
      <c r="AM28" s="150"/>
      <c r="AN28" s="150"/>
      <c r="AO28" s="150"/>
      <c r="AP28" s="150"/>
      <c r="AQ28" s="150"/>
      <c r="AR28" s="86"/>
      <c r="AS28" s="78"/>
      <c r="AT28" s="87"/>
      <c r="AU28" s="87"/>
      <c r="AV28" s="88"/>
      <c r="AW28" s="87"/>
      <c r="AX28" s="87"/>
      <c r="AY28" s="89"/>
      <c r="AZ28" s="89"/>
      <c r="BA28" s="89"/>
      <c r="BB28" s="89"/>
      <c r="BC28" s="87"/>
      <c r="BD28" s="87"/>
      <c r="BE28" s="87"/>
      <c r="BF28" s="87"/>
      <c r="BG28" s="87"/>
      <c r="BH28" s="88"/>
      <c r="BI28" s="90"/>
      <c r="BJ28" s="90"/>
      <c r="BK28" s="78"/>
      <c r="BL28" s="90"/>
      <c r="BM28" s="78"/>
      <c r="BN28" s="90"/>
      <c r="BO28" s="90"/>
      <c r="BP28" s="90"/>
      <c r="BQ28" s="78"/>
      <c r="BR28" s="90"/>
      <c r="BS28" s="90"/>
      <c r="BT28" s="90"/>
      <c r="BU28" s="90"/>
      <c r="BV28" s="80"/>
      <c r="BW28" s="90"/>
      <c r="BX28" s="90"/>
      <c r="BY28" s="78"/>
      <c r="BZ28" s="90"/>
      <c r="CA28" s="90"/>
      <c r="CB28" s="90"/>
      <c r="CC28" s="90"/>
      <c r="CD28" s="78"/>
      <c r="CE28" s="78"/>
      <c r="CF28" s="78"/>
      <c r="CG28" s="90"/>
      <c r="CH28" s="84"/>
    </row>
    <row r="29" spans="1:86" ht="54.95" customHeight="1" collapsed="1" x14ac:dyDescent="0.25">
      <c r="A29" s="18" t="s">
        <v>14</v>
      </c>
      <c r="B29" s="67" t="str">
        <f>A29&amp;" "&amp;VLOOKUP(A29,T_COMPETENCES[#Data],2,FALSE)</f>
        <v>C2.3 Identifier, choisir et préparer des outils, des matériels, des matériaux</v>
      </c>
      <c r="C29" s="68" t="str">
        <f t="shared" ref="C29:C32" si="8">IF(E29=0,"NE",(SUM(F29:CG29)*0.25)/COUNTA(F29:CG29))</f>
        <v>NE</v>
      </c>
      <c r="D29" s="69" t="str">
        <f t="shared" ref="D29:D32" si="9">IF(E29=0,"NE",IF(AND(C29&gt;=$C$3,E29&gt;=3),"OUI","NON"))</f>
        <v>NE</v>
      </c>
      <c r="E29" s="70">
        <f t="shared" ref="E29:E32" si="10">COUNTA(F29:CG29)</f>
        <v>0</v>
      </c>
      <c r="F29" s="71"/>
      <c r="G29" s="71"/>
      <c r="H29" s="72"/>
      <c r="I29" s="71"/>
      <c r="J29" s="71"/>
      <c r="K29" s="71"/>
      <c r="L29" s="71"/>
      <c r="M29" s="71"/>
      <c r="N29" s="72"/>
      <c r="O29" s="71"/>
      <c r="P29" s="71"/>
      <c r="Q29" s="73"/>
      <c r="R29" s="71"/>
      <c r="S29" s="71"/>
      <c r="T29" s="71"/>
      <c r="U29" s="71"/>
      <c r="V29" s="71"/>
      <c r="W29" s="71"/>
      <c r="X29" s="71"/>
      <c r="Y29" s="71"/>
      <c r="Z29" s="72"/>
      <c r="AA29" s="71"/>
      <c r="AB29" s="71"/>
      <c r="AC29" s="72"/>
      <c r="AD29" s="71"/>
      <c r="AE29" s="71"/>
      <c r="AF29" s="72"/>
      <c r="AG29" s="71"/>
      <c r="AH29" s="71"/>
      <c r="AI29" s="72"/>
      <c r="AJ29" s="71"/>
      <c r="AK29" s="71"/>
      <c r="AL29" s="72"/>
      <c r="AM29" s="71"/>
      <c r="AN29" s="71"/>
      <c r="AO29" s="71"/>
      <c r="AP29" s="71"/>
      <c r="AQ29" s="71"/>
      <c r="AR29" s="74"/>
      <c r="AS29" s="72"/>
      <c r="AT29" s="71"/>
      <c r="AU29" s="71"/>
      <c r="AV29" s="72"/>
      <c r="AW29" s="71"/>
      <c r="AX29" s="71"/>
      <c r="AY29" s="71"/>
      <c r="AZ29" s="71"/>
      <c r="BA29" s="71"/>
      <c r="BB29" s="71"/>
      <c r="BC29" s="71"/>
      <c r="BD29" s="71"/>
      <c r="BE29" s="71"/>
      <c r="BF29" s="71"/>
      <c r="BG29" s="71"/>
      <c r="BH29" s="72"/>
      <c r="BI29" s="71"/>
      <c r="BJ29" s="71"/>
      <c r="BK29" s="72"/>
      <c r="BL29" s="71"/>
      <c r="BM29" s="72"/>
      <c r="BN29" s="71"/>
      <c r="BO29" s="71"/>
      <c r="BP29" s="71"/>
      <c r="BQ29" s="72"/>
      <c r="BR29" s="71"/>
      <c r="BS29" s="71"/>
      <c r="BT29" s="71"/>
      <c r="BU29" s="71"/>
      <c r="BV29" s="72"/>
      <c r="BW29" s="71"/>
      <c r="BX29" s="71"/>
      <c r="BY29" s="72"/>
      <c r="BZ29" s="71"/>
      <c r="CA29" s="71"/>
      <c r="CB29" s="71"/>
      <c r="CC29" s="71"/>
      <c r="CD29" s="72"/>
      <c r="CE29" s="72"/>
      <c r="CF29" s="72"/>
      <c r="CG29" s="71"/>
      <c r="CH29" s="84"/>
    </row>
    <row r="30" spans="1:86" ht="54.95" customHeight="1" x14ac:dyDescent="0.25">
      <c r="A30" s="18" t="s">
        <v>15</v>
      </c>
      <c r="B30" s="81" t="str">
        <f>A30&amp;" "&amp;VLOOKUP(A30,T_COMPETENCES[#Data],2,FALSE)</f>
        <v>C2.4 Identifier, sur une gamme opératoire, les machines et les outils utiliser</v>
      </c>
      <c r="C30" s="68" t="str">
        <f t="shared" si="8"/>
        <v>NE</v>
      </c>
      <c r="D30" s="69" t="str">
        <f t="shared" si="9"/>
        <v>NE</v>
      </c>
      <c r="E30" s="70">
        <f t="shared" si="10"/>
        <v>0</v>
      </c>
      <c r="F30" s="71"/>
      <c r="G30" s="71"/>
      <c r="H30" s="72"/>
      <c r="I30" s="71"/>
      <c r="J30" s="71"/>
      <c r="K30" s="71"/>
      <c r="L30" s="71"/>
      <c r="M30" s="71"/>
      <c r="N30" s="72"/>
      <c r="O30" s="71"/>
      <c r="P30" s="71"/>
      <c r="Q30" s="73"/>
      <c r="R30" s="71"/>
      <c r="S30" s="71"/>
      <c r="T30" s="71"/>
      <c r="U30" s="71"/>
      <c r="V30" s="71"/>
      <c r="W30" s="71"/>
      <c r="X30" s="71"/>
      <c r="Y30" s="71"/>
      <c r="Z30" s="72"/>
      <c r="AA30" s="71"/>
      <c r="AB30" s="71"/>
      <c r="AC30" s="72"/>
      <c r="AD30" s="71"/>
      <c r="AE30" s="71"/>
      <c r="AF30" s="72"/>
      <c r="AG30" s="71"/>
      <c r="AH30" s="71"/>
      <c r="AI30" s="72"/>
      <c r="AJ30" s="71"/>
      <c r="AK30" s="71"/>
      <c r="AL30" s="72"/>
      <c r="AM30" s="71"/>
      <c r="AN30" s="71"/>
      <c r="AO30" s="71"/>
      <c r="AP30" s="71"/>
      <c r="AQ30" s="71"/>
      <c r="AR30" s="74"/>
      <c r="AS30" s="72"/>
      <c r="AT30" s="71"/>
      <c r="AU30" s="71"/>
      <c r="AV30" s="72"/>
      <c r="AW30" s="71"/>
      <c r="AX30" s="71"/>
      <c r="AY30" s="71"/>
      <c r="AZ30" s="71"/>
      <c r="BA30" s="71"/>
      <c r="BB30" s="71"/>
      <c r="BC30" s="71"/>
      <c r="BD30" s="71"/>
      <c r="BE30" s="71"/>
      <c r="BF30" s="71"/>
      <c r="BG30" s="71"/>
      <c r="BH30" s="72"/>
      <c r="BI30" s="71"/>
      <c r="BJ30" s="71"/>
      <c r="BK30" s="72"/>
      <c r="BL30" s="71"/>
      <c r="BM30" s="72"/>
      <c r="BN30" s="71"/>
      <c r="BO30" s="71"/>
      <c r="BP30" s="71"/>
      <c r="BQ30" s="72"/>
      <c r="BR30" s="71"/>
      <c r="BS30" s="71"/>
      <c r="BT30" s="71"/>
      <c r="BU30" s="71"/>
      <c r="BV30" s="72"/>
      <c r="BW30" s="71"/>
      <c r="BX30" s="71"/>
      <c r="BY30" s="72"/>
      <c r="BZ30" s="71"/>
      <c r="CA30" s="71"/>
      <c r="CB30" s="71"/>
      <c r="CC30" s="71"/>
      <c r="CD30" s="72"/>
      <c r="CE30" s="72"/>
      <c r="CF30" s="72"/>
      <c r="CG30" s="71"/>
      <c r="CH30" s="84"/>
    </row>
    <row r="31" spans="1:86" ht="54.95" customHeight="1" x14ac:dyDescent="0.25">
      <c r="A31" s="18" t="s">
        <v>16</v>
      </c>
      <c r="B31" s="67" t="str">
        <f>A31&amp;" "&amp;VLOOKUP(A31,T_COMPETENCES[#Data],2,FALSE)</f>
        <v>C2.5 Etablir des listes de débits</v>
      </c>
      <c r="C31" s="68" t="str">
        <f t="shared" si="8"/>
        <v>NE</v>
      </c>
      <c r="D31" s="69" t="str">
        <f t="shared" si="9"/>
        <v>NE</v>
      </c>
      <c r="E31" s="70">
        <f t="shared" si="10"/>
        <v>0</v>
      </c>
      <c r="F31" s="71"/>
      <c r="G31" s="71"/>
      <c r="H31" s="72"/>
      <c r="I31" s="71"/>
      <c r="J31" s="71"/>
      <c r="K31" s="71"/>
      <c r="L31" s="71"/>
      <c r="M31" s="71"/>
      <c r="N31" s="72"/>
      <c r="O31" s="71"/>
      <c r="P31" s="71"/>
      <c r="Q31" s="73"/>
      <c r="R31" s="71"/>
      <c r="S31" s="71"/>
      <c r="T31" s="71"/>
      <c r="U31" s="71"/>
      <c r="V31" s="71"/>
      <c r="W31" s="71"/>
      <c r="X31" s="71"/>
      <c r="Y31" s="71"/>
      <c r="Z31" s="72"/>
      <c r="AA31" s="71"/>
      <c r="AB31" s="71"/>
      <c r="AC31" s="72"/>
      <c r="AD31" s="71"/>
      <c r="AE31" s="71"/>
      <c r="AF31" s="72"/>
      <c r="AG31" s="71"/>
      <c r="AH31" s="71"/>
      <c r="AI31" s="72"/>
      <c r="AJ31" s="71"/>
      <c r="AK31" s="71"/>
      <c r="AL31" s="72"/>
      <c r="AM31" s="71"/>
      <c r="AN31" s="71"/>
      <c r="AO31" s="71"/>
      <c r="AP31" s="71"/>
      <c r="AQ31" s="71"/>
      <c r="AR31" s="74"/>
      <c r="AS31" s="72"/>
      <c r="AT31" s="71"/>
      <c r="AU31" s="71"/>
      <c r="AV31" s="72"/>
      <c r="AW31" s="71"/>
      <c r="AX31" s="71"/>
      <c r="AY31" s="71"/>
      <c r="AZ31" s="71"/>
      <c r="BA31" s="71"/>
      <c r="BB31" s="71"/>
      <c r="BC31" s="71"/>
      <c r="BD31" s="71"/>
      <c r="BE31" s="71"/>
      <c r="BF31" s="71"/>
      <c r="BG31" s="71"/>
      <c r="BH31" s="72"/>
      <c r="BI31" s="71"/>
      <c r="BJ31" s="71"/>
      <c r="BK31" s="72"/>
      <c r="BL31" s="71"/>
      <c r="BM31" s="72"/>
      <c r="BN31" s="71"/>
      <c r="BO31" s="71"/>
      <c r="BP31" s="71"/>
      <c r="BQ31" s="72"/>
      <c r="BR31" s="71"/>
      <c r="BS31" s="71"/>
      <c r="BT31" s="71"/>
      <c r="BU31" s="71"/>
      <c r="BV31" s="72"/>
      <c r="BW31" s="71"/>
      <c r="BX31" s="71"/>
      <c r="BY31" s="72"/>
      <c r="BZ31" s="71"/>
      <c r="CA31" s="71"/>
      <c r="CB31" s="71"/>
      <c r="CC31" s="71"/>
      <c r="CD31" s="72"/>
      <c r="CE31" s="72"/>
      <c r="CF31" s="72"/>
      <c r="CG31" s="71"/>
      <c r="CH31" s="84"/>
    </row>
    <row r="32" spans="1:86" ht="54.95" customHeight="1" x14ac:dyDescent="0.25">
      <c r="A32" s="18" t="s">
        <v>17</v>
      </c>
      <c r="B32" s="81" t="str">
        <f>A32&amp;" "&amp;VLOOKUP(A32,T_COMPETENCES[#Data],2,FALSE)</f>
        <v>C2.6 Relever des valeurs de réglages à effectuer</v>
      </c>
      <c r="C32" s="68" t="str">
        <f t="shared" si="8"/>
        <v>NE</v>
      </c>
      <c r="D32" s="69" t="str">
        <f t="shared" si="9"/>
        <v>NE</v>
      </c>
      <c r="E32" s="70">
        <f t="shared" si="10"/>
        <v>0</v>
      </c>
      <c r="F32" s="71"/>
      <c r="G32" s="71"/>
      <c r="H32" s="72"/>
      <c r="I32" s="71"/>
      <c r="J32" s="71"/>
      <c r="K32" s="71"/>
      <c r="L32" s="71"/>
      <c r="M32" s="71"/>
      <c r="N32" s="72"/>
      <c r="O32" s="71"/>
      <c r="P32" s="71"/>
      <c r="Q32" s="73"/>
      <c r="R32" s="71"/>
      <c r="S32" s="71"/>
      <c r="T32" s="71"/>
      <c r="U32" s="71"/>
      <c r="V32" s="71"/>
      <c r="W32" s="71"/>
      <c r="X32" s="71"/>
      <c r="Y32" s="71"/>
      <c r="Z32" s="72"/>
      <c r="AA32" s="71"/>
      <c r="AB32" s="71"/>
      <c r="AC32" s="72"/>
      <c r="AD32" s="71"/>
      <c r="AE32" s="71"/>
      <c r="AF32" s="72"/>
      <c r="AG32" s="71"/>
      <c r="AH32" s="71"/>
      <c r="AI32" s="72"/>
      <c r="AJ32" s="71"/>
      <c r="AK32" s="71"/>
      <c r="AL32" s="72"/>
      <c r="AM32" s="71"/>
      <c r="AN32" s="71"/>
      <c r="AO32" s="71"/>
      <c r="AP32" s="71"/>
      <c r="AQ32" s="71"/>
      <c r="AR32" s="74"/>
      <c r="AS32" s="72"/>
      <c r="AT32" s="71"/>
      <c r="AU32" s="71"/>
      <c r="AV32" s="72"/>
      <c r="AW32" s="71"/>
      <c r="AX32" s="71"/>
      <c r="AY32" s="71"/>
      <c r="AZ32" s="71"/>
      <c r="BA32" s="71"/>
      <c r="BB32" s="71"/>
      <c r="BC32" s="71"/>
      <c r="BD32" s="71"/>
      <c r="BE32" s="71"/>
      <c r="BF32" s="71"/>
      <c r="BG32" s="71"/>
      <c r="BH32" s="72"/>
      <c r="BI32" s="71"/>
      <c r="BJ32" s="71"/>
      <c r="BK32" s="72"/>
      <c r="BL32" s="71"/>
      <c r="BM32" s="72"/>
      <c r="BN32" s="71"/>
      <c r="BO32" s="71"/>
      <c r="BP32" s="71"/>
      <c r="BQ32" s="72"/>
      <c r="BR32" s="71"/>
      <c r="BS32" s="71"/>
      <c r="BT32" s="71"/>
      <c r="BU32" s="71"/>
      <c r="BV32" s="72"/>
      <c r="BW32" s="71"/>
      <c r="BX32" s="71"/>
      <c r="BY32" s="72"/>
      <c r="BZ32" s="71"/>
      <c r="CA32" s="71"/>
      <c r="CB32" s="71"/>
      <c r="CC32" s="71"/>
      <c r="CD32" s="72"/>
      <c r="CE32" s="72"/>
      <c r="CF32" s="72"/>
      <c r="CG32" s="71"/>
      <c r="CH32" s="84"/>
    </row>
    <row r="33" spans="1:86" ht="23.25" hidden="1" outlineLevel="1" x14ac:dyDescent="0.25">
      <c r="B33" s="85" t="s">
        <v>104</v>
      </c>
      <c r="C33" s="150" t="s">
        <v>105</v>
      </c>
      <c r="D33" s="150"/>
      <c r="E33" s="150"/>
      <c r="F33" s="150"/>
      <c r="G33" s="150"/>
      <c r="H33" s="150"/>
      <c r="I33" s="150"/>
      <c r="J33" s="150"/>
      <c r="K33" s="150"/>
      <c r="L33" s="150"/>
      <c r="M33" s="150"/>
      <c r="N33" s="150"/>
      <c r="O33" s="150"/>
      <c r="P33" s="150"/>
      <c r="Q33" s="150"/>
      <c r="R33" s="150"/>
      <c r="S33" s="150"/>
      <c r="T33" s="150"/>
      <c r="U33" s="150"/>
      <c r="V33" s="150"/>
      <c r="W33" s="150"/>
      <c r="X33" s="150"/>
      <c r="Y33" s="150"/>
      <c r="Z33" s="150"/>
      <c r="AA33" s="150"/>
      <c r="AB33" s="150"/>
      <c r="AC33" s="150"/>
      <c r="AD33" s="150"/>
      <c r="AE33" s="150"/>
      <c r="AF33" s="150"/>
      <c r="AG33" s="150"/>
      <c r="AH33" s="150"/>
      <c r="AI33" s="150"/>
      <c r="AJ33" s="150"/>
      <c r="AK33" s="150"/>
      <c r="AL33" s="150"/>
      <c r="AM33" s="150"/>
      <c r="AN33" s="150"/>
      <c r="AO33" s="150"/>
      <c r="AP33" s="150"/>
      <c r="AQ33" s="150"/>
      <c r="AR33" s="90"/>
      <c r="AS33" s="78"/>
      <c r="AT33" s="87"/>
      <c r="AU33" s="87"/>
      <c r="AV33" s="88"/>
      <c r="AW33" s="87"/>
      <c r="AX33" s="87"/>
      <c r="AY33" s="87"/>
      <c r="AZ33" s="87"/>
      <c r="BA33" s="87"/>
      <c r="BB33" s="87"/>
      <c r="BC33" s="87"/>
      <c r="BD33" s="87"/>
      <c r="BE33" s="87"/>
      <c r="BF33" s="87"/>
      <c r="BG33" s="87"/>
      <c r="BH33" s="88"/>
      <c r="BI33" s="90"/>
      <c r="BJ33" s="90"/>
      <c r="BK33" s="78"/>
      <c r="BL33" s="90"/>
      <c r="BM33" s="78"/>
      <c r="BN33" s="90"/>
      <c r="BO33" s="90"/>
      <c r="BP33" s="90"/>
      <c r="BQ33" s="78"/>
      <c r="BR33" s="90"/>
      <c r="BS33" s="90"/>
      <c r="BT33" s="90"/>
      <c r="BU33" s="90"/>
      <c r="BV33" s="80"/>
      <c r="BW33" s="90"/>
      <c r="BX33" s="90"/>
      <c r="BY33" s="78"/>
      <c r="BZ33" s="90"/>
      <c r="CA33" s="90"/>
      <c r="CB33" s="90"/>
      <c r="CC33" s="90"/>
      <c r="CD33" s="78"/>
      <c r="CE33" s="78"/>
      <c r="CF33" s="78"/>
      <c r="CG33" s="90"/>
      <c r="CH33" s="84"/>
    </row>
    <row r="34" spans="1:86" ht="23.25" hidden="1" outlineLevel="1" x14ac:dyDescent="0.25">
      <c r="B34" s="85" t="s">
        <v>106</v>
      </c>
      <c r="C34" s="150" t="s">
        <v>107</v>
      </c>
      <c r="D34" s="150"/>
      <c r="E34" s="150"/>
      <c r="F34" s="150"/>
      <c r="G34" s="150"/>
      <c r="H34" s="150"/>
      <c r="I34" s="150"/>
      <c r="J34" s="150"/>
      <c r="K34" s="150"/>
      <c r="L34" s="150"/>
      <c r="M34" s="150"/>
      <c r="N34" s="150"/>
      <c r="O34" s="150"/>
      <c r="P34" s="150"/>
      <c r="Q34" s="150"/>
      <c r="R34" s="150"/>
      <c r="S34" s="150"/>
      <c r="T34" s="150"/>
      <c r="U34" s="150"/>
      <c r="V34" s="150"/>
      <c r="W34" s="150"/>
      <c r="X34" s="150"/>
      <c r="Y34" s="150"/>
      <c r="Z34" s="150"/>
      <c r="AA34" s="150"/>
      <c r="AB34" s="150"/>
      <c r="AC34" s="150"/>
      <c r="AD34" s="150"/>
      <c r="AE34" s="150"/>
      <c r="AF34" s="150"/>
      <c r="AG34" s="150"/>
      <c r="AH34" s="150"/>
      <c r="AI34" s="150"/>
      <c r="AJ34" s="150"/>
      <c r="AK34" s="150"/>
      <c r="AL34" s="150"/>
      <c r="AM34" s="150"/>
      <c r="AN34" s="150"/>
      <c r="AO34" s="150"/>
      <c r="AP34" s="150"/>
      <c r="AQ34" s="150"/>
      <c r="AR34" s="90"/>
      <c r="AS34" s="78"/>
      <c r="AT34" s="87"/>
      <c r="AU34" s="87"/>
      <c r="AV34" s="88"/>
      <c r="AW34" s="87"/>
      <c r="AX34" s="87"/>
      <c r="AY34" s="87"/>
      <c r="AZ34" s="87"/>
      <c r="BA34" s="87"/>
      <c r="BB34" s="87"/>
      <c r="BC34" s="87"/>
      <c r="BD34" s="87"/>
      <c r="BE34" s="87"/>
      <c r="BF34" s="87"/>
      <c r="BG34" s="87"/>
      <c r="BH34" s="88"/>
      <c r="BI34" s="90"/>
      <c r="BJ34" s="90"/>
      <c r="BK34" s="78"/>
      <c r="BL34" s="90"/>
      <c r="BM34" s="78"/>
      <c r="BN34" s="90"/>
      <c r="BO34" s="90"/>
      <c r="BP34" s="90"/>
      <c r="BQ34" s="78"/>
      <c r="BR34" s="90"/>
      <c r="BS34" s="90"/>
      <c r="BT34" s="90"/>
      <c r="BU34" s="90"/>
      <c r="BV34" s="80"/>
      <c r="BW34" s="90"/>
      <c r="BX34" s="90"/>
      <c r="BY34" s="78"/>
      <c r="BZ34" s="90"/>
      <c r="CA34" s="90"/>
      <c r="CB34" s="90"/>
      <c r="CC34" s="90"/>
      <c r="CD34" s="78"/>
      <c r="CE34" s="78"/>
      <c r="CF34" s="78"/>
      <c r="CG34" s="90"/>
      <c r="CH34" s="84"/>
    </row>
    <row r="35" spans="1:86" ht="54.95" customHeight="1" collapsed="1" x14ac:dyDescent="0.25">
      <c r="A35" s="18" t="s">
        <v>18</v>
      </c>
      <c r="B35" s="91" t="str">
        <f>A35&amp;" "&amp;VLOOKUP(A35,T_COMPETENCES[#Data],2,FALSE)</f>
        <v>C2.7 Préparer un poste ou une situation de travail</v>
      </c>
      <c r="C35" s="68" t="str">
        <f>IF(E35=0,"NE",(SUM(F35:CG35)*0.25)/COUNTA(F35:CG35))</f>
        <v>NE</v>
      </c>
      <c r="D35" s="69" t="str">
        <f>IF(E35=0,"NE",IF(AND(C35&gt;=$C$3,E35&gt;=3),"OUI","NON"))</f>
        <v>NE</v>
      </c>
      <c r="E35" s="70">
        <f>COUNTA(F35:CG35)</f>
        <v>0</v>
      </c>
      <c r="F35" s="71"/>
      <c r="G35" s="71"/>
      <c r="H35" s="72"/>
      <c r="I35" s="71"/>
      <c r="J35" s="71"/>
      <c r="K35" s="71"/>
      <c r="L35" s="71"/>
      <c r="M35" s="71"/>
      <c r="N35" s="72"/>
      <c r="O35" s="71"/>
      <c r="P35" s="71"/>
      <c r="Q35" s="73"/>
      <c r="R35" s="71"/>
      <c r="S35" s="71"/>
      <c r="T35" s="71"/>
      <c r="U35" s="71"/>
      <c r="V35" s="71"/>
      <c r="W35" s="71"/>
      <c r="X35" s="71"/>
      <c r="Y35" s="71"/>
      <c r="Z35" s="72"/>
      <c r="AA35" s="71"/>
      <c r="AB35" s="71"/>
      <c r="AC35" s="72"/>
      <c r="AD35" s="71"/>
      <c r="AE35" s="71"/>
      <c r="AF35" s="72"/>
      <c r="AG35" s="71"/>
      <c r="AH35" s="71"/>
      <c r="AI35" s="72"/>
      <c r="AJ35" s="71"/>
      <c r="AK35" s="71"/>
      <c r="AL35" s="72"/>
      <c r="AM35" s="71"/>
      <c r="AN35" s="71"/>
      <c r="AO35" s="71"/>
      <c r="AP35" s="71"/>
      <c r="AQ35" s="71"/>
      <c r="AR35" s="74"/>
      <c r="AS35" s="72"/>
      <c r="AT35" s="71"/>
      <c r="AU35" s="71"/>
      <c r="AV35" s="72"/>
      <c r="AW35" s="71"/>
      <c r="AX35" s="71"/>
      <c r="AY35" s="71"/>
      <c r="AZ35" s="71"/>
      <c r="BA35" s="71"/>
      <c r="BB35" s="71"/>
      <c r="BC35" s="71"/>
      <c r="BD35" s="71"/>
      <c r="BE35" s="71"/>
      <c r="BF35" s="71"/>
      <c r="BG35" s="71"/>
      <c r="BH35" s="72"/>
      <c r="BI35" s="71"/>
      <c r="BJ35" s="71"/>
      <c r="BK35" s="72"/>
      <c r="BL35" s="71"/>
      <c r="BM35" s="72"/>
      <c r="BN35" s="71"/>
      <c r="BO35" s="71"/>
      <c r="BP35" s="71"/>
      <c r="BQ35" s="72"/>
      <c r="BR35" s="71"/>
      <c r="BS35" s="71"/>
      <c r="BT35" s="71"/>
      <c r="BU35" s="71"/>
      <c r="BV35" s="72"/>
      <c r="BW35" s="71"/>
      <c r="BX35" s="71"/>
      <c r="BY35" s="72"/>
      <c r="BZ35" s="71"/>
      <c r="CA35" s="71"/>
      <c r="CB35" s="71"/>
      <c r="CC35" s="71"/>
      <c r="CD35" s="72"/>
      <c r="CE35" s="72"/>
      <c r="CF35" s="72"/>
      <c r="CG35" s="71"/>
      <c r="CH35" s="84"/>
    </row>
    <row r="36" spans="1:86" ht="41.25" customHeight="1" x14ac:dyDescent="0.25">
      <c r="A36" s="18">
        <v>3</v>
      </c>
      <c r="B36" s="143" t="str">
        <f>A36&amp;" "&amp;VLOOKUP(A36,T_COMPETENCES[#Data],2,FALSE)</f>
        <v>3 Participation à la réalisation d'ouvrages</v>
      </c>
      <c r="C36" s="146" t="e">
        <v>#REF!</v>
      </c>
      <c r="D36" s="146" t="e">
        <v>#REF!</v>
      </c>
      <c r="E36" s="146" t="e">
        <v>#REF!</v>
      </c>
      <c r="F36" s="146" t="e">
        <v>#REF!</v>
      </c>
      <c r="G36" s="146" t="e">
        <v>#REF!</v>
      </c>
      <c r="H36" s="146" t="e">
        <v>#REF!</v>
      </c>
      <c r="I36" s="146" t="e">
        <v>#REF!</v>
      </c>
      <c r="J36" s="146" t="e">
        <v>#REF!</v>
      </c>
      <c r="K36" s="146" t="e">
        <v>#REF!</v>
      </c>
      <c r="L36" s="146" t="e">
        <v>#REF!</v>
      </c>
      <c r="M36" s="146" t="e">
        <v>#REF!</v>
      </c>
      <c r="N36" s="146" t="e">
        <v>#REF!</v>
      </c>
      <c r="O36" s="146" t="e">
        <v>#REF!</v>
      </c>
      <c r="P36" s="146" t="e">
        <v>#REF!</v>
      </c>
      <c r="Q36" s="146" t="e">
        <v>#REF!</v>
      </c>
      <c r="R36" s="146" t="e">
        <v>#REF!</v>
      </c>
      <c r="S36" s="146" t="e">
        <v>#REF!</v>
      </c>
      <c r="T36" s="146" t="e">
        <v>#REF!</v>
      </c>
      <c r="U36" s="146" t="e">
        <v>#REF!</v>
      </c>
      <c r="V36" s="146" t="e">
        <v>#REF!</v>
      </c>
      <c r="W36" s="146" t="e">
        <v>#REF!</v>
      </c>
      <c r="X36" s="146" t="e">
        <v>#REF!</v>
      </c>
      <c r="Y36" s="146" t="e">
        <v>#REF!</v>
      </c>
      <c r="Z36" s="146" t="e">
        <v>#REF!</v>
      </c>
      <c r="AA36" s="146" t="e">
        <v>#REF!</v>
      </c>
      <c r="AB36" s="146" t="e">
        <v>#REF!</v>
      </c>
      <c r="AC36" s="146" t="e">
        <v>#REF!</v>
      </c>
      <c r="AD36" s="146" t="e">
        <v>#REF!</v>
      </c>
      <c r="AE36" s="146" t="e">
        <v>#REF!</v>
      </c>
      <c r="AF36" s="146" t="e">
        <v>#REF!</v>
      </c>
      <c r="AG36" s="146" t="e">
        <v>#REF!</v>
      </c>
      <c r="AH36" s="146" t="e">
        <v>#REF!</v>
      </c>
      <c r="AI36" s="146" t="e">
        <v>#REF!</v>
      </c>
      <c r="AJ36" s="146" t="e">
        <v>#REF!</v>
      </c>
      <c r="AK36" s="146" t="e">
        <v>#REF!</v>
      </c>
      <c r="AL36" s="146" t="e">
        <v>#REF!</v>
      </c>
      <c r="AM36" s="146" t="e">
        <v>#REF!</v>
      </c>
      <c r="AN36" s="146" t="e">
        <v>#REF!</v>
      </c>
      <c r="AO36" s="146" t="e">
        <v>#REF!</v>
      </c>
      <c r="AP36" s="146" t="e">
        <v>#REF!</v>
      </c>
      <c r="AQ36" s="146" t="e">
        <v>#REF!</v>
      </c>
      <c r="AR36" s="146" t="e">
        <v>#REF!</v>
      </c>
      <c r="AS36" s="146" t="e">
        <v>#REF!</v>
      </c>
      <c r="AT36" s="146" t="e">
        <v>#REF!</v>
      </c>
      <c r="AU36" s="146" t="e">
        <v>#REF!</v>
      </c>
      <c r="AV36" s="146" t="e">
        <v>#REF!</v>
      </c>
      <c r="AW36" s="146" t="e">
        <v>#REF!</v>
      </c>
      <c r="AX36" s="146" t="e">
        <v>#REF!</v>
      </c>
      <c r="AY36" s="146" t="e">
        <v>#REF!</v>
      </c>
      <c r="AZ36" s="146" t="e">
        <v>#REF!</v>
      </c>
      <c r="BA36" s="146" t="e">
        <v>#REF!</v>
      </c>
      <c r="BB36" s="146" t="e">
        <v>#REF!</v>
      </c>
      <c r="BC36" s="146" t="e">
        <v>#REF!</v>
      </c>
      <c r="BD36" s="146" t="e">
        <v>#REF!</v>
      </c>
      <c r="BE36" s="146" t="e">
        <v>#REF!</v>
      </c>
      <c r="BF36" s="146" t="e">
        <v>#REF!</v>
      </c>
      <c r="BG36" s="146" t="e">
        <v>#REF!</v>
      </c>
      <c r="BH36" s="146" t="e">
        <v>#REF!</v>
      </c>
      <c r="BI36" s="146" t="e">
        <v>#REF!</v>
      </c>
      <c r="BJ36" s="146" t="e">
        <v>#REF!</v>
      </c>
      <c r="BK36" s="146" t="e">
        <v>#REF!</v>
      </c>
      <c r="BL36" s="146" t="e">
        <v>#REF!</v>
      </c>
      <c r="BM36" s="146" t="e">
        <v>#REF!</v>
      </c>
      <c r="BN36" s="146" t="e">
        <v>#REF!</v>
      </c>
      <c r="BO36" s="146" t="e">
        <v>#REF!</v>
      </c>
      <c r="BP36" s="146" t="e">
        <v>#REF!</v>
      </c>
      <c r="BQ36" s="146" t="e">
        <v>#REF!</v>
      </c>
      <c r="BR36" s="146" t="e">
        <v>#REF!</v>
      </c>
      <c r="BS36" s="146" t="e">
        <v>#REF!</v>
      </c>
      <c r="BT36" s="146" t="e">
        <v>#REF!</v>
      </c>
      <c r="BU36" s="146" t="e">
        <v>#REF!</v>
      </c>
      <c r="BV36" s="146" t="e">
        <v>#REF!</v>
      </c>
      <c r="BW36" s="146" t="e">
        <v>#REF!</v>
      </c>
      <c r="BX36" s="146" t="e">
        <v>#REF!</v>
      </c>
      <c r="BY36" s="146" t="e">
        <v>#REF!</v>
      </c>
      <c r="BZ36" s="146" t="e">
        <v>#REF!</v>
      </c>
      <c r="CA36" s="146" t="e">
        <v>#REF!</v>
      </c>
      <c r="CB36" s="146" t="e">
        <v>#REF!</v>
      </c>
      <c r="CC36" s="146" t="e">
        <v>#REF!</v>
      </c>
      <c r="CD36" s="146" t="e">
        <v>#REF!</v>
      </c>
      <c r="CE36" s="146" t="e">
        <v>#REF!</v>
      </c>
      <c r="CF36" s="146" t="e">
        <v>#REF!</v>
      </c>
      <c r="CG36" s="146" t="e">
        <v>#REF!</v>
      </c>
      <c r="CH36" s="83"/>
    </row>
    <row r="37" spans="1:86" ht="54.95" customHeight="1" x14ac:dyDescent="0.25">
      <c r="A37" s="18" t="s">
        <v>19</v>
      </c>
      <c r="B37" s="67" t="str">
        <f>A37&amp;" "&amp;VLOOKUP(A37,T_COMPETENCES[#Data],2,FALSE)</f>
        <v>C3.1 Identifier les risque professionnels et appliquer les mesures de prévention</v>
      </c>
      <c r="C37" s="68" t="str">
        <f t="shared" ref="C37:C38" si="11">IF(E37=0,"NE",(SUM(F37:CG37)*0.25)/COUNTA(F37:CG37))</f>
        <v>NE</v>
      </c>
      <c r="D37" s="69" t="str">
        <f t="shared" ref="D37:D38" si="12">IF(E37=0,"NE",IF(AND(C37&gt;=$C$3,E37&gt;=3),"OUI","NON"))</f>
        <v>NE</v>
      </c>
      <c r="E37" s="70">
        <f t="shared" ref="E37:E38" si="13">COUNTA(F37:CG37)</f>
        <v>0</v>
      </c>
      <c r="F37" s="71"/>
      <c r="G37" s="71"/>
      <c r="H37" s="72"/>
      <c r="I37" s="71"/>
      <c r="J37" s="71"/>
      <c r="K37" s="71"/>
      <c r="L37" s="71"/>
      <c r="M37" s="71"/>
      <c r="N37" s="72"/>
      <c r="O37" s="71"/>
      <c r="P37" s="71"/>
      <c r="Q37" s="73"/>
      <c r="R37" s="71"/>
      <c r="S37" s="71"/>
      <c r="T37" s="71"/>
      <c r="U37" s="71"/>
      <c r="V37" s="71"/>
      <c r="W37" s="71"/>
      <c r="X37" s="71"/>
      <c r="Y37" s="71"/>
      <c r="Z37" s="72"/>
      <c r="AA37" s="71"/>
      <c r="AB37" s="71"/>
      <c r="AC37" s="72"/>
      <c r="AD37" s="71"/>
      <c r="AE37" s="71"/>
      <c r="AF37" s="72"/>
      <c r="AG37" s="71"/>
      <c r="AH37" s="71"/>
      <c r="AI37" s="72"/>
      <c r="AJ37" s="71"/>
      <c r="AK37" s="71"/>
      <c r="AL37" s="72"/>
      <c r="AM37" s="71"/>
      <c r="AN37" s="71"/>
      <c r="AO37" s="71"/>
      <c r="AP37" s="71"/>
      <c r="AQ37" s="71"/>
      <c r="AR37" s="74"/>
      <c r="AS37" s="72"/>
      <c r="AT37" s="71"/>
      <c r="AU37" s="71"/>
      <c r="AV37" s="72"/>
      <c r="AW37" s="71"/>
      <c r="AX37" s="71"/>
      <c r="AY37" s="71"/>
      <c r="AZ37" s="71"/>
      <c r="BA37" s="71"/>
      <c r="BB37" s="71"/>
      <c r="BC37" s="71"/>
      <c r="BD37" s="71"/>
      <c r="BE37" s="71"/>
      <c r="BF37" s="71"/>
      <c r="BG37" s="71"/>
      <c r="BH37" s="72"/>
      <c r="BI37" s="71"/>
      <c r="BJ37" s="71"/>
      <c r="BK37" s="72"/>
      <c r="BL37" s="71"/>
      <c r="BM37" s="72"/>
      <c r="BN37" s="71"/>
      <c r="BO37" s="71"/>
      <c r="BP37" s="71"/>
      <c r="BQ37" s="72"/>
      <c r="BR37" s="71"/>
      <c r="BS37" s="71"/>
      <c r="BT37" s="71"/>
      <c r="BU37" s="71"/>
      <c r="BV37" s="72"/>
      <c r="BW37" s="71"/>
      <c r="BX37" s="71"/>
      <c r="BY37" s="72"/>
      <c r="BZ37" s="71"/>
      <c r="CA37" s="71"/>
      <c r="CB37" s="71"/>
      <c r="CC37" s="71"/>
      <c r="CD37" s="72"/>
      <c r="CE37" s="72"/>
      <c r="CF37" s="72"/>
      <c r="CG37" s="71"/>
      <c r="CH37" s="84"/>
    </row>
    <row r="38" spans="1:86" ht="54.95" customHeight="1" x14ac:dyDescent="0.25">
      <c r="A38" s="18" t="s">
        <v>20</v>
      </c>
      <c r="B38" s="81" t="str">
        <f>A38&amp;" "&amp;VLOOKUP(A38,T_COMPETENCES[#Data],2,FALSE)</f>
        <v>C3.2 Repérer les risques lors d'une situation de travail</v>
      </c>
      <c r="C38" s="68" t="str">
        <f t="shared" si="11"/>
        <v>NE</v>
      </c>
      <c r="D38" s="69" t="str">
        <f t="shared" si="12"/>
        <v>NE</v>
      </c>
      <c r="E38" s="70">
        <f t="shared" si="13"/>
        <v>0</v>
      </c>
      <c r="F38" s="71"/>
      <c r="G38" s="71"/>
      <c r="H38" s="72"/>
      <c r="I38" s="71"/>
      <c r="J38" s="71"/>
      <c r="K38" s="71"/>
      <c r="L38" s="71"/>
      <c r="M38" s="71"/>
      <c r="N38" s="72"/>
      <c r="O38" s="71"/>
      <c r="P38" s="71"/>
      <c r="Q38" s="73"/>
      <c r="R38" s="71"/>
      <c r="S38" s="71"/>
      <c r="T38" s="71"/>
      <c r="U38" s="71"/>
      <c r="V38" s="71"/>
      <c r="W38" s="71"/>
      <c r="X38" s="71"/>
      <c r="Y38" s="71"/>
      <c r="Z38" s="72"/>
      <c r="AA38" s="71"/>
      <c r="AB38" s="71"/>
      <c r="AC38" s="72"/>
      <c r="AD38" s="71"/>
      <c r="AE38" s="71"/>
      <c r="AF38" s="72"/>
      <c r="AG38" s="71"/>
      <c r="AH38" s="71"/>
      <c r="AI38" s="72"/>
      <c r="AJ38" s="71"/>
      <c r="AK38" s="71"/>
      <c r="AL38" s="72"/>
      <c r="AM38" s="71"/>
      <c r="AN38" s="71"/>
      <c r="AO38" s="71"/>
      <c r="AP38" s="71"/>
      <c r="AQ38" s="71"/>
      <c r="AR38" s="74"/>
      <c r="AS38" s="72"/>
      <c r="AT38" s="71"/>
      <c r="AU38" s="71"/>
      <c r="AV38" s="72"/>
      <c r="AW38" s="71"/>
      <c r="AX38" s="71"/>
      <c r="AY38" s="71"/>
      <c r="AZ38" s="71"/>
      <c r="BA38" s="71"/>
      <c r="BB38" s="71"/>
      <c r="BC38" s="71"/>
      <c r="BD38" s="71"/>
      <c r="BE38" s="71"/>
      <c r="BF38" s="71"/>
      <c r="BG38" s="71"/>
      <c r="BH38" s="72"/>
      <c r="BI38" s="71"/>
      <c r="BJ38" s="71"/>
      <c r="BK38" s="72"/>
      <c r="BL38" s="71"/>
      <c r="BM38" s="72"/>
      <c r="BN38" s="71"/>
      <c r="BO38" s="71"/>
      <c r="BP38" s="71"/>
      <c r="BQ38" s="72"/>
      <c r="BR38" s="71"/>
      <c r="BS38" s="71"/>
      <c r="BT38" s="71"/>
      <c r="BU38" s="71"/>
      <c r="BV38" s="72"/>
      <c r="BW38" s="71"/>
      <c r="BX38" s="71"/>
      <c r="BY38" s="72"/>
      <c r="BZ38" s="71"/>
      <c r="CA38" s="71"/>
      <c r="CB38" s="71"/>
      <c r="CC38" s="71"/>
      <c r="CD38" s="72"/>
      <c r="CE38" s="72"/>
      <c r="CF38" s="72"/>
      <c r="CG38" s="71"/>
      <c r="CH38" s="84"/>
    </row>
    <row r="39" spans="1:86" ht="28.15" hidden="1" customHeight="1" outlineLevel="1" x14ac:dyDescent="0.25">
      <c r="B39" s="92" t="s">
        <v>108</v>
      </c>
      <c r="C39" s="149" t="s">
        <v>109</v>
      </c>
      <c r="D39" s="149"/>
      <c r="E39" s="149"/>
      <c r="F39" s="149"/>
      <c r="G39" s="149"/>
      <c r="H39" s="149"/>
      <c r="I39" s="149"/>
      <c r="J39" s="149"/>
      <c r="K39" s="149"/>
      <c r="L39" s="149"/>
      <c r="M39" s="149"/>
      <c r="N39" s="149"/>
      <c r="O39" s="149"/>
      <c r="P39" s="149"/>
      <c r="Q39" s="149"/>
      <c r="R39" s="149"/>
      <c r="S39" s="149"/>
      <c r="T39" s="149"/>
      <c r="U39" s="149"/>
      <c r="V39" s="149"/>
      <c r="W39" s="149"/>
      <c r="X39" s="149"/>
      <c r="Y39" s="149"/>
      <c r="Z39" s="149"/>
      <c r="AA39" s="149"/>
      <c r="AB39" s="149"/>
      <c r="AC39" s="149"/>
      <c r="AD39" s="149"/>
      <c r="AE39" s="149"/>
      <c r="AF39" s="149"/>
      <c r="AG39" s="149"/>
      <c r="AH39" s="149"/>
      <c r="AI39" s="149"/>
      <c r="AJ39" s="149"/>
      <c r="AK39" s="149"/>
      <c r="AL39" s="149"/>
      <c r="AM39" s="149"/>
      <c r="AN39" s="149"/>
      <c r="AO39" s="149"/>
      <c r="AP39" s="149"/>
      <c r="AQ39" s="149"/>
      <c r="AR39" s="93"/>
      <c r="AS39" s="94"/>
      <c r="AT39" s="93"/>
      <c r="AU39" s="93"/>
      <c r="AV39" s="94"/>
      <c r="AW39" s="93"/>
      <c r="AX39" s="93"/>
      <c r="AY39" s="93"/>
      <c r="AZ39" s="93"/>
      <c r="BA39" s="93"/>
      <c r="BB39" s="93"/>
      <c r="BC39" s="93"/>
      <c r="BD39" s="93"/>
      <c r="BE39" s="93"/>
      <c r="BF39" s="93"/>
      <c r="BG39" s="93"/>
      <c r="BH39" s="94"/>
      <c r="BI39" s="93"/>
      <c r="BJ39" s="93"/>
      <c r="BK39" s="94"/>
      <c r="BL39" s="93"/>
      <c r="BM39" s="94"/>
      <c r="BN39" s="93"/>
      <c r="BO39" s="93"/>
      <c r="BP39" s="93"/>
      <c r="BQ39" s="94"/>
      <c r="BR39" s="93"/>
      <c r="BS39" s="93"/>
      <c r="BT39" s="93"/>
      <c r="BU39" s="93"/>
      <c r="BV39" s="93"/>
      <c r="BW39" s="93"/>
      <c r="BX39" s="93"/>
      <c r="BY39" s="94"/>
      <c r="BZ39" s="93"/>
      <c r="CA39" s="93"/>
      <c r="CB39" s="93"/>
      <c r="CC39" s="93"/>
      <c r="CD39" s="94"/>
      <c r="CE39" s="94"/>
      <c r="CF39" s="94"/>
      <c r="CG39" s="93"/>
      <c r="CH39" s="84"/>
    </row>
    <row r="40" spans="1:86" ht="23.25" hidden="1" outlineLevel="1" x14ac:dyDescent="0.25">
      <c r="B40" s="92" t="s">
        <v>110</v>
      </c>
      <c r="C40" s="149" t="s">
        <v>111</v>
      </c>
      <c r="D40" s="149"/>
      <c r="E40" s="149"/>
      <c r="F40" s="149"/>
      <c r="G40" s="149"/>
      <c r="H40" s="149"/>
      <c r="I40" s="149"/>
      <c r="J40" s="149"/>
      <c r="K40" s="149"/>
      <c r="L40" s="149"/>
      <c r="M40" s="149"/>
      <c r="N40" s="149"/>
      <c r="O40" s="149"/>
      <c r="P40" s="149"/>
      <c r="Q40" s="149"/>
      <c r="R40" s="149"/>
      <c r="S40" s="149"/>
      <c r="T40" s="149"/>
      <c r="U40" s="149"/>
      <c r="V40" s="149"/>
      <c r="W40" s="149"/>
      <c r="X40" s="149"/>
      <c r="Y40" s="149"/>
      <c r="Z40" s="149"/>
      <c r="AA40" s="149"/>
      <c r="AB40" s="149"/>
      <c r="AC40" s="149"/>
      <c r="AD40" s="149"/>
      <c r="AE40" s="149"/>
      <c r="AF40" s="149"/>
      <c r="AG40" s="149"/>
      <c r="AH40" s="149"/>
      <c r="AI40" s="149"/>
      <c r="AJ40" s="149"/>
      <c r="AK40" s="149"/>
      <c r="AL40" s="149"/>
      <c r="AM40" s="149"/>
      <c r="AN40" s="149"/>
      <c r="AO40" s="149"/>
      <c r="AP40" s="149"/>
      <c r="AQ40" s="149"/>
      <c r="AR40" s="93"/>
      <c r="AS40" s="94"/>
      <c r="AT40" s="93"/>
      <c r="AU40" s="93"/>
      <c r="AV40" s="94"/>
      <c r="AW40" s="93"/>
      <c r="AX40" s="93"/>
      <c r="AY40" s="93"/>
      <c r="AZ40" s="93"/>
      <c r="BA40" s="93"/>
      <c r="BB40" s="93"/>
      <c r="BC40" s="93"/>
      <c r="BD40" s="93"/>
      <c r="BE40" s="93"/>
      <c r="BF40" s="93"/>
      <c r="BG40" s="93"/>
      <c r="BH40" s="94"/>
      <c r="BI40" s="93"/>
      <c r="BJ40" s="93"/>
      <c r="BK40" s="94"/>
      <c r="BL40" s="93"/>
      <c r="BM40" s="94"/>
      <c r="BN40" s="93"/>
      <c r="BO40" s="93"/>
      <c r="BP40" s="93"/>
      <c r="BQ40" s="94"/>
      <c r="BR40" s="93"/>
      <c r="BS40" s="93"/>
      <c r="BT40" s="93"/>
      <c r="BU40" s="93"/>
      <c r="BV40" s="93"/>
      <c r="BW40" s="93"/>
      <c r="BX40" s="93"/>
      <c r="BY40" s="94"/>
      <c r="BZ40" s="93"/>
      <c r="CA40" s="93"/>
      <c r="CB40" s="93"/>
      <c r="CC40" s="93"/>
      <c r="CD40" s="94"/>
      <c r="CE40" s="94"/>
      <c r="CF40" s="94"/>
      <c r="CG40" s="93"/>
      <c r="CH40" s="84"/>
    </row>
    <row r="41" spans="1:86" ht="54.95" customHeight="1" collapsed="1" x14ac:dyDescent="0.25">
      <c r="A41" s="18" t="s">
        <v>21</v>
      </c>
      <c r="B41" s="67" t="str">
        <f>A41&amp;" "&amp;VLOOKUP(A41,T_COMPETENCES[#Data],2,FALSE)</f>
        <v>C3.3 Disposer rationnellement les matériaux en tenant compte des règles de prévention des risques liés à l'activité physique.</v>
      </c>
      <c r="C41" s="68" t="str">
        <f t="shared" ref="C41:C42" si="14">IF(E41=0,"NE",(SUM(F41:CG41)*0.25)/COUNTA(F41:CG41))</f>
        <v>NE</v>
      </c>
      <c r="D41" s="69" t="str">
        <f t="shared" ref="D41:D42" si="15">IF(E41=0,"NE",IF(AND(C41&gt;=$C$3,E41&gt;=3),"OUI","NON"))</f>
        <v>NE</v>
      </c>
      <c r="E41" s="70">
        <f t="shared" ref="E41:E42" si="16">COUNTA(F41:CG41)</f>
        <v>0</v>
      </c>
      <c r="F41" s="71"/>
      <c r="G41" s="71"/>
      <c r="H41" s="72"/>
      <c r="I41" s="71"/>
      <c r="J41" s="71"/>
      <c r="K41" s="71"/>
      <c r="L41" s="71"/>
      <c r="M41" s="71"/>
      <c r="N41" s="72"/>
      <c r="O41" s="71"/>
      <c r="P41" s="71"/>
      <c r="Q41" s="73"/>
      <c r="R41" s="71"/>
      <c r="S41" s="71"/>
      <c r="T41" s="71"/>
      <c r="U41" s="71"/>
      <c r="V41" s="71"/>
      <c r="W41" s="71"/>
      <c r="X41" s="71"/>
      <c r="Y41" s="71"/>
      <c r="Z41" s="72"/>
      <c r="AA41" s="71"/>
      <c r="AB41" s="71"/>
      <c r="AC41" s="72"/>
      <c r="AD41" s="71"/>
      <c r="AE41" s="71"/>
      <c r="AF41" s="72"/>
      <c r="AG41" s="71"/>
      <c r="AH41" s="71"/>
      <c r="AI41" s="72"/>
      <c r="AJ41" s="71"/>
      <c r="AK41" s="71"/>
      <c r="AL41" s="72"/>
      <c r="AM41" s="71"/>
      <c r="AN41" s="71"/>
      <c r="AO41" s="71"/>
      <c r="AP41" s="71"/>
      <c r="AQ41" s="71"/>
      <c r="AR41" s="74"/>
      <c r="AS41" s="72"/>
      <c r="AT41" s="71"/>
      <c r="AU41" s="71"/>
      <c r="AV41" s="72"/>
      <c r="AW41" s="71"/>
      <c r="AX41" s="71"/>
      <c r="AY41" s="71"/>
      <c r="AZ41" s="71"/>
      <c r="BA41" s="71"/>
      <c r="BB41" s="71"/>
      <c r="BC41" s="71"/>
      <c r="BD41" s="71"/>
      <c r="BE41" s="71"/>
      <c r="BF41" s="71"/>
      <c r="BG41" s="71"/>
      <c r="BH41" s="72"/>
      <c r="BI41" s="71"/>
      <c r="BJ41" s="71"/>
      <c r="BK41" s="72"/>
      <c r="BL41" s="71"/>
      <c r="BM41" s="72"/>
      <c r="BN41" s="71"/>
      <c r="BO41" s="71"/>
      <c r="BP41" s="71"/>
      <c r="BQ41" s="72"/>
      <c r="BR41" s="71"/>
      <c r="BS41" s="71"/>
      <c r="BT41" s="71"/>
      <c r="BU41" s="71"/>
      <c r="BV41" s="72"/>
      <c r="BW41" s="71"/>
      <c r="BX41" s="71"/>
      <c r="BY41" s="72"/>
      <c r="BZ41" s="71"/>
      <c r="CA41" s="71"/>
      <c r="CB41" s="71"/>
      <c r="CC41" s="71"/>
      <c r="CD41" s="72"/>
      <c r="CE41" s="72"/>
      <c r="CF41" s="72"/>
      <c r="CG41" s="71"/>
      <c r="CH41" s="84"/>
    </row>
    <row r="42" spans="1:86" ht="54.95" customHeight="1" x14ac:dyDescent="0.25">
      <c r="A42" s="18" t="s">
        <v>22</v>
      </c>
      <c r="B42" s="81" t="str">
        <f>A42&amp;" "&amp;VLOOKUP(A42,T_COMPETENCES[#Data],2,FALSE)</f>
        <v>C3.4 Préparer les outils, positionner et régler les accessoires pour une opération</v>
      </c>
      <c r="C42" s="68" t="str">
        <f t="shared" si="14"/>
        <v>NE</v>
      </c>
      <c r="D42" s="69" t="str">
        <f t="shared" si="15"/>
        <v>NE</v>
      </c>
      <c r="E42" s="70">
        <f t="shared" si="16"/>
        <v>0</v>
      </c>
      <c r="F42" s="71"/>
      <c r="G42" s="71"/>
      <c r="H42" s="72"/>
      <c r="I42" s="71"/>
      <c r="J42" s="71"/>
      <c r="K42" s="71"/>
      <c r="L42" s="71"/>
      <c r="M42" s="71"/>
      <c r="N42" s="72"/>
      <c r="O42" s="71"/>
      <c r="P42" s="71"/>
      <c r="Q42" s="73"/>
      <c r="R42" s="71"/>
      <c r="S42" s="71"/>
      <c r="T42" s="71"/>
      <c r="U42" s="71"/>
      <c r="V42" s="71"/>
      <c r="W42" s="71"/>
      <c r="X42" s="71"/>
      <c r="Y42" s="71"/>
      <c r="Z42" s="72"/>
      <c r="AA42" s="71"/>
      <c r="AB42" s="71"/>
      <c r="AC42" s="72"/>
      <c r="AD42" s="71"/>
      <c r="AE42" s="71"/>
      <c r="AF42" s="72"/>
      <c r="AG42" s="71"/>
      <c r="AH42" s="71"/>
      <c r="AI42" s="72"/>
      <c r="AJ42" s="71"/>
      <c r="AK42" s="71"/>
      <c r="AL42" s="72"/>
      <c r="AM42" s="71"/>
      <c r="AN42" s="71"/>
      <c r="AO42" s="71"/>
      <c r="AP42" s="71"/>
      <c r="AQ42" s="71"/>
      <c r="AR42" s="74"/>
      <c r="AS42" s="72"/>
      <c r="AT42" s="71"/>
      <c r="AU42" s="71"/>
      <c r="AV42" s="72"/>
      <c r="AW42" s="71"/>
      <c r="AX42" s="71"/>
      <c r="AY42" s="71"/>
      <c r="AZ42" s="71"/>
      <c r="BA42" s="71"/>
      <c r="BB42" s="71"/>
      <c r="BC42" s="71"/>
      <c r="BD42" s="71"/>
      <c r="BE42" s="71"/>
      <c r="BF42" s="71"/>
      <c r="BG42" s="71"/>
      <c r="BH42" s="72"/>
      <c r="BI42" s="71"/>
      <c r="BJ42" s="71"/>
      <c r="BK42" s="72"/>
      <c r="BL42" s="71"/>
      <c r="BM42" s="72"/>
      <c r="BN42" s="71"/>
      <c r="BO42" s="71"/>
      <c r="BP42" s="71"/>
      <c r="BQ42" s="72"/>
      <c r="BR42" s="71"/>
      <c r="BS42" s="71"/>
      <c r="BT42" s="71"/>
      <c r="BU42" s="71"/>
      <c r="BV42" s="72"/>
      <c r="BW42" s="71"/>
      <c r="BX42" s="71"/>
      <c r="BY42" s="72"/>
      <c r="BZ42" s="71"/>
      <c r="CA42" s="71"/>
      <c r="CB42" s="71"/>
      <c r="CC42" s="71"/>
      <c r="CD42" s="72"/>
      <c r="CE42" s="72"/>
      <c r="CF42" s="72"/>
      <c r="CG42" s="71"/>
      <c r="CH42" s="84"/>
    </row>
    <row r="43" spans="1:86" ht="49.9" hidden="1" customHeight="1" outlineLevel="1" x14ac:dyDescent="0.25">
      <c r="B43" s="95" t="s">
        <v>112</v>
      </c>
      <c r="C43" s="149" t="s">
        <v>113</v>
      </c>
      <c r="D43" s="149"/>
      <c r="E43" s="149"/>
      <c r="F43" s="149"/>
      <c r="G43" s="149"/>
      <c r="H43" s="149"/>
      <c r="I43" s="149"/>
      <c r="J43" s="149"/>
      <c r="K43" s="149"/>
      <c r="L43" s="149"/>
      <c r="M43" s="149"/>
      <c r="N43" s="149"/>
      <c r="O43" s="149"/>
      <c r="P43" s="149"/>
      <c r="Q43" s="149"/>
      <c r="R43" s="149"/>
      <c r="S43" s="149"/>
      <c r="T43" s="149"/>
      <c r="U43" s="149"/>
      <c r="V43" s="149"/>
      <c r="W43" s="149"/>
      <c r="X43" s="149"/>
      <c r="Y43" s="149"/>
      <c r="Z43" s="149"/>
      <c r="AA43" s="149"/>
      <c r="AB43" s="149"/>
      <c r="AC43" s="149"/>
      <c r="AD43" s="149"/>
      <c r="AE43" s="149"/>
      <c r="AF43" s="149"/>
      <c r="AG43" s="149"/>
      <c r="AH43" s="149"/>
      <c r="AI43" s="149"/>
      <c r="AJ43" s="149"/>
      <c r="AK43" s="149"/>
      <c r="AL43" s="149"/>
      <c r="AM43" s="149"/>
      <c r="AN43" s="149"/>
      <c r="AO43" s="149"/>
      <c r="AP43" s="149"/>
      <c r="AQ43" s="149"/>
      <c r="AR43" s="93"/>
      <c r="AS43" s="94"/>
      <c r="AT43" s="93"/>
      <c r="AU43" s="93"/>
      <c r="AV43" s="94"/>
      <c r="AW43" s="93"/>
      <c r="AX43" s="93"/>
      <c r="AY43" s="93"/>
      <c r="AZ43" s="93"/>
      <c r="BA43" s="93"/>
      <c r="BB43" s="93"/>
      <c r="BC43" s="93"/>
      <c r="BD43" s="93"/>
      <c r="BE43" s="93"/>
      <c r="BF43" s="93"/>
      <c r="BG43" s="93"/>
      <c r="BH43" s="94"/>
      <c r="BI43" s="93"/>
      <c r="BJ43" s="93"/>
      <c r="BK43" s="94"/>
      <c r="BL43" s="93"/>
      <c r="BM43" s="94"/>
      <c r="BN43" s="93"/>
      <c r="BO43" s="93"/>
      <c r="BP43" s="93"/>
      <c r="BQ43" s="94"/>
      <c r="BR43" s="93"/>
      <c r="BS43" s="93"/>
      <c r="BT43" s="93"/>
      <c r="BU43" s="93"/>
      <c r="BV43" s="93"/>
      <c r="BW43" s="93"/>
      <c r="BX43" s="93"/>
      <c r="BY43" s="94"/>
      <c r="BZ43" s="93"/>
      <c r="CA43" s="93"/>
      <c r="CB43" s="93"/>
      <c r="CC43" s="93"/>
      <c r="CD43" s="94"/>
      <c r="CE43" s="94"/>
      <c r="CF43" s="94"/>
      <c r="CG43" s="93"/>
      <c r="CH43" s="84"/>
    </row>
    <row r="44" spans="1:86" ht="49.9" hidden="1" customHeight="1" outlineLevel="1" x14ac:dyDescent="0.25">
      <c r="B44" s="95" t="s">
        <v>114</v>
      </c>
      <c r="C44" s="149"/>
      <c r="D44" s="149"/>
      <c r="E44" s="149"/>
      <c r="F44" s="149"/>
      <c r="G44" s="149"/>
      <c r="H44" s="149"/>
      <c r="I44" s="149"/>
      <c r="J44" s="149"/>
      <c r="K44" s="149"/>
      <c r="L44" s="149"/>
      <c r="M44" s="149"/>
      <c r="N44" s="149"/>
      <c r="O44" s="149"/>
      <c r="P44" s="149"/>
      <c r="Q44" s="149"/>
      <c r="R44" s="149"/>
      <c r="S44" s="149"/>
      <c r="T44" s="149"/>
      <c r="U44" s="149"/>
      <c r="V44" s="149"/>
      <c r="W44" s="149"/>
      <c r="X44" s="149"/>
      <c r="Y44" s="149"/>
      <c r="Z44" s="149"/>
      <c r="AA44" s="149"/>
      <c r="AB44" s="149"/>
      <c r="AC44" s="149"/>
      <c r="AD44" s="149"/>
      <c r="AE44" s="149"/>
      <c r="AF44" s="149"/>
      <c r="AG44" s="149"/>
      <c r="AH44" s="149"/>
      <c r="AI44" s="149"/>
      <c r="AJ44" s="149"/>
      <c r="AK44" s="149"/>
      <c r="AL44" s="149"/>
      <c r="AM44" s="149"/>
      <c r="AN44" s="149"/>
      <c r="AO44" s="149"/>
      <c r="AP44" s="149"/>
      <c r="AQ44" s="149"/>
      <c r="AR44" s="93"/>
      <c r="AS44" s="94"/>
      <c r="AT44" s="93"/>
      <c r="AU44" s="93"/>
      <c r="AV44" s="94"/>
      <c r="AW44" s="93"/>
      <c r="AX44" s="93"/>
      <c r="AY44" s="93"/>
      <c r="AZ44" s="93"/>
      <c r="BA44" s="93"/>
      <c r="BB44" s="93"/>
      <c r="BC44" s="93"/>
      <c r="BD44" s="93"/>
      <c r="BE44" s="93"/>
      <c r="BF44" s="93"/>
      <c r="BG44" s="93"/>
      <c r="BH44" s="94"/>
      <c r="BI44" s="93"/>
      <c r="BJ44" s="93"/>
      <c r="BK44" s="94"/>
      <c r="BL44" s="93"/>
      <c r="BM44" s="94"/>
      <c r="BN44" s="93"/>
      <c r="BO44" s="93"/>
      <c r="BP44" s="93"/>
      <c r="BQ44" s="94"/>
      <c r="BR44" s="93"/>
      <c r="BS44" s="93"/>
      <c r="BT44" s="93"/>
      <c r="BU44" s="93"/>
      <c r="BV44" s="93"/>
      <c r="BW44" s="93"/>
      <c r="BX44" s="93"/>
      <c r="BY44" s="94"/>
      <c r="BZ44" s="93"/>
      <c r="CA44" s="93"/>
      <c r="CB44" s="93"/>
      <c r="CC44" s="93"/>
      <c r="CD44" s="94"/>
      <c r="CE44" s="94"/>
      <c r="CF44" s="94"/>
      <c r="CG44" s="93"/>
      <c r="CH44" s="84"/>
    </row>
    <row r="45" spans="1:86" ht="49.9" hidden="1" customHeight="1" outlineLevel="1" x14ac:dyDescent="0.25">
      <c r="B45" s="95" t="s">
        <v>115</v>
      </c>
      <c r="C45" s="149"/>
      <c r="D45" s="149"/>
      <c r="E45" s="149"/>
      <c r="F45" s="149"/>
      <c r="G45" s="149"/>
      <c r="H45" s="149"/>
      <c r="I45" s="149"/>
      <c r="J45" s="149"/>
      <c r="K45" s="149"/>
      <c r="L45" s="149"/>
      <c r="M45" s="149"/>
      <c r="N45" s="149"/>
      <c r="O45" s="149"/>
      <c r="P45" s="149"/>
      <c r="Q45" s="149"/>
      <c r="R45" s="149"/>
      <c r="S45" s="149"/>
      <c r="T45" s="149"/>
      <c r="U45" s="149"/>
      <c r="V45" s="149"/>
      <c r="W45" s="149"/>
      <c r="X45" s="149"/>
      <c r="Y45" s="149"/>
      <c r="Z45" s="149"/>
      <c r="AA45" s="149"/>
      <c r="AB45" s="149"/>
      <c r="AC45" s="149"/>
      <c r="AD45" s="149"/>
      <c r="AE45" s="149"/>
      <c r="AF45" s="149"/>
      <c r="AG45" s="149"/>
      <c r="AH45" s="149"/>
      <c r="AI45" s="149"/>
      <c r="AJ45" s="149"/>
      <c r="AK45" s="149"/>
      <c r="AL45" s="149"/>
      <c r="AM45" s="149"/>
      <c r="AN45" s="149"/>
      <c r="AO45" s="149"/>
      <c r="AP45" s="149"/>
      <c r="AQ45" s="149"/>
      <c r="AR45" s="93"/>
      <c r="AS45" s="94"/>
      <c r="AT45" s="93"/>
      <c r="AU45" s="93"/>
      <c r="AV45" s="94"/>
      <c r="AW45" s="93"/>
      <c r="AX45" s="93"/>
      <c r="AY45" s="93"/>
      <c r="AZ45" s="93"/>
      <c r="BA45" s="93"/>
      <c r="BB45" s="93"/>
      <c r="BC45" s="93"/>
      <c r="BD45" s="93"/>
      <c r="BE45" s="93"/>
      <c r="BF45" s="93"/>
      <c r="BG45" s="93"/>
      <c r="BH45" s="94"/>
      <c r="BI45" s="93"/>
      <c r="BJ45" s="93"/>
      <c r="BK45" s="94"/>
      <c r="BL45" s="93"/>
      <c r="BM45" s="94"/>
      <c r="BN45" s="93"/>
      <c r="BO45" s="93"/>
      <c r="BP45" s="93"/>
      <c r="BQ45" s="94"/>
      <c r="BR45" s="93"/>
      <c r="BS45" s="93"/>
      <c r="BT45" s="93"/>
      <c r="BU45" s="93"/>
      <c r="BV45" s="93"/>
      <c r="BW45" s="93"/>
      <c r="BX45" s="93"/>
      <c r="BY45" s="94"/>
      <c r="BZ45" s="93"/>
      <c r="CA45" s="93"/>
      <c r="CB45" s="93"/>
      <c r="CC45" s="93"/>
      <c r="CD45" s="94"/>
      <c r="CE45" s="94"/>
      <c r="CF45" s="94"/>
      <c r="CG45" s="93"/>
      <c r="CH45" s="84"/>
    </row>
    <row r="46" spans="1:86" ht="54.95" customHeight="1" collapsed="1" x14ac:dyDescent="0.25">
      <c r="A46" s="18" t="s">
        <v>23</v>
      </c>
      <c r="B46" s="67" t="str">
        <f>A46&amp;" "&amp;VLOOKUP(A46,T_COMPETENCES[#Data],2,FALSE)</f>
        <v>C3.5 Réaliser les différentes tâches dans l'ordre établi</v>
      </c>
      <c r="C46" s="68" t="str">
        <f>IF(E46=0,"NE",(SUM(F46:CG46)*0.25)/COUNTA(F46:CG46))</f>
        <v>NE</v>
      </c>
      <c r="D46" s="69" t="str">
        <f>IF(E46=0,"NE",IF(AND(C46&gt;=$C$3,E46&gt;=3),"OUI","NON"))</f>
        <v>NE</v>
      </c>
      <c r="E46" s="70">
        <f>COUNTA(F46:CG46)</f>
        <v>0</v>
      </c>
      <c r="F46" s="71"/>
      <c r="G46" s="71"/>
      <c r="H46" s="72"/>
      <c r="I46" s="71"/>
      <c r="J46" s="71"/>
      <c r="K46" s="71"/>
      <c r="L46" s="71"/>
      <c r="M46" s="71"/>
      <c r="N46" s="72"/>
      <c r="O46" s="71"/>
      <c r="P46" s="71"/>
      <c r="Q46" s="73"/>
      <c r="R46" s="71"/>
      <c r="S46" s="71"/>
      <c r="T46" s="71"/>
      <c r="U46" s="71"/>
      <c r="V46" s="71"/>
      <c r="W46" s="71"/>
      <c r="X46" s="71"/>
      <c r="Y46" s="71"/>
      <c r="Z46" s="72"/>
      <c r="AA46" s="71"/>
      <c r="AB46" s="71"/>
      <c r="AC46" s="72"/>
      <c r="AD46" s="71"/>
      <c r="AE46" s="71"/>
      <c r="AF46" s="72"/>
      <c r="AG46" s="71"/>
      <c r="AH46" s="71"/>
      <c r="AI46" s="72"/>
      <c r="AJ46" s="71"/>
      <c r="AK46" s="71"/>
      <c r="AL46" s="72"/>
      <c r="AM46" s="71"/>
      <c r="AN46" s="71"/>
      <c r="AO46" s="71"/>
      <c r="AP46" s="71"/>
      <c r="AQ46" s="71"/>
      <c r="AR46" s="74"/>
      <c r="AS46" s="72"/>
      <c r="AT46" s="71"/>
      <c r="AU46" s="71"/>
      <c r="AV46" s="72"/>
      <c r="AW46" s="71"/>
      <c r="AX46" s="71"/>
      <c r="AY46" s="71"/>
      <c r="AZ46" s="71"/>
      <c r="BA46" s="71"/>
      <c r="BB46" s="71"/>
      <c r="BC46" s="71"/>
      <c r="BD46" s="71"/>
      <c r="BE46" s="71"/>
      <c r="BF46" s="71"/>
      <c r="BG46" s="71"/>
      <c r="BH46" s="72"/>
      <c r="BI46" s="71"/>
      <c r="BJ46" s="71"/>
      <c r="BK46" s="72"/>
      <c r="BL46" s="71"/>
      <c r="BM46" s="72"/>
      <c r="BN46" s="71"/>
      <c r="BO46" s="71"/>
      <c r="BP46" s="71"/>
      <c r="BQ46" s="72"/>
      <c r="BR46" s="71"/>
      <c r="BS46" s="71"/>
      <c r="BT46" s="71"/>
      <c r="BU46" s="71"/>
      <c r="BV46" s="72"/>
      <c r="BW46" s="71"/>
      <c r="BX46" s="71"/>
      <c r="BY46" s="72"/>
      <c r="BZ46" s="71"/>
      <c r="CA46" s="71"/>
      <c r="CB46" s="71"/>
      <c r="CC46" s="71"/>
      <c r="CD46" s="72"/>
      <c r="CE46" s="72"/>
      <c r="CF46" s="72"/>
      <c r="CG46" s="71"/>
      <c r="CH46" s="84"/>
    </row>
    <row r="47" spans="1:86" ht="40.15" hidden="1" customHeight="1" outlineLevel="1" x14ac:dyDescent="0.25">
      <c r="B47" s="95" t="s">
        <v>116</v>
      </c>
      <c r="C47" s="149" t="s">
        <v>99</v>
      </c>
      <c r="D47" s="149"/>
      <c r="E47" s="149"/>
      <c r="F47" s="149"/>
      <c r="G47" s="149"/>
      <c r="H47" s="149"/>
      <c r="I47" s="149"/>
      <c r="J47" s="149"/>
      <c r="K47" s="149"/>
      <c r="L47" s="149"/>
      <c r="M47" s="149"/>
      <c r="N47" s="149"/>
      <c r="O47" s="149"/>
      <c r="P47" s="149"/>
      <c r="Q47" s="149"/>
      <c r="R47" s="149"/>
      <c r="S47" s="149"/>
      <c r="T47" s="149"/>
      <c r="U47" s="149"/>
      <c r="V47" s="149"/>
      <c r="W47" s="149"/>
      <c r="X47" s="149"/>
      <c r="Y47" s="149"/>
      <c r="Z47" s="149"/>
      <c r="AA47" s="149"/>
      <c r="AB47" s="149"/>
      <c r="AC47" s="149"/>
      <c r="AD47" s="149"/>
      <c r="AE47" s="149"/>
      <c r="AF47" s="149"/>
      <c r="AG47" s="149"/>
      <c r="AH47" s="149"/>
      <c r="AI47" s="149"/>
      <c r="AJ47" s="149"/>
      <c r="AK47" s="149"/>
      <c r="AL47" s="149"/>
      <c r="AM47" s="149"/>
      <c r="AN47" s="149"/>
      <c r="AO47" s="149"/>
      <c r="AP47" s="149"/>
      <c r="AQ47" s="149"/>
      <c r="AR47" s="93"/>
      <c r="AS47" s="94"/>
      <c r="AT47" s="93"/>
      <c r="AU47" s="93"/>
      <c r="AV47" s="94"/>
      <c r="AW47" s="93"/>
      <c r="AX47" s="93"/>
      <c r="AY47" s="93"/>
      <c r="AZ47" s="93"/>
      <c r="BA47" s="93"/>
      <c r="BB47" s="93"/>
      <c r="BC47" s="93"/>
      <c r="BD47" s="93"/>
      <c r="BE47" s="93"/>
      <c r="BF47" s="93"/>
      <c r="BG47" s="93"/>
      <c r="BH47" s="94"/>
      <c r="BI47" s="93"/>
      <c r="BJ47" s="93"/>
      <c r="BK47" s="94"/>
      <c r="BL47" s="93"/>
      <c r="BM47" s="94"/>
      <c r="BN47" s="93"/>
      <c r="BO47" s="93"/>
      <c r="BP47" s="93"/>
      <c r="BQ47" s="94"/>
      <c r="BR47" s="93"/>
      <c r="BS47" s="93"/>
      <c r="BT47" s="93"/>
      <c r="BU47" s="93"/>
      <c r="BV47" s="93"/>
      <c r="BW47" s="93"/>
      <c r="BX47" s="93"/>
      <c r="BY47" s="94"/>
      <c r="BZ47" s="93"/>
      <c r="CA47" s="93"/>
      <c r="CB47" s="93"/>
      <c r="CC47" s="93"/>
      <c r="CD47" s="94"/>
      <c r="CE47" s="94"/>
      <c r="CF47" s="94"/>
      <c r="CG47" s="93"/>
      <c r="CH47" s="84"/>
    </row>
    <row r="48" spans="1:86" ht="23.25" hidden="1" outlineLevel="1" x14ac:dyDescent="0.25">
      <c r="B48" s="95" t="s">
        <v>117</v>
      </c>
      <c r="C48" s="149" t="s">
        <v>118</v>
      </c>
      <c r="D48" s="149"/>
      <c r="E48" s="149"/>
      <c r="F48" s="149"/>
      <c r="G48" s="149"/>
      <c r="H48" s="149"/>
      <c r="I48" s="149"/>
      <c r="J48" s="149"/>
      <c r="K48" s="149"/>
      <c r="L48" s="149"/>
      <c r="M48" s="149"/>
      <c r="N48" s="149"/>
      <c r="O48" s="149"/>
      <c r="P48" s="149"/>
      <c r="Q48" s="149"/>
      <c r="R48" s="149"/>
      <c r="S48" s="149"/>
      <c r="T48" s="149"/>
      <c r="U48" s="149"/>
      <c r="V48" s="149"/>
      <c r="W48" s="149"/>
      <c r="X48" s="149"/>
      <c r="Y48" s="149"/>
      <c r="Z48" s="149"/>
      <c r="AA48" s="149"/>
      <c r="AB48" s="149"/>
      <c r="AC48" s="149"/>
      <c r="AD48" s="149"/>
      <c r="AE48" s="149"/>
      <c r="AF48" s="149"/>
      <c r="AG48" s="149"/>
      <c r="AH48" s="149"/>
      <c r="AI48" s="149"/>
      <c r="AJ48" s="149"/>
      <c r="AK48" s="149"/>
      <c r="AL48" s="149"/>
      <c r="AM48" s="149"/>
      <c r="AN48" s="149"/>
      <c r="AO48" s="149"/>
      <c r="AP48" s="149"/>
      <c r="AQ48" s="149"/>
      <c r="AR48" s="93"/>
      <c r="AS48" s="94"/>
      <c r="AT48" s="93"/>
      <c r="AU48" s="93"/>
      <c r="AV48" s="94"/>
      <c r="AW48" s="93"/>
      <c r="AX48" s="93"/>
      <c r="AY48" s="93"/>
      <c r="AZ48" s="93"/>
      <c r="BA48" s="93"/>
      <c r="BB48" s="93"/>
      <c r="BC48" s="93"/>
      <c r="BD48" s="93"/>
      <c r="BE48" s="93"/>
      <c r="BF48" s="93"/>
      <c r="BG48" s="93"/>
      <c r="BH48" s="94"/>
      <c r="BI48" s="93"/>
      <c r="BJ48" s="93"/>
      <c r="BK48" s="94"/>
      <c r="BL48" s="93"/>
      <c r="BM48" s="94"/>
      <c r="BN48" s="93"/>
      <c r="BO48" s="93"/>
      <c r="BP48" s="93"/>
      <c r="BQ48" s="94"/>
      <c r="BR48" s="93"/>
      <c r="BS48" s="93"/>
      <c r="BT48" s="93"/>
      <c r="BU48" s="93"/>
      <c r="BV48" s="93"/>
      <c r="BW48" s="93"/>
      <c r="BX48" s="93"/>
      <c r="BY48" s="94"/>
      <c r="BZ48" s="93"/>
      <c r="CA48" s="93"/>
      <c r="CB48" s="93"/>
      <c r="CC48" s="93"/>
      <c r="CD48" s="94"/>
      <c r="CE48" s="94"/>
      <c r="CF48" s="94"/>
      <c r="CG48" s="93"/>
      <c r="CH48" s="84"/>
    </row>
    <row r="49" spans="1:86" ht="54" hidden="1" customHeight="1" outlineLevel="1" x14ac:dyDescent="0.25">
      <c r="B49" s="95" t="s">
        <v>119</v>
      </c>
      <c r="C49" s="149" t="s">
        <v>120</v>
      </c>
      <c r="D49" s="149"/>
      <c r="E49" s="149"/>
      <c r="F49" s="149"/>
      <c r="G49" s="149"/>
      <c r="H49" s="149"/>
      <c r="I49" s="149"/>
      <c r="J49" s="149"/>
      <c r="K49" s="149"/>
      <c r="L49" s="149"/>
      <c r="M49" s="149"/>
      <c r="N49" s="149"/>
      <c r="O49" s="149"/>
      <c r="P49" s="149"/>
      <c r="Q49" s="149"/>
      <c r="R49" s="149"/>
      <c r="S49" s="149"/>
      <c r="T49" s="149"/>
      <c r="U49" s="149"/>
      <c r="V49" s="149"/>
      <c r="W49" s="149"/>
      <c r="X49" s="149"/>
      <c r="Y49" s="149"/>
      <c r="Z49" s="149"/>
      <c r="AA49" s="149"/>
      <c r="AB49" s="149"/>
      <c r="AC49" s="149"/>
      <c r="AD49" s="149"/>
      <c r="AE49" s="149"/>
      <c r="AF49" s="149"/>
      <c r="AG49" s="149"/>
      <c r="AH49" s="149"/>
      <c r="AI49" s="149"/>
      <c r="AJ49" s="149"/>
      <c r="AK49" s="149"/>
      <c r="AL49" s="149"/>
      <c r="AM49" s="149"/>
      <c r="AN49" s="149"/>
      <c r="AO49" s="149"/>
      <c r="AP49" s="149"/>
      <c r="AQ49" s="149"/>
      <c r="AR49" s="93"/>
      <c r="AS49" s="94"/>
      <c r="AT49" s="93"/>
      <c r="AU49" s="93"/>
      <c r="AV49" s="94"/>
      <c r="AW49" s="93"/>
      <c r="AX49" s="93"/>
      <c r="AY49" s="93"/>
      <c r="AZ49" s="93"/>
      <c r="BA49" s="93"/>
      <c r="BB49" s="93"/>
      <c r="BC49" s="93"/>
      <c r="BD49" s="93"/>
      <c r="BE49" s="93"/>
      <c r="BF49" s="93"/>
      <c r="BG49" s="93"/>
      <c r="BH49" s="94"/>
      <c r="BI49" s="93"/>
      <c r="BJ49" s="93"/>
      <c r="BK49" s="94"/>
      <c r="BL49" s="93"/>
      <c r="BM49" s="94"/>
      <c r="BN49" s="93"/>
      <c r="BO49" s="93"/>
      <c r="BP49" s="93"/>
      <c r="BQ49" s="94"/>
      <c r="BR49" s="93"/>
      <c r="BS49" s="93"/>
      <c r="BT49" s="93"/>
      <c r="BU49" s="93"/>
      <c r="BV49" s="93"/>
      <c r="BW49" s="93"/>
      <c r="BX49" s="93"/>
      <c r="BY49" s="94"/>
      <c r="BZ49" s="93"/>
      <c r="CA49" s="93"/>
      <c r="CB49" s="93"/>
      <c r="CC49" s="93"/>
      <c r="CD49" s="94"/>
      <c r="CE49" s="94"/>
      <c r="CF49" s="94"/>
      <c r="CG49" s="93"/>
      <c r="CH49" s="84"/>
    </row>
    <row r="50" spans="1:86" ht="54.95" customHeight="1" collapsed="1" x14ac:dyDescent="0.25">
      <c r="A50" s="18" t="s">
        <v>24</v>
      </c>
      <c r="B50" s="81" t="str">
        <f>A50&amp;" "&amp;VLOOKUP(A50,T_COMPETENCES[#Data],2,FALSE)</f>
        <v>C3.6 Respecter les priorités</v>
      </c>
      <c r="C50" s="68" t="str">
        <f>IF(E50=0,"NE",(SUM(F50:CG50)*0.25)/COUNTA(F50:CG50))</f>
        <v>NE</v>
      </c>
      <c r="D50" s="69" t="str">
        <f>IF(E50=0,"NE",IF(AND(C50&gt;=$C$3,E50&gt;=3),"OUI","NON"))</f>
        <v>NE</v>
      </c>
      <c r="E50" s="70">
        <f>COUNTA(F50:CG50)</f>
        <v>0</v>
      </c>
      <c r="F50" s="71"/>
      <c r="G50" s="71"/>
      <c r="H50" s="72"/>
      <c r="I50" s="71"/>
      <c r="J50" s="71"/>
      <c r="K50" s="71"/>
      <c r="L50" s="71"/>
      <c r="M50" s="71"/>
      <c r="N50" s="72"/>
      <c r="O50" s="71"/>
      <c r="P50" s="71"/>
      <c r="Q50" s="73"/>
      <c r="R50" s="71"/>
      <c r="S50" s="71"/>
      <c r="T50" s="71"/>
      <c r="U50" s="71"/>
      <c r="V50" s="71"/>
      <c r="W50" s="71"/>
      <c r="X50" s="71"/>
      <c r="Y50" s="71"/>
      <c r="Z50" s="72"/>
      <c r="AA50" s="71"/>
      <c r="AB50" s="71"/>
      <c r="AC50" s="72"/>
      <c r="AD50" s="71"/>
      <c r="AE50" s="71"/>
      <c r="AF50" s="72"/>
      <c r="AG50" s="71"/>
      <c r="AH50" s="71"/>
      <c r="AI50" s="72"/>
      <c r="AJ50" s="71"/>
      <c r="AK50" s="71"/>
      <c r="AL50" s="72"/>
      <c r="AM50" s="71"/>
      <c r="AN50" s="71"/>
      <c r="AO50" s="71"/>
      <c r="AP50" s="71"/>
      <c r="AQ50" s="71"/>
      <c r="AR50" s="74"/>
      <c r="AS50" s="72"/>
      <c r="AT50" s="71"/>
      <c r="AU50" s="71"/>
      <c r="AV50" s="72"/>
      <c r="AW50" s="71"/>
      <c r="AX50" s="71"/>
      <c r="AY50" s="71"/>
      <c r="AZ50" s="71"/>
      <c r="BA50" s="71"/>
      <c r="BB50" s="71"/>
      <c r="BC50" s="71"/>
      <c r="BD50" s="71"/>
      <c r="BE50" s="71"/>
      <c r="BF50" s="71"/>
      <c r="BG50" s="71"/>
      <c r="BH50" s="72"/>
      <c r="BI50" s="71"/>
      <c r="BJ50" s="71"/>
      <c r="BK50" s="72"/>
      <c r="BL50" s="71"/>
      <c r="BM50" s="72"/>
      <c r="BN50" s="71"/>
      <c r="BO50" s="71"/>
      <c r="BP50" s="71"/>
      <c r="BQ50" s="72"/>
      <c r="BR50" s="71"/>
      <c r="BS50" s="71"/>
      <c r="BT50" s="71"/>
      <c r="BU50" s="71"/>
      <c r="BV50" s="72"/>
      <c r="BW50" s="71"/>
      <c r="BX50" s="71"/>
      <c r="BY50" s="72"/>
      <c r="BZ50" s="71"/>
      <c r="CA50" s="71"/>
      <c r="CB50" s="71"/>
      <c r="CC50" s="71"/>
      <c r="CD50" s="72"/>
      <c r="CE50" s="72"/>
      <c r="CF50" s="72"/>
      <c r="CG50" s="71"/>
      <c r="CH50" s="84"/>
    </row>
    <row r="51" spans="1:86" ht="54" hidden="1" customHeight="1" outlineLevel="1" x14ac:dyDescent="0.25">
      <c r="B51" s="95" t="s">
        <v>121</v>
      </c>
      <c r="C51" s="149" t="s">
        <v>122</v>
      </c>
      <c r="D51" s="149"/>
      <c r="E51" s="149"/>
      <c r="F51" s="149"/>
      <c r="G51" s="149"/>
      <c r="H51" s="149"/>
      <c r="I51" s="149"/>
      <c r="J51" s="149"/>
      <c r="K51" s="149"/>
      <c r="L51" s="149"/>
      <c r="M51" s="149"/>
      <c r="N51" s="149"/>
      <c r="O51" s="149"/>
      <c r="P51" s="149"/>
      <c r="Q51" s="149"/>
      <c r="R51" s="149"/>
      <c r="S51" s="149"/>
      <c r="T51" s="149"/>
      <c r="U51" s="149"/>
      <c r="V51" s="149"/>
      <c r="W51" s="149"/>
      <c r="X51" s="149"/>
      <c r="Y51" s="149"/>
      <c r="Z51" s="149"/>
      <c r="AA51" s="149"/>
      <c r="AB51" s="149"/>
      <c r="AC51" s="149"/>
      <c r="AD51" s="149"/>
      <c r="AE51" s="149"/>
      <c r="AF51" s="149"/>
      <c r="AG51" s="149"/>
      <c r="AH51" s="149"/>
      <c r="AI51" s="149"/>
      <c r="AJ51" s="149"/>
      <c r="AK51" s="149"/>
      <c r="AL51" s="149"/>
      <c r="AM51" s="149"/>
      <c r="AN51" s="149"/>
      <c r="AO51" s="149"/>
      <c r="AP51" s="149"/>
      <c r="AQ51" s="149"/>
      <c r="AR51" s="93"/>
      <c r="AS51" s="94"/>
      <c r="AT51" s="93"/>
      <c r="AU51" s="93"/>
      <c r="AV51" s="94"/>
      <c r="AW51" s="93"/>
      <c r="AX51" s="93"/>
      <c r="AY51" s="93"/>
      <c r="AZ51" s="93"/>
      <c r="BA51" s="93"/>
      <c r="BB51" s="93"/>
      <c r="BC51" s="93"/>
      <c r="BD51" s="93"/>
      <c r="BE51" s="93"/>
      <c r="BF51" s="93"/>
      <c r="BG51" s="93"/>
      <c r="BH51" s="94"/>
      <c r="BI51" s="93"/>
      <c r="BJ51" s="93"/>
      <c r="BK51" s="94"/>
      <c r="BL51" s="93"/>
      <c r="BM51" s="94"/>
      <c r="BN51" s="93"/>
      <c r="BO51" s="93"/>
      <c r="BP51" s="93"/>
      <c r="BQ51" s="94"/>
      <c r="BR51" s="93"/>
      <c r="BS51" s="93"/>
      <c r="BT51" s="93"/>
      <c r="BU51" s="93"/>
      <c r="BV51" s="93"/>
      <c r="BW51" s="93"/>
      <c r="BX51" s="93"/>
      <c r="BY51" s="94"/>
      <c r="BZ51" s="93"/>
      <c r="CA51" s="93"/>
      <c r="CB51" s="93"/>
      <c r="CC51" s="93"/>
      <c r="CD51" s="94"/>
      <c r="CE51" s="94"/>
      <c r="CF51" s="94"/>
      <c r="CG51" s="93"/>
      <c r="CH51" s="84"/>
    </row>
    <row r="52" spans="1:86" ht="54" hidden="1" customHeight="1" outlineLevel="1" x14ac:dyDescent="0.25">
      <c r="B52" s="95" t="s">
        <v>123</v>
      </c>
      <c r="C52" s="149"/>
      <c r="D52" s="149"/>
      <c r="E52" s="149"/>
      <c r="F52" s="149"/>
      <c r="G52" s="149"/>
      <c r="H52" s="149"/>
      <c r="I52" s="149"/>
      <c r="J52" s="149"/>
      <c r="K52" s="149"/>
      <c r="L52" s="149"/>
      <c r="M52" s="149"/>
      <c r="N52" s="149"/>
      <c r="O52" s="149"/>
      <c r="P52" s="149"/>
      <c r="Q52" s="149"/>
      <c r="R52" s="149"/>
      <c r="S52" s="149"/>
      <c r="T52" s="149"/>
      <c r="U52" s="149"/>
      <c r="V52" s="149"/>
      <c r="W52" s="149"/>
      <c r="X52" s="149"/>
      <c r="Y52" s="149"/>
      <c r="Z52" s="149"/>
      <c r="AA52" s="149"/>
      <c r="AB52" s="149"/>
      <c r="AC52" s="149"/>
      <c r="AD52" s="149"/>
      <c r="AE52" s="149"/>
      <c r="AF52" s="149"/>
      <c r="AG52" s="149"/>
      <c r="AH52" s="149"/>
      <c r="AI52" s="149"/>
      <c r="AJ52" s="149"/>
      <c r="AK52" s="149"/>
      <c r="AL52" s="149"/>
      <c r="AM52" s="149"/>
      <c r="AN52" s="149"/>
      <c r="AO52" s="149"/>
      <c r="AP52" s="149"/>
      <c r="AQ52" s="149"/>
      <c r="AR52" s="93"/>
      <c r="AS52" s="94"/>
      <c r="AT52" s="93"/>
      <c r="AU52" s="93"/>
      <c r="AV52" s="94"/>
      <c r="AW52" s="93"/>
      <c r="AX52" s="93"/>
      <c r="AY52" s="93"/>
      <c r="AZ52" s="93"/>
      <c r="BA52" s="93"/>
      <c r="BB52" s="93"/>
      <c r="BC52" s="93"/>
      <c r="BD52" s="93"/>
      <c r="BE52" s="93"/>
      <c r="BF52" s="93"/>
      <c r="BG52" s="93"/>
      <c r="BH52" s="94"/>
      <c r="BI52" s="93"/>
      <c r="BJ52" s="93"/>
      <c r="BK52" s="94"/>
      <c r="BL52" s="93"/>
      <c r="BM52" s="94"/>
      <c r="BN52" s="93"/>
      <c r="BO52" s="93"/>
      <c r="BP52" s="93"/>
      <c r="BQ52" s="94"/>
      <c r="BR52" s="93"/>
      <c r="BS52" s="93"/>
      <c r="BT52" s="93"/>
      <c r="BU52" s="93"/>
      <c r="BV52" s="93"/>
      <c r="BW52" s="93"/>
      <c r="BX52" s="93"/>
      <c r="BY52" s="94"/>
      <c r="BZ52" s="93"/>
      <c r="CA52" s="93"/>
      <c r="CB52" s="93"/>
      <c r="CC52" s="93"/>
      <c r="CD52" s="94"/>
      <c r="CE52" s="94"/>
      <c r="CF52" s="94"/>
      <c r="CG52" s="93"/>
      <c r="CH52" s="84"/>
    </row>
    <row r="53" spans="1:86" ht="54.95" customHeight="1" collapsed="1" x14ac:dyDescent="0.25">
      <c r="A53" s="18" t="s">
        <v>25</v>
      </c>
      <c r="B53" s="67" t="str">
        <f>A53&amp;" "&amp;VLOOKUP(A53,T_COMPETENCES[#Data],2,FALSE)</f>
        <v>C3.7 Maîtriser les principales unités de mesures et savoir les associer aux grandeurs correspondantes</v>
      </c>
      <c r="C53" s="68" t="str">
        <f t="shared" ref="C53:C54" si="17">IF(E53=0,"NE",(SUM(F53:CG53)*0.25)/COUNTA(F53:CG53))</f>
        <v>NE</v>
      </c>
      <c r="D53" s="69" t="str">
        <f t="shared" ref="D53:D54" si="18">IF(E53=0,"NE",IF(AND(C53&gt;=$C$3,E53&gt;=3),"OUI","NON"))</f>
        <v>NE</v>
      </c>
      <c r="E53" s="70">
        <f t="shared" ref="E53:E54" si="19">COUNTA(F53:CG53)</f>
        <v>0</v>
      </c>
      <c r="F53" s="71"/>
      <c r="G53" s="71"/>
      <c r="H53" s="72"/>
      <c r="I53" s="71"/>
      <c r="J53" s="71"/>
      <c r="K53" s="71"/>
      <c r="L53" s="71"/>
      <c r="M53" s="71"/>
      <c r="N53" s="72"/>
      <c r="O53" s="71"/>
      <c r="P53" s="71"/>
      <c r="Q53" s="73"/>
      <c r="R53" s="71"/>
      <c r="S53" s="71"/>
      <c r="T53" s="71"/>
      <c r="U53" s="71"/>
      <c r="V53" s="71"/>
      <c r="W53" s="71"/>
      <c r="X53" s="71"/>
      <c r="Y53" s="71"/>
      <c r="Z53" s="72"/>
      <c r="AA53" s="71"/>
      <c r="AB53" s="71"/>
      <c r="AC53" s="72"/>
      <c r="AD53" s="71"/>
      <c r="AE53" s="71"/>
      <c r="AF53" s="72"/>
      <c r="AG53" s="71"/>
      <c r="AH53" s="71"/>
      <c r="AI53" s="72"/>
      <c r="AJ53" s="71"/>
      <c r="AK53" s="71"/>
      <c r="AL53" s="72"/>
      <c r="AM53" s="71"/>
      <c r="AN53" s="71"/>
      <c r="AO53" s="71"/>
      <c r="AP53" s="71"/>
      <c r="AQ53" s="71"/>
      <c r="AR53" s="74"/>
      <c r="AS53" s="72"/>
      <c r="AT53" s="71"/>
      <c r="AU53" s="71"/>
      <c r="AV53" s="72"/>
      <c r="AW53" s="71"/>
      <c r="AX53" s="71"/>
      <c r="AY53" s="71"/>
      <c r="AZ53" s="71"/>
      <c r="BA53" s="71"/>
      <c r="BB53" s="71"/>
      <c r="BC53" s="71"/>
      <c r="BD53" s="71"/>
      <c r="BE53" s="71"/>
      <c r="BF53" s="71"/>
      <c r="BG53" s="71"/>
      <c r="BH53" s="72"/>
      <c r="BI53" s="71"/>
      <c r="BJ53" s="71"/>
      <c r="BK53" s="72"/>
      <c r="BL53" s="71"/>
      <c r="BM53" s="72"/>
      <c r="BN53" s="71"/>
      <c r="BO53" s="71"/>
      <c r="BP53" s="71"/>
      <c r="BQ53" s="72"/>
      <c r="BR53" s="71"/>
      <c r="BS53" s="71"/>
      <c r="BT53" s="71"/>
      <c r="BU53" s="71"/>
      <c r="BV53" s="72"/>
      <c r="BW53" s="71"/>
      <c r="BX53" s="71"/>
      <c r="BY53" s="72"/>
      <c r="BZ53" s="71"/>
      <c r="CA53" s="71"/>
      <c r="CB53" s="71"/>
      <c r="CC53" s="71"/>
      <c r="CD53" s="72"/>
      <c r="CE53" s="72"/>
      <c r="CF53" s="72"/>
      <c r="CG53" s="71"/>
      <c r="CH53" s="84"/>
    </row>
    <row r="54" spans="1:86" ht="54.95" customHeight="1" x14ac:dyDescent="0.25">
      <c r="A54" s="18" t="s">
        <v>26</v>
      </c>
      <c r="B54" s="91" t="str">
        <f>A54&amp;" "&amp;VLOOKUP(A54,T_COMPETENCES[#Data],2,FALSE)</f>
        <v>C3.8 Prendre et reporter des mesures</v>
      </c>
      <c r="C54" s="68" t="str">
        <f t="shared" si="17"/>
        <v>NE</v>
      </c>
      <c r="D54" s="69" t="str">
        <f t="shared" si="18"/>
        <v>NE</v>
      </c>
      <c r="E54" s="70">
        <f t="shared" si="19"/>
        <v>0</v>
      </c>
      <c r="F54" s="71"/>
      <c r="G54" s="71"/>
      <c r="H54" s="72"/>
      <c r="I54" s="71"/>
      <c r="J54" s="71"/>
      <c r="K54" s="71"/>
      <c r="L54" s="71"/>
      <c r="M54" s="71"/>
      <c r="N54" s="72"/>
      <c r="O54" s="71"/>
      <c r="P54" s="71"/>
      <c r="Q54" s="73"/>
      <c r="R54" s="71"/>
      <c r="S54" s="71"/>
      <c r="T54" s="71"/>
      <c r="U54" s="71"/>
      <c r="V54" s="71"/>
      <c r="W54" s="71"/>
      <c r="X54" s="71"/>
      <c r="Y54" s="71"/>
      <c r="Z54" s="72"/>
      <c r="AA54" s="71"/>
      <c r="AB54" s="71"/>
      <c r="AC54" s="72"/>
      <c r="AD54" s="71"/>
      <c r="AE54" s="71"/>
      <c r="AF54" s="72"/>
      <c r="AG54" s="71"/>
      <c r="AH54" s="71"/>
      <c r="AI54" s="72"/>
      <c r="AJ54" s="71"/>
      <c r="AK54" s="71"/>
      <c r="AL54" s="72"/>
      <c r="AM54" s="71"/>
      <c r="AN54" s="71"/>
      <c r="AO54" s="71"/>
      <c r="AP54" s="71"/>
      <c r="AQ54" s="71"/>
      <c r="AR54" s="74"/>
      <c r="AS54" s="72"/>
      <c r="AT54" s="71"/>
      <c r="AU54" s="71"/>
      <c r="AV54" s="72"/>
      <c r="AW54" s="71"/>
      <c r="AX54" s="71"/>
      <c r="AY54" s="71"/>
      <c r="AZ54" s="71"/>
      <c r="BA54" s="71"/>
      <c r="BB54" s="71"/>
      <c r="BC54" s="71"/>
      <c r="BD54" s="71"/>
      <c r="BE54" s="71"/>
      <c r="BF54" s="71"/>
      <c r="BG54" s="71"/>
      <c r="BH54" s="72"/>
      <c r="BI54" s="71"/>
      <c r="BJ54" s="71"/>
      <c r="BK54" s="72"/>
      <c r="BL54" s="71"/>
      <c r="BM54" s="72"/>
      <c r="BN54" s="71"/>
      <c r="BO54" s="71"/>
      <c r="BP54" s="71"/>
      <c r="BQ54" s="72"/>
      <c r="BR54" s="71"/>
      <c r="BS54" s="71"/>
      <c r="BT54" s="71"/>
      <c r="BU54" s="71"/>
      <c r="BV54" s="72"/>
      <c r="BW54" s="71"/>
      <c r="BX54" s="71"/>
      <c r="BY54" s="72"/>
      <c r="BZ54" s="71"/>
      <c r="CA54" s="71"/>
      <c r="CB54" s="71"/>
      <c r="CC54" s="71"/>
      <c r="CD54" s="72"/>
      <c r="CE54" s="72"/>
      <c r="CF54" s="72"/>
      <c r="CG54" s="71"/>
      <c r="CH54" s="84"/>
    </row>
    <row r="55" spans="1:86" ht="54" hidden="1" customHeight="1" outlineLevel="1" x14ac:dyDescent="0.25">
      <c r="B55" s="96" t="s">
        <v>124</v>
      </c>
      <c r="C55" s="149" t="s">
        <v>125</v>
      </c>
      <c r="D55" s="149"/>
      <c r="E55" s="149"/>
      <c r="F55" s="149"/>
      <c r="G55" s="149"/>
      <c r="H55" s="149"/>
      <c r="I55" s="149"/>
      <c r="J55" s="149"/>
      <c r="K55" s="149"/>
      <c r="L55" s="149"/>
      <c r="M55" s="149"/>
      <c r="N55" s="149"/>
      <c r="O55" s="149"/>
      <c r="P55" s="149"/>
      <c r="Q55" s="149"/>
      <c r="R55" s="149"/>
      <c r="S55" s="149"/>
      <c r="T55" s="149"/>
      <c r="U55" s="149"/>
      <c r="V55" s="149"/>
      <c r="W55" s="149"/>
      <c r="X55" s="149"/>
      <c r="Y55" s="149"/>
      <c r="Z55" s="149"/>
      <c r="AA55" s="149"/>
      <c r="AB55" s="149"/>
      <c r="AC55" s="149"/>
      <c r="AD55" s="149"/>
      <c r="AE55" s="149"/>
      <c r="AF55" s="149"/>
      <c r="AG55" s="149"/>
      <c r="AH55" s="149"/>
      <c r="AI55" s="149"/>
      <c r="AJ55" s="149"/>
      <c r="AK55" s="149"/>
      <c r="AL55" s="149"/>
      <c r="AM55" s="149"/>
      <c r="AN55" s="149"/>
      <c r="AO55" s="149"/>
      <c r="AP55" s="149"/>
      <c r="AQ55" s="149"/>
      <c r="AR55" s="97"/>
      <c r="AS55" s="94"/>
      <c r="AT55" s="93"/>
      <c r="AU55" s="93"/>
      <c r="AV55" s="94"/>
      <c r="AW55" s="93"/>
      <c r="AX55" s="93"/>
      <c r="AY55" s="93"/>
      <c r="AZ55" s="93"/>
      <c r="BA55" s="93"/>
      <c r="BB55" s="93"/>
      <c r="BC55" s="93"/>
      <c r="BD55" s="93"/>
      <c r="BE55" s="93"/>
      <c r="BF55" s="93"/>
      <c r="BG55" s="93"/>
      <c r="BH55" s="94"/>
      <c r="BI55" s="93"/>
      <c r="BJ55" s="93"/>
      <c r="BK55" s="94"/>
      <c r="BL55" s="93"/>
      <c r="BM55" s="94"/>
      <c r="BN55" s="93"/>
      <c r="BO55" s="93"/>
      <c r="BP55" s="93"/>
      <c r="BQ55" s="94"/>
      <c r="BR55" s="93"/>
      <c r="BS55" s="93"/>
      <c r="BT55" s="93"/>
      <c r="BU55" s="93"/>
      <c r="BV55" s="93"/>
      <c r="BW55" s="93"/>
      <c r="BX55" s="93"/>
      <c r="BY55" s="94"/>
      <c r="BZ55" s="93"/>
      <c r="CA55" s="93"/>
      <c r="CB55" s="93"/>
      <c r="CC55" s="93"/>
      <c r="CD55" s="94"/>
      <c r="CE55" s="94"/>
      <c r="CF55" s="94"/>
      <c r="CG55" s="93"/>
      <c r="CH55" s="84"/>
    </row>
    <row r="56" spans="1:86" ht="54.95" customHeight="1" collapsed="1" x14ac:dyDescent="0.25">
      <c r="A56" s="18" t="s">
        <v>27</v>
      </c>
      <c r="B56" s="67" t="str">
        <f>A56&amp;" "&amp;VLOOKUP(A56,T_COMPETENCES[#Data],2,FALSE)</f>
        <v>C3.9 Tracer un trait de niveau, d'aplomb</v>
      </c>
      <c r="C56" s="68" t="str">
        <f t="shared" ref="C56:C62" si="20">IF(E56=0,"NE",(SUM(F56:CG56)*0.25)/COUNTA(F56:CG56))</f>
        <v>NE</v>
      </c>
      <c r="D56" s="69" t="str">
        <f t="shared" ref="D56:D62" si="21">IF(E56=0,"NE",IF(AND(C56&gt;=$C$3,E56&gt;=3),"OUI","NON"))</f>
        <v>NE</v>
      </c>
      <c r="E56" s="70">
        <f t="shared" ref="E56:E62" si="22">COUNTA(F56:CG56)</f>
        <v>0</v>
      </c>
      <c r="F56" s="71"/>
      <c r="G56" s="71"/>
      <c r="H56" s="72"/>
      <c r="I56" s="71"/>
      <c r="J56" s="71"/>
      <c r="K56" s="71"/>
      <c r="L56" s="71"/>
      <c r="M56" s="71"/>
      <c r="N56" s="72"/>
      <c r="O56" s="71"/>
      <c r="P56" s="71"/>
      <c r="Q56" s="73"/>
      <c r="R56" s="71"/>
      <c r="S56" s="71"/>
      <c r="T56" s="71"/>
      <c r="U56" s="71"/>
      <c r="V56" s="71"/>
      <c r="W56" s="71"/>
      <c r="X56" s="71"/>
      <c r="Y56" s="71"/>
      <c r="Z56" s="72"/>
      <c r="AA56" s="71"/>
      <c r="AB56" s="71"/>
      <c r="AC56" s="72"/>
      <c r="AD56" s="71"/>
      <c r="AE56" s="71"/>
      <c r="AF56" s="72"/>
      <c r="AG56" s="71"/>
      <c r="AH56" s="71"/>
      <c r="AI56" s="72"/>
      <c r="AJ56" s="71"/>
      <c r="AK56" s="71"/>
      <c r="AL56" s="72"/>
      <c r="AM56" s="71"/>
      <c r="AN56" s="71"/>
      <c r="AO56" s="71"/>
      <c r="AP56" s="71"/>
      <c r="AQ56" s="71"/>
      <c r="AR56" s="74"/>
      <c r="AS56" s="72"/>
      <c r="AT56" s="71"/>
      <c r="AU56" s="71"/>
      <c r="AV56" s="72"/>
      <c r="AW56" s="71"/>
      <c r="AX56" s="71"/>
      <c r="AY56" s="71"/>
      <c r="AZ56" s="71"/>
      <c r="BA56" s="71"/>
      <c r="BB56" s="71"/>
      <c r="BC56" s="71"/>
      <c r="BD56" s="71"/>
      <c r="BE56" s="71"/>
      <c r="BF56" s="71"/>
      <c r="BG56" s="71"/>
      <c r="BH56" s="72"/>
      <c r="BI56" s="71"/>
      <c r="BJ56" s="71"/>
      <c r="BK56" s="72"/>
      <c r="BL56" s="71"/>
      <c r="BM56" s="72"/>
      <c r="BN56" s="71"/>
      <c r="BO56" s="71"/>
      <c r="BP56" s="71"/>
      <c r="BQ56" s="72"/>
      <c r="BR56" s="71"/>
      <c r="BS56" s="71"/>
      <c r="BT56" s="71"/>
      <c r="BU56" s="71"/>
      <c r="BV56" s="72"/>
      <c r="BW56" s="71"/>
      <c r="BX56" s="71"/>
      <c r="BY56" s="72"/>
      <c r="BZ56" s="71"/>
      <c r="CA56" s="71"/>
      <c r="CB56" s="71"/>
      <c r="CC56" s="71"/>
      <c r="CD56" s="72"/>
      <c r="CE56" s="72"/>
      <c r="CF56" s="72"/>
      <c r="CG56" s="71"/>
      <c r="CH56" s="84"/>
    </row>
    <row r="57" spans="1:86" ht="54.95" customHeight="1" x14ac:dyDescent="0.25">
      <c r="A57" s="18" t="s">
        <v>28</v>
      </c>
      <c r="B57" s="81" t="str">
        <f>A57&amp;" "&amp;VLOOKUP(A57,T_COMPETENCES[#Data],2,FALSE)</f>
        <v>C3.10 Préparer des supports</v>
      </c>
      <c r="C57" s="68" t="str">
        <f t="shared" si="20"/>
        <v>NE</v>
      </c>
      <c r="D57" s="69" t="str">
        <f t="shared" si="21"/>
        <v>NE</v>
      </c>
      <c r="E57" s="70">
        <f t="shared" si="22"/>
        <v>0</v>
      </c>
      <c r="F57" s="71"/>
      <c r="G57" s="71"/>
      <c r="H57" s="72"/>
      <c r="I57" s="71"/>
      <c r="J57" s="71"/>
      <c r="K57" s="71"/>
      <c r="L57" s="71"/>
      <c r="M57" s="71"/>
      <c r="N57" s="72"/>
      <c r="O57" s="71"/>
      <c r="P57" s="71"/>
      <c r="Q57" s="73"/>
      <c r="R57" s="71"/>
      <c r="S57" s="71"/>
      <c r="T57" s="71"/>
      <c r="U57" s="71"/>
      <c r="V57" s="71"/>
      <c r="W57" s="71"/>
      <c r="X57" s="71"/>
      <c r="Y57" s="71"/>
      <c r="Z57" s="72"/>
      <c r="AA57" s="71"/>
      <c r="AB57" s="71"/>
      <c r="AC57" s="72"/>
      <c r="AD57" s="71"/>
      <c r="AE57" s="71"/>
      <c r="AF57" s="72"/>
      <c r="AG57" s="71"/>
      <c r="AH57" s="71"/>
      <c r="AI57" s="72"/>
      <c r="AJ57" s="71"/>
      <c r="AK57" s="71"/>
      <c r="AL57" s="72"/>
      <c r="AM57" s="71"/>
      <c r="AN57" s="71"/>
      <c r="AO57" s="71"/>
      <c r="AP57" s="71"/>
      <c r="AQ57" s="71"/>
      <c r="AR57" s="74"/>
      <c r="AS57" s="72"/>
      <c r="AT57" s="71"/>
      <c r="AU57" s="71"/>
      <c r="AV57" s="72"/>
      <c r="AW57" s="71"/>
      <c r="AX57" s="71"/>
      <c r="AY57" s="71"/>
      <c r="AZ57" s="71"/>
      <c r="BA57" s="71"/>
      <c r="BB57" s="71"/>
      <c r="BC57" s="71"/>
      <c r="BD57" s="71"/>
      <c r="BE57" s="71"/>
      <c r="BF57" s="71"/>
      <c r="BG57" s="71"/>
      <c r="BH57" s="72"/>
      <c r="BI57" s="71"/>
      <c r="BJ57" s="71"/>
      <c r="BK57" s="72"/>
      <c r="BL57" s="71"/>
      <c r="BM57" s="72"/>
      <c r="BN57" s="71"/>
      <c r="BO57" s="71"/>
      <c r="BP57" s="71"/>
      <c r="BQ57" s="72"/>
      <c r="BR57" s="71"/>
      <c r="BS57" s="71"/>
      <c r="BT57" s="71"/>
      <c r="BU57" s="71"/>
      <c r="BV57" s="72"/>
      <c r="BW57" s="71"/>
      <c r="BX57" s="71"/>
      <c r="BY57" s="72"/>
      <c r="BZ57" s="71"/>
      <c r="CA57" s="71"/>
      <c r="CB57" s="71"/>
      <c r="CC57" s="71"/>
      <c r="CD57" s="72"/>
      <c r="CE57" s="72"/>
      <c r="CF57" s="72"/>
      <c r="CG57" s="71"/>
      <c r="CH57" s="84"/>
    </row>
    <row r="58" spans="1:86" ht="54.95" customHeight="1" x14ac:dyDescent="0.25">
      <c r="A58" s="18" t="s">
        <v>29</v>
      </c>
      <c r="B58" s="67" t="str">
        <f>A58&amp;" "&amp;VLOOKUP(A58,T_COMPETENCES[#Data],2,FALSE)</f>
        <v>C3.11 Monter, assembler des éléments, des sous ensembles à l'aide d'une procédure ou d'une représentation graphique</v>
      </c>
      <c r="C58" s="68" t="str">
        <f t="shared" si="20"/>
        <v>NE</v>
      </c>
      <c r="D58" s="69" t="str">
        <f t="shared" si="21"/>
        <v>NE</v>
      </c>
      <c r="E58" s="70">
        <f t="shared" si="22"/>
        <v>0</v>
      </c>
      <c r="F58" s="71"/>
      <c r="G58" s="71"/>
      <c r="H58" s="72"/>
      <c r="I58" s="71"/>
      <c r="J58" s="71"/>
      <c r="K58" s="71"/>
      <c r="L58" s="71"/>
      <c r="M58" s="71"/>
      <c r="N58" s="72"/>
      <c r="O58" s="71"/>
      <c r="P58" s="71"/>
      <c r="Q58" s="73"/>
      <c r="R58" s="71"/>
      <c r="S58" s="71"/>
      <c r="T58" s="71"/>
      <c r="U58" s="71"/>
      <c r="V58" s="71"/>
      <c r="W58" s="71"/>
      <c r="X58" s="71"/>
      <c r="Y58" s="71"/>
      <c r="Z58" s="72"/>
      <c r="AA58" s="71"/>
      <c r="AB58" s="71"/>
      <c r="AC58" s="72"/>
      <c r="AD58" s="71"/>
      <c r="AE58" s="71"/>
      <c r="AF58" s="72"/>
      <c r="AG58" s="71"/>
      <c r="AH58" s="71"/>
      <c r="AI58" s="72"/>
      <c r="AJ58" s="71"/>
      <c r="AK58" s="71"/>
      <c r="AL58" s="72"/>
      <c r="AM58" s="71"/>
      <c r="AN58" s="71"/>
      <c r="AO58" s="71"/>
      <c r="AP58" s="71"/>
      <c r="AQ58" s="71"/>
      <c r="AR58" s="74"/>
      <c r="AS58" s="72"/>
      <c r="AT58" s="71"/>
      <c r="AU58" s="71"/>
      <c r="AV58" s="72"/>
      <c r="AW58" s="71"/>
      <c r="AX58" s="71"/>
      <c r="AY58" s="71"/>
      <c r="AZ58" s="71"/>
      <c r="BA58" s="71"/>
      <c r="BB58" s="71"/>
      <c r="BC58" s="71"/>
      <c r="BD58" s="71"/>
      <c r="BE58" s="71"/>
      <c r="BF58" s="71"/>
      <c r="BG58" s="71"/>
      <c r="BH58" s="72"/>
      <c r="BI58" s="71"/>
      <c r="BJ58" s="71"/>
      <c r="BK58" s="72"/>
      <c r="BL58" s="71"/>
      <c r="BM58" s="72"/>
      <c r="BN58" s="71"/>
      <c r="BO58" s="71"/>
      <c r="BP58" s="71"/>
      <c r="BQ58" s="72"/>
      <c r="BR58" s="71"/>
      <c r="BS58" s="71"/>
      <c r="BT58" s="71"/>
      <c r="BU58" s="71"/>
      <c r="BV58" s="72"/>
      <c r="BW58" s="71"/>
      <c r="BX58" s="71"/>
      <c r="BY58" s="72"/>
      <c r="BZ58" s="71"/>
      <c r="CA58" s="71"/>
      <c r="CB58" s="71"/>
      <c r="CC58" s="71"/>
      <c r="CD58" s="72"/>
      <c r="CE58" s="72"/>
      <c r="CF58" s="72"/>
      <c r="CG58" s="71"/>
      <c r="CH58" s="84"/>
    </row>
    <row r="59" spans="1:86" ht="54.95" customHeight="1" x14ac:dyDescent="0.25">
      <c r="A59" s="18" t="s">
        <v>30</v>
      </c>
      <c r="B59" s="81" t="str">
        <f>A59&amp;" "&amp;VLOOKUP(A59,T_COMPETENCES[#Data],2,FALSE)</f>
        <v>C3.12 Positionner, régler des éléments, des constituants</v>
      </c>
      <c r="C59" s="68" t="str">
        <f t="shared" si="20"/>
        <v>NE</v>
      </c>
      <c r="D59" s="69" t="str">
        <f t="shared" si="21"/>
        <v>NE</v>
      </c>
      <c r="E59" s="70">
        <f t="shared" si="22"/>
        <v>0</v>
      </c>
      <c r="F59" s="71"/>
      <c r="G59" s="71"/>
      <c r="H59" s="72"/>
      <c r="I59" s="71"/>
      <c r="J59" s="71"/>
      <c r="K59" s="71"/>
      <c r="L59" s="71"/>
      <c r="M59" s="71"/>
      <c r="N59" s="72"/>
      <c r="O59" s="71"/>
      <c r="P59" s="71"/>
      <c r="Q59" s="73"/>
      <c r="R59" s="71"/>
      <c r="S59" s="71"/>
      <c r="T59" s="71"/>
      <c r="U59" s="71"/>
      <c r="V59" s="71"/>
      <c r="W59" s="71"/>
      <c r="X59" s="71"/>
      <c r="Y59" s="71"/>
      <c r="Z59" s="72"/>
      <c r="AA59" s="71"/>
      <c r="AB59" s="71"/>
      <c r="AC59" s="72"/>
      <c r="AD59" s="71"/>
      <c r="AE59" s="71"/>
      <c r="AF59" s="72"/>
      <c r="AG59" s="71"/>
      <c r="AH59" s="71"/>
      <c r="AI59" s="72"/>
      <c r="AJ59" s="71"/>
      <c r="AK59" s="71"/>
      <c r="AL59" s="72"/>
      <c r="AM59" s="71"/>
      <c r="AN59" s="71"/>
      <c r="AO59" s="71"/>
      <c r="AP59" s="71"/>
      <c r="AQ59" s="71"/>
      <c r="AR59" s="74"/>
      <c r="AS59" s="72"/>
      <c r="AT59" s="71"/>
      <c r="AU59" s="71"/>
      <c r="AV59" s="72"/>
      <c r="AW59" s="71"/>
      <c r="AX59" s="71"/>
      <c r="AY59" s="71"/>
      <c r="AZ59" s="71"/>
      <c r="BA59" s="71"/>
      <c r="BB59" s="71"/>
      <c r="BC59" s="71"/>
      <c r="BD59" s="71"/>
      <c r="BE59" s="71"/>
      <c r="BF59" s="71"/>
      <c r="BG59" s="71"/>
      <c r="BH59" s="72"/>
      <c r="BI59" s="71"/>
      <c r="BJ59" s="71"/>
      <c r="BK59" s="72"/>
      <c r="BL59" s="71"/>
      <c r="BM59" s="72"/>
      <c r="BN59" s="71"/>
      <c r="BO59" s="71"/>
      <c r="BP59" s="71"/>
      <c r="BQ59" s="72"/>
      <c r="BR59" s="71"/>
      <c r="BS59" s="71"/>
      <c r="BT59" s="71"/>
      <c r="BU59" s="71"/>
      <c r="BV59" s="72"/>
      <c r="BW59" s="71"/>
      <c r="BX59" s="71"/>
      <c r="BY59" s="72"/>
      <c r="BZ59" s="71"/>
      <c r="CA59" s="71"/>
      <c r="CB59" s="71"/>
      <c r="CC59" s="71"/>
      <c r="CD59" s="72"/>
      <c r="CE59" s="72"/>
      <c r="CF59" s="72"/>
      <c r="CG59" s="71"/>
      <c r="CH59" s="84"/>
    </row>
    <row r="60" spans="1:86" ht="54.95" customHeight="1" x14ac:dyDescent="0.25">
      <c r="A60" s="18" t="s">
        <v>31</v>
      </c>
      <c r="B60" s="67" t="str">
        <f>A60&amp;" "&amp;VLOOKUP(A60,T_COMPETENCES[#Data],2,FALSE)</f>
        <v>C3.13 Contrôler une dimension, un assemblage, un aspect de finition</v>
      </c>
      <c r="C60" s="68" t="str">
        <f t="shared" si="20"/>
        <v>NE</v>
      </c>
      <c r="D60" s="69" t="str">
        <f t="shared" si="21"/>
        <v>NE</v>
      </c>
      <c r="E60" s="70">
        <f t="shared" si="22"/>
        <v>0</v>
      </c>
      <c r="F60" s="71"/>
      <c r="G60" s="71"/>
      <c r="H60" s="72"/>
      <c r="I60" s="71"/>
      <c r="J60" s="71"/>
      <c r="K60" s="71"/>
      <c r="L60" s="71"/>
      <c r="M60" s="71"/>
      <c r="N60" s="72"/>
      <c r="O60" s="71"/>
      <c r="P60" s="71"/>
      <c r="Q60" s="73"/>
      <c r="R60" s="71"/>
      <c r="S60" s="71"/>
      <c r="T60" s="71"/>
      <c r="U60" s="71"/>
      <c r="V60" s="71"/>
      <c r="W60" s="71"/>
      <c r="X60" s="71"/>
      <c r="Y60" s="71"/>
      <c r="Z60" s="72"/>
      <c r="AA60" s="71"/>
      <c r="AB60" s="71"/>
      <c r="AC60" s="72"/>
      <c r="AD60" s="71"/>
      <c r="AE60" s="71"/>
      <c r="AF60" s="72"/>
      <c r="AG60" s="71"/>
      <c r="AH60" s="71"/>
      <c r="AI60" s="72"/>
      <c r="AJ60" s="71"/>
      <c r="AK60" s="71"/>
      <c r="AL60" s="72"/>
      <c r="AM60" s="71"/>
      <c r="AN60" s="71"/>
      <c r="AO60" s="71"/>
      <c r="AP60" s="71"/>
      <c r="AQ60" s="71"/>
      <c r="AR60" s="74"/>
      <c r="AS60" s="72"/>
      <c r="AT60" s="71"/>
      <c r="AU60" s="71"/>
      <c r="AV60" s="72"/>
      <c r="AW60" s="71"/>
      <c r="AX60" s="71"/>
      <c r="AY60" s="71"/>
      <c r="AZ60" s="71"/>
      <c r="BA60" s="71"/>
      <c r="BB60" s="71"/>
      <c r="BC60" s="71"/>
      <c r="BD60" s="71"/>
      <c r="BE60" s="71"/>
      <c r="BF60" s="71"/>
      <c r="BG60" s="71"/>
      <c r="BH60" s="72"/>
      <c r="BI60" s="71"/>
      <c r="BJ60" s="71"/>
      <c r="BK60" s="72"/>
      <c r="BL60" s="71"/>
      <c r="BM60" s="72"/>
      <c r="BN60" s="71"/>
      <c r="BO60" s="71"/>
      <c r="BP60" s="71"/>
      <c r="BQ60" s="72"/>
      <c r="BR60" s="71"/>
      <c r="BS60" s="71"/>
      <c r="BT60" s="71"/>
      <c r="BU60" s="71"/>
      <c r="BV60" s="72"/>
      <c r="BW60" s="71"/>
      <c r="BX60" s="71"/>
      <c r="BY60" s="72"/>
      <c r="BZ60" s="71"/>
      <c r="CA60" s="71"/>
      <c r="CB60" s="71"/>
      <c r="CC60" s="71"/>
      <c r="CD60" s="72"/>
      <c r="CE60" s="72"/>
      <c r="CF60" s="72"/>
      <c r="CG60" s="71"/>
      <c r="CH60" s="84"/>
    </row>
    <row r="61" spans="1:86" ht="54.95" customHeight="1" x14ac:dyDescent="0.25">
      <c r="A61" s="18" t="s">
        <v>32</v>
      </c>
      <c r="B61" s="81" t="str">
        <f>A61&amp;" "&amp;VLOOKUP(A61,T_COMPETENCES[#Data],2,FALSE)</f>
        <v>C3.14 Vérifier les quantités</v>
      </c>
      <c r="C61" s="68" t="str">
        <f t="shared" si="20"/>
        <v>NE</v>
      </c>
      <c r="D61" s="69" t="str">
        <f t="shared" si="21"/>
        <v>NE</v>
      </c>
      <c r="E61" s="70">
        <f t="shared" si="22"/>
        <v>0</v>
      </c>
      <c r="F61" s="71"/>
      <c r="G61" s="71"/>
      <c r="H61" s="72"/>
      <c r="I61" s="71"/>
      <c r="J61" s="71"/>
      <c r="K61" s="71"/>
      <c r="L61" s="71"/>
      <c r="M61" s="71"/>
      <c r="N61" s="72"/>
      <c r="O61" s="71"/>
      <c r="P61" s="71"/>
      <c r="Q61" s="73"/>
      <c r="R61" s="71"/>
      <c r="S61" s="71"/>
      <c r="T61" s="71"/>
      <c r="U61" s="71"/>
      <c r="V61" s="71"/>
      <c r="W61" s="71"/>
      <c r="X61" s="71"/>
      <c r="Y61" s="71"/>
      <c r="Z61" s="72"/>
      <c r="AA61" s="71"/>
      <c r="AB61" s="71"/>
      <c r="AC61" s="72"/>
      <c r="AD61" s="71"/>
      <c r="AE61" s="71"/>
      <c r="AF61" s="72"/>
      <c r="AG61" s="71"/>
      <c r="AH61" s="71"/>
      <c r="AI61" s="72"/>
      <c r="AJ61" s="71"/>
      <c r="AK61" s="71"/>
      <c r="AL61" s="72"/>
      <c r="AM61" s="71"/>
      <c r="AN61" s="71"/>
      <c r="AO61" s="71"/>
      <c r="AP61" s="71"/>
      <c r="AQ61" s="71"/>
      <c r="AR61" s="74"/>
      <c r="AS61" s="72"/>
      <c r="AT61" s="71"/>
      <c r="AU61" s="71"/>
      <c r="AV61" s="72"/>
      <c r="AW61" s="71"/>
      <c r="AX61" s="71"/>
      <c r="AY61" s="71"/>
      <c r="AZ61" s="71"/>
      <c r="BA61" s="71"/>
      <c r="BB61" s="71"/>
      <c r="BC61" s="71"/>
      <c r="BD61" s="71"/>
      <c r="BE61" s="71"/>
      <c r="BF61" s="71"/>
      <c r="BG61" s="71"/>
      <c r="BH61" s="72"/>
      <c r="BI61" s="71"/>
      <c r="BJ61" s="71"/>
      <c r="BK61" s="72"/>
      <c r="BL61" s="71"/>
      <c r="BM61" s="72"/>
      <c r="BN61" s="71"/>
      <c r="BO61" s="71"/>
      <c r="BP61" s="71"/>
      <c r="BQ61" s="72"/>
      <c r="BR61" s="71"/>
      <c r="BS61" s="71"/>
      <c r="BT61" s="71"/>
      <c r="BU61" s="71"/>
      <c r="BV61" s="72"/>
      <c r="BW61" s="71"/>
      <c r="BX61" s="71"/>
      <c r="BY61" s="72"/>
      <c r="BZ61" s="71"/>
      <c r="CA61" s="71"/>
      <c r="CB61" s="71"/>
      <c r="CC61" s="71"/>
      <c r="CD61" s="72"/>
      <c r="CE61" s="72"/>
      <c r="CF61" s="72"/>
      <c r="CG61" s="71"/>
      <c r="CH61" s="84"/>
    </row>
    <row r="62" spans="1:86" ht="54.95" customHeight="1" x14ac:dyDescent="0.25">
      <c r="A62" s="18" t="s">
        <v>33</v>
      </c>
      <c r="B62" s="67" t="str">
        <f>A62&amp;" "&amp;VLOOKUP(A62,T_COMPETENCES[#Data],2,FALSE)</f>
        <v>C3.15 Exécuter une tâche dans un temps imparti</v>
      </c>
      <c r="C62" s="68" t="str">
        <f t="shared" si="20"/>
        <v>NE</v>
      </c>
      <c r="D62" s="69" t="str">
        <f t="shared" si="21"/>
        <v>NE</v>
      </c>
      <c r="E62" s="70">
        <f t="shared" si="22"/>
        <v>0</v>
      </c>
      <c r="F62" s="71"/>
      <c r="G62" s="71"/>
      <c r="H62" s="72"/>
      <c r="I62" s="71"/>
      <c r="J62" s="71"/>
      <c r="K62" s="71"/>
      <c r="L62" s="71"/>
      <c r="M62" s="71"/>
      <c r="N62" s="72"/>
      <c r="O62" s="71"/>
      <c r="P62" s="71"/>
      <c r="Q62" s="73"/>
      <c r="R62" s="71"/>
      <c r="S62" s="71"/>
      <c r="T62" s="71"/>
      <c r="U62" s="71"/>
      <c r="V62" s="71"/>
      <c r="W62" s="71"/>
      <c r="X62" s="71"/>
      <c r="Y62" s="71"/>
      <c r="Z62" s="72"/>
      <c r="AA62" s="71"/>
      <c r="AB62" s="71"/>
      <c r="AC62" s="72"/>
      <c r="AD62" s="71"/>
      <c r="AE62" s="71"/>
      <c r="AF62" s="72"/>
      <c r="AG62" s="71"/>
      <c r="AH62" s="71"/>
      <c r="AI62" s="72"/>
      <c r="AJ62" s="71"/>
      <c r="AK62" s="71"/>
      <c r="AL62" s="72"/>
      <c r="AM62" s="71"/>
      <c r="AN62" s="71"/>
      <c r="AO62" s="71"/>
      <c r="AP62" s="71"/>
      <c r="AQ62" s="71"/>
      <c r="AR62" s="74"/>
      <c r="AS62" s="72"/>
      <c r="AT62" s="71"/>
      <c r="AU62" s="71"/>
      <c r="AV62" s="72"/>
      <c r="AW62" s="71"/>
      <c r="AX62" s="71"/>
      <c r="AY62" s="71"/>
      <c r="AZ62" s="71"/>
      <c r="BA62" s="71"/>
      <c r="BB62" s="71"/>
      <c r="BC62" s="71"/>
      <c r="BD62" s="71"/>
      <c r="BE62" s="71"/>
      <c r="BF62" s="71"/>
      <c r="BG62" s="71"/>
      <c r="BH62" s="72"/>
      <c r="BI62" s="71"/>
      <c r="BJ62" s="71"/>
      <c r="BK62" s="72"/>
      <c r="BL62" s="71"/>
      <c r="BM62" s="72"/>
      <c r="BN62" s="71"/>
      <c r="BO62" s="71"/>
      <c r="BP62" s="71"/>
      <c r="BQ62" s="72"/>
      <c r="BR62" s="71"/>
      <c r="BS62" s="71"/>
      <c r="BT62" s="71"/>
      <c r="BU62" s="71"/>
      <c r="BV62" s="72"/>
      <c r="BW62" s="71"/>
      <c r="BX62" s="71"/>
      <c r="BY62" s="72"/>
      <c r="BZ62" s="71"/>
      <c r="CA62" s="71"/>
      <c r="CB62" s="71"/>
      <c r="CC62" s="71"/>
      <c r="CD62" s="72"/>
      <c r="CE62" s="72"/>
      <c r="CF62" s="72"/>
      <c r="CG62" s="71"/>
      <c r="CH62" s="84"/>
    </row>
    <row r="63" spans="1:86" ht="23.25" hidden="1" outlineLevel="1" x14ac:dyDescent="0.25">
      <c r="B63" s="95" t="s">
        <v>126</v>
      </c>
      <c r="C63" s="149" t="s">
        <v>127</v>
      </c>
      <c r="D63" s="149"/>
      <c r="E63" s="149"/>
      <c r="F63" s="149"/>
      <c r="G63" s="149"/>
      <c r="H63" s="149"/>
      <c r="I63" s="149"/>
      <c r="J63" s="149"/>
      <c r="K63" s="149"/>
      <c r="L63" s="149"/>
      <c r="M63" s="149"/>
      <c r="N63" s="149"/>
      <c r="O63" s="149"/>
      <c r="P63" s="149"/>
      <c r="Q63" s="149"/>
      <c r="R63" s="149"/>
      <c r="S63" s="149"/>
      <c r="T63" s="149"/>
      <c r="U63" s="149"/>
      <c r="V63" s="149"/>
      <c r="W63" s="149"/>
      <c r="X63" s="149"/>
      <c r="Y63" s="149"/>
      <c r="Z63" s="149"/>
      <c r="AA63" s="149"/>
      <c r="AB63" s="149"/>
      <c r="AC63" s="149"/>
      <c r="AD63" s="149"/>
      <c r="AE63" s="149"/>
      <c r="AF63" s="149"/>
      <c r="AG63" s="149"/>
      <c r="AH63" s="149"/>
      <c r="AI63" s="149"/>
      <c r="AJ63" s="149"/>
      <c r="AK63" s="149"/>
      <c r="AL63" s="149"/>
      <c r="AM63" s="149"/>
      <c r="AN63" s="149"/>
      <c r="AO63" s="149"/>
      <c r="AP63" s="149"/>
      <c r="AQ63" s="149"/>
      <c r="AR63" s="98"/>
      <c r="AS63" s="99"/>
      <c r="AT63" s="98"/>
      <c r="AU63" s="98"/>
      <c r="AV63" s="99"/>
      <c r="AW63" s="98"/>
      <c r="AX63" s="98"/>
      <c r="AY63" s="98"/>
      <c r="AZ63" s="98"/>
      <c r="BA63" s="98"/>
      <c r="BB63" s="98"/>
      <c r="BC63" s="98"/>
      <c r="BD63" s="98"/>
      <c r="BE63" s="98"/>
      <c r="BF63" s="98"/>
      <c r="BG63" s="98"/>
      <c r="BH63" s="99"/>
      <c r="BI63" s="98"/>
      <c r="BJ63" s="98"/>
      <c r="BK63" s="99"/>
      <c r="BL63" s="98"/>
      <c r="BM63" s="99"/>
      <c r="BN63" s="98"/>
      <c r="BO63" s="98"/>
      <c r="BP63" s="98"/>
      <c r="BQ63" s="99"/>
      <c r="BR63" s="98"/>
      <c r="BS63" s="98"/>
      <c r="BT63" s="98"/>
      <c r="BU63" s="98"/>
      <c r="BV63" s="98"/>
      <c r="BW63" s="98"/>
      <c r="BX63" s="98"/>
      <c r="BY63" s="99"/>
      <c r="BZ63" s="98"/>
      <c r="CA63" s="98"/>
      <c r="CB63" s="98"/>
      <c r="CC63" s="98"/>
      <c r="CD63" s="99"/>
      <c r="CE63" s="99"/>
      <c r="CF63" s="99"/>
      <c r="CG63" s="98"/>
      <c r="CH63" s="84"/>
    </row>
    <row r="64" spans="1:86" ht="23.25" hidden="1" outlineLevel="1" x14ac:dyDescent="0.25">
      <c r="B64" s="95" t="s">
        <v>128</v>
      </c>
      <c r="C64" s="149" t="s">
        <v>129</v>
      </c>
      <c r="D64" s="149"/>
      <c r="E64" s="149"/>
      <c r="F64" s="149"/>
      <c r="G64" s="149"/>
      <c r="H64" s="149"/>
      <c r="I64" s="149"/>
      <c r="J64" s="149"/>
      <c r="K64" s="149"/>
      <c r="L64" s="149"/>
      <c r="M64" s="149"/>
      <c r="N64" s="149"/>
      <c r="O64" s="149"/>
      <c r="P64" s="149"/>
      <c r="Q64" s="149"/>
      <c r="R64" s="149"/>
      <c r="S64" s="149"/>
      <c r="T64" s="149"/>
      <c r="U64" s="149"/>
      <c r="V64" s="149"/>
      <c r="W64" s="149"/>
      <c r="X64" s="149"/>
      <c r="Y64" s="149"/>
      <c r="Z64" s="149"/>
      <c r="AA64" s="149"/>
      <c r="AB64" s="149"/>
      <c r="AC64" s="149"/>
      <c r="AD64" s="149"/>
      <c r="AE64" s="149"/>
      <c r="AF64" s="149"/>
      <c r="AG64" s="149"/>
      <c r="AH64" s="149"/>
      <c r="AI64" s="149"/>
      <c r="AJ64" s="149"/>
      <c r="AK64" s="149"/>
      <c r="AL64" s="149"/>
      <c r="AM64" s="149"/>
      <c r="AN64" s="149"/>
      <c r="AO64" s="149"/>
      <c r="AP64" s="149"/>
      <c r="AQ64" s="149"/>
      <c r="AR64" s="98"/>
      <c r="AS64" s="99"/>
      <c r="AT64" s="98"/>
      <c r="AU64" s="98"/>
      <c r="AV64" s="99"/>
      <c r="AW64" s="98"/>
      <c r="AX64" s="98"/>
      <c r="AY64" s="98"/>
      <c r="AZ64" s="98"/>
      <c r="BA64" s="98"/>
      <c r="BB64" s="98"/>
      <c r="BC64" s="98"/>
      <c r="BD64" s="98"/>
      <c r="BE64" s="98"/>
      <c r="BF64" s="98"/>
      <c r="BG64" s="98"/>
      <c r="BH64" s="99"/>
      <c r="BI64" s="98"/>
      <c r="BJ64" s="98"/>
      <c r="BK64" s="99"/>
      <c r="BL64" s="98"/>
      <c r="BM64" s="99"/>
      <c r="BN64" s="98"/>
      <c r="BO64" s="98"/>
      <c r="BP64" s="98"/>
      <c r="BQ64" s="99"/>
      <c r="BR64" s="98"/>
      <c r="BS64" s="98"/>
      <c r="BT64" s="98"/>
      <c r="BU64" s="98"/>
      <c r="BV64" s="98"/>
      <c r="BW64" s="98"/>
      <c r="BX64" s="98"/>
      <c r="BY64" s="99"/>
      <c r="BZ64" s="98"/>
      <c r="CA64" s="98"/>
      <c r="CB64" s="98"/>
      <c r="CC64" s="98"/>
      <c r="CD64" s="99"/>
      <c r="CE64" s="99"/>
      <c r="CF64" s="99"/>
      <c r="CG64" s="98"/>
      <c r="CH64" s="84"/>
    </row>
    <row r="65" spans="1:86" ht="42" customHeight="1" collapsed="1" x14ac:dyDescent="0.25">
      <c r="A65" s="18">
        <v>4</v>
      </c>
      <c r="B65" s="143" t="str">
        <f>A65&amp;" "&amp;VLOOKUP(A65,T_COMPETENCES[#Data],2,FALSE)</f>
        <v>4 Communication et compte rendu</v>
      </c>
      <c r="C65" s="144" t="e">
        <v>#REF!</v>
      </c>
      <c r="D65" s="145" t="e">
        <v>#REF!</v>
      </c>
      <c r="E65" s="144" t="e">
        <v>#REF!</v>
      </c>
      <c r="F65" s="144" t="e">
        <v>#REF!</v>
      </c>
      <c r="G65" s="144" t="e">
        <v>#REF!</v>
      </c>
      <c r="H65" s="144" t="e">
        <v>#REF!</v>
      </c>
      <c r="I65" s="144" t="e">
        <v>#REF!</v>
      </c>
      <c r="J65" s="144" t="e">
        <v>#REF!</v>
      </c>
      <c r="K65" s="144" t="e">
        <v>#REF!</v>
      </c>
      <c r="L65" s="144" t="e">
        <v>#REF!</v>
      </c>
      <c r="M65" s="144" t="e">
        <v>#REF!</v>
      </c>
      <c r="N65" s="144" t="e">
        <v>#REF!</v>
      </c>
      <c r="O65" s="144" t="e">
        <v>#REF!</v>
      </c>
      <c r="P65" s="144" t="e">
        <v>#REF!</v>
      </c>
      <c r="Q65" s="144" t="e">
        <v>#REF!</v>
      </c>
      <c r="R65" s="144" t="e">
        <v>#REF!</v>
      </c>
      <c r="S65" s="144" t="e">
        <v>#REF!</v>
      </c>
      <c r="T65" s="144" t="e">
        <v>#REF!</v>
      </c>
      <c r="U65" s="144" t="e">
        <v>#REF!</v>
      </c>
      <c r="V65" s="144" t="e">
        <v>#REF!</v>
      </c>
      <c r="W65" s="144" t="e">
        <v>#REF!</v>
      </c>
      <c r="X65" s="144" t="e">
        <v>#REF!</v>
      </c>
      <c r="Y65" s="144" t="e">
        <v>#REF!</v>
      </c>
      <c r="Z65" s="144" t="e">
        <v>#REF!</v>
      </c>
      <c r="AA65" s="144" t="e">
        <v>#REF!</v>
      </c>
      <c r="AB65" s="144" t="e">
        <v>#REF!</v>
      </c>
      <c r="AC65" s="144" t="e">
        <v>#REF!</v>
      </c>
      <c r="AD65" s="144" t="e">
        <v>#REF!</v>
      </c>
      <c r="AE65" s="144" t="e">
        <v>#REF!</v>
      </c>
      <c r="AF65" s="144" t="e">
        <v>#REF!</v>
      </c>
      <c r="AG65" s="144" t="e">
        <v>#REF!</v>
      </c>
      <c r="AH65" s="144" t="e">
        <v>#REF!</v>
      </c>
      <c r="AI65" s="144" t="e">
        <v>#REF!</v>
      </c>
      <c r="AJ65" s="144" t="e">
        <v>#REF!</v>
      </c>
      <c r="AK65" s="144" t="e">
        <v>#REF!</v>
      </c>
      <c r="AL65" s="144" t="e">
        <v>#REF!</v>
      </c>
      <c r="AM65" s="144" t="e">
        <v>#REF!</v>
      </c>
      <c r="AN65" s="144" t="e">
        <v>#REF!</v>
      </c>
      <c r="AO65" s="144" t="e">
        <v>#REF!</v>
      </c>
      <c r="AP65" s="144" t="e">
        <v>#REF!</v>
      </c>
      <c r="AQ65" s="144" t="e">
        <v>#REF!</v>
      </c>
      <c r="AR65" s="146" t="e">
        <v>#REF!</v>
      </c>
      <c r="AS65" s="146" t="e">
        <v>#REF!</v>
      </c>
      <c r="AT65" s="146" t="e">
        <v>#REF!</v>
      </c>
      <c r="AU65" s="146" t="e">
        <v>#REF!</v>
      </c>
      <c r="AV65" s="146" t="e">
        <v>#REF!</v>
      </c>
      <c r="AW65" s="146" t="e">
        <v>#REF!</v>
      </c>
      <c r="AX65" s="146" t="e">
        <v>#REF!</v>
      </c>
      <c r="AY65" s="146" t="e">
        <v>#REF!</v>
      </c>
      <c r="AZ65" s="146" t="e">
        <v>#REF!</v>
      </c>
      <c r="BA65" s="146" t="e">
        <v>#REF!</v>
      </c>
      <c r="BB65" s="146" t="e">
        <v>#REF!</v>
      </c>
      <c r="BC65" s="146" t="e">
        <v>#REF!</v>
      </c>
      <c r="BD65" s="146" t="e">
        <v>#REF!</v>
      </c>
      <c r="BE65" s="146" t="e">
        <v>#REF!</v>
      </c>
      <c r="BF65" s="146" t="e">
        <v>#REF!</v>
      </c>
      <c r="BG65" s="146" t="e">
        <v>#REF!</v>
      </c>
      <c r="BH65" s="146" t="e">
        <v>#REF!</v>
      </c>
      <c r="BI65" s="146" t="e">
        <v>#REF!</v>
      </c>
      <c r="BJ65" s="146" t="e">
        <v>#REF!</v>
      </c>
      <c r="BK65" s="146" t="e">
        <v>#REF!</v>
      </c>
      <c r="BL65" s="146" t="e">
        <v>#REF!</v>
      </c>
      <c r="BM65" s="146" t="e">
        <v>#REF!</v>
      </c>
      <c r="BN65" s="146" t="e">
        <v>#REF!</v>
      </c>
      <c r="BO65" s="146" t="e">
        <v>#REF!</v>
      </c>
      <c r="BP65" s="146" t="e">
        <v>#REF!</v>
      </c>
      <c r="BQ65" s="146" t="e">
        <v>#REF!</v>
      </c>
      <c r="BR65" s="146" t="e">
        <v>#REF!</v>
      </c>
      <c r="BS65" s="146" t="e">
        <v>#REF!</v>
      </c>
      <c r="BT65" s="146" t="e">
        <v>#REF!</v>
      </c>
      <c r="BU65" s="146" t="e">
        <v>#REF!</v>
      </c>
      <c r="BV65" s="146" t="e">
        <v>#REF!</v>
      </c>
      <c r="BW65" s="146" t="e">
        <v>#REF!</v>
      </c>
      <c r="BX65" s="146" t="e">
        <v>#REF!</v>
      </c>
      <c r="BY65" s="146" t="e">
        <v>#REF!</v>
      </c>
      <c r="BZ65" s="146" t="e">
        <v>#REF!</v>
      </c>
      <c r="CA65" s="146" t="e">
        <v>#REF!</v>
      </c>
      <c r="CB65" s="146" t="e">
        <v>#REF!</v>
      </c>
      <c r="CC65" s="146" t="e">
        <v>#REF!</v>
      </c>
      <c r="CD65" s="146" t="e">
        <v>#REF!</v>
      </c>
      <c r="CE65" s="146" t="e">
        <v>#REF!</v>
      </c>
      <c r="CF65" s="146" t="e">
        <v>#REF!</v>
      </c>
      <c r="CG65" s="146" t="e">
        <v>#REF!</v>
      </c>
      <c r="CH65" s="83"/>
    </row>
    <row r="66" spans="1:86" ht="54.95" customHeight="1" x14ac:dyDescent="0.25">
      <c r="A66" s="18" t="s">
        <v>34</v>
      </c>
      <c r="B66" s="81" t="str">
        <f>A66&amp;" "&amp;VLOOKUP(A66,T_COMPETENCES[#Data],2,FALSE)</f>
        <v>C4.1 Faire un compte rendu écrit et oral d'une activité en atelier ou en entreprise</v>
      </c>
      <c r="C66" s="68" t="str">
        <f>IF(E66=0,"NE",(SUM(F66:CG66)*0.25)/COUNTA(F66:CG66))</f>
        <v>NE</v>
      </c>
      <c r="D66" s="69" t="str">
        <f>IF(E66=0,"NE",IF(AND(C66&gt;=$C$3,E66&gt;=3),"OUI","NON"))</f>
        <v>NE</v>
      </c>
      <c r="E66" s="70">
        <f>COUNTA(F66:CG66)</f>
        <v>0</v>
      </c>
      <c r="F66" s="71"/>
      <c r="G66" s="71"/>
      <c r="H66" s="72"/>
      <c r="I66" s="71"/>
      <c r="J66" s="71"/>
      <c r="K66" s="71"/>
      <c r="L66" s="71"/>
      <c r="M66" s="71"/>
      <c r="N66" s="72"/>
      <c r="O66" s="71"/>
      <c r="P66" s="71"/>
      <c r="Q66" s="73"/>
      <c r="R66" s="71"/>
      <c r="S66" s="71"/>
      <c r="T66" s="71"/>
      <c r="U66" s="71"/>
      <c r="V66" s="71"/>
      <c r="W66" s="71"/>
      <c r="X66" s="71"/>
      <c r="Y66" s="71"/>
      <c r="Z66" s="72"/>
      <c r="AA66" s="71"/>
      <c r="AB66" s="71"/>
      <c r="AC66" s="72"/>
      <c r="AD66" s="71"/>
      <c r="AE66" s="71"/>
      <c r="AF66" s="72"/>
      <c r="AG66" s="71"/>
      <c r="AH66" s="71"/>
      <c r="AI66" s="72"/>
      <c r="AJ66" s="71"/>
      <c r="AK66" s="71"/>
      <c r="AL66" s="72"/>
      <c r="AM66" s="71"/>
      <c r="AN66" s="71"/>
      <c r="AO66" s="71"/>
      <c r="AP66" s="71"/>
      <c r="AQ66" s="71"/>
      <c r="AR66" s="74"/>
      <c r="AS66" s="72"/>
      <c r="AT66" s="71"/>
      <c r="AU66" s="71"/>
      <c r="AV66" s="72"/>
      <c r="AW66" s="71"/>
      <c r="AX66" s="71"/>
      <c r="AY66" s="71"/>
      <c r="AZ66" s="71"/>
      <c r="BA66" s="71"/>
      <c r="BB66" s="71"/>
      <c r="BC66" s="71"/>
      <c r="BD66" s="71"/>
      <c r="BE66" s="71"/>
      <c r="BF66" s="71"/>
      <c r="BG66" s="71"/>
      <c r="BH66" s="72"/>
      <c r="BI66" s="71"/>
      <c r="BJ66" s="71"/>
      <c r="BK66" s="72"/>
      <c r="BL66" s="71"/>
      <c r="BM66" s="72"/>
      <c r="BN66" s="71"/>
      <c r="BO66" s="71"/>
      <c r="BP66" s="71"/>
      <c r="BQ66" s="72"/>
      <c r="BR66" s="71"/>
      <c r="BS66" s="71"/>
      <c r="BT66" s="71"/>
      <c r="BU66" s="71"/>
      <c r="BV66" s="72"/>
      <c r="BW66" s="71"/>
      <c r="BX66" s="71"/>
      <c r="BY66" s="72"/>
      <c r="BZ66" s="71"/>
      <c r="CA66" s="71"/>
      <c r="CB66" s="71"/>
      <c r="CC66" s="71"/>
      <c r="CD66" s="72"/>
      <c r="CE66" s="72"/>
      <c r="CF66" s="72"/>
      <c r="CG66" s="71"/>
      <c r="CH66" s="84"/>
    </row>
    <row r="67" spans="1:86" ht="23.25" hidden="1" outlineLevel="1" x14ac:dyDescent="0.25">
      <c r="B67" s="82" t="s">
        <v>130</v>
      </c>
      <c r="C67" s="147" t="s">
        <v>131</v>
      </c>
      <c r="D67" s="148"/>
      <c r="E67" s="148"/>
      <c r="F67" s="148"/>
      <c r="G67" s="148"/>
      <c r="H67" s="148"/>
      <c r="I67" s="148"/>
      <c r="J67" s="148"/>
      <c r="K67" s="148"/>
      <c r="L67" s="148"/>
      <c r="M67" s="148"/>
      <c r="N67" s="148"/>
      <c r="O67" s="148"/>
      <c r="P67" s="148"/>
      <c r="Q67" s="148"/>
      <c r="R67" s="148"/>
      <c r="S67" s="148"/>
      <c r="T67" s="148"/>
      <c r="U67" s="148"/>
      <c r="V67" s="148"/>
      <c r="W67" s="148"/>
      <c r="X67" s="148"/>
      <c r="Y67" s="148"/>
      <c r="Z67" s="148"/>
      <c r="AA67" s="148"/>
      <c r="AB67" s="148"/>
      <c r="AC67" s="148"/>
      <c r="AD67" s="148"/>
      <c r="AE67" s="148"/>
      <c r="AF67" s="148"/>
      <c r="AG67" s="148"/>
      <c r="AH67" s="148"/>
      <c r="AI67" s="148"/>
      <c r="AJ67" s="148"/>
      <c r="AK67" s="148"/>
      <c r="AL67" s="148"/>
      <c r="AM67" s="148"/>
      <c r="AN67" s="148"/>
      <c r="AO67" s="148"/>
      <c r="AP67" s="148"/>
      <c r="AQ67" s="148"/>
      <c r="AR67" s="100"/>
      <c r="AS67" s="80"/>
      <c r="AT67" s="101"/>
      <c r="AU67" s="101"/>
      <c r="AV67" s="80"/>
      <c r="AW67" s="101"/>
      <c r="AX67" s="101"/>
      <c r="AY67" s="101"/>
      <c r="AZ67" s="101"/>
      <c r="BA67" s="101"/>
      <c r="BB67" s="101"/>
      <c r="BC67" s="101"/>
      <c r="BD67" s="101"/>
      <c r="BE67" s="101"/>
      <c r="BF67" s="101"/>
      <c r="BG67" s="101"/>
      <c r="BH67" s="80"/>
      <c r="BI67" s="101"/>
      <c r="BJ67" s="101"/>
      <c r="BK67" s="80"/>
      <c r="BL67" s="101"/>
      <c r="BM67" s="80"/>
      <c r="BN67" s="101"/>
      <c r="BO67" s="101"/>
      <c r="BP67" s="101"/>
      <c r="BQ67" s="80"/>
      <c r="BR67" s="101"/>
      <c r="BS67" s="101"/>
      <c r="BT67" s="101"/>
      <c r="BU67" s="101"/>
      <c r="BV67" s="102"/>
      <c r="BW67" s="101"/>
      <c r="BX67" s="101"/>
      <c r="BY67" s="80"/>
      <c r="BZ67" s="101"/>
      <c r="CA67" s="101"/>
      <c r="CB67" s="101"/>
      <c r="CC67" s="101"/>
      <c r="CD67" s="80"/>
      <c r="CE67" s="80"/>
      <c r="CF67" s="80"/>
      <c r="CG67" s="101"/>
      <c r="CH67" s="84"/>
    </row>
    <row r="68" spans="1:86" ht="23.25" hidden="1" outlineLevel="1" x14ac:dyDescent="0.25">
      <c r="B68" s="82" t="s">
        <v>132</v>
      </c>
      <c r="C68" s="147" t="s">
        <v>133</v>
      </c>
      <c r="D68" s="148"/>
      <c r="E68" s="148"/>
      <c r="F68" s="148"/>
      <c r="G68" s="148"/>
      <c r="H68" s="148"/>
      <c r="I68" s="148"/>
      <c r="J68" s="148"/>
      <c r="K68" s="148"/>
      <c r="L68" s="148"/>
      <c r="M68" s="148"/>
      <c r="N68" s="148"/>
      <c r="O68" s="148"/>
      <c r="P68" s="148"/>
      <c r="Q68" s="148"/>
      <c r="R68" s="148"/>
      <c r="S68" s="148"/>
      <c r="T68" s="148"/>
      <c r="U68" s="148"/>
      <c r="V68" s="148"/>
      <c r="W68" s="148"/>
      <c r="X68" s="148"/>
      <c r="Y68" s="148"/>
      <c r="Z68" s="148"/>
      <c r="AA68" s="148"/>
      <c r="AB68" s="148"/>
      <c r="AC68" s="148"/>
      <c r="AD68" s="148"/>
      <c r="AE68" s="148"/>
      <c r="AF68" s="148"/>
      <c r="AG68" s="148"/>
      <c r="AH68" s="148"/>
      <c r="AI68" s="148"/>
      <c r="AJ68" s="148"/>
      <c r="AK68" s="148"/>
      <c r="AL68" s="148"/>
      <c r="AM68" s="148"/>
      <c r="AN68" s="148"/>
      <c r="AO68" s="148"/>
      <c r="AP68" s="148"/>
      <c r="AQ68" s="148"/>
      <c r="AR68" s="100"/>
      <c r="AS68" s="80"/>
      <c r="AT68" s="101"/>
      <c r="AU68" s="101"/>
      <c r="AV68" s="80"/>
      <c r="AW68" s="101"/>
      <c r="AX68" s="101"/>
      <c r="AY68" s="101"/>
      <c r="AZ68" s="101"/>
      <c r="BA68" s="101"/>
      <c r="BB68" s="101"/>
      <c r="BC68" s="101"/>
      <c r="BD68" s="101"/>
      <c r="BE68" s="101"/>
      <c r="BF68" s="101"/>
      <c r="BG68" s="101"/>
      <c r="BH68" s="80"/>
      <c r="BI68" s="101"/>
      <c r="BJ68" s="101"/>
      <c r="BK68" s="80"/>
      <c r="BL68" s="101"/>
      <c r="BM68" s="80"/>
      <c r="BN68" s="101"/>
      <c r="BO68" s="101"/>
      <c r="BP68" s="101"/>
      <c r="BQ68" s="80"/>
      <c r="BR68" s="101"/>
      <c r="BS68" s="101"/>
      <c r="BT68" s="101"/>
      <c r="BU68" s="101"/>
      <c r="BV68" s="102"/>
      <c r="BW68" s="101"/>
      <c r="BX68" s="101"/>
      <c r="BY68" s="80"/>
      <c r="BZ68" s="101"/>
      <c r="CA68" s="101"/>
      <c r="CB68" s="101"/>
      <c r="CC68" s="101"/>
      <c r="CD68" s="80"/>
      <c r="CE68" s="80"/>
      <c r="CF68" s="80"/>
      <c r="CG68" s="101"/>
      <c r="CH68" s="84"/>
    </row>
    <row r="69" spans="1:86" ht="23.25" hidden="1" outlineLevel="1" x14ac:dyDescent="0.25">
      <c r="B69" s="82" t="s">
        <v>134</v>
      </c>
      <c r="C69" s="147" t="s">
        <v>135</v>
      </c>
      <c r="D69" s="148"/>
      <c r="E69" s="148"/>
      <c r="F69" s="148"/>
      <c r="G69" s="148"/>
      <c r="H69" s="148"/>
      <c r="I69" s="148"/>
      <c r="J69" s="148"/>
      <c r="K69" s="148"/>
      <c r="L69" s="148"/>
      <c r="M69" s="148"/>
      <c r="N69" s="148"/>
      <c r="O69" s="148"/>
      <c r="P69" s="148"/>
      <c r="Q69" s="148"/>
      <c r="R69" s="148"/>
      <c r="S69" s="148"/>
      <c r="T69" s="148"/>
      <c r="U69" s="148"/>
      <c r="V69" s="148"/>
      <c r="W69" s="148"/>
      <c r="X69" s="148"/>
      <c r="Y69" s="148"/>
      <c r="Z69" s="148"/>
      <c r="AA69" s="148"/>
      <c r="AB69" s="148"/>
      <c r="AC69" s="148"/>
      <c r="AD69" s="148"/>
      <c r="AE69" s="148"/>
      <c r="AF69" s="148"/>
      <c r="AG69" s="148"/>
      <c r="AH69" s="148"/>
      <c r="AI69" s="148"/>
      <c r="AJ69" s="148"/>
      <c r="AK69" s="148"/>
      <c r="AL69" s="148"/>
      <c r="AM69" s="148"/>
      <c r="AN69" s="148"/>
      <c r="AO69" s="148"/>
      <c r="AP69" s="148"/>
      <c r="AQ69" s="148"/>
      <c r="AR69" s="100"/>
      <c r="AS69" s="80"/>
      <c r="AT69" s="101"/>
      <c r="AU69" s="101"/>
      <c r="AV69" s="80"/>
      <c r="AW69" s="101"/>
      <c r="AX69" s="101"/>
      <c r="AY69" s="101"/>
      <c r="AZ69" s="101"/>
      <c r="BA69" s="101"/>
      <c r="BB69" s="101"/>
      <c r="BC69" s="101"/>
      <c r="BD69" s="101"/>
      <c r="BE69" s="101"/>
      <c r="BF69" s="101"/>
      <c r="BG69" s="101"/>
      <c r="BH69" s="80"/>
      <c r="BI69" s="101"/>
      <c r="BJ69" s="101"/>
      <c r="BK69" s="80"/>
      <c r="BL69" s="101"/>
      <c r="BM69" s="80"/>
      <c r="BN69" s="101"/>
      <c r="BO69" s="101"/>
      <c r="BP69" s="101"/>
      <c r="BQ69" s="80"/>
      <c r="BR69" s="101"/>
      <c r="BS69" s="101"/>
      <c r="BT69" s="101"/>
      <c r="BU69" s="101"/>
      <c r="BV69" s="102"/>
      <c r="BW69" s="101"/>
      <c r="BX69" s="101"/>
      <c r="BY69" s="80"/>
      <c r="BZ69" s="101"/>
      <c r="CA69" s="101"/>
      <c r="CB69" s="101"/>
      <c r="CC69" s="101"/>
      <c r="CD69" s="80"/>
      <c r="CE69" s="80"/>
      <c r="CF69" s="80"/>
      <c r="CG69" s="101"/>
      <c r="CH69" s="84"/>
    </row>
    <row r="70" spans="1:86" ht="54.95" customHeight="1" collapsed="1" x14ac:dyDescent="0.25">
      <c r="A70" s="18" t="s">
        <v>35</v>
      </c>
      <c r="B70" s="67" t="str">
        <f>A70&amp;" "&amp;VLOOKUP(A70,T_COMPETENCES[#Data],2,FALSE)</f>
        <v>C4.2 Décrire oralement une situation et/ou des conditions de travail</v>
      </c>
      <c r="C70" s="68" t="str">
        <f>IF(E70=0,"NE",(SUM(F70:CG70)*0.25)/COUNTA(F70:CG70))</f>
        <v>NE</v>
      </c>
      <c r="D70" s="69" t="str">
        <f>IF(E70=0,"NE",IF(AND(C70&gt;=$C$3,E70&gt;=3),"OUI","NON"))</f>
        <v>NE</v>
      </c>
      <c r="E70" s="70">
        <f>COUNTA(F70:CG70)</f>
        <v>0</v>
      </c>
      <c r="F70" s="71"/>
      <c r="G70" s="71"/>
      <c r="H70" s="72"/>
      <c r="I70" s="71"/>
      <c r="J70" s="71"/>
      <c r="K70" s="71"/>
      <c r="L70" s="71"/>
      <c r="M70" s="71"/>
      <c r="N70" s="72"/>
      <c r="O70" s="71"/>
      <c r="P70" s="71"/>
      <c r="Q70" s="73"/>
      <c r="R70" s="71"/>
      <c r="S70" s="71"/>
      <c r="T70" s="71"/>
      <c r="U70" s="71"/>
      <c r="V70" s="71"/>
      <c r="W70" s="71"/>
      <c r="X70" s="71"/>
      <c r="Y70" s="71"/>
      <c r="Z70" s="72"/>
      <c r="AA70" s="71"/>
      <c r="AB70" s="71"/>
      <c r="AC70" s="72"/>
      <c r="AD70" s="71"/>
      <c r="AE70" s="71"/>
      <c r="AF70" s="72"/>
      <c r="AG70" s="71"/>
      <c r="AH70" s="71"/>
      <c r="AI70" s="72"/>
      <c r="AJ70" s="71"/>
      <c r="AK70" s="71"/>
      <c r="AL70" s="72"/>
      <c r="AM70" s="71"/>
      <c r="AN70" s="71"/>
      <c r="AO70" s="71"/>
      <c r="AP70" s="71"/>
      <c r="AQ70" s="71"/>
      <c r="AR70" s="74"/>
      <c r="AS70" s="72"/>
      <c r="AT70" s="71"/>
      <c r="AU70" s="71"/>
      <c r="AV70" s="72"/>
      <c r="AW70" s="71"/>
      <c r="AX70" s="71"/>
      <c r="AY70" s="71"/>
      <c r="AZ70" s="71"/>
      <c r="BA70" s="71"/>
      <c r="BB70" s="71"/>
      <c r="BC70" s="71"/>
      <c r="BD70" s="71"/>
      <c r="BE70" s="71"/>
      <c r="BF70" s="71"/>
      <c r="BG70" s="71"/>
      <c r="BH70" s="72"/>
      <c r="BI70" s="71"/>
      <c r="BJ70" s="71"/>
      <c r="BK70" s="72"/>
      <c r="BL70" s="71"/>
      <c r="BM70" s="72"/>
      <c r="BN70" s="71"/>
      <c r="BO70" s="71"/>
      <c r="BP70" s="71"/>
      <c r="BQ70" s="72"/>
      <c r="BR70" s="71"/>
      <c r="BS70" s="71"/>
      <c r="BT70" s="71"/>
      <c r="BU70" s="71"/>
      <c r="BV70" s="72"/>
      <c r="BW70" s="71"/>
      <c r="BX70" s="71"/>
      <c r="BY70" s="72"/>
      <c r="BZ70" s="71"/>
      <c r="CA70" s="71"/>
      <c r="CB70" s="71"/>
      <c r="CC70" s="71"/>
      <c r="CD70" s="72"/>
      <c r="CE70" s="72"/>
      <c r="CF70" s="72"/>
      <c r="CG70" s="71"/>
      <c r="CH70" s="84"/>
    </row>
    <row r="71" spans="1:86" ht="23.25" hidden="1" outlineLevel="1" x14ac:dyDescent="0.25">
      <c r="B71" s="103" t="s">
        <v>136</v>
      </c>
      <c r="C71" s="148" t="s">
        <v>137</v>
      </c>
      <c r="D71" s="148"/>
      <c r="E71" s="148"/>
      <c r="F71" s="148"/>
      <c r="G71" s="148"/>
      <c r="H71" s="148"/>
      <c r="I71" s="148"/>
      <c r="J71" s="148"/>
      <c r="K71" s="148"/>
      <c r="L71" s="148"/>
      <c r="M71" s="148"/>
      <c r="N71" s="148"/>
      <c r="O71" s="148"/>
      <c r="P71" s="148"/>
      <c r="Q71" s="148"/>
      <c r="R71" s="148"/>
      <c r="S71" s="148"/>
      <c r="T71" s="148"/>
      <c r="U71" s="148"/>
      <c r="V71" s="148"/>
      <c r="W71" s="148"/>
      <c r="X71" s="148"/>
      <c r="Y71" s="148"/>
      <c r="Z71" s="148"/>
      <c r="AA71" s="148"/>
      <c r="AB71" s="148"/>
      <c r="AC71" s="148"/>
      <c r="AD71" s="148"/>
      <c r="AE71" s="148"/>
      <c r="AF71" s="148"/>
      <c r="AG71" s="148"/>
      <c r="AH71" s="148"/>
      <c r="AI71" s="148"/>
      <c r="AJ71" s="148"/>
      <c r="AK71" s="148"/>
      <c r="AL71" s="148"/>
      <c r="AM71" s="148"/>
      <c r="AN71" s="148"/>
      <c r="AO71" s="148"/>
      <c r="AP71" s="148"/>
      <c r="AQ71" s="148"/>
      <c r="AR71" s="101"/>
      <c r="AS71" s="80"/>
      <c r="AT71" s="101"/>
      <c r="AU71" s="101"/>
      <c r="AV71" s="80"/>
      <c r="AW71" s="101"/>
      <c r="AX71" s="101"/>
      <c r="AY71" s="101"/>
      <c r="AZ71" s="101"/>
      <c r="BA71" s="101"/>
      <c r="BB71" s="101"/>
      <c r="BC71" s="101"/>
      <c r="BD71" s="101"/>
      <c r="BE71" s="101"/>
      <c r="BF71" s="101"/>
      <c r="BG71" s="101"/>
      <c r="BH71" s="80"/>
      <c r="BI71" s="101"/>
      <c r="BJ71" s="101"/>
      <c r="BK71" s="80"/>
      <c r="BL71" s="101"/>
      <c r="BM71" s="80"/>
      <c r="BN71" s="101"/>
      <c r="BO71" s="101"/>
      <c r="BP71" s="101"/>
      <c r="BQ71" s="80"/>
      <c r="BR71" s="101"/>
      <c r="BS71" s="101"/>
      <c r="BT71" s="101"/>
      <c r="BU71" s="101"/>
      <c r="BV71" s="102"/>
      <c r="BW71" s="101"/>
      <c r="BX71" s="101"/>
      <c r="BY71" s="80"/>
      <c r="BZ71" s="101"/>
      <c r="CA71" s="101"/>
      <c r="CB71" s="101"/>
      <c r="CC71" s="101"/>
      <c r="CD71" s="80"/>
      <c r="CE71" s="80"/>
      <c r="CF71" s="80"/>
      <c r="CG71" s="101"/>
      <c r="CH71" s="84"/>
    </row>
    <row r="72" spans="1:86" ht="81" hidden="1" customHeight="1" outlineLevel="1" x14ac:dyDescent="0.25">
      <c r="B72" s="103" t="s">
        <v>138</v>
      </c>
      <c r="C72" s="148" t="s">
        <v>139</v>
      </c>
      <c r="D72" s="148"/>
      <c r="E72" s="148"/>
      <c r="F72" s="148"/>
      <c r="G72" s="148"/>
      <c r="H72" s="148"/>
      <c r="I72" s="148"/>
      <c r="J72" s="148"/>
      <c r="K72" s="148"/>
      <c r="L72" s="148"/>
      <c r="M72" s="148"/>
      <c r="N72" s="148"/>
      <c r="O72" s="148"/>
      <c r="P72" s="148"/>
      <c r="Q72" s="148"/>
      <c r="R72" s="148"/>
      <c r="S72" s="148"/>
      <c r="T72" s="148"/>
      <c r="U72" s="148"/>
      <c r="V72" s="148"/>
      <c r="W72" s="148"/>
      <c r="X72" s="148"/>
      <c r="Y72" s="148"/>
      <c r="Z72" s="148"/>
      <c r="AA72" s="148"/>
      <c r="AB72" s="148"/>
      <c r="AC72" s="148"/>
      <c r="AD72" s="148"/>
      <c r="AE72" s="148"/>
      <c r="AF72" s="148"/>
      <c r="AG72" s="148"/>
      <c r="AH72" s="148"/>
      <c r="AI72" s="148"/>
      <c r="AJ72" s="148"/>
      <c r="AK72" s="148"/>
      <c r="AL72" s="148"/>
      <c r="AM72" s="148"/>
      <c r="AN72" s="148"/>
      <c r="AO72" s="148"/>
      <c r="AP72" s="148"/>
      <c r="AQ72" s="148"/>
      <c r="AR72" s="101"/>
      <c r="AS72" s="80"/>
      <c r="AT72" s="101"/>
      <c r="AU72" s="101"/>
      <c r="AV72" s="80"/>
      <c r="AW72" s="101"/>
      <c r="AX72" s="101"/>
      <c r="AY72" s="101"/>
      <c r="AZ72" s="101"/>
      <c r="BA72" s="101"/>
      <c r="BB72" s="101"/>
      <c r="BC72" s="101"/>
      <c r="BD72" s="101"/>
      <c r="BE72" s="101"/>
      <c r="BF72" s="101"/>
      <c r="BG72" s="101"/>
      <c r="BH72" s="80"/>
      <c r="BI72" s="101"/>
      <c r="BJ72" s="101"/>
      <c r="BK72" s="80"/>
      <c r="BL72" s="101"/>
      <c r="BM72" s="80"/>
      <c r="BN72" s="101"/>
      <c r="BO72" s="101"/>
      <c r="BP72" s="101"/>
      <c r="BQ72" s="80"/>
      <c r="BR72" s="101"/>
      <c r="BS72" s="101"/>
      <c r="BT72" s="101"/>
      <c r="BU72" s="101"/>
      <c r="BV72" s="102"/>
      <c r="BW72" s="101"/>
      <c r="BX72" s="101"/>
      <c r="BY72" s="80"/>
      <c r="BZ72" s="101"/>
      <c r="CA72" s="101"/>
      <c r="CB72" s="101"/>
      <c r="CC72" s="101"/>
      <c r="CD72" s="80"/>
      <c r="CE72" s="80"/>
      <c r="CF72" s="80"/>
      <c r="CG72" s="101"/>
      <c r="CH72" s="84"/>
    </row>
    <row r="73" spans="1:86" ht="54.95" customHeight="1" collapsed="1" x14ac:dyDescent="0.25">
      <c r="A73" s="18" t="s">
        <v>36</v>
      </c>
      <c r="B73" s="81" t="str">
        <f>A73&amp;" "&amp;VLOOKUP(A73,T_COMPETENCES[#Data],2,FALSE)</f>
        <v>C4.3 S'avoir s'auto évaluer</v>
      </c>
      <c r="C73" s="68" t="str">
        <f t="shared" ref="C73:C74" si="23">IF(E73=0,"NE",(SUM(F73:CG73)*0.25)/COUNTA(F73:CG73))</f>
        <v>NE</v>
      </c>
      <c r="D73" s="69" t="str">
        <f t="shared" ref="D73:D74" si="24">IF(E73=0,"NE",IF(AND(C73&gt;=$C$3,E73&gt;=3),"OUI","NON"))</f>
        <v>NE</v>
      </c>
      <c r="E73" s="70">
        <f t="shared" ref="E73:E74" si="25">COUNTA(F73:CG73)</f>
        <v>0</v>
      </c>
      <c r="F73" s="71"/>
      <c r="G73" s="71"/>
      <c r="H73" s="72"/>
      <c r="I73" s="71"/>
      <c r="J73" s="71"/>
      <c r="K73" s="71"/>
      <c r="L73" s="71"/>
      <c r="M73" s="71"/>
      <c r="N73" s="72"/>
      <c r="O73" s="71"/>
      <c r="P73" s="71"/>
      <c r="Q73" s="73"/>
      <c r="R73" s="71"/>
      <c r="S73" s="71"/>
      <c r="T73" s="71"/>
      <c r="U73" s="71"/>
      <c r="V73" s="71"/>
      <c r="W73" s="71"/>
      <c r="X73" s="71"/>
      <c r="Y73" s="71"/>
      <c r="Z73" s="72"/>
      <c r="AA73" s="71"/>
      <c r="AB73" s="71"/>
      <c r="AC73" s="72"/>
      <c r="AD73" s="71"/>
      <c r="AE73" s="71"/>
      <c r="AF73" s="72"/>
      <c r="AG73" s="71"/>
      <c r="AH73" s="71"/>
      <c r="AI73" s="72"/>
      <c r="AJ73" s="71"/>
      <c r="AK73" s="71"/>
      <c r="AL73" s="72"/>
      <c r="AM73" s="71"/>
      <c r="AN73" s="71"/>
      <c r="AO73" s="71"/>
      <c r="AP73" s="71"/>
      <c r="AQ73" s="71"/>
      <c r="AR73" s="74"/>
      <c r="AS73" s="72"/>
      <c r="AT73" s="71"/>
      <c r="AU73" s="71"/>
      <c r="AV73" s="72"/>
      <c r="AW73" s="71"/>
      <c r="AX73" s="71"/>
      <c r="AY73" s="71"/>
      <c r="AZ73" s="71"/>
      <c r="BA73" s="71"/>
      <c r="BB73" s="71"/>
      <c r="BC73" s="71"/>
      <c r="BD73" s="71"/>
      <c r="BE73" s="71"/>
      <c r="BF73" s="71"/>
      <c r="BG73" s="71"/>
      <c r="BH73" s="72"/>
      <c r="BI73" s="71"/>
      <c r="BJ73" s="71"/>
      <c r="BK73" s="72"/>
      <c r="BL73" s="71"/>
      <c r="BM73" s="72"/>
      <c r="BN73" s="71"/>
      <c r="BO73" s="71"/>
      <c r="BP73" s="71"/>
      <c r="BQ73" s="72"/>
      <c r="BR73" s="71"/>
      <c r="BS73" s="71"/>
      <c r="BT73" s="71"/>
      <c r="BU73" s="71"/>
      <c r="BV73" s="72"/>
      <c r="BW73" s="71"/>
      <c r="BX73" s="71"/>
      <c r="BY73" s="72"/>
      <c r="BZ73" s="71"/>
      <c r="CA73" s="71"/>
      <c r="CB73" s="71"/>
      <c r="CC73" s="71"/>
      <c r="CD73" s="72"/>
      <c r="CE73" s="72"/>
      <c r="CF73" s="72"/>
      <c r="CG73" s="71"/>
      <c r="CH73" s="84"/>
    </row>
    <row r="74" spans="1:86" ht="54.95" customHeight="1" x14ac:dyDescent="0.25">
      <c r="A74" s="18" t="s">
        <v>37</v>
      </c>
      <c r="B74" s="67" t="str">
        <f>A74&amp;" "&amp;VLOOKUP(A74,T_COMPETENCES[#Data],2,FALSE)</f>
        <v>C4.4 Décrire oralement un produit, ouvrage ou partie d’ouvrage</v>
      </c>
      <c r="C74" s="68" t="str">
        <f t="shared" si="23"/>
        <v>NE</v>
      </c>
      <c r="D74" s="69" t="str">
        <f t="shared" si="24"/>
        <v>NE</v>
      </c>
      <c r="E74" s="70">
        <f t="shared" si="25"/>
        <v>0</v>
      </c>
      <c r="F74" s="71"/>
      <c r="G74" s="71"/>
      <c r="H74" s="72"/>
      <c r="I74" s="71"/>
      <c r="J74" s="71"/>
      <c r="K74" s="71"/>
      <c r="L74" s="71"/>
      <c r="M74" s="71"/>
      <c r="N74" s="72"/>
      <c r="O74" s="71"/>
      <c r="P74" s="71"/>
      <c r="Q74" s="73"/>
      <c r="R74" s="71"/>
      <c r="S74" s="71"/>
      <c r="T74" s="71"/>
      <c r="U74" s="71"/>
      <c r="V74" s="71"/>
      <c r="W74" s="71"/>
      <c r="X74" s="71"/>
      <c r="Y74" s="71"/>
      <c r="Z74" s="72"/>
      <c r="AA74" s="71"/>
      <c r="AB74" s="71"/>
      <c r="AC74" s="72"/>
      <c r="AD74" s="71"/>
      <c r="AE74" s="71"/>
      <c r="AF74" s="72"/>
      <c r="AG74" s="71"/>
      <c r="AH74" s="71"/>
      <c r="AI74" s="72"/>
      <c r="AJ74" s="71"/>
      <c r="AK74" s="71"/>
      <c r="AL74" s="72"/>
      <c r="AM74" s="71"/>
      <c r="AN74" s="71"/>
      <c r="AO74" s="71"/>
      <c r="AP74" s="71"/>
      <c r="AQ74" s="71"/>
      <c r="AR74" s="74"/>
      <c r="AS74" s="72"/>
      <c r="AT74" s="71"/>
      <c r="AU74" s="71"/>
      <c r="AV74" s="72"/>
      <c r="AW74" s="71"/>
      <c r="AX74" s="71"/>
      <c r="AY74" s="71"/>
      <c r="AZ74" s="71"/>
      <c r="BA74" s="71"/>
      <c r="BB74" s="71"/>
      <c r="BC74" s="71"/>
      <c r="BD74" s="71"/>
      <c r="BE74" s="71"/>
      <c r="BF74" s="71"/>
      <c r="BG74" s="71"/>
      <c r="BH74" s="72"/>
      <c r="BI74" s="71"/>
      <c r="BJ74" s="71"/>
      <c r="BK74" s="72"/>
      <c r="BL74" s="71"/>
      <c r="BM74" s="72"/>
      <c r="BN74" s="71"/>
      <c r="BO74" s="71"/>
      <c r="BP74" s="71"/>
      <c r="BQ74" s="72"/>
      <c r="BR74" s="71"/>
      <c r="BS74" s="71"/>
      <c r="BT74" s="71"/>
      <c r="BU74" s="71"/>
      <c r="BV74" s="72"/>
      <c r="BW74" s="71"/>
      <c r="BX74" s="71"/>
      <c r="BY74" s="72"/>
      <c r="BZ74" s="71"/>
      <c r="CA74" s="71"/>
      <c r="CB74" s="71"/>
      <c r="CC74" s="71"/>
      <c r="CD74" s="72"/>
      <c r="CE74" s="72"/>
      <c r="CF74" s="72"/>
      <c r="CG74" s="71"/>
      <c r="CH74" s="84"/>
    </row>
    <row r="75" spans="1:86" ht="28.15" hidden="1" customHeight="1" outlineLevel="1" x14ac:dyDescent="0.25">
      <c r="B75" s="103" t="s">
        <v>140</v>
      </c>
      <c r="C75" s="142" t="s">
        <v>141</v>
      </c>
      <c r="D75" s="142"/>
      <c r="E75" s="142"/>
      <c r="F75" s="142"/>
      <c r="G75" s="142"/>
      <c r="H75" s="142"/>
      <c r="I75" s="142"/>
      <c r="J75" s="142"/>
      <c r="K75" s="142"/>
      <c r="L75" s="142"/>
      <c r="M75" s="142"/>
      <c r="N75" s="142"/>
      <c r="O75" s="142"/>
      <c r="P75" s="142"/>
      <c r="Q75" s="142"/>
      <c r="R75" s="142"/>
      <c r="S75" s="142"/>
      <c r="T75" s="142"/>
      <c r="U75" s="142"/>
      <c r="V75" s="142"/>
      <c r="W75" s="142"/>
      <c r="X75" s="142"/>
      <c r="Y75" s="142"/>
      <c r="Z75" s="142"/>
      <c r="AA75" s="142"/>
      <c r="AB75" s="142"/>
      <c r="AC75" s="142"/>
      <c r="AD75" s="142"/>
      <c r="AE75" s="142"/>
      <c r="AF75" s="142"/>
      <c r="AG75" s="142"/>
      <c r="AH75" s="142"/>
      <c r="AI75" s="142"/>
      <c r="AJ75" s="142"/>
      <c r="AK75" s="142"/>
      <c r="AL75" s="142"/>
      <c r="AM75" s="142"/>
      <c r="AN75" s="142"/>
      <c r="AO75" s="142"/>
      <c r="AP75" s="142"/>
      <c r="AQ75" s="142"/>
      <c r="AR75" s="101"/>
      <c r="AS75" s="80"/>
      <c r="AT75" s="101"/>
      <c r="AU75" s="101"/>
      <c r="AV75" s="80"/>
      <c r="AW75" s="101"/>
      <c r="AX75" s="101"/>
      <c r="AY75" s="101"/>
      <c r="AZ75" s="101"/>
      <c r="BA75" s="101"/>
      <c r="BB75" s="101"/>
      <c r="BC75" s="101"/>
      <c r="BD75" s="101"/>
      <c r="BE75" s="101"/>
      <c r="BF75" s="101"/>
      <c r="BG75" s="101"/>
      <c r="BH75" s="80"/>
      <c r="BI75" s="101"/>
      <c r="BJ75" s="101"/>
      <c r="BK75" s="80"/>
      <c r="BL75" s="101"/>
      <c r="BM75" s="80"/>
      <c r="BN75" s="101"/>
      <c r="BO75" s="101"/>
      <c r="BP75" s="101"/>
      <c r="BQ75" s="80"/>
      <c r="BR75" s="101"/>
      <c r="BS75" s="101"/>
      <c r="BT75" s="101"/>
      <c r="BU75" s="101"/>
      <c r="BV75" s="102"/>
      <c r="BW75" s="101"/>
      <c r="BX75" s="101"/>
      <c r="BY75" s="80"/>
      <c r="BZ75" s="101"/>
      <c r="CA75" s="101"/>
      <c r="CB75" s="101"/>
      <c r="CC75" s="101"/>
      <c r="CD75" s="80"/>
      <c r="CE75" s="80"/>
      <c r="CF75" s="80"/>
      <c r="CG75" s="101"/>
      <c r="CH75" s="84"/>
    </row>
    <row r="76" spans="1:86" ht="54" hidden="1" customHeight="1" outlineLevel="1" x14ac:dyDescent="0.25">
      <c r="B76" s="103" t="s">
        <v>142</v>
      </c>
      <c r="C76" s="142" t="s">
        <v>143</v>
      </c>
      <c r="D76" s="142"/>
      <c r="E76" s="142"/>
      <c r="F76" s="142"/>
      <c r="G76" s="142"/>
      <c r="H76" s="142"/>
      <c r="I76" s="142"/>
      <c r="J76" s="142"/>
      <c r="K76" s="142"/>
      <c r="L76" s="142"/>
      <c r="M76" s="142"/>
      <c r="N76" s="142"/>
      <c r="O76" s="142"/>
      <c r="P76" s="142"/>
      <c r="Q76" s="142"/>
      <c r="R76" s="142"/>
      <c r="S76" s="142"/>
      <c r="T76" s="142"/>
      <c r="U76" s="142"/>
      <c r="V76" s="142"/>
      <c r="W76" s="142"/>
      <c r="X76" s="142"/>
      <c r="Y76" s="142"/>
      <c r="Z76" s="142"/>
      <c r="AA76" s="142"/>
      <c r="AB76" s="142"/>
      <c r="AC76" s="142"/>
      <c r="AD76" s="142"/>
      <c r="AE76" s="142"/>
      <c r="AF76" s="142"/>
      <c r="AG76" s="142"/>
      <c r="AH76" s="142"/>
      <c r="AI76" s="142"/>
      <c r="AJ76" s="142"/>
      <c r="AK76" s="142"/>
      <c r="AL76" s="142"/>
      <c r="AM76" s="142"/>
      <c r="AN76" s="142"/>
      <c r="AO76" s="142"/>
      <c r="AP76" s="142"/>
      <c r="AQ76" s="142"/>
      <c r="AR76" s="101"/>
      <c r="AS76" s="80"/>
      <c r="AT76" s="101"/>
      <c r="AU76" s="101"/>
      <c r="AV76" s="80"/>
      <c r="AW76" s="101"/>
      <c r="AX76" s="101"/>
      <c r="AY76" s="101"/>
      <c r="AZ76" s="101"/>
      <c r="BA76" s="101"/>
      <c r="BB76" s="101"/>
      <c r="BC76" s="101"/>
      <c r="BD76" s="101"/>
      <c r="BE76" s="101"/>
      <c r="BF76" s="101"/>
      <c r="BG76" s="101"/>
      <c r="BH76" s="80"/>
      <c r="BI76" s="101"/>
      <c r="BJ76" s="101"/>
      <c r="BK76" s="80"/>
      <c r="BL76" s="101"/>
      <c r="BM76" s="80"/>
      <c r="BN76" s="101"/>
      <c r="BO76" s="101"/>
      <c r="BP76" s="101"/>
      <c r="BQ76" s="80"/>
      <c r="BR76" s="101"/>
      <c r="BS76" s="101"/>
      <c r="BT76" s="101"/>
      <c r="BU76" s="101"/>
      <c r="BV76" s="102"/>
      <c r="BW76" s="101"/>
      <c r="BX76" s="101"/>
      <c r="BY76" s="80"/>
      <c r="BZ76" s="101"/>
      <c r="CA76" s="101"/>
      <c r="CB76" s="101"/>
      <c r="CC76" s="101"/>
      <c r="CD76" s="80"/>
      <c r="CE76" s="80"/>
      <c r="CF76" s="80"/>
      <c r="CG76" s="101"/>
      <c r="CH76" s="84"/>
    </row>
    <row r="77" spans="1:86" ht="28.15" hidden="1" customHeight="1" outlineLevel="1" x14ac:dyDescent="0.25">
      <c r="B77" s="103" t="s">
        <v>144</v>
      </c>
      <c r="C77" s="142" t="s">
        <v>145</v>
      </c>
      <c r="D77" s="142"/>
      <c r="E77" s="142"/>
      <c r="F77" s="142"/>
      <c r="G77" s="142"/>
      <c r="H77" s="142"/>
      <c r="I77" s="142"/>
      <c r="J77" s="142"/>
      <c r="K77" s="142"/>
      <c r="L77" s="142"/>
      <c r="M77" s="142"/>
      <c r="N77" s="142"/>
      <c r="O77" s="142"/>
      <c r="P77" s="142"/>
      <c r="Q77" s="142"/>
      <c r="R77" s="142"/>
      <c r="S77" s="142"/>
      <c r="T77" s="142"/>
      <c r="U77" s="142"/>
      <c r="V77" s="142"/>
      <c r="W77" s="142"/>
      <c r="X77" s="142"/>
      <c r="Y77" s="142"/>
      <c r="Z77" s="142"/>
      <c r="AA77" s="142"/>
      <c r="AB77" s="142"/>
      <c r="AC77" s="142"/>
      <c r="AD77" s="142"/>
      <c r="AE77" s="142"/>
      <c r="AF77" s="142"/>
      <c r="AG77" s="142"/>
      <c r="AH77" s="142"/>
      <c r="AI77" s="142"/>
      <c r="AJ77" s="142"/>
      <c r="AK77" s="142"/>
      <c r="AL77" s="142"/>
      <c r="AM77" s="142"/>
      <c r="AN77" s="142"/>
      <c r="AO77" s="142"/>
      <c r="AP77" s="142"/>
      <c r="AQ77" s="142"/>
      <c r="AR77" s="101"/>
      <c r="AS77" s="80"/>
      <c r="AT77" s="101"/>
      <c r="AU77" s="101"/>
      <c r="AV77" s="80"/>
      <c r="AW77" s="101"/>
      <c r="AX77" s="101"/>
      <c r="AY77" s="101"/>
      <c r="AZ77" s="101"/>
      <c r="BA77" s="101"/>
      <c r="BB77" s="101"/>
      <c r="BC77" s="101"/>
      <c r="BD77" s="101"/>
      <c r="BE77" s="101"/>
      <c r="BF77" s="101"/>
      <c r="BG77" s="101"/>
      <c r="BH77" s="80"/>
      <c r="BI77" s="101"/>
      <c r="BJ77" s="101"/>
      <c r="BK77" s="80"/>
      <c r="BL77" s="101"/>
      <c r="BM77" s="80"/>
      <c r="BN77" s="101"/>
      <c r="BO77" s="101"/>
      <c r="BP77" s="101"/>
      <c r="BQ77" s="80"/>
      <c r="BR77" s="101"/>
      <c r="BS77" s="101"/>
      <c r="BT77" s="101"/>
      <c r="BU77" s="101"/>
      <c r="BV77" s="102"/>
      <c r="BW77" s="101"/>
      <c r="BX77" s="101"/>
      <c r="BY77" s="80"/>
      <c r="BZ77" s="101"/>
      <c r="CA77" s="101"/>
      <c r="CB77" s="101"/>
      <c r="CC77" s="101"/>
      <c r="CD77" s="80"/>
      <c r="CE77" s="80"/>
      <c r="CF77" s="80"/>
      <c r="CG77" s="101"/>
      <c r="CH77" s="84"/>
    </row>
    <row r="78" spans="1:86" ht="28.15" hidden="1" customHeight="1" outlineLevel="1" x14ac:dyDescent="0.25">
      <c r="B78" s="103" t="s">
        <v>146</v>
      </c>
      <c r="C78" s="142"/>
      <c r="D78" s="142"/>
      <c r="E78" s="142"/>
      <c r="F78" s="142"/>
      <c r="G78" s="142"/>
      <c r="H78" s="142"/>
      <c r="I78" s="142"/>
      <c r="J78" s="142"/>
      <c r="K78" s="142"/>
      <c r="L78" s="142"/>
      <c r="M78" s="142"/>
      <c r="N78" s="142"/>
      <c r="O78" s="142"/>
      <c r="P78" s="142"/>
      <c r="Q78" s="142"/>
      <c r="R78" s="142"/>
      <c r="S78" s="142"/>
      <c r="T78" s="142"/>
      <c r="U78" s="142"/>
      <c r="V78" s="142"/>
      <c r="W78" s="142"/>
      <c r="X78" s="142"/>
      <c r="Y78" s="142"/>
      <c r="Z78" s="142"/>
      <c r="AA78" s="142"/>
      <c r="AB78" s="142"/>
      <c r="AC78" s="142"/>
      <c r="AD78" s="142"/>
      <c r="AE78" s="142"/>
      <c r="AF78" s="142"/>
      <c r="AG78" s="142"/>
      <c r="AH78" s="142"/>
      <c r="AI78" s="142"/>
      <c r="AJ78" s="142"/>
      <c r="AK78" s="142"/>
      <c r="AL78" s="142"/>
      <c r="AM78" s="142"/>
      <c r="AN78" s="142"/>
      <c r="AO78" s="142"/>
      <c r="AP78" s="142"/>
      <c r="AQ78" s="142"/>
      <c r="AR78" s="101"/>
      <c r="AS78" s="80"/>
      <c r="AT78" s="101"/>
      <c r="AU78" s="101"/>
      <c r="AV78" s="80"/>
      <c r="AW78" s="101"/>
      <c r="AX78" s="101"/>
      <c r="AY78" s="101"/>
      <c r="AZ78" s="101"/>
      <c r="BA78" s="101"/>
      <c r="BB78" s="101"/>
      <c r="BC78" s="101"/>
      <c r="BD78" s="101"/>
      <c r="BE78" s="101"/>
      <c r="BF78" s="101"/>
      <c r="BG78" s="101"/>
      <c r="BH78" s="80"/>
      <c r="BI78" s="101"/>
      <c r="BJ78" s="101"/>
      <c r="BK78" s="80"/>
      <c r="BL78" s="101"/>
      <c r="BM78" s="80"/>
      <c r="BN78" s="101"/>
      <c r="BO78" s="101"/>
      <c r="BP78" s="101"/>
      <c r="BQ78" s="80"/>
      <c r="BR78" s="101"/>
      <c r="BS78" s="101"/>
      <c r="BT78" s="101"/>
      <c r="BU78" s="101"/>
      <c r="BV78" s="102"/>
      <c r="BW78" s="101"/>
      <c r="BX78" s="101"/>
      <c r="BY78" s="80"/>
      <c r="BZ78" s="101"/>
      <c r="CA78" s="101"/>
      <c r="CB78" s="101"/>
      <c r="CC78" s="101"/>
      <c r="CD78" s="80"/>
      <c r="CE78" s="80"/>
      <c r="CF78" s="80"/>
      <c r="CG78" s="101"/>
      <c r="CH78" s="84"/>
    </row>
    <row r="79" spans="1:86" ht="28.15" hidden="1" customHeight="1" outlineLevel="1" x14ac:dyDescent="0.25">
      <c r="B79" s="103" t="s">
        <v>147</v>
      </c>
      <c r="C79" s="142" t="s">
        <v>148</v>
      </c>
      <c r="D79" s="142"/>
      <c r="E79" s="142"/>
      <c r="F79" s="142"/>
      <c r="G79" s="142"/>
      <c r="H79" s="142"/>
      <c r="I79" s="142"/>
      <c r="J79" s="142"/>
      <c r="K79" s="142"/>
      <c r="L79" s="142"/>
      <c r="M79" s="142"/>
      <c r="N79" s="142"/>
      <c r="O79" s="142"/>
      <c r="P79" s="142"/>
      <c r="Q79" s="142"/>
      <c r="R79" s="142"/>
      <c r="S79" s="142"/>
      <c r="T79" s="142"/>
      <c r="U79" s="142"/>
      <c r="V79" s="142"/>
      <c r="W79" s="142"/>
      <c r="X79" s="142"/>
      <c r="Y79" s="142"/>
      <c r="Z79" s="142"/>
      <c r="AA79" s="142"/>
      <c r="AB79" s="142"/>
      <c r="AC79" s="142"/>
      <c r="AD79" s="142"/>
      <c r="AE79" s="142"/>
      <c r="AF79" s="142"/>
      <c r="AG79" s="142"/>
      <c r="AH79" s="142"/>
      <c r="AI79" s="142"/>
      <c r="AJ79" s="142"/>
      <c r="AK79" s="142"/>
      <c r="AL79" s="142"/>
      <c r="AM79" s="142"/>
      <c r="AN79" s="142"/>
      <c r="AO79" s="142"/>
      <c r="AP79" s="142"/>
      <c r="AQ79" s="142"/>
      <c r="AR79" s="101"/>
      <c r="AS79" s="80"/>
      <c r="AT79" s="101"/>
      <c r="AU79" s="101"/>
      <c r="AV79" s="80"/>
      <c r="AW79" s="101"/>
      <c r="AX79" s="101"/>
      <c r="AY79" s="101"/>
      <c r="AZ79" s="101"/>
      <c r="BA79" s="101"/>
      <c r="BB79" s="101"/>
      <c r="BC79" s="101"/>
      <c r="BD79" s="101"/>
      <c r="BE79" s="101"/>
      <c r="BF79" s="101"/>
      <c r="BG79" s="101"/>
      <c r="BH79" s="80"/>
      <c r="BI79" s="101"/>
      <c r="BJ79" s="101"/>
      <c r="BK79" s="80"/>
      <c r="BL79" s="101"/>
      <c r="BM79" s="80"/>
      <c r="BN79" s="101"/>
      <c r="BO79" s="101"/>
      <c r="BP79" s="101"/>
      <c r="BQ79" s="80"/>
      <c r="BR79" s="101"/>
      <c r="BS79" s="101"/>
      <c r="BT79" s="101"/>
      <c r="BU79" s="101"/>
      <c r="BV79" s="102"/>
      <c r="BW79" s="101"/>
      <c r="BX79" s="101"/>
      <c r="BY79" s="80"/>
      <c r="BZ79" s="101"/>
      <c r="CA79" s="101"/>
      <c r="CB79" s="101"/>
      <c r="CC79" s="101"/>
      <c r="CD79" s="80"/>
      <c r="CE79" s="80"/>
      <c r="CF79" s="80"/>
      <c r="CG79" s="101"/>
      <c r="CH79" s="84"/>
    </row>
    <row r="80" spans="1:86" ht="54" hidden="1" customHeight="1" outlineLevel="1" x14ac:dyDescent="0.25">
      <c r="B80" s="103" t="s">
        <v>149</v>
      </c>
      <c r="C80" s="142" t="s">
        <v>150</v>
      </c>
      <c r="D80" s="142"/>
      <c r="E80" s="142"/>
      <c r="F80" s="142"/>
      <c r="G80" s="142"/>
      <c r="H80" s="142"/>
      <c r="I80" s="142"/>
      <c r="J80" s="142"/>
      <c r="K80" s="142"/>
      <c r="L80" s="142"/>
      <c r="M80" s="142"/>
      <c r="N80" s="142"/>
      <c r="O80" s="142"/>
      <c r="P80" s="142"/>
      <c r="Q80" s="142"/>
      <c r="R80" s="142"/>
      <c r="S80" s="142"/>
      <c r="T80" s="142"/>
      <c r="U80" s="142"/>
      <c r="V80" s="142"/>
      <c r="W80" s="142"/>
      <c r="X80" s="142"/>
      <c r="Y80" s="142"/>
      <c r="Z80" s="142"/>
      <c r="AA80" s="142"/>
      <c r="AB80" s="142"/>
      <c r="AC80" s="142"/>
      <c r="AD80" s="142"/>
      <c r="AE80" s="142"/>
      <c r="AF80" s="142"/>
      <c r="AG80" s="142"/>
      <c r="AH80" s="142"/>
      <c r="AI80" s="142"/>
      <c r="AJ80" s="142"/>
      <c r="AK80" s="142"/>
      <c r="AL80" s="142"/>
      <c r="AM80" s="142"/>
      <c r="AN80" s="142"/>
      <c r="AO80" s="142"/>
      <c r="AP80" s="142"/>
      <c r="AQ80" s="142"/>
      <c r="AR80" s="101"/>
      <c r="AS80" s="80"/>
      <c r="AT80" s="101"/>
      <c r="AU80" s="101"/>
      <c r="AV80" s="80"/>
      <c r="AW80" s="101"/>
      <c r="AX80" s="101"/>
      <c r="AY80" s="101"/>
      <c r="AZ80" s="101"/>
      <c r="BA80" s="101"/>
      <c r="BB80" s="101"/>
      <c r="BC80" s="101"/>
      <c r="BD80" s="101"/>
      <c r="BE80" s="101"/>
      <c r="BF80" s="101"/>
      <c r="BG80" s="101"/>
      <c r="BH80" s="80"/>
      <c r="BI80" s="101"/>
      <c r="BJ80" s="101"/>
      <c r="BK80" s="80"/>
      <c r="BL80" s="101"/>
      <c r="BM80" s="80"/>
      <c r="BN80" s="101"/>
      <c r="BO80" s="101"/>
      <c r="BP80" s="101"/>
      <c r="BQ80" s="80"/>
      <c r="BR80" s="101"/>
      <c r="BS80" s="101"/>
      <c r="BT80" s="101"/>
      <c r="BU80" s="101"/>
      <c r="BV80" s="102"/>
      <c r="BW80" s="101"/>
      <c r="BX80" s="101"/>
      <c r="BY80" s="80"/>
      <c r="BZ80" s="101"/>
      <c r="CA80" s="101"/>
      <c r="CB80" s="101"/>
      <c r="CC80" s="101"/>
      <c r="CD80" s="80"/>
      <c r="CE80" s="80"/>
      <c r="CF80" s="80"/>
      <c r="CG80" s="101"/>
      <c r="CH80" s="84"/>
    </row>
    <row r="81" spans="2:86" ht="139.9" hidden="1" customHeight="1" outlineLevel="1" x14ac:dyDescent="0.25">
      <c r="B81" s="104" t="s">
        <v>151</v>
      </c>
      <c r="C81" s="142" t="s">
        <v>152</v>
      </c>
      <c r="D81" s="142"/>
      <c r="E81" s="142"/>
      <c r="F81" s="142"/>
      <c r="G81" s="142"/>
      <c r="H81" s="142"/>
      <c r="I81" s="142"/>
      <c r="J81" s="142"/>
      <c r="K81" s="142"/>
      <c r="L81" s="142"/>
      <c r="M81" s="142"/>
      <c r="N81" s="142"/>
      <c r="O81" s="142"/>
      <c r="P81" s="142"/>
      <c r="Q81" s="142"/>
      <c r="R81" s="142"/>
      <c r="S81" s="142"/>
      <c r="T81" s="142"/>
      <c r="U81" s="142"/>
      <c r="V81" s="142"/>
      <c r="W81" s="142"/>
      <c r="X81" s="142"/>
      <c r="Y81" s="142"/>
      <c r="Z81" s="142"/>
      <c r="AA81" s="142"/>
      <c r="AB81" s="142"/>
      <c r="AC81" s="142"/>
      <c r="AD81" s="142"/>
      <c r="AE81" s="142"/>
      <c r="AF81" s="142"/>
      <c r="AG81" s="142"/>
      <c r="AH81" s="142"/>
      <c r="AI81" s="142"/>
      <c r="AJ81" s="142"/>
      <c r="AK81" s="142"/>
      <c r="AL81" s="142"/>
      <c r="AM81" s="142"/>
      <c r="AN81" s="142"/>
      <c r="AO81" s="142"/>
      <c r="AP81" s="142"/>
      <c r="AQ81" s="142"/>
      <c r="AR81" s="105"/>
      <c r="AS81" s="105"/>
      <c r="AT81" s="105"/>
      <c r="AU81" s="105"/>
      <c r="AV81" s="105"/>
      <c r="AW81" s="105"/>
      <c r="AX81" s="105"/>
      <c r="AY81" s="105"/>
      <c r="AZ81" s="105"/>
      <c r="BA81" s="105"/>
      <c r="BB81" s="105"/>
      <c r="BC81" s="105"/>
      <c r="BD81" s="105"/>
      <c r="BE81" s="105"/>
      <c r="BF81" s="105"/>
      <c r="BG81" s="105"/>
      <c r="BH81" s="105"/>
      <c r="BI81" s="105"/>
      <c r="BJ81" s="105"/>
      <c r="BK81" s="105"/>
      <c r="BL81" s="105"/>
      <c r="BM81" s="105"/>
      <c r="BN81" s="105"/>
      <c r="BO81" s="105"/>
      <c r="BP81" s="105"/>
      <c r="BQ81" s="105"/>
      <c r="BR81" s="105"/>
      <c r="BS81" s="105"/>
      <c r="BT81" s="105"/>
      <c r="BU81" s="105"/>
      <c r="BV81" s="105"/>
      <c r="BW81" s="105"/>
      <c r="BX81" s="105"/>
      <c r="BY81" s="105"/>
      <c r="BZ81" s="105"/>
      <c r="CA81" s="105"/>
      <c r="CB81" s="105"/>
      <c r="CC81" s="105"/>
      <c r="CD81" s="105"/>
      <c r="CE81" s="105"/>
      <c r="CF81" s="105"/>
      <c r="CG81" s="105"/>
      <c r="CH81" s="106"/>
    </row>
    <row r="82" spans="2:86" ht="96" customHeight="1" collapsed="1" x14ac:dyDescent="0.25">
      <c r="B82" s="139"/>
      <c r="C82" s="139"/>
      <c r="D82" s="139"/>
      <c r="E82" s="139"/>
      <c r="F82" s="139"/>
      <c r="G82" s="139"/>
      <c r="H82" s="139"/>
      <c r="I82" s="139"/>
      <c r="J82" s="139"/>
      <c r="K82" s="139"/>
      <c r="L82" s="139"/>
      <c r="M82" s="139"/>
      <c r="N82" s="139"/>
      <c r="O82" s="139"/>
      <c r="P82" s="139"/>
      <c r="Q82" s="139"/>
      <c r="R82" s="139"/>
      <c r="S82" s="139"/>
      <c r="T82" s="139"/>
      <c r="U82" s="139"/>
      <c r="V82" s="139"/>
      <c r="W82" s="139"/>
      <c r="X82" s="139"/>
      <c r="Y82" s="139"/>
      <c r="Z82" s="139"/>
      <c r="AA82" s="139"/>
      <c r="AB82" s="139"/>
      <c r="AC82" s="139"/>
      <c r="AD82" s="139"/>
      <c r="AE82" s="139"/>
      <c r="AF82" s="139"/>
      <c r="AG82" s="139"/>
      <c r="AH82" s="139"/>
      <c r="AI82" s="139"/>
      <c r="AJ82" s="139"/>
      <c r="AK82" s="139"/>
      <c r="AL82" s="139"/>
      <c r="AM82" s="139"/>
      <c r="AN82" s="139"/>
      <c r="AO82" s="139"/>
      <c r="AP82" s="139"/>
      <c r="AQ82" s="139"/>
      <c r="AR82" s="139"/>
      <c r="AS82" s="139"/>
      <c r="AT82" s="139"/>
      <c r="AU82" s="139"/>
      <c r="AV82" s="139"/>
      <c r="AW82" s="139"/>
      <c r="AX82" s="139"/>
      <c r="AY82" s="139"/>
      <c r="AZ82" s="139"/>
      <c r="BA82" s="139"/>
      <c r="BB82" s="139"/>
      <c r="BC82" s="139"/>
      <c r="BD82" s="139"/>
      <c r="BE82" s="139"/>
      <c r="BF82" s="139"/>
      <c r="BG82" s="139"/>
      <c r="BH82" s="139"/>
      <c r="BI82" s="139"/>
      <c r="BJ82" s="139"/>
      <c r="BK82" s="139"/>
      <c r="BL82" s="139"/>
      <c r="BM82" s="139"/>
      <c r="BN82" s="139"/>
      <c r="BO82" s="139"/>
      <c r="BP82" s="139"/>
      <c r="BQ82" s="139"/>
      <c r="BR82" s="139"/>
      <c r="BS82" s="139"/>
      <c r="BT82" s="139"/>
      <c r="BU82" s="139"/>
      <c r="BV82" s="139"/>
      <c r="BW82" s="139"/>
      <c r="BX82" s="139"/>
      <c r="BY82" s="139"/>
      <c r="BZ82" s="139"/>
      <c r="CA82" s="139"/>
      <c r="CB82" s="139"/>
      <c r="CC82" s="139"/>
      <c r="CD82" s="139"/>
      <c r="CE82" s="139"/>
      <c r="CF82" s="139"/>
      <c r="CG82" s="139"/>
    </row>
    <row r="83" spans="2:86" ht="38.25" customHeight="1" x14ac:dyDescent="0.25">
      <c r="CH83" s="35"/>
    </row>
    <row r="84" spans="2:86" ht="25.15" customHeight="1" x14ac:dyDescent="0.35">
      <c r="B84" s="140"/>
      <c r="C84" s="140"/>
      <c r="F84" s="109"/>
      <c r="CH84" s="35"/>
    </row>
    <row r="85" spans="2:86" ht="25.15" customHeight="1" x14ac:dyDescent="0.35">
      <c r="B85" s="141"/>
      <c r="C85" s="141"/>
      <c r="CH85" s="35"/>
    </row>
    <row r="86" spans="2:86" ht="25.15" customHeight="1" x14ac:dyDescent="0.35">
      <c r="B86" s="140"/>
      <c r="C86" s="140"/>
      <c r="D86" s="110"/>
      <c r="W86" s="35" t="s">
        <v>153</v>
      </c>
      <c r="CH86" s="35"/>
    </row>
    <row r="87" spans="2:86" ht="25.15" customHeight="1" x14ac:dyDescent="0.35">
      <c r="B87" s="141"/>
      <c r="C87" s="141"/>
    </row>
    <row r="88" spans="2:86" ht="25.15" customHeight="1" x14ac:dyDescent="0.35">
      <c r="B88" s="140"/>
      <c r="C88" s="140"/>
      <c r="D88" s="111"/>
    </row>
    <row r="89" spans="2:86" x14ac:dyDescent="0.25">
      <c r="B89" s="138"/>
      <c r="C89" s="138"/>
    </row>
    <row r="90" spans="2:86" x14ac:dyDescent="0.25">
      <c r="B90" s="138"/>
      <c r="C90" s="138"/>
    </row>
  </sheetData>
  <sheetProtection sheet="1" objects="1" scenarios="1" formatColumns="0" formatRows="0"/>
  <mergeCells count="91">
    <mergeCell ref="B89:C89"/>
    <mergeCell ref="B90:C90"/>
    <mergeCell ref="B82:CG82"/>
    <mergeCell ref="B84:C84"/>
    <mergeCell ref="B85:C85"/>
    <mergeCell ref="B86:C86"/>
    <mergeCell ref="B87:C87"/>
    <mergeCell ref="B88:C88"/>
    <mergeCell ref="C75:AQ75"/>
    <mergeCell ref="C76:AQ76"/>
    <mergeCell ref="C77:AQ78"/>
    <mergeCell ref="C79:AQ79"/>
    <mergeCell ref="C80:AQ80"/>
    <mergeCell ref="C81:AQ81"/>
    <mergeCell ref="B65:CG65"/>
    <mergeCell ref="C67:AQ67"/>
    <mergeCell ref="C68:AQ68"/>
    <mergeCell ref="C69:AQ69"/>
    <mergeCell ref="C71:AQ71"/>
    <mergeCell ref="C72:AQ72"/>
    <mergeCell ref="C48:AQ48"/>
    <mergeCell ref="C49:AQ49"/>
    <mergeCell ref="C51:AQ52"/>
    <mergeCell ref="C55:AQ55"/>
    <mergeCell ref="C63:AQ63"/>
    <mergeCell ref="C64:AQ64"/>
    <mergeCell ref="C34:AQ34"/>
    <mergeCell ref="B36:CG36"/>
    <mergeCell ref="C39:AQ39"/>
    <mergeCell ref="C40:AQ40"/>
    <mergeCell ref="C43:AQ45"/>
    <mergeCell ref="C47:AQ47"/>
    <mergeCell ref="C17:AQ17"/>
    <mergeCell ref="C23:AQ23"/>
    <mergeCell ref="C24:AQ24"/>
    <mergeCell ref="B25:CG25"/>
    <mergeCell ref="C28:AQ28"/>
    <mergeCell ref="C33:AQ33"/>
    <mergeCell ref="BZ10:CC10"/>
    <mergeCell ref="CD10:CG10"/>
    <mergeCell ref="B12:CG12"/>
    <mergeCell ref="C14:AQ14"/>
    <mergeCell ref="C15:AQ15"/>
    <mergeCell ref="C16:AQ16"/>
    <mergeCell ref="BB10:BE10"/>
    <mergeCell ref="BF10:BI10"/>
    <mergeCell ref="BJ10:BM10"/>
    <mergeCell ref="BN10:BQ10"/>
    <mergeCell ref="BR10:BU10"/>
    <mergeCell ref="BV10:BY10"/>
    <mergeCell ref="AD10:AG10"/>
    <mergeCell ref="AH10:AK10"/>
    <mergeCell ref="AL10:AO10"/>
    <mergeCell ref="AP10:AS10"/>
    <mergeCell ref="AT10:AW10"/>
    <mergeCell ref="AX10:BA10"/>
    <mergeCell ref="F10:I10"/>
    <mergeCell ref="J10:M10"/>
    <mergeCell ref="N10:Q10"/>
    <mergeCell ref="R10:U10"/>
    <mergeCell ref="V10:Y10"/>
    <mergeCell ref="Z10:AC10"/>
    <mergeCell ref="BV7:BY7"/>
    <mergeCell ref="BZ7:CC7"/>
    <mergeCell ref="CD7:CG7"/>
    <mergeCell ref="F8:Y8"/>
    <mergeCell ref="Z8:AS8"/>
    <mergeCell ref="AT8:BM8"/>
    <mergeCell ref="BN8:CG8"/>
    <mergeCell ref="AX7:BA7"/>
    <mergeCell ref="BB7:BE7"/>
    <mergeCell ref="BF7:BI7"/>
    <mergeCell ref="BJ7:BM7"/>
    <mergeCell ref="BN7:BQ7"/>
    <mergeCell ref="BR7:BU7"/>
    <mergeCell ref="Z7:AC7"/>
    <mergeCell ref="AD7:AG7"/>
    <mergeCell ref="AH7:AK7"/>
    <mergeCell ref="AL7:AO7"/>
    <mergeCell ref="AP7:AS7"/>
    <mergeCell ref="AT7:AW7"/>
    <mergeCell ref="F3:CG4"/>
    <mergeCell ref="D6:E6"/>
    <mergeCell ref="C7:C11"/>
    <mergeCell ref="D7:D11"/>
    <mergeCell ref="E7:E11"/>
    <mergeCell ref="F7:I7"/>
    <mergeCell ref="J7:M7"/>
    <mergeCell ref="N7:Q7"/>
    <mergeCell ref="R7:U7"/>
    <mergeCell ref="V7:Y7"/>
  </mergeCells>
  <conditionalFormatting sqref="C13">
    <cfRule type="iconSet" priority="69">
      <iconSet iconSet="5Rating">
        <cfvo type="percent" val="0"/>
        <cfvo type="num" val="0.25"/>
        <cfvo type="num" val="0.5"/>
        <cfvo type="num" val="0.75"/>
        <cfvo type="num" val="1"/>
      </iconSet>
    </cfRule>
  </conditionalFormatting>
  <conditionalFormatting sqref="C18:C22">
    <cfRule type="iconSet" priority="64">
      <iconSet iconSet="5Rating">
        <cfvo type="percent" val="0"/>
        <cfvo type="num" val="0.25"/>
        <cfvo type="num" val="0.5"/>
        <cfvo type="num" val="0.75"/>
        <cfvo type="num" val="1"/>
      </iconSet>
    </cfRule>
  </conditionalFormatting>
  <conditionalFormatting sqref="C26:C27">
    <cfRule type="iconSet" priority="59">
      <iconSet iconSet="5Rating">
        <cfvo type="percent" val="0"/>
        <cfvo type="num" val="0.25"/>
        <cfvo type="num" val="0.5"/>
        <cfvo type="num" val="0.75"/>
        <cfvo type="num" val="1"/>
      </iconSet>
    </cfRule>
  </conditionalFormatting>
  <conditionalFormatting sqref="C29:C32">
    <cfRule type="iconSet" priority="54">
      <iconSet iconSet="5Rating">
        <cfvo type="percent" val="0"/>
        <cfvo type="num" val="0.25"/>
        <cfvo type="num" val="0.5"/>
        <cfvo type="num" val="0.75"/>
        <cfvo type="num" val="1"/>
      </iconSet>
    </cfRule>
  </conditionalFormatting>
  <conditionalFormatting sqref="C35">
    <cfRule type="iconSet" priority="49">
      <iconSet iconSet="5Rating">
        <cfvo type="percent" val="0"/>
        <cfvo type="num" val="0.25"/>
        <cfvo type="num" val="0.5"/>
        <cfvo type="num" val="0.75"/>
        <cfvo type="num" val="1"/>
      </iconSet>
    </cfRule>
  </conditionalFormatting>
  <conditionalFormatting sqref="C37:C38">
    <cfRule type="iconSet" priority="44">
      <iconSet iconSet="5Rating">
        <cfvo type="percent" val="0"/>
        <cfvo type="num" val="0.25"/>
        <cfvo type="num" val="0.5"/>
        <cfvo type="num" val="0.75"/>
        <cfvo type="num" val="1"/>
      </iconSet>
    </cfRule>
  </conditionalFormatting>
  <conditionalFormatting sqref="C41:C42">
    <cfRule type="iconSet" priority="39">
      <iconSet iconSet="5Rating">
        <cfvo type="percent" val="0"/>
        <cfvo type="num" val="0.25"/>
        <cfvo type="num" val="0.5"/>
        <cfvo type="num" val="0.75"/>
        <cfvo type="num" val="1"/>
      </iconSet>
    </cfRule>
  </conditionalFormatting>
  <conditionalFormatting sqref="C46">
    <cfRule type="iconSet" priority="34">
      <iconSet iconSet="5Rating">
        <cfvo type="percent" val="0"/>
        <cfvo type="num" val="0.25"/>
        <cfvo type="num" val="0.5"/>
        <cfvo type="num" val="0.75"/>
        <cfvo type="num" val="1"/>
      </iconSet>
    </cfRule>
  </conditionalFormatting>
  <conditionalFormatting sqref="C50">
    <cfRule type="iconSet" priority="29">
      <iconSet iconSet="5Rating">
        <cfvo type="percent" val="0"/>
        <cfvo type="num" val="0.25"/>
        <cfvo type="num" val="0.5"/>
        <cfvo type="num" val="0.75"/>
        <cfvo type="num" val="1"/>
      </iconSet>
    </cfRule>
  </conditionalFormatting>
  <conditionalFormatting sqref="C53:C54">
    <cfRule type="iconSet" priority="24">
      <iconSet iconSet="5Rating">
        <cfvo type="percent" val="0"/>
        <cfvo type="num" val="0.25"/>
        <cfvo type="num" val="0.5"/>
        <cfvo type="num" val="0.75"/>
        <cfvo type="num" val="1"/>
      </iconSet>
    </cfRule>
  </conditionalFormatting>
  <conditionalFormatting sqref="C56:C62">
    <cfRule type="iconSet" priority="19">
      <iconSet iconSet="5Rating">
        <cfvo type="percent" val="0"/>
        <cfvo type="num" val="0.25"/>
        <cfvo type="num" val="0.5"/>
        <cfvo type="num" val="0.75"/>
        <cfvo type="num" val="1"/>
      </iconSet>
    </cfRule>
  </conditionalFormatting>
  <conditionalFormatting sqref="C66">
    <cfRule type="iconSet" priority="14">
      <iconSet iconSet="5Rating">
        <cfvo type="percent" val="0"/>
        <cfvo type="num" val="0.25"/>
        <cfvo type="num" val="0.5"/>
        <cfvo type="num" val="0.75"/>
        <cfvo type="num" val="1"/>
      </iconSet>
    </cfRule>
  </conditionalFormatting>
  <conditionalFormatting sqref="C70">
    <cfRule type="iconSet" priority="9">
      <iconSet iconSet="5Rating">
        <cfvo type="percent" val="0"/>
        <cfvo type="num" val="0.25"/>
        <cfvo type="num" val="0.5"/>
        <cfvo type="num" val="0.75"/>
        <cfvo type="num" val="1"/>
      </iconSet>
    </cfRule>
  </conditionalFormatting>
  <conditionalFormatting sqref="C73:C74">
    <cfRule type="iconSet" priority="4">
      <iconSet iconSet="5Rating">
        <cfvo type="percent" val="0"/>
        <cfvo type="num" val="0.25"/>
        <cfvo type="num" val="0.5"/>
        <cfvo type="num" val="0.75"/>
        <cfvo type="num" val="1"/>
      </iconSet>
    </cfRule>
  </conditionalFormatting>
  <conditionalFormatting sqref="D13">
    <cfRule type="cellIs" dxfId="83" priority="66" operator="equal">
      <formula>"NON"</formula>
    </cfRule>
    <cfRule type="cellIs" dxfId="82" priority="67" operator="equal">
      <formula>"OUI"</formula>
    </cfRule>
    <cfRule type="cellIs" dxfId="81" priority="68" operator="equal">
      <formula>"NE"</formula>
    </cfRule>
  </conditionalFormatting>
  <conditionalFormatting sqref="D18:D22">
    <cfRule type="cellIs" dxfId="80" priority="61" operator="equal">
      <formula>"NON"</formula>
    </cfRule>
    <cfRule type="cellIs" dxfId="79" priority="62" operator="equal">
      <formula>"OUI"</formula>
    </cfRule>
    <cfRule type="cellIs" dxfId="78" priority="63" operator="equal">
      <formula>"NE"</formula>
    </cfRule>
  </conditionalFormatting>
  <conditionalFormatting sqref="D26:D27">
    <cfRule type="cellIs" dxfId="77" priority="56" operator="equal">
      <formula>"NON"</formula>
    </cfRule>
    <cfRule type="cellIs" dxfId="76" priority="57" operator="equal">
      <formula>"OUI"</formula>
    </cfRule>
    <cfRule type="cellIs" dxfId="75" priority="58" operator="equal">
      <formula>"NE"</formula>
    </cfRule>
  </conditionalFormatting>
  <conditionalFormatting sqref="D29:D32">
    <cfRule type="cellIs" dxfId="74" priority="51" operator="equal">
      <formula>"NON"</formula>
    </cfRule>
    <cfRule type="cellIs" dxfId="73" priority="52" operator="equal">
      <formula>"OUI"</formula>
    </cfRule>
    <cfRule type="cellIs" dxfId="72" priority="53" operator="equal">
      <formula>"NE"</formula>
    </cfRule>
  </conditionalFormatting>
  <conditionalFormatting sqref="D35">
    <cfRule type="cellIs" dxfId="71" priority="46" operator="equal">
      <formula>"NON"</formula>
    </cfRule>
    <cfRule type="cellIs" dxfId="70" priority="47" operator="equal">
      <formula>"OUI"</formula>
    </cfRule>
    <cfRule type="cellIs" dxfId="69" priority="48" operator="equal">
      <formula>"NE"</formula>
    </cfRule>
  </conditionalFormatting>
  <conditionalFormatting sqref="D37:D38">
    <cfRule type="cellIs" dxfId="68" priority="41" operator="equal">
      <formula>"NON"</formula>
    </cfRule>
    <cfRule type="cellIs" dxfId="67" priority="42" operator="equal">
      <formula>"OUI"</formula>
    </cfRule>
    <cfRule type="cellIs" dxfId="66" priority="43" operator="equal">
      <formula>"NE"</formula>
    </cfRule>
  </conditionalFormatting>
  <conditionalFormatting sqref="D41:D42">
    <cfRule type="cellIs" dxfId="65" priority="36" operator="equal">
      <formula>"NON"</formula>
    </cfRule>
    <cfRule type="cellIs" dxfId="64" priority="37" operator="equal">
      <formula>"OUI"</formula>
    </cfRule>
    <cfRule type="cellIs" dxfId="63" priority="38" operator="equal">
      <formula>"NE"</formula>
    </cfRule>
  </conditionalFormatting>
  <conditionalFormatting sqref="D46">
    <cfRule type="cellIs" dxfId="62" priority="31" operator="equal">
      <formula>"NON"</formula>
    </cfRule>
    <cfRule type="cellIs" dxfId="61" priority="32" operator="equal">
      <formula>"OUI"</formula>
    </cfRule>
    <cfRule type="cellIs" dxfId="60" priority="33" operator="equal">
      <formula>"NE"</formula>
    </cfRule>
  </conditionalFormatting>
  <conditionalFormatting sqref="D50">
    <cfRule type="cellIs" dxfId="59" priority="26" operator="equal">
      <formula>"NON"</formula>
    </cfRule>
    <cfRule type="cellIs" dxfId="58" priority="27" operator="equal">
      <formula>"OUI"</formula>
    </cfRule>
    <cfRule type="cellIs" dxfId="57" priority="28" operator="equal">
      <formula>"NE"</formula>
    </cfRule>
  </conditionalFormatting>
  <conditionalFormatting sqref="D53:D54">
    <cfRule type="cellIs" dxfId="56" priority="21" operator="equal">
      <formula>"NON"</formula>
    </cfRule>
    <cfRule type="cellIs" dxfId="55" priority="22" operator="equal">
      <formula>"OUI"</formula>
    </cfRule>
    <cfRule type="cellIs" dxfId="54" priority="23" operator="equal">
      <formula>"NE"</formula>
    </cfRule>
  </conditionalFormatting>
  <conditionalFormatting sqref="D56:D62">
    <cfRule type="cellIs" dxfId="53" priority="16" operator="equal">
      <formula>"NON"</formula>
    </cfRule>
    <cfRule type="cellIs" dxfId="52" priority="17" operator="equal">
      <formula>"OUI"</formula>
    </cfRule>
    <cfRule type="cellIs" dxfId="51" priority="18" operator="equal">
      <formula>"NE"</formula>
    </cfRule>
  </conditionalFormatting>
  <conditionalFormatting sqref="D66">
    <cfRule type="cellIs" dxfId="50" priority="11" operator="equal">
      <formula>"NON"</formula>
    </cfRule>
    <cfRule type="cellIs" dxfId="49" priority="12" operator="equal">
      <formula>"OUI"</formula>
    </cfRule>
    <cfRule type="cellIs" dxfId="48" priority="13" operator="equal">
      <formula>"NE"</formula>
    </cfRule>
  </conditionalFormatting>
  <conditionalFormatting sqref="D70">
    <cfRule type="cellIs" dxfId="47" priority="6" operator="equal">
      <formula>"NON"</formula>
    </cfRule>
    <cfRule type="cellIs" dxfId="46" priority="7" operator="equal">
      <formula>"OUI"</formula>
    </cfRule>
    <cfRule type="cellIs" dxfId="45" priority="8" operator="equal">
      <formula>"NE"</formula>
    </cfRule>
  </conditionalFormatting>
  <conditionalFormatting sqref="D73:D74">
    <cfRule type="cellIs" dxfId="44" priority="1" operator="equal">
      <formula>"NON"</formula>
    </cfRule>
    <cfRule type="cellIs" dxfId="43" priority="2" operator="equal">
      <formula>"OUI"</formula>
    </cfRule>
    <cfRule type="cellIs" dxfId="42" priority="3" operator="equal">
      <formula>"NE"</formula>
    </cfRule>
  </conditionalFormatting>
  <dataValidations count="3">
    <dataValidation type="decimal" allowBlank="1" showInputMessage="1" showErrorMessage="1" sqref="C13 C18:C22 C26:C27 C29:C32 C35 C37:C38 C41:C42 C46 C50 C53:C54 C56:C62 C66 C70 C73:C74" xr:uid="{CFF45227-18C6-43F0-93AD-27B2797D6F35}">
      <formula1>0</formula1>
      <formula2>1</formula2>
    </dataValidation>
    <dataValidation type="whole" allowBlank="1" showInputMessage="1" showErrorMessage="1" sqref="C14:D17 E13:CG22 E26:CG27 E29:CG32 E35:CG35 E37:CG38 E41:CG42 E46:CG46 E50:CG50 E53:CG54 E56:CG62 E66:CG66 E70:CG70 E73:CG74" xr:uid="{11861132-FE8E-4962-8CEC-5E0DCDB8EB38}">
      <formula1>0</formula1>
      <formula2>4</formula2>
    </dataValidation>
    <dataValidation type="whole" allowBlank="1" showInputMessage="1" showErrorMessage="1" sqref="AR33:CG34 AR51:CG52 AR63:CG64 AR28:CG28 AR23:CG24 AR39:CG40 AR43:CG45 AR47:CG49 AR55:CG55 AR67:CG69 AR71:CG72 AR75:CG81" xr:uid="{FD8B348D-0DA7-4556-993E-2101AD9E6139}">
      <formula1>0</formula1>
      <formula2>1</formula2>
    </dataValidation>
  </dataValidations>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iconSet" priority="70" id="{436ACA44-3A08-4A2F-A714-066DD6E1DA2E}">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F13:CG13</xm:sqref>
        </x14:conditionalFormatting>
        <x14:conditionalFormatting xmlns:xm="http://schemas.microsoft.com/office/excel/2006/main">
          <x14:cfRule type="iconSet" priority="65" id="{1B1314F1-0BCF-4090-A5B5-B0646CD7E217}">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F18:CG22</xm:sqref>
        </x14:conditionalFormatting>
        <x14:conditionalFormatting xmlns:xm="http://schemas.microsoft.com/office/excel/2006/main">
          <x14:cfRule type="iconSet" priority="60" id="{B4E338EC-DC88-4B34-90D6-681BF776E806}">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F26:CG27</xm:sqref>
        </x14:conditionalFormatting>
        <x14:conditionalFormatting xmlns:xm="http://schemas.microsoft.com/office/excel/2006/main">
          <x14:cfRule type="iconSet" priority="55" id="{1C09F8A9-6A7A-4F7F-8C12-5EFBC7486408}">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F29:CG32</xm:sqref>
        </x14:conditionalFormatting>
        <x14:conditionalFormatting xmlns:xm="http://schemas.microsoft.com/office/excel/2006/main">
          <x14:cfRule type="iconSet" priority="50" id="{B4066CA9-4AB7-44CE-AD5B-AC86219FC16A}">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F35:CG35</xm:sqref>
        </x14:conditionalFormatting>
        <x14:conditionalFormatting xmlns:xm="http://schemas.microsoft.com/office/excel/2006/main">
          <x14:cfRule type="iconSet" priority="45" id="{75C60C85-FBAF-41CF-B848-EAD46A47F1BB}">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F37:CG38</xm:sqref>
        </x14:conditionalFormatting>
        <x14:conditionalFormatting xmlns:xm="http://schemas.microsoft.com/office/excel/2006/main">
          <x14:cfRule type="iconSet" priority="40" id="{F511B749-2CAA-4148-9C20-3BC5B0258488}">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F41:CG42</xm:sqref>
        </x14:conditionalFormatting>
        <x14:conditionalFormatting xmlns:xm="http://schemas.microsoft.com/office/excel/2006/main">
          <x14:cfRule type="iconSet" priority="35" id="{7330B0BF-3E8B-4910-A237-46B2C5A6CBE4}">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F46:CG46</xm:sqref>
        </x14:conditionalFormatting>
        <x14:conditionalFormatting xmlns:xm="http://schemas.microsoft.com/office/excel/2006/main">
          <x14:cfRule type="iconSet" priority="30" id="{42EBA5CA-1E8A-4375-8A21-7AEA93845D8B}">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F50:CG50</xm:sqref>
        </x14:conditionalFormatting>
        <x14:conditionalFormatting xmlns:xm="http://schemas.microsoft.com/office/excel/2006/main">
          <x14:cfRule type="iconSet" priority="25" id="{83F530BF-BE84-435F-8B48-84C4468B1CFF}">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F53:CG54</xm:sqref>
        </x14:conditionalFormatting>
        <x14:conditionalFormatting xmlns:xm="http://schemas.microsoft.com/office/excel/2006/main">
          <x14:cfRule type="iconSet" priority="20" id="{6285775C-69FC-4FF7-89DF-8571B8EBA88F}">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F56:CG62</xm:sqref>
        </x14:conditionalFormatting>
        <x14:conditionalFormatting xmlns:xm="http://schemas.microsoft.com/office/excel/2006/main">
          <x14:cfRule type="iconSet" priority="15" id="{D7A4ABB2-2320-4683-8939-CA95F11173D5}">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F66:CG66</xm:sqref>
        </x14:conditionalFormatting>
        <x14:conditionalFormatting xmlns:xm="http://schemas.microsoft.com/office/excel/2006/main">
          <x14:cfRule type="iconSet" priority="10" id="{D7FBA4A1-F851-4B0E-852B-607E646193D3}">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F70:CG70</xm:sqref>
        </x14:conditionalFormatting>
        <x14:conditionalFormatting xmlns:xm="http://schemas.microsoft.com/office/excel/2006/main">
          <x14:cfRule type="iconSet" priority="5" id="{9C072606-6014-4C06-A25E-A2B4F7212E61}">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F73:CG74</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A35DAFF-83D7-47F5-B3FB-C0ADE851B0EA}">
  <sheetPr codeName="F_ME4"/>
  <dimension ref="A1:FA90"/>
  <sheetViews>
    <sheetView showGridLines="0" zoomScale="50" zoomScaleNormal="50" workbookViewId="0">
      <pane xSplit="5" ySplit="12" topLeftCell="F13" activePane="bottomRight" state="frozen"/>
      <selection pane="topRight" activeCell="F1" sqref="F1"/>
      <selection pane="bottomLeft" activeCell="A13" sqref="A13"/>
      <selection pane="bottomRight" activeCell="B7" sqref="B7"/>
    </sheetView>
  </sheetViews>
  <sheetFormatPr baseColWidth="10" defaultColWidth="11.42578125" defaultRowHeight="21" outlineLevelRow="1" outlineLevelCol="1" x14ac:dyDescent="0.25"/>
  <cols>
    <col min="1" max="1" width="11.42578125" style="18" hidden="1" customWidth="1"/>
    <col min="2" max="2" width="133.28515625" style="108" customWidth="1" outlineLevel="1"/>
    <col min="3" max="3" width="15.7109375" style="35" customWidth="1"/>
    <col min="4" max="4" width="10.28515625" style="35" customWidth="1"/>
    <col min="5" max="5" width="9.7109375" style="35" customWidth="1"/>
    <col min="6" max="74" width="4.7109375" style="35" customWidth="1"/>
    <col min="75" max="85" width="4.7109375" style="21" customWidth="1"/>
    <col min="86" max="86" width="11.42578125" style="107"/>
    <col min="87" max="156" width="11.42578125" style="21"/>
    <col min="157" max="157" width="11.5703125" style="22" customWidth="1"/>
    <col min="158" max="16384" width="11.42578125" style="21"/>
  </cols>
  <sheetData>
    <row r="1" spans="1:86" ht="30.75" customHeight="1" x14ac:dyDescent="0.25">
      <c r="B1" s="19"/>
      <c r="C1" s="20"/>
      <c r="D1" s="20"/>
      <c r="E1" s="20"/>
      <c r="F1" s="20"/>
      <c r="G1" s="20"/>
      <c r="H1" s="20"/>
      <c r="I1" s="20"/>
      <c r="J1" s="20"/>
      <c r="K1" s="20"/>
      <c r="L1" s="20"/>
      <c r="M1" s="20"/>
      <c r="N1" s="20"/>
      <c r="O1" s="20"/>
      <c r="P1" s="20"/>
      <c r="Q1" s="20"/>
      <c r="R1" s="20"/>
      <c r="S1" s="20"/>
      <c r="T1" s="20"/>
      <c r="U1" s="20"/>
      <c r="V1" s="20"/>
      <c r="W1" s="20"/>
      <c r="X1" s="20"/>
      <c r="Y1" s="20"/>
      <c r="Z1" s="20"/>
      <c r="AA1" s="20"/>
      <c r="AB1" s="20"/>
      <c r="AC1" s="20"/>
      <c r="AD1" s="20"/>
      <c r="AE1" s="20"/>
      <c r="AF1" s="20"/>
      <c r="AG1" s="20"/>
      <c r="AH1" s="20"/>
      <c r="AI1" s="20"/>
      <c r="AJ1" s="20"/>
      <c r="AK1" s="20"/>
      <c r="AL1" s="20"/>
      <c r="AM1" s="20"/>
      <c r="AN1" s="20"/>
      <c r="AO1" s="20"/>
      <c r="AP1" s="20"/>
      <c r="AQ1" s="20"/>
      <c r="AR1" s="20"/>
      <c r="AS1" s="20"/>
      <c r="AT1" s="20"/>
      <c r="AU1" s="20"/>
      <c r="AV1" s="20"/>
      <c r="AW1" s="20"/>
      <c r="AX1" s="20"/>
      <c r="AY1" s="20"/>
      <c r="AZ1" s="20"/>
      <c r="BA1" s="20"/>
      <c r="BB1" s="20"/>
      <c r="BC1" s="20"/>
      <c r="BD1" s="20"/>
      <c r="BE1" s="20"/>
      <c r="BF1" s="20"/>
      <c r="BG1" s="20"/>
      <c r="BH1" s="20"/>
      <c r="BI1" s="20"/>
      <c r="BJ1" s="20"/>
      <c r="BK1" s="20"/>
      <c r="BL1" s="20"/>
      <c r="BM1" s="20"/>
      <c r="BN1" s="20"/>
      <c r="BO1" s="20"/>
      <c r="BP1" s="20"/>
      <c r="BQ1" s="20"/>
      <c r="BR1" s="20"/>
      <c r="BS1" s="20"/>
      <c r="BT1" s="20"/>
      <c r="BU1" s="20"/>
      <c r="BV1" s="20"/>
      <c r="BW1" s="20"/>
      <c r="BX1" s="20"/>
      <c r="BY1" s="20"/>
      <c r="BZ1" s="20"/>
      <c r="CA1" s="20"/>
      <c r="CB1" s="20"/>
      <c r="CC1" s="20"/>
      <c r="CD1" s="20"/>
      <c r="CE1" s="20"/>
      <c r="CF1" s="20"/>
      <c r="CG1" s="20"/>
      <c r="CH1" s="20"/>
    </row>
    <row r="2" spans="1:86" ht="30.75" customHeight="1" x14ac:dyDescent="0.35">
      <c r="B2" s="23"/>
      <c r="C2" s="24"/>
      <c r="D2" s="24"/>
      <c r="E2" s="25"/>
      <c r="F2" s="24"/>
      <c r="G2" s="24"/>
      <c r="H2" s="24"/>
      <c r="I2" s="24"/>
      <c r="J2" s="24"/>
      <c r="K2" s="24"/>
      <c r="L2" s="24"/>
      <c r="M2" s="24"/>
      <c r="N2" s="24"/>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c r="AQ2" s="20"/>
      <c r="AR2" s="20"/>
      <c r="AS2" s="20"/>
      <c r="AT2" s="20"/>
      <c r="AU2" s="20"/>
      <c r="AV2" s="20"/>
      <c r="AW2" s="20"/>
      <c r="AX2" s="20"/>
      <c r="AY2" s="20"/>
      <c r="AZ2" s="20"/>
      <c r="BA2" s="20"/>
      <c r="BB2" s="20"/>
      <c r="BC2" s="20"/>
      <c r="BD2" s="20"/>
      <c r="BE2" s="20"/>
      <c r="BF2" s="20"/>
      <c r="BG2" s="20"/>
      <c r="BH2" s="20"/>
      <c r="BI2" s="20"/>
      <c r="BJ2" s="20"/>
      <c r="BK2" s="20"/>
      <c r="BL2" s="20"/>
      <c r="BM2" s="20"/>
      <c r="BN2" s="20"/>
      <c r="BO2" s="20"/>
      <c r="BP2" s="20"/>
      <c r="BQ2" s="20"/>
      <c r="BR2" s="20"/>
      <c r="BS2" s="20"/>
      <c r="BT2" s="20"/>
      <c r="BU2" s="20"/>
      <c r="BV2" s="20"/>
      <c r="CH2" s="20"/>
    </row>
    <row r="3" spans="1:86" ht="46.5" x14ac:dyDescent="0.25">
      <c r="B3" s="26" t="s">
        <v>72</v>
      </c>
      <c r="C3" s="27">
        <f>PARM_PRCTG_CMPTNC</f>
        <v>0.75</v>
      </c>
      <c r="D3" s="28"/>
      <c r="E3" s="29"/>
      <c r="F3" s="219" t="s">
        <v>73</v>
      </c>
      <c r="G3" s="220"/>
      <c r="H3" s="220"/>
      <c r="I3" s="220"/>
      <c r="J3" s="220"/>
      <c r="K3" s="220"/>
      <c r="L3" s="220"/>
      <c r="M3" s="220"/>
      <c r="N3" s="220"/>
      <c r="O3" s="220"/>
      <c r="P3" s="220"/>
      <c r="Q3" s="220"/>
      <c r="R3" s="220"/>
      <c r="S3" s="220"/>
      <c r="T3" s="220"/>
      <c r="U3" s="220"/>
      <c r="V3" s="220"/>
      <c r="W3" s="220"/>
      <c r="X3" s="220"/>
      <c r="Y3" s="220"/>
      <c r="Z3" s="220"/>
      <c r="AA3" s="220"/>
      <c r="AB3" s="220"/>
      <c r="AC3" s="220"/>
      <c r="AD3" s="220"/>
      <c r="AE3" s="220"/>
      <c r="AF3" s="220"/>
      <c r="AG3" s="220"/>
      <c r="AH3" s="220"/>
      <c r="AI3" s="220"/>
      <c r="AJ3" s="220"/>
      <c r="AK3" s="220"/>
      <c r="AL3" s="220"/>
      <c r="AM3" s="220"/>
      <c r="AN3" s="220"/>
      <c r="AO3" s="220"/>
      <c r="AP3" s="220"/>
      <c r="AQ3" s="220"/>
      <c r="AR3" s="220"/>
      <c r="AS3" s="220"/>
      <c r="AT3" s="220"/>
      <c r="AU3" s="220"/>
      <c r="AV3" s="220"/>
      <c r="AW3" s="220"/>
      <c r="AX3" s="220"/>
      <c r="AY3" s="220"/>
      <c r="AZ3" s="220"/>
      <c r="BA3" s="220"/>
      <c r="BB3" s="220"/>
      <c r="BC3" s="220"/>
      <c r="BD3" s="220"/>
      <c r="BE3" s="220"/>
      <c r="BF3" s="220"/>
      <c r="BG3" s="220"/>
      <c r="BH3" s="220"/>
      <c r="BI3" s="220"/>
      <c r="BJ3" s="220"/>
      <c r="BK3" s="220"/>
      <c r="BL3" s="220"/>
      <c r="BM3" s="220"/>
      <c r="BN3" s="220"/>
      <c r="BO3" s="220"/>
      <c r="BP3" s="220"/>
      <c r="BQ3" s="220"/>
      <c r="BR3" s="220"/>
      <c r="BS3" s="220"/>
      <c r="BT3" s="220"/>
      <c r="BU3" s="220"/>
      <c r="BV3" s="220"/>
      <c r="BW3" s="220"/>
      <c r="BX3" s="220"/>
      <c r="BY3" s="220"/>
      <c r="BZ3" s="220"/>
      <c r="CA3" s="220"/>
      <c r="CB3" s="220"/>
      <c r="CC3" s="220"/>
      <c r="CD3" s="220"/>
      <c r="CE3" s="220"/>
      <c r="CF3" s="220"/>
      <c r="CG3" s="220"/>
      <c r="CH3" s="20"/>
    </row>
    <row r="4" spans="1:86" ht="30" customHeight="1" x14ac:dyDescent="0.25">
      <c r="B4" s="23"/>
      <c r="C4" s="30"/>
      <c r="D4" s="30"/>
      <c r="E4" s="31"/>
      <c r="F4" s="221"/>
      <c r="G4" s="222"/>
      <c r="H4" s="222"/>
      <c r="I4" s="222"/>
      <c r="J4" s="222"/>
      <c r="K4" s="222"/>
      <c r="L4" s="222"/>
      <c r="M4" s="222"/>
      <c r="N4" s="222"/>
      <c r="O4" s="222"/>
      <c r="P4" s="222"/>
      <c r="Q4" s="222"/>
      <c r="R4" s="222"/>
      <c r="S4" s="222"/>
      <c r="T4" s="222"/>
      <c r="U4" s="222"/>
      <c r="V4" s="222"/>
      <c r="W4" s="222"/>
      <c r="X4" s="222"/>
      <c r="Y4" s="222"/>
      <c r="Z4" s="222"/>
      <c r="AA4" s="222"/>
      <c r="AB4" s="222"/>
      <c r="AC4" s="222"/>
      <c r="AD4" s="222"/>
      <c r="AE4" s="222"/>
      <c r="AF4" s="222"/>
      <c r="AG4" s="222"/>
      <c r="AH4" s="222"/>
      <c r="AI4" s="222"/>
      <c r="AJ4" s="222"/>
      <c r="AK4" s="222"/>
      <c r="AL4" s="222"/>
      <c r="AM4" s="222"/>
      <c r="AN4" s="222"/>
      <c r="AO4" s="222"/>
      <c r="AP4" s="222"/>
      <c r="AQ4" s="222"/>
      <c r="AR4" s="222"/>
      <c r="AS4" s="222"/>
      <c r="AT4" s="222"/>
      <c r="AU4" s="222"/>
      <c r="AV4" s="222"/>
      <c r="AW4" s="222"/>
      <c r="AX4" s="222"/>
      <c r="AY4" s="222"/>
      <c r="AZ4" s="222"/>
      <c r="BA4" s="222"/>
      <c r="BB4" s="222"/>
      <c r="BC4" s="222"/>
      <c r="BD4" s="222"/>
      <c r="BE4" s="222"/>
      <c r="BF4" s="222"/>
      <c r="BG4" s="222"/>
      <c r="BH4" s="222"/>
      <c r="BI4" s="222"/>
      <c r="BJ4" s="222"/>
      <c r="BK4" s="222"/>
      <c r="BL4" s="222"/>
      <c r="BM4" s="222"/>
      <c r="BN4" s="222"/>
      <c r="BO4" s="222"/>
      <c r="BP4" s="222"/>
      <c r="BQ4" s="222"/>
      <c r="BR4" s="222"/>
      <c r="BS4" s="222"/>
      <c r="BT4" s="222"/>
      <c r="BU4" s="222"/>
      <c r="BV4" s="222"/>
      <c r="BW4" s="222"/>
      <c r="BX4" s="222"/>
      <c r="BY4" s="222"/>
      <c r="BZ4" s="222"/>
      <c r="CA4" s="222"/>
      <c r="CB4" s="222"/>
      <c r="CC4" s="222"/>
      <c r="CD4" s="222"/>
      <c r="CE4" s="222"/>
      <c r="CF4" s="222"/>
      <c r="CG4" s="222"/>
      <c r="CH4" s="20"/>
    </row>
    <row r="5" spans="1:86" ht="23.25" customHeight="1" thickBot="1" x14ac:dyDescent="0.4">
      <c r="B5" s="32"/>
      <c r="C5" s="33"/>
      <c r="D5" s="33"/>
      <c r="E5" s="33"/>
      <c r="F5" s="34"/>
      <c r="G5" s="34"/>
      <c r="H5" s="34"/>
      <c r="I5" s="34"/>
      <c r="J5" s="34"/>
      <c r="K5" s="34"/>
      <c r="L5" s="34"/>
      <c r="M5" s="34"/>
      <c r="N5" s="34"/>
      <c r="O5" s="34"/>
      <c r="P5" s="34"/>
      <c r="Q5" s="34"/>
      <c r="R5" s="34"/>
      <c r="S5" s="34"/>
      <c r="T5" s="34"/>
      <c r="U5" s="34"/>
      <c r="V5" s="34"/>
      <c r="W5" s="34"/>
      <c r="X5" s="34"/>
      <c r="Y5" s="34"/>
      <c r="Z5" s="34"/>
      <c r="AA5" s="34"/>
      <c r="AB5" s="34"/>
      <c r="AC5" s="34"/>
      <c r="AD5" s="34"/>
      <c r="AE5" s="34"/>
      <c r="AF5" s="34"/>
      <c r="AG5" s="34"/>
      <c r="AH5" s="34"/>
      <c r="AI5" s="34"/>
      <c r="AJ5" s="34"/>
      <c r="AK5" s="34"/>
      <c r="AL5" s="34"/>
      <c r="AM5" s="34"/>
      <c r="AN5" s="34"/>
      <c r="AO5" s="34"/>
      <c r="AP5" s="34"/>
      <c r="AQ5" s="34"/>
      <c r="AR5" s="34"/>
      <c r="AS5" s="34"/>
      <c r="AT5" s="34"/>
      <c r="AU5" s="34"/>
      <c r="AV5" s="34"/>
      <c r="AW5" s="34"/>
      <c r="AX5" s="34"/>
      <c r="AY5" s="34"/>
      <c r="AZ5" s="34"/>
      <c r="BA5" s="34"/>
      <c r="BB5" s="34"/>
      <c r="BC5" s="34"/>
      <c r="BD5" s="34"/>
      <c r="BE5" s="34"/>
      <c r="BF5" s="34"/>
      <c r="BG5" s="34"/>
      <c r="BH5" s="34"/>
      <c r="BI5" s="34"/>
      <c r="BJ5" s="34"/>
      <c r="BK5" s="34"/>
      <c r="BL5" s="34"/>
      <c r="BM5" s="34"/>
      <c r="BN5" s="34"/>
      <c r="BO5" s="34"/>
      <c r="BP5" s="34"/>
      <c r="BQ5" s="34"/>
      <c r="BR5" s="34"/>
      <c r="BS5" s="34"/>
      <c r="BT5" s="34"/>
      <c r="BU5" s="34"/>
      <c r="BV5" s="34"/>
      <c r="BW5" s="34"/>
      <c r="BX5" s="34"/>
      <c r="BY5" s="34"/>
      <c r="BZ5" s="34"/>
      <c r="CA5" s="34"/>
      <c r="CB5" s="34"/>
      <c r="CC5" s="34"/>
      <c r="CD5" s="34"/>
      <c r="CE5" s="34"/>
      <c r="CF5" s="34"/>
      <c r="CG5" s="34"/>
      <c r="CH5" s="35"/>
    </row>
    <row r="6" spans="1:86" ht="40.15" customHeight="1" thickBot="1" x14ac:dyDescent="0.3">
      <c r="B6" s="36" t="s">
        <v>74</v>
      </c>
      <c r="C6" s="37" t="str">
        <f>IF(COUNTA(F6:CG6)=0,"NE",SUM(F6:CG6)/COUNTA(F6:CG6))</f>
        <v>NE</v>
      </c>
      <c r="D6" s="223" t="s">
        <v>75</v>
      </c>
      <c r="E6" s="224"/>
      <c r="F6" s="38"/>
      <c r="G6" s="38"/>
      <c r="H6" s="38"/>
      <c r="I6" s="38"/>
      <c r="J6" s="38"/>
      <c r="K6" s="38"/>
      <c r="L6" s="39"/>
      <c r="M6" s="39"/>
      <c r="N6" s="40"/>
      <c r="O6" s="41"/>
      <c r="P6" s="41"/>
      <c r="Q6" s="41"/>
      <c r="R6" s="41"/>
      <c r="S6" s="41"/>
      <c r="T6" s="41"/>
      <c r="U6" s="41"/>
      <c r="V6" s="41"/>
      <c r="W6" s="41"/>
      <c r="X6" s="41"/>
      <c r="Y6" s="41"/>
      <c r="Z6" s="40"/>
      <c r="AA6" s="42"/>
      <c r="AB6" s="42"/>
      <c r="AC6" s="40"/>
      <c r="AD6" s="42"/>
      <c r="AE6" s="42"/>
      <c r="AF6" s="40"/>
      <c r="AG6" s="42"/>
      <c r="AH6" s="42"/>
      <c r="AI6" s="40"/>
      <c r="AJ6" s="42"/>
      <c r="AK6" s="42"/>
      <c r="AL6" s="42"/>
      <c r="AM6" s="42"/>
      <c r="AN6" s="42"/>
      <c r="AO6" s="42"/>
      <c r="AP6" s="42"/>
      <c r="AQ6" s="42"/>
      <c r="AR6" s="42"/>
      <c r="AS6" s="40"/>
      <c r="AT6" s="40"/>
      <c r="AU6" s="40"/>
      <c r="AV6" s="40"/>
      <c r="AW6" s="41"/>
      <c r="AX6" s="41"/>
      <c r="AY6" s="41"/>
      <c r="AZ6" s="41"/>
      <c r="BA6" s="41"/>
      <c r="BB6" s="41"/>
      <c r="BC6" s="42"/>
      <c r="BD6" s="42"/>
      <c r="BE6" s="42"/>
      <c r="BF6" s="42"/>
      <c r="BG6" s="42"/>
      <c r="BH6" s="40"/>
      <c r="BI6" s="42"/>
      <c r="BJ6" s="42"/>
      <c r="BK6" s="40"/>
      <c r="BL6" s="40"/>
      <c r="BM6" s="40"/>
      <c r="BN6" s="42"/>
      <c r="BO6" s="42"/>
      <c r="BP6" s="42"/>
      <c r="BQ6" s="40"/>
      <c r="BR6" s="42"/>
      <c r="BS6" s="42"/>
      <c r="BT6" s="42"/>
      <c r="BU6" s="42"/>
      <c r="BV6" s="42"/>
      <c r="BW6" s="42"/>
      <c r="BX6" s="42"/>
      <c r="BY6" s="40"/>
      <c r="BZ6" s="42"/>
      <c r="CA6" s="42"/>
      <c r="CB6" s="42"/>
      <c r="CC6" s="42"/>
      <c r="CD6" s="40"/>
      <c r="CE6" s="40"/>
      <c r="CF6" s="40"/>
      <c r="CG6" s="42"/>
      <c r="CH6" s="43"/>
    </row>
    <row r="7" spans="1:86" ht="150" customHeight="1" thickBot="1" x14ac:dyDescent="0.3">
      <c r="A7" s="18">
        <v>0</v>
      </c>
      <c r="B7" s="44" t="e">
        <f>VLOOKUP(A7,T_ELEVES[],2,FALSE)</f>
        <v>#N/A</v>
      </c>
      <c r="C7" s="226" t="s">
        <v>76</v>
      </c>
      <c r="D7" s="229" t="s">
        <v>77</v>
      </c>
      <c r="E7" s="231" t="s">
        <v>78</v>
      </c>
      <c r="F7" s="234"/>
      <c r="G7" s="217"/>
      <c r="H7" s="217"/>
      <c r="I7" s="217"/>
      <c r="J7" s="225"/>
      <c r="K7" s="225"/>
      <c r="L7" s="225"/>
      <c r="M7" s="225"/>
      <c r="N7" s="217"/>
      <c r="O7" s="217"/>
      <c r="P7" s="217"/>
      <c r="Q7" s="217"/>
      <c r="R7" s="225"/>
      <c r="S7" s="225"/>
      <c r="T7" s="225"/>
      <c r="U7" s="225"/>
      <c r="V7" s="217"/>
      <c r="W7" s="217"/>
      <c r="X7" s="217"/>
      <c r="Y7" s="218"/>
      <c r="Z7" s="215"/>
      <c r="AA7" s="216"/>
      <c r="AB7" s="216"/>
      <c r="AC7" s="216"/>
      <c r="AD7" s="217"/>
      <c r="AE7" s="217"/>
      <c r="AF7" s="217"/>
      <c r="AG7" s="217"/>
      <c r="AH7" s="216"/>
      <c r="AI7" s="216"/>
      <c r="AJ7" s="216"/>
      <c r="AK7" s="216"/>
      <c r="AL7" s="217"/>
      <c r="AM7" s="217"/>
      <c r="AN7" s="217"/>
      <c r="AO7" s="217"/>
      <c r="AP7" s="217"/>
      <c r="AQ7" s="217"/>
      <c r="AR7" s="217"/>
      <c r="AS7" s="218"/>
      <c r="AT7" s="211"/>
      <c r="AU7" s="212"/>
      <c r="AV7" s="212"/>
      <c r="AW7" s="213"/>
      <c r="AX7" s="209"/>
      <c r="AY7" s="210"/>
      <c r="AZ7" s="210"/>
      <c r="BA7" s="210"/>
      <c r="BB7" s="211"/>
      <c r="BC7" s="212"/>
      <c r="BD7" s="212"/>
      <c r="BE7" s="213"/>
      <c r="BF7" s="209"/>
      <c r="BG7" s="210"/>
      <c r="BH7" s="210"/>
      <c r="BI7" s="214"/>
      <c r="BJ7" s="212"/>
      <c r="BK7" s="212"/>
      <c r="BL7" s="212"/>
      <c r="BM7" s="213"/>
      <c r="BN7" s="211"/>
      <c r="BO7" s="212"/>
      <c r="BP7" s="212"/>
      <c r="BQ7" s="213"/>
      <c r="BR7" s="209"/>
      <c r="BS7" s="210"/>
      <c r="BT7" s="210"/>
      <c r="BU7" s="210"/>
      <c r="BV7" s="211"/>
      <c r="BW7" s="212"/>
      <c r="BX7" s="212"/>
      <c r="BY7" s="213"/>
      <c r="BZ7" s="209"/>
      <c r="CA7" s="210"/>
      <c r="CB7" s="210"/>
      <c r="CC7" s="214"/>
      <c r="CD7" s="212"/>
      <c r="CE7" s="212"/>
      <c r="CF7" s="212"/>
      <c r="CG7" s="213"/>
      <c r="CH7" s="45"/>
    </row>
    <row r="8" spans="1:86" ht="45" customHeight="1" thickBot="1" x14ac:dyDescent="0.3">
      <c r="B8" s="46" t="s">
        <v>79</v>
      </c>
      <c r="C8" s="227"/>
      <c r="D8" s="230"/>
      <c r="E8" s="232"/>
      <c r="F8" s="235"/>
      <c r="G8" s="236"/>
      <c r="H8" s="236"/>
      <c r="I8" s="236"/>
      <c r="J8" s="236"/>
      <c r="K8" s="236"/>
      <c r="L8" s="236"/>
      <c r="M8" s="236"/>
      <c r="N8" s="236"/>
      <c r="O8" s="236"/>
      <c r="P8" s="236"/>
      <c r="Q8" s="236"/>
      <c r="R8" s="236"/>
      <c r="S8" s="236"/>
      <c r="T8" s="236"/>
      <c r="U8" s="236"/>
      <c r="V8" s="236"/>
      <c r="W8" s="236"/>
      <c r="X8" s="236"/>
      <c r="Y8" s="237"/>
      <c r="Z8" s="200"/>
      <c r="AA8" s="201"/>
      <c r="AB8" s="201"/>
      <c r="AC8" s="201"/>
      <c r="AD8" s="201"/>
      <c r="AE8" s="201"/>
      <c r="AF8" s="201"/>
      <c r="AG8" s="201"/>
      <c r="AH8" s="201"/>
      <c r="AI8" s="201"/>
      <c r="AJ8" s="201"/>
      <c r="AK8" s="201"/>
      <c r="AL8" s="201"/>
      <c r="AM8" s="201"/>
      <c r="AN8" s="201"/>
      <c r="AO8" s="201"/>
      <c r="AP8" s="201"/>
      <c r="AQ8" s="201"/>
      <c r="AR8" s="201"/>
      <c r="AS8" s="202"/>
      <c r="AT8" s="203"/>
      <c r="AU8" s="204"/>
      <c r="AV8" s="204"/>
      <c r="AW8" s="204"/>
      <c r="AX8" s="204"/>
      <c r="AY8" s="204"/>
      <c r="AZ8" s="204"/>
      <c r="BA8" s="204"/>
      <c r="BB8" s="204"/>
      <c r="BC8" s="204"/>
      <c r="BD8" s="204"/>
      <c r="BE8" s="204"/>
      <c r="BF8" s="204"/>
      <c r="BG8" s="204"/>
      <c r="BH8" s="204"/>
      <c r="BI8" s="204"/>
      <c r="BJ8" s="204"/>
      <c r="BK8" s="204"/>
      <c r="BL8" s="204"/>
      <c r="BM8" s="205"/>
      <c r="BN8" s="206"/>
      <c r="BO8" s="207"/>
      <c r="BP8" s="207"/>
      <c r="BQ8" s="207"/>
      <c r="BR8" s="207"/>
      <c r="BS8" s="207"/>
      <c r="BT8" s="207"/>
      <c r="BU8" s="207"/>
      <c r="BV8" s="207"/>
      <c r="BW8" s="207"/>
      <c r="BX8" s="207"/>
      <c r="BY8" s="207"/>
      <c r="BZ8" s="207"/>
      <c r="CA8" s="207"/>
      <c r="CB8" s="207"/>
      <c r="CC8" s="207"/>
      <c r="CD8" s="207"/>
      <c r="CE8" s="207"/>
      <c r="CF8" s="207"/>
      <c r="CG8" s="208"/>
      <c r="CH8" s="45"/>
    </row>
    <row r="9" spans="1:86" ht="75" customHeight="1" thickBot="1" x14ac:dyDescent="0.3">
      <c r="B9" s="47" t="str">
        <f>Récapitulatif!H2</f>
        <v>Victor HUGO</v>
      </c>
      <c r="C9" s="227"/>
      <c r="D9" s="230"/>
      <c r="E9" s="232"/>
      <c r="F9" s="48"/>
      <c r="G9" s="49"/>
      <c r="H9" s="49"/>
      <c r="I9" s="49"/>
      <c r="J9" s="50"/>
      <c r="K9" s="50"/>
      <c r="L9" s="50"/>
      <c r="M9" s="50"/>
      <c r="N9" s="49"/>
      <c r="O9" s="51"/>
      <c r="P9" s="51"/>
      <c r="Q9" s="51"/>
      <c r="R9" s="52"/>
      <c r="S9" s="52"/>
      <c r="T9" s="52"/>
      <c r="U9" s="52"/>
      <c r="V9" s="51"/>
      <c r="W9" s="51"/>
      <c r="X9" s="51"/>
      <c r="Y9" s="53"/>
      <c r="Z9" s="54"/>
      <c r="AA9" s="55"/>
      <c r="AB9" s="55"/>
      <c r="AC9" s="56"/>
      <c r="AD9" s="57"/>
      <c r="AE9" s="58"/>
      <c r="AF9" s="59"/>
      <c r="AG9" s="58"/>
      <c r="AH9" s="60"/>
      <c r="AI9" s="56"/>
      <c r="AJ9" s="55"/>
      <c r="AK9" s="55"/>
      <c r="AL9" s="59"/>
      <c r="AM9" s="58"/>
      <c r="AN9" s="58"/>
      <c r="AO9" s="58"/>
      <c r="AP9" s="57"/>
      <c r="AQ9" s="57"/>
      <c r="AR9" s="58"/>
      <c r="AS9" s="59"/>
      <c r="AT9" s="57"/>
      <c r="AU9" s="57"/>
      <c r="AV9" s="59"/>
      <c r="AW9" s="58"/>
      <c r="AX9" s="58"/>
      <c r="AY9" s="58"/>
      <c r="AZ9" s="58"/>
      <c r="BA9" s="58"/>
      <c r="BB9" s="58"/>
      <c r="BC9" s="58"/>
      <c r="BD9" s="58"/>
      <c r="BE9" s="58"/>
      <c r="BF9" s="58"/>
      <c r="BG9" s="57"/>
      <c r="BH9" s="59"/>
      <c r="BI9" s="58"/>
      <c r="BJ9" s="58"/>
      <c r="BK9" s="59"/>
      <c r="BL9" s="57"/>
      <c r="BM9" s="59"/>
      <c r="BN9" s="58"/>
      <c r="BO9" s="58"/>
      <c r="BP9" s="58"/>
      <c r="BQ9" s="59"/>
      <c r="BR9" s="57"/>
      <c r="BS9" s="58"/>
      <c r="BT9" s="58"/>
      <c r="BU9" s="57"/>
      <c r="BV9" s="59"/>
      <c r="BW9" s="58"/>
      <c r="BX9" s="58"/>
      <c r="BY9" s="59"/>
      <c r="BZ9" s="58"/>
      <c r="CA9" s="58"/>
      <c r="CB9" s="58"/>
      <c r="CC9" s="58"/>
      <c r="CD9" s="59"/>
      <c r="CE9" s="59"/>
      <c r="CF9" s="59"/>
      <c r="CG9" s="61"/>
      <c r="CH9" s="45"/>
    </row>
    <row r="10" spans="1:86" x14ac:dyDescent="0.35">
      <c r="B10" s="62" t="s">
        <v>80</v>
      </c>
      <c r="C10" s="227"/>
      <c r="D10" s="230"/>
      <c r="E10" s="233"/>
      <c r="F10" s="185" t="s">
        <v>81</v>
      </c>
      <c r="G10" s="186"/>
      <c r="H10" s="186"/>
      <c r="I10" s="187"/>
      <c r="J10" s="188" t="s">
        <v>82</v>
      </c>
      <c r="K10" s="189"/>
      <c r="L10" s="189"/>
      <c r="M10" s="190"/>
      <c r="N10" s="191" t="s">
        <v>83</v>
      </c>
      <c r="O10" s="192"/>
      <c r="P10" s="192"/>
      <c r="Q10" s="193"/>
      <c r="R10" s="194" t="s">
        <v>84</v>
      </c>
      <c r="S10" s="195"/>
      <c r="T10" s="195"/>
      <c r="U10" s="196"/>
      <c r="V10" s="197" t="s">
        <v>85</v>
      </c>
      <c r="W10" s="198"/>
      <c r="X10" s="198"/>
      <c r="Y10" s="199"/>
      <c r="Z10" s="166" t="s">
        <v>86</v>
      </c>
      <c r="AA10" s="167"/>
      <c r="AB10" s="167"/>
      <c r="AC10" s="168"/>
      <c r="AD10" s="169" t="s">
        <v>87</v>
      </c>
      <c r="AE10" s="170"/>
      <c r="AF10" s="170"/>
      <c r="AG10" s="171"/>
      <c r="AH10" s="172" t="s">
        <v>88</v>
      </c>
      <c r="AI10" s="173"/>
      <c r="AJ10" s="173"/>
      <c r="AK10" s="174"/>
      <c r="AL10" s="175" t="s">
        <v>89</v>
      </c>
      <c r="AM10" s="176"/>
      <c r="AN10" s="176"/>
      <c r="AO10" s="177"/>
      <c r="AP10" s="155" t="s">
        <v>90</v>
      </c>
      <c r="AQ10" s="156"/>
      <c r="AR10" s="156"/>
      <c r="AS10" s="178"/>
      <c r="AT10" s="179" t="s">
        <v>81</v>
      </c>
      <c r="AU10" s="180"/>
      <c r="AV10" s="180"/>
      <c r="AW10" s="181"/>
      <c r="AX10" s="182" t="s">
        <v>82</v>
      </c>
      <c r="AY10" s="183"/>
      <c r="AZ10" s="183"/>
      <c r="BA10" s="184"/>
      <c r="BB10" s="157" t="s">
        <v>83</v>
      </c>
      <c r="BC10" s="158"/>
      <c r="BD10" s="158"/>
      <c r="BE10" s="159"/>
      <c r="BF10" s="160" t="s">
        <v>84</v>
      </c>
      <c r="BG10" s="161"/>
      <c r="BH10" s="161"/>
      <c r="BI10" s="162"/>
      <c r="BJ10" s="163" t="s">
        <v>85</v>
      </c>
      <c r="BK10" s="164"/>
      <c r="BL10" s="164"/>
      <c r="BM10" s="165"/>
      <c r="BN10" s="166" t="s">
        <v>86</v>
      </c>
      <c r="BO10" s="167"/>
      <c r="BP10" s="167"/>
      <c r="BQ10" s="168"/>
      <c r="BR10" s="169" t="s">
        <v>87</v>
      </c>
      <c r="BS10" s="170"/>
      <c r="BT10" s="170"/>
      <c r="BU10" s="171"/>
      <c r="BV10" s="172" t="s">
        <v>88</v>
      </c>
      <c r="BW10" s="173"/>
      <c r="BX10" s="173"/>
      <c r="BY10" s="174"/>
      <c r="BZ10" s="152" t="s">
        <v>89</v>
      </c>
      <c r="CA10" s="153"/>
      <c r="CB10" s="153"/>
      <c r="CC10" s="154"/>
      <c r="CD10" s="155" t="s">
        <v>90</v>
      </c>
      <c r="CE10" s="156"/>
      <c r="CF10" s="156"/>
      <c r="CG10" s="156"/>
      <c r="CH10" s="63"/>
    </row>
    <row r="11" spans="1:86" x14ac:dyDescent="0.25">
      <c r="B11" s="64" t="s">
        <v>91</v>
      </c>
      <c r="C11" s="228"/>
      <c r="D11" s="230"/>
      <c r="E11" s="233"/>
      <c r="F11" s="65">
        <v>1</v>
      </c>
      <c r="G11" s="65">
        <f>F11+1</f>
        <v>2</v>
      </c>
      <c r="H11" s="65">
        <f t="shared" ref="H11:BS11" si="0">G11+1</f>
        <v>3</v>
      </c>
      <c r="I11" s="65">
        <f t="shared" si="0"/>
        <v>4</v>
      </c>
      <c r="J11" s="65">
        <f t="shared" si="0"/>
        <v>5</v>
      </c>
      <c r="K11" s="65">
        <f t="shared" si="0"/>
        <v>6</v>
      </c>
      <c r="L11" s="65">
        <f t="shared" si="0"/>
        <v>7</v>
      </c>
      <c r="M11" s="65">
        <f t="shared" si="0"/>
        <v>8</v>
      </c>
      <c r="N11" s="65">
        <f t="shared" si="0"/>
        <v>9</v>
      </c>
      <c r="O11" s="65">
        <f t="shared" si="0"/>
        <v>10</v>
      </c>
      <c r="P11" s="65">
        <f t="shared" si="0"/>
        <v>11</v>
      </c>
      <c r="Q11" s="65">
        <f t="shared" si="0"/>
        <v>12</v>
      </c>
      <c r="R11" s="65">
        <f t="shared" si="0"/>
        <v>13</v>
      </c>
      <c r="S11" s="65">
        <f t="shared" si="0"/>
        <v>14</v>
      </c>
      <c r="T11" s="65">
        <f t="shared" si="0"/>
        <v>15</v>
      </c>
      <c r="U11" s="65">
        <f t="shared" si="0"/>
        <v>16</v>
      </c>
      <c r="V11" s="65">
        <f t="shared" si="0"/>
        <v>17</v>
      </c>
      <c r="W11" s="65">
        <f t="shared" si="0"/>
        <v>18</v>
      </c>
      <c r="X11" s="65">
        <f t="shared" si="0"/>
        <v>19</v>
      </c>
      <c r="Y11" s="65">
        <f t="shared" si="0"/>
        <v>20</v>
      </c>
      <c r="Z11" s="65">
        <f t="shared" si="0"/>
        <v>21</v>
      </c>
      <c r="AA11" s="65">
        <f t="shared" si="0"/>
        <v>22</v>
      </c>
      <c r="AB11" s="65">
        <f t="shared" si="0"/>
        <v>23</v>
      </c>
      <c r="AC11" s="65">
        <f t="shared" si="0"/>
        <v>24</v>
      </c>
      <c r="AD11" s="65">
        <f t="shared" si="0"/>
        <v>25</v>
      </c>
      <c r="AE11" s="65">
        <f t="shared" si="0"/>
        <v>26</v>
      </c>
      <c r="AF11" s="65">
        <f t="shared" si="0"/>
        <v>27</v>
      </c>
      <c r="AG11" s="65">
        <f t="shared" si="0"/>
        <v>28</v>
      </c>
      <c r="AH11" s="65">
        <f t="shared" si="0"/>
        <v>29</v>
      </c>
      <c r="AI11" s="65">
        <f t="shared" si="0"/>
        <v>30</v>
      </c>
      <c r="AJ11" s="65">
        <f t="shared" si="0"/>
        <v>31</v>
      </c>
      <c r="AK11" s="65">
        <f t="shared" si="0"/>
        <v>32</v>
      </c>
      <c r="AL11" s="65">
        <f t="shared" si="0"/>
        <v>33</v>
      </c>
      <c r="AM11" s="65">
        <f t="shared" si="0"/>
        <v>34</v>
      </c>
      <c r="AN11" s="65">
        <f t="shared" si="0"/>
        <v>35</v>
      </c>
      <c r="AO11" s="65">
        <f t="shared" si="0"/>
        <v>36</v>
      </c>
      <c r="AP11" s="65">
        <f t="shared" si="0"/>
        <v>37</v>
      </c>
      <c r="AQ11" s="65">
        <f t="shared" si="0"/>
        <v>38</v>
      </c>
      <c r="AR11" s="65">
        <f t="shared" si="0"/>
        <v>39</v>
      </c>
      <c r="AS11" s="65">
        <f t="shared" si="0"/>
        <v>40</v>
      </c>
      <c r="AT11" s="65">
        <f t="shared" si="0"/>
        <v>41</v>
      </c>
      <c r="AU11" s="65">
        <f t="shared" si="0"/>
        <v>42</v>
      </c>
      <c r="AV11" s="65">
        <f t="shared" si="0"/>
        <v>43</v>
      </c>
      <c r="AW11" s="65">
        <f t="shared" si="0"/>
        <v>44</v>
      </c>
      <c r="AX11" s="65">
        <f t="shared" si="0"/>
        <v>45</v>
      </c>
      <c r="AY11" s="65">
        <f t="shared" si="0"/>
        <v>46</v>
      </c>
      <c r="AZ11" s="65">
        <f t="shared" si="0"/>
        <v>47</v>
      </c>
      <c r="BA11" s="65">
        <f t="shared" si="0"/>
        <v>48</v>
      </c>
      <c r="BB11" s="65">
        <f t="shared" si="0"/>
        <v>49</v>
      </c>
      <c r="BC11" s="65">
        <f t="shared" si="0"/>
        <v>50</v>
      </c>
      <c r="BD11" s="65">
        <f t="shared" si="0"/>
        <v>51</v>
      </c>
      <c r="BE11" s="65">
        <f t="shared" si="0"/>
        <v>52</v>
      </c>
      <c r="BF11" s="65">
        <f t="shared" si="0"/>
        <v>53</v>
      </c>
      <c r="BG11" s="65">
        <f t="shared" si="0"/>
        <v>54</v>
      </c>
      <c r="BH11" s="65">
        <f t="shared" si="0"/>
        <v>55</v>
      </c>
      <c r="BI11" s="65">
        <f t="shared" si="0"/>
        <v>56</v>
      </c>
      <c r="BJ11" s="65">
        <f t="shared" si="0"/>
        <v>57</v>
      </c>
      <c r="BK11" s="65">
        <f t="shared" si="0"/>
        <v>58</v>
      </c>
      <c r="BL11" s="65">
        <f t="shared" si="0"/>
        <v>59</v>
      </c>
      <c r="BM11" s="65">
        <f t="shared" si="0"/>
        <v>60</v>
      </c>
      <c r="BN11" s="65">
        <f t="shared" si="0"/>
        <v>61</v>
      </c>
      <c r="BO11" s="65">
        <f t="shared" si="0"/>
        <v>62</v>
      </c>
      <c r="BP11" s="65">
        <f t="shared" si="0"/>
        <v>63</v>
      </c>
      <c r="BQ11" s="65">
        <f t="shared" si="0"/>
        <v>64</v>
      </c>
      <c r="BR11" s="65">
        <f t="shared" si="0"/>
        <v>65</v>
      </c>
      <c r="BS11" s="65">
        <f t="shared" si="0"/>
        <v>66</v>
      </c>
      <c r="BT11" s="65">
        <f t="shared" ref="BT11:CG11" si="1">BS11+1</f>
        <v>67</v>
      </c>
      <c r="BU11" s="65">
        <f t="shared" si="1"/>
        <v>68</v>
      </c>
      <c r="BV11" s="65">
        <f t="shared" si="1"/>
        <v>69</v>
      </c>
      <c r="BW11" s="65">
        <f t="shared" si="1"/>
        <v>70</v>
      </c>
      <c r="BX11" s="65">
        <f t="shared" si="1"/>
        <v>71</v>
      </c>
      <c r="BY11" s="65">
        <f t="shared" si="1"/>
        <v>72</v>
      </c>
      <c r="BZ11" s="65">
        <f t="shared" si="1"/>
        <v>73</v>
      </c>
      <c r="CA11" s="65">
        <f t="shared" si="1"/>
        <v>74</v>
      </c>
      <c r="CB11" s="65">
        <f t="shared" si="1"/>
        <v>75</v>
      </c>
      <c r="CC11" s="65">
        <f t="shared" si="1"/>
        <v>76</v>
      </c>
      <c r="CD11" s="65">
        <f t="shared" si="1"/>
        <v>77</v>
      </c>
      <c r="CE11" s="65">
        <f t="shared" si="1"/>
        <v>78</v>
      </c>
      <c r="CF11" s="65">
        <f t="shared" si="1"/>
        <v>79</v>
      </c>
      <c r="CG11" s="65">
        <f t="shared" si="1"/>
        <v>80</v>
      </c>
      <c r="CH11" s="63"/>
    </row>
    <row r="12" spans="1:86" ht="42" customHeight="1" x14ac:dyDescent="0.25">
      <c r="A12" s="18">
        <v>1</v>
      </c>
      <c r="B12" s="143" t="str">
        <f>A12&amp;" "&amp;VLOOKUP(A12,T_COMPETENCES[#Data],2,FALSE)</f>
        <v>1 Recherche et analyse d'informations</v>
      </c>
      <c r="C12" s="146"/>
      <c r="D12" s="146"/>
      <c r="E12" s="146"/>
      <c r="F12" s="146"/>
      <c r="G12" s="146"/>
      <c r="H12" s="146"/>
      <c r="I12" s="146"/>
      <c r="J12" s="146"/>
      <c r="K12" s="146"/>
      <c r="L12" s="146"/>
      <c r="M12" s="146"/>
      <c r="N12" s="146"/>
      <c r="O12" s="146"/>
      <c r="P12" s="146"/>
      <c r="Q12" s="146"/>
      <c r="R12" s="146"/>
      <c r="S12" s="146"/>
      <c r="T12" s="146"/>
      <c r="U12" s="146"/>
      <c r="V12" s="146"/>
      <c r="W12" s="146"/>
      <c r="X12" s="146"/>
      <c r="Y12" s="146"/>
      <c r="Z12" s="146"/>
      <c r="AA12" s="146"/>
      <c r="AB12" s="146"/>
      <c r="AC12" s="146"/>
      <c r="AD12" s="146"/>
      <c r="AE12" s="146"/>
      <c r="AF12" s="146"/>
      <c r="AG12" s="146"/>
      <c r="AH12" s="146"/>
      <c r="AI12" s="146"/>
      <c r="AJ12" s="146"/>
      <c r="AK12" s="146"/>
      <c r="AL12" s="146"/>
      <c r="AM12" s="146"/>
      <c r="AN12" s="146"/>
      <c r="AO12" s="146"/>
      <c r="AP12" s="146"/>
      <c r="AQ12" s="146"/>
      <c r="AR12" s="146"/>
      <c r="AS12" s="146"/>
      <c r="AT12" s="146"/>
      <c r="AU12" s="146"/>
      <c r="AV12" s="146"/>
      <c r="AW12" s="146"/>
      <c r="AX12" s="146"/>
      <c r="AY12" s="146"/>
      <c r="AZ12" s="146"/>
      <c r="BA12" s="146"/>
      <c r="BB12" s="146"/>
      <c r="BC12" s="146"/>
      <c r="BD12" s="146"/>
      <c r="BE12" s="146"/>
      <c r="BF12" s="146"/>
      <c r="BG12" s="146"/>
      <c r="BH12" s="146"/>
      <c r="BI12" s="146"/>
      <c r="BJ12" s="146"/>
      <c r="BK12" s="146"/>
      <c r="BL12" s="146"/>
      <c r="BM12" s="146"/>
      <c r="BN12" s="146"/>
      <c r="BO12" s="146"/>
      <c r="BP12" s="146"/>
      <c r="BQ12" s="146"/>
      <c r="BR12" s="146"/>
      <c r="BS12" s="146"/>
      <c r="BT12" s="146"/>
      <c r="BU12" s="146"/>
      <c r="BV12" s="146"/>
      <c r="BW12" s="146"/>
      <c r="BX12" s="146"/>
      <c r="BY12" s="146"/>
      <c r="BZ12" s="146"/>
      <c r="CA12" s="146"/>
      <c r="CB12" s="146"/>
      <c r="CC12" s="146"/>
      <c r="CD12" s="146"/>
      <c r="CE12" s="146"/>
      <c r="CF12" s="146"/>
      <c r="CG12" s="146"/>
      <c r="CH12" s="66"/>
    </row>
    <row r="13" spans="1:86" ht="54.95" customHeight="1" x14ac:dyDescent="0.25">
      <c r="A13" s="18" t="s">
        <v>6</v>
      </c>
      <c r="B13" s="67" t="str">
        <f>A13&amp;" "&amp;VLOOKUP(A13,T_COMPETENCES[#Data],2,FALSE)</f>
        <v>C1.1 Rechercher une forme, une dimension, sur un plan, un dessin</v>
      </c>
      <c r="C13" s="68" t="str">
        <f>IF(E13=0,"NE",(SUM(F13:CG13)*0.25)/COUNTA(F13:CG13))</f>
        <v>NE</v>
      </c>
      <c r="D13" s="69" t="str">
        <f>IF(E13=0,"NE",IF(AND(C13&gt;=$C$3,E13&gt;=3),"OUI","NON"))</f>
        <v>NE</v>
      </c>
      <c r="E13" s="70">
        <f>COUNTA(F13:CG13)</f>
        <v>0</v>
      </c>
      <c r="F13" s="71"/>
      <c r="G13" s="71"/>
      <c r="H13" s="72"/>
      <c r="I13" s="71"/>
      <c r="J13" s="71"/>
      <c r="K13" s="71"/>
      <c r="L13" s="71"/>
      <c r="M13" s="71"/>
      <c r="N13" s="72"/>
      <c r="O13" s="71"/>
      <c r="P13" s="71"/>
      <c r="Q13" s="73"/>
      <c r="R13" s="71"/>
      <c r="S13" s="71"/>
      <c r="T13" s="71"/>
      <c r="U13" s="71"/>
      <c r="V13" s="71"/>
      <c r="W13" s="71"/>
      <c r="X13" s="71"/>
      <c r="Y13" s="71"/>
      <c r="Z13" s="72"/>
      <c r="AA13" s="71"/>
      <c r="AB13" s="71"/>
      <c r="AC13" s="72"/>
      <c r="AD13" s="71"/>
      <c r="AE13" s="71"/>
      <c r="AF13" s="72"/>
      <c r="AG13" s="71"/>
      <c r="AH13" s="71"/>
      <c r="AI13" s="72"/>
      <c r="AJ13" s="71"/>
      <c r="AK13" s="71"/>
      <c r="AL13" s="72"/>
      <c r="AM13" s="71"/>
      <c r="AN13" s="71"/>
      <c r="AO13" s="71"/>
      <c r="AP13" s="71"/>
      <c r="AQ13" s="71"/>
      <c r="AR13" s="74"/>
      <c r="AS13" s="72"/>
      <c r="AT13" s="71"/>
      <c r="AU13" s="71"/>
      <c r="AV13" s="72"/>
      <c r="AW13" s="71"/>
      <c r="AX13" s="71"/>
      <c r="AY13" s="71"/>
      <c r="AZ13" s="71"/>
      <c r="BA13" s="71"/>
      <c r="BB13" s="71"/>
      <c r="BC13" s="71"/>
      <c r="BD13" s="71"/>
      <c r="BE13" s="71"/>
      <c r="BF13" s="71"/>
      <c r="BG13" s="71"/>
      <c r="BH13" s="72"/>
      <c r="BI13" s="71"/>
      <c r="BJ13" s="71"/>
      <c r="BK13" s="72"/>
      <c r="BL13" s="71"/>
      <c r="BM13" s="72"/>
      <c r="BN13" s="71"/>
      <c r="BO13" s="71"/>
      <c r="BP13" s="71"/>
      <c r="BQ13" s="72"/>
      <c r="BR13" s="71"/>
      <c r="BS13" s="71"/>
      <c r="BT13" s="71"/>
      <c r="BU13" s="71"/>
      <c r="BV13" s="72"/>
      <c r="BW13" s="71"/>
      <c r="BX13" s="71"/>
      <c r="BY13" s="72"/>
      <c r="BZ13" s="71"/>
      <c r="CA13" s="71"/>
      <c r="CB13" s="71"/>
      <c r="CC13" s="71"/>
      <c r="CD13" s="72"/>
      <c r="CE13" s="72"/>
      <c r="CF13" s="72"/>
      <c r="CG13" s="71"/>
      <c r="CH13" s="75"/>
    </row>
    <row r="14" spans="1:86" ht="23.25" hidden="1" outlineLevel="1" x14ac:dyDescent="0.35">
      <c r="B14" s="76" t="s">
        <v>92</v>
      </c>
      <c r="C14" s="150" t="s">
        <v>93</v>
      </c>
      <c r="D14" s="150"/>
      <c r="E14" s="150"/>
      <c r="F14" s="150"/>
      <c r="G14" s="150"/>
      <c r="H14" s="150"/>
      <c r="I14" s="150"/>
      <c r="J14" s="150"/>
      <c r="K14" s="150"/>
      <c r="L14" s="150"/>
      <c r="M14" s="150"/>
      <c r="N14" s="150"/>
      <c r="O14" s="150"/>
      <c r="P14" s="150"/>
      <c r="Q14" s="150"/>
      <c r="R14" s="150"/>
      <c r="S14" s="150"/>
      <c r="T14" s="150"/>
      <c r="U14" s="150"/>
      <c r="V14" s="150"/>
      <c r="W14" s="150"/>
      <c r="X14" s="150"/>
      <c r="Y14" s="150"/>
      <c r="Z14" s="150"/>
      <c r="AA14" s="150"/>
      <c r="AB14" s="150"/>
      <c r="AC14" s="150"/>
      <c r="AD14" s="150"/>
      <c r="AE14" s="150"/>
      <c r="AF14" s="150"/>
      <c r="AG14" s="150"/>
      <c r="AH14" s="150"/>
      <c r="AI14" s="150"/>
      <c r="AJ14" s="150"/>
      <c r="AK14" s="150"/>
      <c r="AL14" s="150"/>
      <c r="AM14" s="150"/>
      <c r="AN14" s="150"/>
      <c r="AO14" s="150"/>
      <c r="AP14" s="150"/>
      <c r="AQ14" s="150"/>
      <c r="AR14" s="77"/>
      <c r="AS14" s="78"/>
      <c r="AT14" s="79"/>
      <c r="AU14" s="79"/>
      <c r="AV14" s="78"/>
      <c r="AW14" s="79"/>
      <c r="AX14" s="79"/>
      <c r="AY14" s="79"/>
      <c r="AZ14" s="79"/>
      <c r="BA14" s="79"/>
      <c r="BB14" s="79"/>
      <c r="BC14" s="79"/>
      <c r="BD14" s="79"/>
      <c r="BE14" s="79"/>
      <c r="BF14" s="79"/>
      <c r="BG14" s="79"/>
      <c r="BH14" s="78"/>
      <c r="BI14" s="79"/>
      <c r="BJ14" s="79"/>
      <c r="BK14" s="78"/>
      <c r="BL14" s="79"/>
      <c r="BM14" s="78"/>
      <c r="BN14" s="79"/>
      <c r="BO14" s="79"/>
      <c r="BP14" s="79"/>
      <c r="BQ14" s="78"/>
      <c r="BR14" s="79"/>
      <c r="BS14" s="79"/>
      <c r="BT14" s="79"/>
      <c r="BU14" s="79"/>
      <c r="BV14" s="80"/>
      <c r="BW14" s="79"/>
      <c r="BX14" s="79"/>
      <c r="BY14" s="78"/>
      <c r="BZ14" s="79"/>
      <c r="CA14" s="79"/>
      <c r="CB14" s="79"/>
      <c r="CC14" s="79"/>
      <c r="CD14" s="78"/>
      <c r="CE14" s="78"/>
      <c r="CF14" s="78"/>
      <c r="CG14" s="79"/>
      <c r="CH14" s="75"/>
    </row>
    <row r="15" spans="1:86" ht="28.15" hidden="1" customHeight="1" outlineLevel="1" x14ac:dyDescent="0.35">
      <c r="B15" s="76" t="s">
        <v>94</v>
      </c>
      <c r="C15" s="150" t="s">
        <v>95</v>
      </c>
      <c r="D15" s="150"/>
      <c r="E15" s="150"/>
      <c r="F15" s="150"/>
      <c r="G15" s="150"/>
      <c r="H15" s="150"/>
      <c r="I15" s="150"/>
      <c r="J15" s="150"/>
      <c r="K15" s="150"/>
      <c r="L15" s="150"/>
      <c r="M15" s="150"/>
      <c r="N15" s="150"/>
      <c r="O15" s="150"/>
      <c r="P15" s="150"/>
      <c r="Q15" s="150"/>
      <c r="R15" s="150"/>
      <c r="S15" s="150"/>
      <c r="T15" s="150"/>
      <c r="U15" s="150"/>
      <c r="V15" s="150"/>
      <c r="W15" s="150"/>
      <c r="X15" s="150"/>
      <c r="Y15" s="150"/>
      <c r="Z15" s="150"/>
      <c r="AA15" s="150"/>
      <c r="AB15" s="150"/>
      <c r="AC15" s="150"/>
      <c r="AD15" s="150"/>
      <c r="AE15" s="150"/>
      <c r="AF15" s="150"/>
      <c r="AG15" s="150"/>
      <c r="AH15" s="150"/>
      <c r="AI15" s="150"/>
      <c r="AJ15" s="150"/>
      <c r="AK15" s="150"/>
      <c r="AL15" s="150"/>
      <c r="AM15" s="150"/>
      <c r="AN15" s="150"/>
      <c r="AO15" s="150"/>
      <c r="AP15" s="150"/>
      <c r="AQ15" s="150"/>
      <c r="AR15" s="77"/>
      <c r="AS15" s="78"/>
      <c r="AT15" s="79"/>
      <c r="AU15" s="79"/>
      <c r="AV15" s="78"/>
      <c r="AW15" s="79"/>
      <c r="AX15" s="79"/>
      <c r="AY15" s="79"/>
      <c r="AZ15" s="79"/>
      <c r="BA15" s="79"/>
      <c r="BB15" s="79"/>
      <c r="BC15" s="79"/>
      <c r="BD15" s="79"/>
      <c r="BE15" s="79"/>
      <c r="BF15" s="79"/>
      <c r="BG15" s="79"/>
      <c r="BH15" s="78"/>
      <c r="BI15" s="79"/>
      <c r="BJ15" s="79"/>
      <c r="BK15" s="78"/>
      <c r="BL15" s="79"/>
      <c r="BM15" s="78"/>
      <c r="BN15" s="79"/>
      <c r="BO15" s="79"/>
      <c r="BP15" s="79"/>
      <c r="BQ15" s="78"/>
      <c r="BR15" s="79"/>
      <c r="BS15" s="79"/>
      <c r="BT15" s="79"/>
      <c r="BU15" s="79"/>
      <c r="BV15" s="80"/>
      <c r="BW15" s="79"/>
      <c r="BX15" s="79"/>
      <c r="BY15" s="78"/>
      <c r="BZ15" s="79"/>
      <c r="CA15" s="79"/>
      <c r="CB15" s="79"/>
      <c r="CC15" s="79"/>
      <c r="CD15" s="78"/>
      <c r="CE15" s="78"/>
      <c r="CF15" s="78"/>
      <c r="CG15" s="79"/>
      <c r="CH15" s="75"/>
    </row>
    <row r="16" spans="1:86" ht="54" hidden="1" customHeight="1" outlineLevel="1" x14ac:dyDescent="0.35">
      <c r="B16" s="76" t="s">
        <v>96</v>
      </c>
      <c r="C16" s="150" t="s">
        <v>97</v>
      </c>
      <c r="D16" s="150"/>
      <c r="E16" s="150"/>
      <c r="F16" s="150"/>
      <c r="G16" s="150"/>
      <c r="H16" s="150"/>
      <c r="I16" s="150"/>
      <c r="J16" s="150"/>
      <c r="K16" s="150"/>
      <c r="L16" s="150"/>
      <c r="M16" s="150"/>
      <c r="N16" s="150"/>
      <c r="O16" s="150"/>
      <c r="P16" s="150"/>
      <c r="Q16" s="150"/>
      <c r="R16" s="150"/>
      <c r="S16" s="150"/>
      <c r="T16" s="150"/>
      <c r="U16" s="150"/>
      <c r="V16" s="150"/>
      <c r="W16" s="150"/>
      <c r="X16" s="150"/>
      <c r="Y16" s="150"/>
      <c r="Z16" s="150"/>
      <c r="AA16" s="150"/>
      <c r="AB16" s="150"/>
      <c r="AC16" s="150"/>
      <c r="AD16" s="150"/>
      <c r="AE16" s="150"/>
      <c r="AF16" s="150"/>
      <c r="AG16" s="150"/>
      <c r="AH16" s="150"/>
      <c r="AI16" s="150"/>
      <c r="AJ16" s="150"/>
      <c r="AK16" s="150"/>
      <c r="AL16" s="150"/>
      <c r="AM16" s="150"/>
      <c r="AN16" s="150"/>
      <c r="AO16" s="150"/>
      <c r="AP16" s="150"/>
      <c r="AQ16" s="150"/>
      <c r="AR16" s="77"/>
      <c r="AS16" s="78"/>
      <c r="AT16" s="79"/>
      <c r="AU16" s="79"/>
      <c r="AV16" s="78"/>
      <c r="AW16" s="79"/>
      <c r="AX16" s="79"/>
      <c r="AY16" s="79"/>
      <c r="AZ16" s="79"/>
      <c r="BA16" s="79"/>
      <c r="BB16" s="79"/>
      <c r="BC16" s="79"/>
      <c r="BD16" s="79"/>
      <c r="BE16" s="79"/>
      <c r="BF16" s="79"/>
      <c r="BG16" s="79"/>
      <c r="BH16" s="78"/>
      <c r="BI16" s="79"/>
      <c r="BJ16" s="79"/>
      <c r="BK16" s="78"/>
      <c r="BL16" s="79"/>
      <c r="BM16" s="78"/>
      <c r="BN16" s="79"/>
      <c r="BO16" s="79"/>
      <c r="BP16" s="79"/>
      <c r="BQ16" s="78"/>
      <c r="BR16" s="79"/>
      <c r="BS16" s="79"/>
      <c r="BT16" s="79"/>
      <c r="BU16" s="79"/>
      <c r="BV16" s="80"/>
      <c r="BW16" s="79"/>
      <c r="BX16" s="79"/>
      <c r="BY16" s="78"/>
      <c r="BZ16" s="79"/>
      <c r="CA16" s="79"/>
      <c r="CB16" s="79"/>
      <c r="CC16" s="79"/>
      <c r="CD16" s="78"/>
      <c r="CE16" s="78"/>
      <c r="CF16" s="78"/>
      <c r="CG16" s="79"/>
      <c r="CH16" s="75"/>
    </row>
    <row r="17" spans="1:86" ht="27" hidden="1" customHeight="1" outlineLevel="1" x14ac:dyDescent="0.35">
      <c r="B17" s="76" t="s">
        <v>98</v>
      </c>
      <c r="C17" s="150" t="s">
        <v>99</v>
      </c>
      <c r="D17" s="150"/>
      <c r="E17" s="150"/>
      <c r="F17" s="150"/>
      <c r="G17" s="150"/>
      <c r="H17" s="150"/>
      <c r="I17" s="150"/>
      <c r="J17" s="150"/>
      <c r="K17" s="150"/>
      <c r="L17" s="150"/>
      <c r="M17" s="150"/>
      <c r="N17" s="150"/>
      <c r="O17" s="150"/>
      <c r="P17" s="150"/>
      <c r="Q17" s="150"/>
      <c r="R17" s="150"/>
      <c r="S17" s="150"/>
      <c r="T17" s="150"/>
      <c r="U17" s="150"/>
      <c r="V17" s="150"/>
      <c r="W17" s="150"/>
      <c r="X17" s="150"/>
      <c r="Y17" s="150"/>
      <c r="Z17" s="150"/>
      <c r="AA17" s="150"/>
      <c r="AB17" s="150"/>
      <c r="AC17" s="150"/>
      <c r="AD17" s="150"/>
      <c r="AE17" s="150"/>
      <c r="AF17" s="150"/>
      <c r="AG17" s="150"/>
      <c r="AH17" s="150"/>
      <c r="AI17" s="150"/>
      <c r="AJ17" s="150"/>
      <c r="AK17" s="150"/>
      <c r="AL17" s="150"/>
      <c r="AM17" s="150"/>
      <c r="AN17" s="150"/>
      <c r="AO17" s="150"/>
      <c r="AP17" s="150"/>
      <c r="AQ17" s="150"/>
      <c r="AR17" s="77"/>
      <c r="AS17" s="78"/>
      <c r="AT17" s="79"/>
      <c r="AU17" s="79"/>
      <c r="AV17" s="78"/>
      <c r="AW17" s="79"/>
      <c r="AX17" s="79"/>
      <c r="AY17" s="79"/>
      <c r="AZ17" s="79"/>
      <c r="BA17" s="79"/>
      <c r="BB17" s="79"/>
      <c r="BC17" s="79"/>
      <c r="BD17" s="79"/>
      <c r="BE17" s="79"/>
      <c r="BF17" s="79"/>
      <c r="BG17" s="79"/>
      <c r="BH17" s="78"/>
      <c r="BI17" s="79"/>
      <c r="BJ17" s="79"/>
      <c r="BK17" s="78"/>
      <c r="BL17" s="79"/>
      <c r="BM17" s="78"/>
      <c r="BN17" s="79"/>
      <c r="BO17" s="79"/>
      <c r="BP17" s="79"/>
      <c r="BQ17" s="78"/>
      <c r="BR17" s="79"/>
      <c r="BS17" s="79"/>
      <c r="BT17" s="79"/>
      <c r="BU17" s="79"/>
      <c r="BV17" s="80"/>
      <c r="BW17" s="79"/>
      <c r="BX17" s="79"/>
      <c r="BY17" s="78"/>
      <c r="BZ17" s="79"/>
      <c r="CA17" s="79"/>
      <c r="CB17" s="79"/>
      <c r="CC17" s="79"/>
      <c r="CD17" s="78"/>
      <c r="CE17" s="78"/>
      <c r="CF17" s="78"/>
      <c r="CG17" s="79"/>
      <c r="CH17" s="75"/>
    </row>
    <row r="18" spans="1:86" ht="54.95" customHeight="1" collapsed="1" x14ac:dyDescent="0.25">
      <c r="A18" s="18" t="s">
        <v>7</v>
      </c>
      <c r="B18" s="81" t="str">
        <f>A18&amp;" "&amp;VLOOKUP(A18,T_COMPETENCES[#Data],2,FALSE)</f>
        <v>C1.2 Rechercher des données, des caractéristiques sur un descriptif ou une fiche technique</v>
      </c>
      <c r="C18" s="68" t="str">
        <f t="shared" ref="C18:C22" si="2">IF(E18=0,"NE",(SUM(F18:CG18)*0.25)/COUNTA(F18:CG18))</f>
        <v>NE</v>
      </c>
      <c r="D18" s="69" t="str">
        <f t="shared" ref="D18:D22" si="3">IF(E18=0,"NE",IF(AND(C18&gt;=$C$3,E18&gt;=3),"OUI","NON"))</f>
        <v>NE</v>
      </c>
      <c r="E18" s="70">
        <f t="shared" ref="E18:E22" si="4">COUNTA(F18:CG18)</f>
        <v>0</v>
      </c>
      <c r="F18" s="71"/>
      <c r="G18" s="71"/>
      <c r="H18" s="72"/>
      <c r="I18" s="71"/>
      <c r="J18" s="71"/>
      <c r="K18" s="71"/>
      <c r="L18" s="71"/>
      <c r="M18" s="71"/>
      <c r="N18" s="72"/>
      <c r="O18" s="71"/>
      <c r="P18" s="71"/>
      <c r="Q18" s="73"/>
      <c r="R18" s="71"/>
      <c r="S18" s="71"/>
      <c r="T18" s="71"/>
      <c r="U18" s="71"/>
      <c r="V18" s="71"/>
      <c r="W18" s="71"/>
      <c r="X18" s="71"/>
      <c r="Y18" s="71"/>
      <c r="Z18" s="72"/>
      <c r="AA18" s="71"/>
      <c r="AB18" s="71"/>
      <c r="AC18" s="72"/>
      <c r="AD18" s="71"/>
      <c r="AE18" s="71"/>
      <c r="AF18" s="72"/>
      <c r="AG18" s="71"/>
      <c r="AH18" s="71"/>
      <c r="AI18" s="72"/>
      <c r="AJ18" s="71"/>
      <c r="AK18" s="71"/>
      <c r="AL18" s="72"/>
      <c r="AM18" s="71"/>
      <c r="AN18" s="71"/>
      <c r="AO18" s="71"/>
      <c r="AP18" s="71"/>
      <c r="AQ18" s="71"/>
      <c r="AR18" s="74"/>
      <c r="AS18" s="72"/>
      <c r="AT18" s="71"/>
      <c r="AU18" s="71"/>
      <c r="AV18" s="72"/>
      <c r="AW18" s="71"/>
      <c r="AX18" s="71"/>
      <c r="AY18" s="71"/>
      <c r="AZ18" s="71"/>
      <c r="BA18" s="71"/>
      <c r="BB18" s="71"/>
      <c r="BC18" s="71"/>
      <c r="BD18" s="71"/>
      <c r="BE18" s="71"/>
      <c r="BF18" s="71"/>
      <c r="BG18" s="71"/>
      <c r="BH18" s="72"/>
      <c r="BI18" s="71"/>
      <c r="BJ18" s="71"/>
      <c r="BK18" s="72"/>
      <c r="BL18" s="71"/>
      <c r="BM18" s="72"/>
      <c r="BN18" s="71"/>
      <c r="BO18" s="71"/>
      <c r="BP18" s="71"/>
      <c r="BQ18" s="72"/>
      <c r="BR18" s="71"/>
      <c r="BS18" s="71"/>
      <c r="BT18" s="71"/>
      <c r="BU18" s="71"/>
      <c r="BV18" s="72"/>
      <c r="BW18" s="71"/>
      <c r="BX18" s="71"/>
      <c r="BY18" s="72"/>
      <c r="BZ18" s="71"/>
      <c r="CA18" s="71"/>
      <c r="CB18" s="71"/>
      <c r="CC18" s="71"/>
      <c r="CD18" s="72"/>
      <c r="CE18" s="72"/>
      <c r="CF18" s="72"/>
      <c r="CG18" s="71"/>
      <c r="CH18" s="75"/>
    </row>
    <row r="19" spans="1:86" ht="54.95" customHeight="1" x14ac:dyDescent="0.25">
      <c r="A19" s="18" t="s">
        <v>8</v>
      </c>
      <c r="B19" s="67" t="str">
        <f>A19&amp;" "&amp;VLOOKUP(A19,T_COMPETENCES[#Data],2,FALSE)</f>
        <v>C1.3 Rechercher, repérer et nommer différents éléments de l’ouvrage ou du produit sur des dessins, des modèles réels ou/et numériques</v>
      </c>
      <c r="C19" s="68" t="str">
        <f t="shared" si="2"/>
        <v>NE</v>
      </c>
      <c r="D19" s="69" t="str">
        <f t="shared" si="3"/>
        <v>NE</v>
      </c>
      <c r="E19" s="70">
        <f t="shared" si="4"/>
        <v>0</v>
      </c>
      <c r="F19" s="71"/>
      <c r="G19" s="71"/>
      <c r="H19" s="72"/>
      <c r="I19" s="71"/>
      <c r="J19" s="71"/>
      <c r="K19" s="71"/>
      <c r="L19" s="71"/>
      <c r="M19" s="71"/>
      <c r="N19" s="72"/>
      <c r="O19" s="71"/>
      <c r="P19" s="71"/>
      <c r="Q19" s="73"/>
      <c r="R19" s="71"/>
      <c r="S19" s="71"/>
      <c r="T19" s="71"/>
      <c r="U19" s="71"/>
      <c r="V19" s="71"/>
      <c r="W19" s="71"/>
      <c r="X19" s="71"/>
      <c r="Y19" s="71"/>
      <c r="Z19" s="72"/>
      <c r="AA19" s="71"/>
      <c r="AB19" s="71"/>
      <c r="AC19" s="72"/>
      <c r="AD19" s="71"/>
      <c r="AE19" s="71"/>
      <c r="AF19" s="72"/>
      <c r="AG19" s="71"/>
      <c r="AH19" s="71"/>
      <c r="AI19" s="72"/>
      <c r="AJ19" s="71"/>
      <c r="AK19" s="71"/>
      <c r="AL19" s="72"/>
      <c r="AM19" s="71"/>
      <c r="AN19" s="71"/>
      <c r="AO19" s="71"/>
      <c r="AP19" s="71"/>
      <c r="AQ19" s="71"/>
      <c r="AR19" s="74"/>
      <c r="AS19" s="72"/>
      <c r="AT19" s="71"/>
      <c r="AU19" s="71"/>
      <c r="AV19" s="72"/>
      <c r="AW19" s="71"/>
      <c r="AX19" s="71"/>
      <c r="AY19" s="71"/>
      <c r="AZ19" s="71"/>
      <c r="BA19" s="71"/>
      <c r="BB19" s="71"/>
      <c r="BC19" s="71"/>
      <c r="BD19" s="71"/>
      <c r="BE19" s="71"/>
      <c r="BF19" s="71"/>
      <c r="BG19" s="71"/>
      <c r="BH19" s="72"/>
      <c r="BI19" s="71"/>
      <c r="BJ19" s="71"/>
      <c r="BK19" s="72"/>
      <c r="BL19" s="71"/>
      <c r="BM19" s="72"/>
      <c r="BN19" s="71"/>
      <c r="BO19" s="71"/>
      <c r="BP19" s="71"/>
      <c r="BQ19" s="72"/>
      <c r="BR19" s="71"/>
      <c r="BS19" s="71"/>
      <c r="BT19" s="71"/>
      <c r="BU19" s="71"/>
      <c r="BV19" s="72"/>
      <c r="BW19" s="71"/>
      <c r="BX19" s="71"/>
      <c r="BY19" s="72"/>
      <c r="BZ19" s="71"/>
      <c r="CA19" s="71"/>
      <c r="CB19" s="71"/>
      <c r="CC19" s="71"/>
      <c r="CD19" s="72"/>
      <c r="CE19" s="72"/>
      <c r="CF19" s="72"/>
      <c r="CG19" s="71"/>
      <c r="CH19" s="75"/>
    </row>
    <row r="20" spans="1:86" ht="54.95" customHeight="1" x14ac:dyDescent="0.25">
      <c r="A20" s="18" t="s">
        <v>9</v>
      </c>
      <c r="B20" s="81" t="str">
        <f>A20&amp;" "&amp;VLOOKUP(A20,T_COMPETENCES[#Data],2,FALSE)</f>
        <v>C1.4 Analyser des liaisons et/ou des mécanismes et leur fonctionnement en manipulant des modèles réels ou/et numériques réels ou/et numériques</v>
      </c>
      <c r="C20" s="68" t="str">
        <f t="shared" si="2"/>
        <v>NE</v>
      </c>
      <c r="D20" s="69" t="str">
        <f t="shared" si="3"/>
        <v>NE</v>
      </c>
      <c r="E20" s="70">
        <f t="shared" si="4"/>
        <v>0</v>
      </c>
      <c r="F20" s="71"/>
      <c r="G20" s="71"/>
      <c r="H20" s="72"/>
      <c r="I20" s="71"/>
      <c r="J20" s="71"/>
      <c r="K20" s="71"/>
      <c r="L20" s="71"/>
      <c r="M20" s="71"/>
      <c r="N20" s="72"/>
      <c r="O20" s="71"/>
      <c r="P20" s="71"/>
      <c r="Q20" s="73"/>
      <c r="R20" s="71"/>
      <c r="S20" s="71"/>
      <c r="T20" s="71"/>
      <c r="U20" s="71"/>
      <c r="V20" s="71"/>
      <c r="W20" s="71"/>
      <c r="X20" s="71"/>
      <c r="Y20" s="71"/>
      <c r="Z20" s="72"/>
      <c r="AA20" s="71"/>
      <c r="AB20" s="71"/>
      <c r="AC20" s="72"/>
      <c r="AD20" s="71"/>
      <c r="AE20" s="71"/>
      <c r="AF20" s="72"/>
      <c r="AG20" s="71"/>
      <c r="AH20" s="71"/>
      <c r="AI20" s="72"/>
      <c r="AJ20" s="71"/>
      <c r="AK20" s="71"/>
      <c r="AL20" s="72"/>
      <c r="AM20" s="71"/>
      <c r="AN20" s="71"/>
      <c r="AO20" s="71"/>
      <c r="AP20" s="71"/>
      <c r="AQ20" s="71"/>
      <c r="AR20" s="74"/>
      <c r="AS20" s="72"/>
      <c r="AT20" s="71"/>
      <c r="AU20" s="71"/>
      <c r="AV20" s="72"/>
      <c r="AW20" s="71"/>
      <c r="AX20" s="71"/>
      <c r="AY20" s="71"/>
      <c r="AZ20" s="71"/>
      <c r="BA20" s="71"/>
      <c r="BB20" s="71"/>
      <c r="BC20" s="71"/>
      <c r="BD20" s="71"/>
      <c r="BE20" s="71"/>
      <c r="BF20" s="71"/>
      <c r="BG20" s="71"/>
      <c r="BH20" s="72"/>
      <c r="BI20" s="71"/>
      <c r="BJ20" s="71"/>
      <c r="BK20" s="72"/>
      <c r="BL20" s="71"/>
      <c r="BM20" s="72"/>
      <c r="BN20" s="71"/>
      <c r="BO20" s="71"/>
      <c r="BP20" s="71"/>
      <c r="BQ20" s="72"/>
      <c r="BR20" s="71"/>
      <c r="BS20" s="71"/>
      <c r="BT20" s="71"/>
      <c r="BU20" s="71"/>
      <c r="BV20" s="72"/>
      <c r="BW20" s="71"/>
      <c r="BX20" s="71"/>
      <c r="BY20" s="72"/>
      <c r="BZ20" s="71"/>
      <c r="CA20" s="71"/>
      <c r="CB20" s="71"/>
      <c r="CC20" s="71"/>
      <c r="CD20" s="72"/>
      <c r="CE20" s="72"/>
      <c r="CF20" s="72"/>
      <c r="CG20" s="71"/>
      <c r="CH20" s="75"/>
    </row>
    <row r="21" spans="1:86" ht="54.95" customHeight="1" x14ac:dyDescent="0.25">
      <c r="A21" s="18" t="s">
        <v>10</v>
      </c>
      <c r="B21" s="67" t="str">
        <f>A21&amp;" "&amp;VLOOKUP(A21,T_COMPETENCES[#Data],2,FALSE)</f>
        <v>C1.5 Caractériser la forme géométrique d'un élément, d'une surface, d'un volume</v>
      </c>
      <c r="C21" s="68" t="str">
        <f t="shared" si="2"/>
        <v>NE</v>
      </c>
      <c r="D21" s="69" t="str">
        <f t="shared" si="3"/>
        <v>NE</v>
      </c>
      <c r="E21" s="70">
        <f t="shared" si="4"/>
        <v>0</v>
      </c>
      <c r="F21" s="71"/>
      <c r="G21" s="71"/>
      <c r="H21" s="72"/>
      <c r="I21" s="71"/>
      <c r="J21" s="71"/>
      <c r="K21" s="71"/>
      <c r="L21" s="71"/>
      <c r="M21" s="71"/>
      <c r="N21" s="72"/>
      <c r="O21" s="71"/>
      <c r="P21" s="71"/>
      <c r="Q21" s="73"/>
      <c r="R21" s="71"/>
      <c r="S21" s="71"/>
      <c r="T21" s="71"/>
      <c r="U21" s="71"/>
      <c r="V21" s="71"/>
      <c r="W21" s="71"/>
      <c r="X21" s="71"/>
      <c r="Y21" s="71"/>
      <c r="Z21" s="72"/>
      <c r="AA21" s="71"/>
      <c r="AB21" s="71"/>
      <c r="AC21" s="72"/>
      <c r="AD21" s="71"/>
      <c r="AE21" s="71"/>
      <c r="AF21" s="72"/>
      <c r="AG21" s="71"/>
      <c r="AH21" s="71"/>
      <c r="AI21" s="72"/>
      <c r="AJ21" s="71"/>
      <c r="AK21" s="71"/>
      <c r="AL21" s="72"/>
      <c r="AM21" s="71"/>
      <c r="AN21" s="71"/>
      <c r="AO21" s="71"/>
      <c r="AP21" s="71"/>
      <c r="AQ21" s="71"/>
      <c r="AR21" s="74"/>
      <c r="AS21" s="72"/>
      <c r="AT21" s="71"/>
      <c r="AU21" s="71"/>
      <c r="AV21" s="72"/>
      <c r="AW21" s="71"/>
      <c r="AX21" s="71"/>
      <c r="AY21" s="71"/>
      <c r="AZ21" s="71"/>
      <c r="BA21" s="71"/>
      <c r="BB21" s="71"/>
      <c r="BC21" s="71"/>
      <c r="BD21" s="71"/>
      <c r="BE21" s="71"/>
      <c r="BF21" s="71"/>
      <c r="BG21" s="71"/>
      <c r="BH21" s="72"/>
      <c r="BI21" s="71"/>
      <c r="BJ21" s="71"/>
      <c r="BK21" s="72"/>
      <c r="BL21" s="71"/>
      <c r="BM21" s="72"/>
      <c r="BN21" s="71"/>
      <c r="BO21" s="71"/>
      <c r="BP21" s="71"/>
      <c r="BQ21" s="72"/>
      <c r="BR21" s="71"/>
      <c r="BS21" s="71"/>
      <c r="BT21" s="71"/>
      <c r="BU21" s="71"/>
      <c r="BV21" s="72"/>
      <c r="BW21" s="71"/>
      <c r="BX21" s="71"/>
      <c r="BY21" s="72"/>
      <c r="BZ21" s="71"/>
      <c r="CA21" s="71"/>
      <c r="CB21" s="71"/>
      <c r="CC21" s="71"/>
      <c r="CD21" s="72"/>
      <c r="CE21" s="72"/>
      <c r="CF21" s="72"/>
      <c r="CG21" s="71"/>
      <c r="CH21" s="75"/>
    </row>
    <row r="22" spans="1:86" ht="54.95" customHeight="1" x14ac:dyDescent="0.25">
      <c r="A22" s="18" t="s">
        <v>11</v>
      </c>
      <c r="B22" s="81" t="str">
        <f>A22&amp;" "&amp;VLOOKUP(A22,T_COMPETENCES[#Data],2,FALSE)</f>
        <v>C1.6 Relever et/ou contrôler des dimensions</v>
      </c>
      <c r="C22" s="68" t="str">
        <f t="shared" si="2"/>
        <v>NE</v>
      </c>
      <c r="D22" s="69" t="str">
        <f t="shared" si="3"/>
        <v>NE</v>
      </c>
      <c r="E22" s="70">
        <f t="shared" si="4"/>
        <v>0</v>
      </c>
      <c r="F22" s="71"/>
      <c r="G22" s="71"/>
      <c r="H22" s="72"/>
      <c r="I22" s="71"/>
      <c r="J22" s="71"/>
      <c r="K22" s="71"/>
      <c r="L22" s="71"/>
      <c r="M22" s="71"/>
      <c r="N22" s="72"/>
      <c r="O22" s="71"/>
      <c r="P22" s="71"/>
      <c r="Q22" s="73"/>
      <c r="R22" s="71"/>
      <c r="S22" s="71"/>
      <c r="T22" s="71"/>
      <c r="U22" s="71"/>
      <c r="V22" s="71"/>
      <c r="W22" s="71"/>
      <c r="X22" s="71"/>
      <c r="Y22" s="71"/>
      <c r="Z22" s="72"/>
      <c r="AA22" s="71"/>
      <c r="AB22" s="71"/>
      <c r="AC22" s="72"/>
      <c r="AD22" s="71"/>
      <c r="AE22" s="71"/>
      <c r="AF22" s="72"/>
      <c r="AG22" s="71"/>
      <c r="AH22" s="71"/>
      <c r="AI22" s="72"/>
      <c r="AJ22" s="71"/>
      <c r="AK22" s="71"/>
      <c r="AL22" s="72"/>
      <c r="AM22" s="71"/>
      <c r="AN22" s="71"/>
      <c r="AO22" s="71"/>
      <c r="AP22" s="71"/>
      <c r="AQ22" s="71"/>
      <c r="AR22" s="74"/>
      <c r="AS22" s="72"/>
      <c r="AT22" s="71"/>
      <c r="AU22" s="71"/>
      <c r="AV22" s="72"/>
      <c r="AW22" s="71"/>
      <c r="AX22" s="71"/>
      <c r="AY22" s="71"/>
      <c r="AZ22" s="71"/>
      <c r="BA22" s="71"/>
      <c r="BB22" s="71"/>
      <c r="BC22" s="71"/>
      <c r="BD22" s="71"/>
      <c r="BE22" s="71"/>
      <c r="BF22" s="71"/>
      <c r="BG22" s="71"/>
      <c r="BH22" s="72"/>
      <c r="BI22" s="71"/>
      <c r="BJ22" s="71"/>
      <c r="BK22" s="72"/>
      <c r="BL22" s="71"/>
      <c r="BM22" s="72"/>
      <c r="BN22" s="71"/>
      <c r="BO22" s="71"/>
      <c r="BP22" s="71"/>
      <c r="BQ22" s="72"/>
      <c r="BR22" s="71"/>
      <c r="BS22" s="71"/>
      <c r="BT22" s="71"/>
      <c r="BU22" s="71"/>
      <c r="BV22" s="72"/>
      <c r="BW22" s="71"/>
      <c r="BX22" s="71"/>
      <c r="BY22" s="72"/>
      <c r="BZ22" s="71"/>
      <c r="CA22" s="71"/>
      <c r="CB22" s="71"/>
      <c r="CC22" s="71"/>
      <c r="CD22" s="72"/>
      <c r="CE22" s="72"/>
      <c r="CF22" s="72"/>
      <c r="CG22" s="71"/>
      <c r="CH22" s="75"/>
    </row>
    <row r="23" spans="1:86" ht="23.25" hidden="1" outlineLevel="1" x14ac:dyDescent="0.25">
      <c r="B23" s="82" t="s">
        <v>2</v>
      </c>
      <c r="C23" s="151" t="s">
        <v>100</v>
      </c>
      <c r="D23" s="151"/>
      <c r="E23" s="151"/>
      <c r="F23" s="151"/>
      <c r="G23" s="151"/>
      <c r="H23" s="151"/>
      <c r="I23" s="151"/>
      <c r="J23" s="151"/>
      <c r="K23" s="151"/>
      <c r="L23" s="151"/>
      <c r="M23" s="151"/>
      <c r="N23" s="151"/>
      <c r="O23" s="151"/>
      <c r="P23" s="151"/>
      <c r="Q23" s="151"/>
      <c r="R23" s="151"/>
      <c r="S23" s="151"/>
      <c r="T23" s="151"/>
      <c r="U23" s="151"/>
      <c r="V23" s="151"/>
      <c r="W23" s="151"/>
      <c r="X23" s="151"/>
      <c r="Y23" s="151"/>
      <c r="Z23" s="151"/>
      <c r="AA23" s="151"/>
      <c r="AB23" s="151"/>
      <c r="AC23" s="151"/>
      <c r="AD23" s="151"/>
      <c r="AE23" s="151"/>
      <c r="AF23" s="151"/>
      <c r="AG23" s="151"/>
      <c r="AH23" s="151"/>
      <c r="AI23" s="151"/>
      <c r="AJ23" s="151"/>
      <c r="AK23" s="151"/>
      <c r="AL23" s="151"/>
      <c r="AM23" s="151"/>
      <c r="AN23" s="151"/>
      <c r="AO23" s="151"/>
      <c r="AP23" s="151"/>
      <c r="AQ23" s="151"/>
      <c r="AR23" s="79"/>
      <c r="AS23" s="78"/>
      <c r="AT23" s="79"/>
      <c r="AU23" s="79"/>
      <c r="AV23" s="78"/>
      <c r="AW23" s="79"/>
      <c r="AX23" s="79"/>
      <c r="AY23" s="79"/>
      <c r="AZ23" s="79"/>
      <c r="BA23" s="79"/>
      <c r="BB23" s="79"/>
      <c r="BC23" s="79"/>
      <c r="BD23" s="79"/>
      <c r="BE23" s="79"/>
      <c r="BF23" s="79"/>
      <c r="BG23" s="79"/>
      <c r="BH23" s="78"/>
      <c r="BI23" s="79"/>
      <c r="BJ23" s="79"/>
      <c r="BK23" s="78"/>
      <c r="BL23" s="79"/>
      <c r="BM23" s="78"/>
      <c r="BN23" s="79"/>
      <c r="BO23" s="79"/>
      <c r="BP23" s="79"/>
      <c r="BQ23" s="78"/>
      <c r="BR23" s="79"/>
      <c r="BS23" s="79"/>
      <c r="BT23" s="79"/>
      <c r="BU23" s="79"/>
      <c r="BV23" s="80"/>
      <c r="BW23" s="79"/>
      <c r="BX23" s="79"/>
      <c r="BY23" s="78"/>
      <c r="BZ23" s="79"/>
      <c r="CA23" s="79"/>
      <c r="CB23" s="79"/>
      <c r="CC23" s="79"/>
      <c r="CD23" s="78"/>
      <c r="CE23" s="78"/>
      <c r="CF23" s="78"/>
      <c r="CG23" s="79"/>
      <c r="CH23" s="75"/>
    </row>
    <row r="24" spans="1:86" ht="28.15" hidden="1" customHeight="1" outlineLevel="1" x14ac:dyDescent="0.25">
      <c r="B24" s="82" t="s">
        <v>101</v>
      </c>
      <c r="C24" s="151" t="s">
        <v>101</v>
      </c>
      <c r="D24" s="151"/>
      <c r="E24" s="151"/>
      <c r="F24" s="151"/>
      <c r="G24" s="151"/>
      <c r="H24" s="151"/>
      <c r="I24" s="151"/>
      <c r="J24" s="151"/>
      <c r="K24" s="151"/>
      <c r="L24" s="151"/>
      <c r="M24" s="151"/>
      <c r="N24" s="151"/>
      <c r="O24" s="151"/>
      <c r="P24" s="151"/>
      <c r="Q24" s="151"/>
      <c r="R24" s="151"/>
      <c r="S24" s="151"/>
      <c r="T24" s="151"/>
      <c r="U24" s="151"/>
      <c r="V24" s="151"/>
      <c r="W24" s="151"/>
      <c r="X24" s="151"/>
      <c r="Y24" s="151"/>
      <c r="Z24" s="151"/>
      <c r="AA24" s="151"/>
      <c r="AB24" s="151"/>
      <c r="AC24" s="151"/>
      <c r="AD24" s="151"/>
      <c r="AE24" s="151"/>
      <c r="AF24" s="151"/>
      <c r="AG24" s="151"/>
      <c r="AH24" s="151"/>
      <c r="AI24" s="151"/>
      <c r="AJ24" s="151"/>
      <c r="AK24" s="151"/>
      <c r="AL24" s="151"/>
      <c r="AM24" s="151"/>
      <c r="AN24" s="151"/>
      <c r="AO24" s="151"/>
      <c r="AP24" s="151"/>
      <c r="AQ24" s="151"/>
      <c r="AR24" s="79"/>
      <c r="AS24" s="78"/>
      <c r="AT24" s="79"/>
      <c r="AU24" s="79"/>
      <c r="AV24" s="78"/>
      <c r="AW24" s="79"/>
      <c r="AX24" s="79"/>
      <c r="AY24" s="79"/>
      <c r="AZ24" s="79"/>
      <c r="BA24" s="79"/>
      <c r="BB24" s="79"/>
      <c r="BC24" s="79"/>
      <c r="BD24" s="79"/>
      <c r="BE24" s="79"/>
      <c r="BF24" s="79"/>
      <c r="BG24" s="79"/>
      <c r="BH24" s="78"/>
      <c r="BI24" s="79"/>
      <c r="BJ24" s="79"/>
      <c r="BK24" s="78"/>
      <c r="BL24" s="79"/>
      <c r="BM24" s="78"/>
      <c r="BN24" s="79"/>
      <c r="BO24" s="79"/>
      <c r="BP24" s="79"/>
      <c r="BQ24" s="78"/>
      <c r="BR24" s="79"/>
      <c r="BS24" s="79"/>
      <c r="BT24" s="79"/>
      <c r="BU24" s="79"/>
      <c r="BV24" s="80"/>
      <c r="BW24" s="79"/>
      <c r="BX24" s="79"/>
      <c r="BY24" s="78"/>
      <c r="BZ24" s="79"/>
      <c r="CA24" s="79"/>
      <c r="CB24" s="79"/>
      <c r="CC24" s="79"/>
      <c r="CD24" s="78"/>
      <c r="CE24" s="78"/>
      <c r="CF24" s="78"/>
      <c r="CG24" s="79"/>
      <c r="CH24" s="75"/>
    </row>
    <row r="25" spans="1:86" ht="42" hidden="1" customHeight="1" outlineLevel="1" x14ac:dyDescent="0.25">
      <c r="A25" s="18">
        <v>2</v>
      </c>
      <c r="B25" s="143" t="str">
        <f>A25&amp;" "&amp;VLOOKUP(A25,T_COMPETENCES[#Data],2,FALSE)</f>
        <v>2 Organisation et préparation du travail</v>
      </c>
      <c r="C25" s="146" t="e">
        <v>#REF!</v>
      </c>
      <c r="D25" s="146" t="e">
        <v>#REF!</v>
      </c>
      <c r="E25" s="146" t="e">
        <v>#REF!</v>
      </c>
      <c r="F25" s="146" t="e">
        <v>#REF!</v>
      </c>
      <c r="G25" s="146" t="e">
        <v>#REF!</v>
      </c>
      <c r="H25" s="146" t="e">
        <v>#REF!</v>
      </c>
      <c r="I25" s="146" t="e">
        <v>#REF!</v>
      </c>
      <c r="J25" s="146" t="e">
        <v>#REF!</v>
      </c>
      <c r="K25" s="146" t="e">
        <v>#REF!</v>
      </c>
      <c r="L25" s="146" t="e">
        <v>#REF!</v>
      </c>
      <c r="M25" s="146" t="e">
        <v>#REF!</v>
      </c>
      <c r="N25" s="146" t="e">
        <v>#REF!</v>
      </c>
      <c r="O25" s="146" t="e">
        <v>#REF!</v>
      </c>
      <c r="P25" s="146" t="e">
        <v>#REF!</v>
      </c>
      <c r="Q25" s="146" t="e">
        <v>#REF!</v>
      </c>
      <c r="R25" s="146" t="e">
        <v>#REF!</v>
      </c>
      <c r="S25" s="146" t="e">
        <v>#REF!</v>
      </c>
      <c r="T25" s="146" t="e">
        <v>#REF!</v>
      </c>
      <c r="U25" s="146" t="e">
        <v>#REF!</v>
      </c>
      <c r="V25" s="146" t="e">
        <v>#REF!</v>
      </c>
      <c r="W25" s="146" t="e">
        <v>#REF!</v>
      </c>
      <c r="X25" s="146" t="e">
        <v>#REF!</v>
      </c>
      <c r="Y25" s="146" t="e">
        <v>#REF!</v>
      </c>
      <c r="Z25" s="146" t="e">
        <v>#REF!</v>
      </c>
      <c r="AA25" s="146" t="e">
        <v>#REF!</v>
      </c>
      <c r="AB25" s="146" t="e">
        <v>#REF!</v>
      </c>
      <c r="AC25" s="146" t="e">
        <v>#REF!</v>
      </c>
      <c r="AD25" s="146" t="e">
        <v>#REF!</v>
      </c>
      <c r="AE25" s="146" t="e">
        <v>#REF!</v>
      </c>
      <c r="AF25" s="146" t="e">
        <v>#REF!</v>
      </c>
      <c r="AG25" s="146" t="e">
        <v>#REF!</v>
      </c>
      <c r="AH25" s="146" t="e">
        <v>#REF!</v>
      </c>
      <c r="AI25" s="146" t="e">
        <v>#REF!</v>
      </c>
      <c r="AJ25" s="146" t="e">
        <v>#REF!</v>
      </c>
      <c r="AK25" s="146" t="e">
        <v>#REF!</v>
      </c>
      <c r="AL25" s="146" t="e">
        <v>#REF!</v>
      </c>
      <c r="AM25" s="146" t="e">
        <v>#REF!</v>
      </c>
      <c r="AN25" s="146" t="e">
        <v>#REF!</v>
      </c>
      <c r="AO25" s="146" t="e">
        <v>#REF!</v>
      </c>
      <c r="AP25" s="146" t="e">
        <v>#REF!</v>
      </c>
      <c r="AQ25" s="146" t="e">
        <v>#REF!</v>
      </c>
      <c r="AR25" s="146" t="e">
        <v>#REF!</v>
      </c>
      <c r="AS25" s="146" t="e">
        <v>#REF!</v>
      </c>
      <c r="AT25" s="146" t="e">
        <v>#REF!</v>
      </c>
      <c r="AU25" s="146" t="e">
        <v>#REF!</v>
      </c>
      <c r="AV25" s="146" t="e">
        <v>#REF!</v>
      </c>
      <c r="AW25" s="146" t="e">
        <v>#REF!</v>
      </c>
      <c r="AX25" s="146" t="e">
        <v>#REF!</v>
      </c>
      <c r="AY25" s="146" t="e">
        <v>#REF!</v>
      </c>
      <c r="AZ25" s="146" t="e">
        <v>#REF!</v>
      </c>
      <c r="BA25" s="146" t="e">
        <v>#REF!</v>
      </c>
      <c r="BB25" s="146" t="e">
        <v>#REF!</v>
      </c>
      <c r="BC25" s="146" t="e">
        <v>#REF!</v>
      </c>
      <c r="BD25" s="146" t="e">
        <v>#REF!</v>
      </c>
      <c r="BE25" s="146" t="e">
        <v>#REF!</v>
      </c>
      <c r="BF25" s="146" t="e">
        <v>#REF!</v>
      </c>
      <c r="BG25" s="146" t="e">
        <v>#REF!</v>
      </c>
      <c r="BH25" s="146" t="e">
        <v>#REF!</v>
      </c>
      <c r="BI25" s="146" t="e">
        <v>#REF!</v>
      </c>
      <c r="BJ25" s="146" t="e">
        <v>#REF!</v>
      </c>
      <c r="BK25" s="146" t="e">
        <v>#REF!</v>
      </c>
      <c r="BL25" s="146" t="e">
        <v>#REF!</v>
      </c>
      <c r="BM25" s="146" t="e">
        <v>#REF!</v>
      </c>
      <c r="BN25" s="146" t="e">
        <v>#REF!</v>
      </c>
      <c r="BO25" s="146" t="e">
        <v>#REF!</v>
      </c>
      <c r="BP25" s="146" t="e">
        <v>#REF!</v>
      </c>
      <c r="BQ25" s="146" t="e">
        <v>#REF!</v>
      </c>
      <c r="BR25" s="146" t="e">
        <v>#REF!</v>
      </c>
      <c r="BS25" s="146" t="e">
        <v>#REF!</v>
      </c>
      <c r="BT25" s="146" t="e">
        <v>#REF!</v>
      </c>
      <c r="BU25" s="146" t="e">
        <v>#REF!</v>
      </c>
      <c r="BV25" s="146" t="e">
        <v>#REF!</v>
      </c>
      <c r="BW25" s="146" t="e">
        <v>#REF!</v>
      </c>
      <c r="BX25" s="146" t="e">
        <v>#REF!</v>
      </c>
      <c r="BY25" s="146" t="e">
        <v>#REF!</v>
      </c>
      <c r="BZ25" s="146" t="e">
        <v>#REF!</v>
      </c>
      <c r="CA25" s="146" t="e">
        <v>#REF!</v>
      </c>
      <c r="CB25" s="146" t="e">
        <v>#REF!</v>
      </c>
      <c r="CC25" s="146" t="e">
        <v>#REF!</v>
      </c>
      <c r="CD25" s="146" t="e">
        <v>#REF!</v>
      </c>
      <c r="CE25" s="146" t="e">
        <v>#REF!</v>
      </c>
      <c r="CF25" s="146" t="e">
        <v>#REF!</v>
      </c>
      <c r="CG25" s="146" t="e">
        <v>#REF!</v>
      </c>
      <c r="CH25" s="83"/>
    </row>
    <row r="26" spans="1:86" ht="54.95" customHeight="1" collapsed="1" x14ac:dyDescent="0.25">
      <c r="A26" s="18" t="s">
        <v>12</v>
      </c>
      <c r="B26" s="67" t="str">
        <f>A26&amp;" "&amp;VLOOKUP(A26,T_COMPETENCES[#Data],2,FALSE)</f>
        <v>C2.1 Analyser, compléter un mode opératoire</v>
      </c>
      <c r="C26" s="68" t="str">
        <f t="shared" ref="C26:C27" si="5">IF(E26=0,"NE",(SUM(F26:CG26)*0.25)/COUNTA(F26:CG26))</f>
        <v>NE</v>
      </c>
      <c r="D26" s="69" t="str">
        <f t="shared" ref="D26:D27" si="6">IF(E26=0,"NE",IF(AND(C26&gt;=$C$3,E26&gt;=3),"OUI","NON"))</f>
        <v>NE</v>
      </c>
      <c r="E26" s="70">
        <f t="shared" ref="E26:E27" si="7">COUNTA(F26:CG26)</f>
        <v>0</v>
      </c>
      <c r="F26" s="71"/>
      <c r="G26" s="71"/>
      <c r="H26" s="72"/>
      <c r="I26" s="71"/>
      <c r="J26" s="71"/>
      <c r="K26" s="71"/>
      <c r="L26" s="71"/>
      <c r="M26" s="71"/>
      <c r="N26" s="72"/>
      <c r="O26" s="71"/>
      <c r="P26" s="71"/>
      <c r="Q26" s="73"/>
      <c r="R26" s="71"/>
      <c r="S26" s="71"/>
      <c r="T26" s="71"/>
      <c r="U26" s="71"/>
      <c r="V26" s="71"/>
      <c r="W26" s="71"/>
      <c r="X26" s="71"/>
      <c r="Y26" s="71"/>
      <c r="Z26" s="72"/>
      <c r="AA26" s="71"/>
      <c r="AB26" s="71"/>
      <c r="AC26" s="72"/>
      <c r="AD26" s="71"/>
      <c r="AE26" s="71"/>
      <c r="AF26" s="72"/>
      <c r="AG26" s="71"/>
      <c r="AH26" s="71"/>
      <c r="AI26" s="72"/>
      <c r="AJ26" s="71"/>
      <c r="AK26" s="71"/>
      <c r="AL26" s="72"/>
      <c r="AM26" s="71"/>
      <c r="AN26" s="71"/>
      <c r="AO26" s="71"/>
      <c r="AP26" s="71"/>
      <c r="AQ26" s="71"/>
      <c r="AR26" s="74"/>
      <c r="AS26" s="72"/>
      <c r="AT26" s="71"/>
      <c r="AU26" s="71"/>
      <c r="AV26" s="72"/>
      <c r="AW26" s="71"/>
      <c r="AX26" s="71"/>
      <c r="AY26" s="71"/>
      <c r="AZ26" s="71"/>
      <c r="BA26" s="71"/>
      <c r="BB26" s="71"/>
      <c r="BC26" s="71"/>
      <c r="BD26" s="71"/>
      <c r="BE26" s="71"/>
      <c r="BF26" s="71"/>
      <c r="BG26" s="71"/>
      <c r="BH26" s="72"/>
      <c r="BI26" s="71"/>
      <c r="BJ26" s="71"/>
      <c r="BK26" s="72"/>
      <c r="BL26" s="71"/>
      <c r="BM26" s="72"/>
      <c r="BN26" s="71"/>
      <c r="BO26" s="71"/>
      <c r="BP26" s="71"/>
      <c r="BQ26" s="72"/>
      <c r="BR26" s="71"/>
      <c r="BS26" s="71"/>
      <c r="BT26" s="71"/>
      <c r="BU26" s="71"/>
      <c r="BV26" s="72"/>
      <c r="BW26" s="71"/>
      <c r="BX26" s="71"/>
      <c r="BY26" s="72"/>
      <c r="BZ26" s="71"/>
      <c r="CA26" s="71"/>
      <c r="CB26" s="71"/>
      <c r="CC26" s="71"/>
      <c r="CD26" s="72"/>
      <c r="CE26" s="72"/>
      <c r="CF26" s="72"/>
      <c r="CG26" s="71"/>
      <c r="CH26" s="84"/>
    </row>
    <row r="27" spans="1:86" ht="54.95" customHeight="1" x14ac:dyDescent="0.25">
      <c r="A27" s="18" t="s">
        <v>13</v>
      </c>
      <c r="B27" s="81" t="str">
        <f>A27&amp;" "&amp;VLOOKUP(A27,T_COMPETENCES[#Data],2,FALSE)</f>
        <v>C2.2 Compléter, préciser une gamme de montage/ démontage</v>
      </c>
      <c r="C27" s="68" t="str">
        <f t="shared" si="5"/>
        <v>NE</v>
      </c>
      <c r="D27" s="69" t="str">
        <f t="shared" si="6"/>
        <v>NE</v>
      </c>
      <c r="E27" s="70">
        <f t="shared" si="7"/>
        <v>0</v>
      </c>
      <c r="F27" s="71"/>
      <c r="G27" s="71"/>
      <c r="H27" s="72"/>
      <c r="I27" s="71"/>
      <c r="J27" s="71"/>
      <c r="K27" s="71"/>
      <c r="L27" s="71"/>
      <c r="M27" s="71"/>
      <c r="N27" s="72"/>
      <c r="O27" s="71"/>
      <c r="P27" s="71"/>
      <c r="Q27" s="73"/>
      <c r="R27" s="71"/>
      <c r="S27" s="71"/>
      <c r="T27" s="71"/>
      <c r="U27" s="71"/>
      <c r="V27" s="71"/>
      <c r="W27" s="71"/>
      <c r="X27" s="71"/>
      <c r="Y27" s="71"/>
      <c r="Z27" s="72"/>
      <c r="AA27" s="71"/>
      <c r="AB27" s="71"/>
      <c r="AC27" s="72"/>
      <c r="AD27" s="71"/>
      <c r="AE27" s="71"/>
      <c r="AF27" s="72"/>
      <c r="AG27" s="71"/>
      <c r="AH27" s="71"/>
      <c r="AI27" s="72"/>
      <c r="AJ27" s="71"/>
      <c r="AK27" s="71"/>
      <c r="AL27" s="72"/>
      <c r="AM27" s="71"/>
      <c r="AN27" s="71"/>
      <c r="AO27" s="71"/>
      <c r="AP27" s="71"/>
      <c r="AQ27" s="71"/>
      <c r="AR27" s="74"/>
      <c r="AS27" s="72"/>
      <c r="AT27" s="71"/>
      <c r="AU27" s="71"/>
      <c r="AV27" s="72"/>
      <c r="AW27" s="71"/>
      <c r="AX27" s="71"/>
      <c r="AY27" s="71"/>
      <c r="AZ27" s="71"/>
      <c r="BA27" s="71"/>
      <c r="BB27" s="71"/>
      <c r="BC27" s="71"/>
      <c r="BD27" s="71"/>
      <c r="BE27" s="71"/>
      <c r="BF27" s="71"/>
      <c r="BG27" s="71"/>
      <c r="BH27" s="72"/>
      <c r="BI27" s="71"/>
      <c r="BJ27" s="71"/>
      <c r="BK27" s="72"/>
      <c r="BL27" s="71"/>
      <c r="BM27" s="72"/>
      <c r="BN27" s="71"/>
      <c r="BO27" s="71"/>
      <c r="BP27" s="71"/>
      <c r="BQ27" s="72"/>
      <c r="BR27" s="71"/>
      <c r="BS27" s="71"/>
      <c r="BT27" s="71"/>
      <c r="BU27" s="71"/>
      <c r="BV27" s="72"/>
      <c r="BW27" s="71"/>
      <c r="BX27" s="71"/>
      <c r="BY27" s="72"/>
      <c r="BZ27" s="71"/>
      <c r="CA27" s="71"/>
      <c r="CB27" s="71"/>
      <c r="CC27" s="71"/>
      <c r="CD27" s="72"/>
      <c r="CE27" s="72"/>
      <c r="CF27" s="72"/>
      <c r="CG27" s="71"/>
      <c r="CH27" s="84"/>
    </row>
    <row r="28" spans="1:86" ht="75" hidden="1" customHeight="1" outlineLevel="1" x14ac:dyDescent="0.25">
      <c r="B28" s="85" t="s">
        <v>102</v>
      </c>
      <c r="C28" s="150" t="s">
        <v>103</v>
      </c>
      <c r="D28" s="150"/>
      <c r="E28" s="150"/>
      <c r="F28" s="150"/>
      <c r="G28" s="150"/>
      <c r="H28" s="150"/>
      <c r="I28" s="150"/>
      <c r="J28" s="150"/>
      <c r="K28" s="150"/>
      <c r="L28" s="150"/>
      <c r="M28" s="150"/>
      <c r="N28" s="150"/>
      <c r="O28" s="150"/>
      <c r="P28" s="150"/>
      <c r="Q28" s="150"/>
      <c r="R28" s="150"/>
      <c r="S28" s="150"/>
      <c r="T28" s="150"/>
      <c r="U28" s="150"/>
      <c r="V28" s="150"/>
      <c r="W28" s="150"/>
      <c r="X28" s="150"/>
      <c r="Y28" s="150"/>
      <c r="Z28" s="150"/>
      <c r="AA28" s="150"/>
      <c r="AB28" s="150"/>
      <c r="AC28" s="150"/>
      <c r="AD28" s="150"/>
      <c r="AE28" s="150"/>
      <c r="AF28" s="150"/>
      <c r="AG28" s="150"/>
      <c r="AH28" s="150"/>
      <c r="AI28" s="150"/>
      <c r="AJ28" s="150"/>
      <c r="AK28" s="150"/>
      <c r="AL28" s="150"/>
      <c r="AM28" s="150"/>
      <c r="AN28" s="150"/>
      <c r="AO28" s="150"/>
      <c r="AP28" s="150"/>
      <c r="AQ28" s="150"/>
      <c r="AR28" s="86"/>
      <c r="AS28" s="78"/>
      <c r="AT28" s="87"/>
      <c r="AU28" s="87"/>
      <c r="AV28" s="88"/>
      <c r="AW28" s="87"/>
      <c r="AX28" s="87"/>
      <c r="AY28" s="89"/>
      <c r="AZ28" s="89"/>
      <c r="BA28" s="89"/>
      <c r="BB28" s="89"/>
      <c r="BC28" s="87"/>
      <c r="BD28" s="87"/>
      <c r="BE28" s="87"/>
      <c r="BF28" s="87"/>
      <c r="BG28" s="87"/>
      <c r="BH28" s="88"/>
      <c r="BI28" s="90"/>
      <c r="BJ28" s="90"/>
      <c r="BK28" s="78"/>
      <c r="BL28" s="90"/>
      <c r="BM28" s="78"/>
      <c r="BN28" s="90"/>
      <c r="BO28" s="90"/>
      <c r="BP28" s="90"/>
      <c r="BQ28" s="78"/>
      <c r="BR28" s="90"/>
      <c r="BS28" s="90"/>
      <c r="BT28" s="90"/>
      <c r="BU28" s="90"/>
      <c r="BV28" s="80"/>
      <c r="BW28" s="90"/>
      <c r="BX28" s="90"/>
      <c r="BY28" s="78"/>
      <c r="BZ28" s="90"/>
      <c r="CA28" s="90"/>
      <c r="CB28" s="90"/>
      <c r="CC28" s="90"/>
      <c r="CD28" s="78"/>
      <c r="CE28" s="78"/>
      <c r="CF28" s="78"/>
      <c r="CG28" s="90"/>
      <c r="CH28" s="84"/>
    </row>
    <row r="29" spans="1:86" ht="54.95" customHeight="1" collapsed="1" x14ac:dyDescent="0.25">
      <c r="A29" s="18" t="s">
        <v>14</v>
      </c>
      <c r="B29" s="67" t="str">
        <f>A29&amp;" "&amp;VLOOKUP(A29,T_COMPETENCES[#Data],2,FALSE)</f>
        <v>C2.3 Identifier, choisir et préparer des outils, des matériels, des matériaux</v>
      </c>
      <c r="C29" s="68" t="str">
        <f t="shared" ref="C29:C32" si="8">IF(E29=0,"NE",(SUM(F29:CG29)*0.25)/COUNTA(F29:CG29))</f>
        <v>NE</v>
      </c>
      <c r="D29" s="69" t="str">
        <f t="shared" ref="D29:D32" si="9">IF(E29=0,"NE",IF(AND(C29&gt;=$C$3,E29&gt;=3),"OUI","NON"))</f>
        <v>NE</v>
      </c>
      <c r="E29" s="70">
        <f t="shared" ref="E29:E32" si="10">COUNTA(F29:CG29)</f>
        <v>0</v>
      </c>
      <c r="F29" s="71"/>
      <c r="G29" s="71"/>
      <c r="H29" s="72"/>
      <c r="I29" s="71"/>
      <c r="J29" s="71"/>
      <c r="K29" s="71"/>
      <c r="L29" s="71"/>
      <c r="M29" s="71"/>
      <c r="N29" s="72"/>
      <c r="O29" s="71"/>
      <c r="P29" s="71"/>
      <c r="Q29" s="73"/>
      <c r="R29" s="71"/>
      <c r="S29" s="71"/>
      <c r="T29" s="71"/>
      <c r="U29" s="71"/>
      <c r="V29" s="71"/>
      <c r="W29" s="71"/>
      <c r="X29" s="71"/>
      <c r="Y29" s="71"/>
      <c r="Z29" s="72"/>
      <c r="AA29" s="71"/>
      <c r="AB29" s="71"/>
      <c r="AC29" s="72"/>
      <c r="AD29" s="71"/>
      <c r="AE29" s="71"/>
      <c r="AF29" s="72"/>
      <c r="AG29" s="71"/>
      <c r="AH29" s="71"/>
      <c r="AI29" s="72"/>
      <c r="AJ29" s="71"/>
      <c r="AK29" s="71"/>
      <c r="AL29" s="72"/>
      <c r="AM29" s="71"/>
      <c r="AN29" s="71"/>
      <c r="AO29" s="71"/>
      <c r="AP29" s="71"/>
      <c r="AQ29" s="71"/>
      <c r="AR29" s="74"/>
      <c r="AS29" s="72"/>
      <c r="AT29" s="71"/>
      <c r="AU29" s="71"/>
      <c r="AV29" s="72"/>
      <c r="AW29" s="71"/>
      <c r="AX29" s="71"/>
      <c r="AY29" s="71"/>
      <c r="AZ29" s="71"/>
      <c r="BA29" s="71"/>
      <c r="BB29" s="71"/>
      <c r="BC29" s="71"/>
      <c r="BD29" s="71"/>
      <c r="BE29" s="71"/>
      <c r="BF29" s="71"/>
      <c r="BG29" s="71"/>
      <c r="BH29" s="72"/>
      <c r="BI29" s="71"/>
      <c r="BJ29" s="71"/>
      <c r="BK29" s="72"/>
      <c r="BL29" s="71"/>
      <c r="BM29" s="72"/>
      <c r="BN29" s="71"/>
      <c r="BO29" s="71"/>
      <c r="BP29" s="71"/>
      <c r="BQ29" s="72"/>
      <c r="BR29" s="71"/>
      <c r="BS29" s="71"/>
      <c r="BT29" s="71"/>
      <c r="BU29" s="71"/>
      <c r="BV29" s="72"/>
      <c r="BW29" s="71"/>
      <c r="BX29" s="71"/>
      <c r="BY29" s="72"/>
      <c r="BZ29" s="71"/>
      <c r="CA29" s="71"/>
      <c r="CB29" s="71"/>
      <c r="CC29" s="71"/>
      <c r="CD29" s="72"/>
      <c r="CE29" s="72"/>
      <c r="CF29" s="72"/>
      <c r="CG29" s="71"/>
      <c r="CH29" s="84"/>
    </row>
    <row r="30" spans="1:86" ht="54.95" customHeight="1" x14ac:dyDescent="0.25">
      <c r="A30" s="18" t="s">
        <v>15</v>
      </c>
      <c r="B30" s="81" t="str">
        <f>A30&amp;" "&amp;VLOOKUP(A30,T_COMPETENCES[#Data],2,FALSE)</f>
        <v>C2.4 Identifier, sur une gamme opératoire, les machines et les outils utiliser</v>
      </c>
      <c r="C30" s="68" t="str">
        <f t="shared" si="8"/>
        <v>NE</v>
      </c>
      <c r="D30" s="69" t="str">
        <f t="shared" si="9"/>
        <v>NE</v>
      </c>
      <c r="E30" s="70">
        <f t="shared" si="10"/>
        <v>0</v>
      </c>
      <c r="F30" s="71"/>
      <c r="G30" s="71"/>
      <c r="H30" s="72"/>
      <c r="I30" s="71"/>
      <c r="J30" s="71"/>
      <c r="K30" s="71"/>
      <c r="L30" s="71"/>
      <c r="M30" s="71"/>
      <c r="N30" s="72"/>
      <c r="O30" s="71"/>
      <c r="P30" s="71"/>
      <c r="Q30" s="73"/>
      <c r="R30" s="71"/>
      <c r="S30" s="71"/>
      <c r="T30" s="71"/>
      <c r="U30" s="71"/>
      <c r="V30" s="71"/>
      <c r="W30" s="71"/>
      <c r="X30" s="71"/>
      <c r="Y30" s="71"/>
      <c r="Z30" s="72"/>
      <c r="AA30" s="71"/>
      <c r="AB30" s="71"/>
      <c r="AC30" s="72"/>
      <c r="AD30" s="71"/>
      <c r="AE30" s="71"/>
      <c r="AF30" s="72"/>
      <c r="AG30" s="71"/>
      <c r="AH30" s="71"/>
      <c r="AI30" s="72"/>
      <c r="AJ30" s="71"/>
      <c r="AK30" s="71"/>
      <c r="AL30" s="72"/>
      <c r="AM30" s="71"/>
      <c r="AN30" s="71"/>
      <c r="AO30" s="71"/>
      <c r="AP30" s="71"/>
      <c r="AQ30" s="71"/>
      <c r="AR30" s="74"/>
      <c r="AS30" s="72"/>
      <c r="AT30" s="71"/>
      <c r="AU30" s="71"/>
      <c r="AV30" s="72"/>
      <c r="AW30" s="71"/>
      <c r="AX30" s="71"/>
      <c r="AY30" s="71"/>
      <c r="AZ30" s="71"/>
      <c r="BA30" s="71"/>
      <c r="BB30" s="71"/>
      <c r="BC30" s="71"/>
      <c r="BD30" s="71"/>
      <c r="BE30" s="71"/>
      <c r="BF30" s="71"/>
      <c r="BG30" s="71"/>
      <c r="BH30" s="72"/>
      <c r="BI30" s="71"/>
      <c r="BJ30" s="71"/>
      <c r="BK30" s="72"/>
      <c r="BL30" s="71"/>
      <c r="BM30" s="72"/>
      <c r="BN30" s="71"/>
      <c r="BO30" s="71"/>
      <c r="BP30" s="71"/>
      <c r="BQ30" s="72"/>
      <c r="BR30" s="71"/>
      <c r="BS30" s="71"/>
      <c r="BT30" s="71"/>
      <c r="BU30" s="71"/>
      <c r="BV30" s="72"/>
      <c r="BW30" s="71"/>
      <c r="BX30" s="71"/>
      <c r="BY30" s="72"/>
      <c r="BZ30" s="71"/>
      <c r="CA30" s="71"/>
      <c r="CB30" s="71"/>
      <c r="CC30" s="71"/>
      <c r="CD30" s="72"/>
      <c r="CE30" s="72"/>
      <c r="CF30" s="72"/>
      <c r="CG30" s="71"/>
      <c r="CH30" s="84"/>
    </row>
    <row r="31" spans="1:86" ht="54.95" customHeight="1" x14ac:dyDescent="0.25">
      <c r="A31" s="18" t="s">
        <v>16</v>
      </c>
      <c r="B31" s="67" t="str">
        <f>A31&amp;" "&amp;VLOOKUP(A31,T_COMPETENCES[#Data],2,FALSE)</f>
        <v>C2.5 Etablir des listes de débits</v>
      </c>
      <c r="C31" s="68" t="str">
        <f t="shared" si="8"/>
        <v>NE</v>
      </c>
      <c r="D31" s="69" t="str">
        <f t="shared" si="9"/>
        <v>NE</v>
      </c>
      <c r="E31" s="70">
        <f t="shared" si="10"/>
        <v>0</v>
      </c>
      <c r="F31" s="71"/>
      <c r="G31" s="71"/>
      <c r="H31" s="72"/>
      <c r="I31" s="71"/>
      <c r="J31" s="71"/>
      <c r="K31" s="71"/>
      <c r="L31" s="71"/>
      <c r="M31" s="71"/>
      <c r="N31" s="72"/>
      <c r="O31" s="71"/>
      <c r="P31" s="71"/>
      <c r="Q31" s="73"/>
      <c r="R31" s="71"/>
      <c r="S31" s="71"/>
      <c r="T31" s="71"/>
      <c r="U31" s="71"/>
      <c r="V31" s="71"/>
      <c r="W31" s="71"/>
      <c r="X31" s="71"/>
      <c r="Y31" s="71"/>
      <c r="Z31" s="72"/>
      <c r="AA31" s="71"/>
      <c r="AB31" s="71"/>
      <c r="AC31" s="72"/>
      <c r="AD31" s="71"/>
      <c r="AE31" s="71"/>
      <c r="AF31" s="72"/>
      <c r="AG31" s="71"/>
      <c r="AH31" s="71"/>
      <c r="AI31" s="72"/>
      <c r="AJ31" s="71"/>
      <c r="AK31" s="71"/>
      <c r="AL31" s="72"/>
      <c r="AM31" s="71"/>
      <c r="AN31" s="71"/>
      <c r="AO31" s="71"/>
      <c r="AP31" s="71"/>
      <c r="AQ31" s="71"/>
      <c r="AR31" s="74"/>
      <c r="AS31" s="72"/>
      <c r="AT31" s="71"/>
      <c r="AU31" s="71"/>
      <c r="AV31" s="72"/>
      <c r="AW31" s="71"/>
      <c r="AX31" s="71"/>
      <c r="AY31" s="71"/>
      <c r="AZ31" s="71"/>
      <c r="BA31" s="71"/>
      <c r="BB31" s="71"/>
      <c r="BC31" s="71"/>
      <c r="BD31" s="71"/>
      <c r="BE31" s="71"/>
      <c r="BF31" s="71"/>
      <c r="BG31" s="71"/>
      <c r="BH31" s="72"/>
      <c r="BI31" s="71"/>
      <c r="BJ31" s="71"/>
      <c r="BK31" s="72"/>
      <c r="BL31" s="71"/>
      <c r="BM31" s="72"/>
      <c r="BN31" s="71"/>
      <c r="BO31" s="71"/>
      <c r="BP31" s="71"/>
      <c r="BQ31" s="72"/>
      <c r="BR31" s="71"/>
      <c r="BS31" s="71"/>
      <c r="BT31" s="71"/>
      <c r="BU31" s="71"/>
      <c r="BV31" s="72"/>
      <c r="BW31" s="71"/>
      <c r="BX31" s="71"/>
      <c r="BY31" s="72"/>
      <c r="BZ31" s="71"/>
      <c r="CA31" s="71"/>
      <c r="CB31" s="71"/>
      <c r="CC31" s="71"/>
      <c r="CD31" s="72"/>
      <c r="CE31" s="72"/>
      <c r="CF31" s="72"/>
      <c r="CG31" s="71"/>
      <c r="CH31" s="84"/>
    </row>
    <row r="32" spans="1:86" ht="54.95" customHeight="1" x14ac:dyDescent="0.25">
      <c r="A32" s="18" t="s">
        <v>17</v>
      </c>
      <c r="B32" s="81" t="str">
        <f>A32&amp;" "&amp;VLOOKUP(A32,T_COMPETENCES[#Data],2,FALSE)</f>
        <v>C2.6 Relever des valeurs de réglages à effectuer</v>
      </c>
      <c r="C32" s="68" t="str">
        <f t="shared" si="8"/>
        <v>NE</v>
      </c>
      <c r="D32" s="69" t="str">
        <f t="shared" si="9"/>
        <v>NE</v>
      </c>
      <c r="E32" s="70">
        <f t="shared" si="10"/>
        <v>0</v>
      </c>
      <c r="F32" s="71"/>
      <c r="G32" s="71"/>
      <c r="H32" s="72"/>
      <c r="I32" s="71"/>
      <c r="J32" s="71"/>
      <c r="K32" s="71"/>
      <c r="L32" s="71"/>
      <c r="M32" s="71"/>
      <c r="N32" s="72"/>
      <c r="O32" s="71"/>
      <c r="P32" s="71"/>
      <c r="Q32" s="73"/>
      <c r="R32" s="71"/>
      <c r="S32" s="71"/>
      <c r="T32" s="71"/>
      <c r="U32" s="71"/>
      <c r="V32" s="71"/>
      <c r="W32" s="71"/>
      <c r="X32" s="71"/>
      <c r="Y32" s="71"/>
      <c r="Z32" s="72"/>
      <c r="AA32" s="71"/>
      <c r="AB32" s="71"/>
      <c r="AC32" s="72"/>
      <c r="AD32" s="71"/>
      <c r="AE32" s="71"/>
      <c r="AF32" s="72"/>
      <c r="AG32" s="71"/>
      <c r="AH32" s="71"/>
      <c r="AI32" s="72"/>
      <c r="AJ32" s="71"/>
      <c r="AK32" s="71"/>
      <c r="AL32" s="72"/>
      <c r="AM32" s="71"/>
      <c r="AN32" s="71"/>
      <c r="AO32" s="71"/>
      <c r="AP32" s="71"/>
      <c r="AQ32" s="71"/>
      <c r="AR32" s="74"/>
      <c r="AS32" s="72"/>
      <c r="AT32" s="71"/>
      <c r="AU32" s="71"/>
      <c r="AV32" s="72"/>
      <c r="AW32" s="71"/>
      <c r="AX32" s="71"/>
      <c r="AY32" s="71"/>
      <c r="AZ32" s="71"/>
      <c r="BA32" s="71"/>
      <c r="BB32" s="71"/>
      <c r="BC32" s="71"/>
      <c r="BD32" s="71"/>
      <c r="BE32" s="71"/>
      <c r="BF32" s="71"/>
      <c r="BG32" s="71"/>
      <c r="BH32" s="72"/>
      <c r="BI32" s="71"/>
      <c r="BJ32" s="71"/>
      <c r="BK32" s="72"/>
      <c r="BL32" s="71"/>
      <c r="BM32" s="72"/>
      <c r="BN32" s="71"/>
      <c r="BO32" s="71"/>
      <c r="BP32" s="71"/>
      <c r="BQ32" s="72"/>
      <c r="BR32" s="71"/>
      <c r="BS32" s="71"/>
      <c r="BT32" s="71"/>
      <c r="BU32" s="71"/>
      <c r="BV32" s="72"/>
      <c r="BW32" s="71"/>
      <c r="BX32" s="71"/>
      <c r="BY32" s="72"/>
      <c r="BZ32" s="71"/>
      <c r="CA32" s="71"/>
      <c r="CB32" s="71"/>
      <c r="CC32" s="71"/>
      <c r="CD32" s="72"/>
      <c r="CE32" s="72"/>
      <c r="CF32" s="72"/>
      <c r="CG32" s="71"/>
      <c r="CH32" s="84"/>
    </row>
    <row r="33" spans="1:86" ht="23.25" hidden="1" outlineLevel="1" x14ac:dyDescent="0.25">
      <c r="B33" s="85" t="s">
        <v>104</v>
      </c>
      <c r="C33" s="150" t="s">
        <v>105</v>
      </c>
      <c r="D33" s="150"/>
      <c r="E33" s="150"/>
      <c r="F33" s="150"/>
      <c r="G33" s="150"/>
      <c r="H33" s="150"/>
      <c r="I33" s="150"/>
      <c r="J33" s="150"/>
      <c r="K33" s="150"/>
      <c r="L33" s="150"/>
      <c r="M33" s="150"/>
      <c r="N33" s="150"/>
      <c r="O33" s="150"/>
      <c r="P33" s="150"/>
      <c r="Q33" s="150"/>
      <c r="R33" s="150"/>
      <c r="S33" s="150"/>
      <c r="T33" s="150"/>
      <c r="U33" s="150"/>
      <c r="V33" s="150"/>
      <c r="W33" s="150"/>
      <c r="X33" s="150"/>
      <c r="Y33" s="150"/>
      <c r="Z33" s="150"/>
      <c r="AA33" s="150"/>
      <c r="AB33" s="150"/>
      <c r="AC33" s="150"/>
      <c r="AD33" s="150"/>
      <c r="AE33" s="150"/>
      <c r="AF33" s="150"/>
      <c r="AG33" s="150"/>
      <c r="AH33" s="150"/>
      <c r="AI33" s="150"/>
      <c r="AJ33" s="150"/>
      <c r="AK33" s="150"/>
      <c r="AL33" s="150"/>
      <c r="AM33" s="150"/>
      <c r="AN33" s="150"/>
      <c r="AO33" s="150"/>
      <c r="AP33" s="150"/>
      <c r="AQ33" s="150"/>
      <c r="AR33" s="90"/>
      <c r="AS33" s="78"/>
      <c r="AT33" s="87"/>
      <c r="AU33" s="87"/>
      <c r="AV33" s="88"/>
      <c r="AW33" s="87"/>
      <c r="AX33" s="87"/>
      <c r="AY33" s="87"/>
      <c r="AZ33" s="87"/>
      <c r="BA33" s="87"/>
      <c r="BB33" s="87"/>
      <c r="BC33" s="87"/>
      <c r="BD33" s="87"/>
      <c r="BE33" s="87"/>
      <c r="BF33" s="87"/>
      <c r="BG33" s="87"/>
      <c r="BH33" s="88"/>
      <c r="BI33" s="90"/>
      <c r="BJ33" s="90"/>
      <c r="BK33" s="78"/>
      <c r="BL33" s="90"/>
      <c r="BM33" s="78"/>
      <c r="BN33" s="90"/>
      <c r="BO33" s="90"/>
      <c r="BP33" s="90"/>
      <c r="BQ33" s="78"/>
      <c r="BR33" s="90"/>
      <c r="BS33" s="90"/>
      <c r="BT33" s="90"/>
      <c r="BU33" s="90"/>
      <c r="BV33" s="80"/>
      <c r="BW33" s="90"/>
      <c r="BX33" s="90"/>
      <c r="BY33" s="78"/>
      <c r="BZ33" s="90"/>
      <c r="CA33" s="90"/>
      <c r="CB33" s="90"/>
      <c r="CC33" s="90"/>
      <c r="CD33" s="78"/>
      <c r="CE33" s="78"/>
      <c r="CF33" s="78"/>
      <c r="CG33" s="90"/>
      <c r="CH33" s="84"/>
    </row>
    <row r="34" spans="1:86" ht="23.25" hidden="1" outlineLevel="1" x14ac:dyDescent="0.25">
      <c r="B34" s="85" t="s">
        <v>106</v>
      </c>
      <c r="C34" s="150" t="s">
        <v>107</v>
      </c>
      <c r="D34" s="150"/>
      <c r="E34" s="150"/>
      <c r="F34" s="150"/>
      <c r="G34" s="150"/>
      <c r="H34" s="150"/>
      <c r="I34" s="150"/>
      <c r="J34" s="150"/>
      <c r="K34" s="150"/>
      <c r="L34" s="150"/>
      <c r="M34" s="150"/>
      <c r="N34" s="150"/>
      <c r="O34" s="150"/>
      <c r="P34" s="150"/>
      <c r="Q34" s="150"/>
      <c r="R34" s="150"/>
      <c r="S34" s="150"/>
      <c r="T34" s="150"/>
      <c r="U34" s="150"/>
      <c r="V34" s="150"/>
      <c r="W34" s="150"/>
      <c r="X34" s="150"/>
      <c r="Y34" s="150"/>
      <c r="Z34" s="150"/>
      <c r="AA34" s="150"/>
      <c r="AB34" s="150"/>
      <c r="AC34" s="150"/>
      <c r="AD34" s="150"/>
      <c r="AE34" s="150"/>
      <c r="AF34" s="150"/>
      <c r="AG34" s="150"/>
      <c r="AH34" s="150"/>
      <c r="AI34" s="150"/>
      <c r="AJ34" s="150"/>
      <c r="AK34" s="150"/>
      <c r="AL34" s="150"/>
      <c r="AM34" s="150"/>
      <c r="AN34" s="150"/>
      <c r="AO34" s="150"/>
      <c r="AP34" s="150"/>
      <c r="AQ34" s="150"/>
      <c r="AR34" s="90"/>
      <c r="AS34" s="78"/>
      <c r="AT34" s="87"/>
      <c r="AU34" s="87"/>
      <c r="AV34" s="88"/>
      <c r="AW34" s="87"/>
      <c r="AX34" s="87"/>
      <c r="AY34" s="87"/>
      <c r="AZ34" s="87"/>
      <c r="BA34" s="87"/>
      <c r="BB34" s="87"/>
      <c r="BC34" s="87"/>
      <c r="BD34" s="87"/>
      <c r="BE34" s="87"/>
      <c r="BF34" s="87"/>
      <c r="BG34" s="87"/>
      <c r="BH34" s="88"/>
      <c r="BI34" s="90"/>
      <c r="BJ34" s="90"/>
      <c r="BK34" s="78"/>
      <c r="BL34" s="90"/>
      <c r="BM34" s="78"/>
      <c r="BN34" s="90"/>
      <c r="BO34" s="90"/>
      <c r="BP34" s="90"/>
      <c r="BQ34" s="78"/>
      <c r="BR34" s="90"/>
      <c r="BS34" s="90"/>
      <c r="BT34" s="90"/>
      <c r="BU34" s="90"/>
      <c r="BV34" s="80"/>
      <c r="BW34" s="90"/>
      <c r="BX34" s="90"/>
      <c r="BY34" s="78"/>
      <c r="BZ34" s="90"/>
      <c r="CA34" s="90"/>
      <c r="CB34" s="90"/>
      <c r="CC34" s="90"/>
      <c r="CD34" s="78"/>
      <c r="CE34" s="78"/>
      <c r="CF34" s="78"/>
      <c r="CG34" s="90"/>
      <c r="CH34" s="84"/>
    </row>
    <row r="35" spans="1:86" ht="54.95" customHeight="1" collapsed="1" x14ac:dyDescent="0.25">
      <c r="A35" s="18" t="s">
        <v>18</v>
      </c>
      <c r="B35" s="91" t="str">
        <f>A35&amp;" "&amp;VLOOKUP(A35,T_COMPETENCES[#Data],2,FALSE)</f>
        <v>C2.7 Préparer un poste ou une situation de travail</v>
      </c>
      <c r="C35" s="68" t="str">
        <f>IF(E35=0,"NE",(SUM(F35:CG35)*0.25)/COUNTA(F35:CG35))</f>
        <v>NE</v>
      </c>
      <c r="D35" s="69" t="str">
        <f>IF(E35=0,"NE",IF(AND(C35&gt;=$C$3,E35&gt;=3),"OUI","NON"))</f>
        <v>NE</v>
      </c>
      <c r="E35" s="70">
        <f>COUNTA(F35:CG35)</f>
        <v>0</v>
      </c>
      <c r="F35" s="71"/>
      <c r="G35" s="71"/>
      <c r="H35" s="72"/>
      <c r="I35" s="71"/>
      <c r="J35" s="71"/>
      <c r="K35" s="71"/>
      <c r="L35" s="71"/>
      <c r="M35" s="71"/>
      <c r="N35" s="72"/>
      <c r="O35" s="71"/>
      <c r="P35" s="71"/>
      <c r="Q35" s="73"/>
      <c r="R35" s="71"/>
      <c r="S35" s="71"/>
      <c r="T35" s="71"/>
      <c r="U35" s="71"/>
      <c r="V35" s="71"/>
      <c r="W35" s="71"/>
      <c r="X35" s="71"/>
      <c r="Y35" s="71"/>
      <c r="Z35" s="72"/>
      <c r="AA35" s="71"/>
      <c r="AB35" s="71"/>
      <c r="AC35" s="72"/>
      <c r="AD35" s="71"/>
      <c r="AE35" s="71"/>
      <c r="AF35" s="72"/>
      <c r="AG35" s="71"/>
      <c r="AH35" s="71"/>
      <c r="AI35" s="72"/>
      <c r="AJ35" s="71"/>
      <c r="AK35" s="71"/>
      <c r="AL35" s="72"/>
      <c r="AM35" s="71"/>
      <c r="AN35" s="71"/>
      <c r="AO35" s="71"/>
      <c r="AP35" s="71"/>
      <c r="AQ35" s="71"/>
      <c r="AR35" s="74"/>
      <c r="AS35" s="72"/>
      <c r="AT35" s="71"/>
      <c r="AU35" s="71"/>
      <c r="AV35" s="72"/>
      <c r="AW35" s="71"/>
      <c r="AX35" s="71"/>
      <c r="AY35" s="71"/>
      <c r="AZ35" s="71"/>
      <c r="BA35" s="71"/>
      <c r="BB35" s="71"/>
      <c r="BC35" s="71"/>
      <c r="BD35" s="71"/>
      <c r="BE35" s="71"/>
      <c r="BF35" s="71"/>
      <c r="BG35" s="71"/>
      <c r="BH35" s="72"/>
      <c r="BI35" s="71"/>
      <c r="BJ35" s="71"/>
      <c r="BK35" s="72"/>
      <c r="BL35" s="71"/>
      <c r="BM35" s="72"/>
      <c r="BN35" s="71"/>
      <c r="BO35" s="71"/>
      <c r="BP35" s="71"/>
      <c r="BQ35" s="72"/>
      <c r="BR35" s="71"/>
      <c r="BS35" s="71"/>
      <c r="BT35" s="71"/>
      <c r="BU35" s="71"/>
      <c r="BV35" s="72"/>
      <c r="BW35" s="71"/>
      <c r="BX35" s="71"/>
      <c r="BY35" s="72"/>
      <c r="BZ35" s="71"/>
      <c r="CA35" s="71"/>
      <c r="CB35" s="71"/>
      <c r="CC35" s="71"/>
      <c r="CD35" s="72"/>
      <c r="CE35" s="72"/>
      <c r="CF35" s="72"/>
      <c r="CG35" s="71"/>
      <c r="CH35" s="84"/>
    </row>
    <row r="36" spans="1:86" ht="41.25" customHeight="1" x14ac:dyDescent="0.25">
      <c r="A36" s="18">
        <v>3</v>
      </c>
      <c r="B36" s="143" t="str">
        <f>A36&amp;" "&amp;VLOOKUP(A36,T_COMPETENCES[#Data],2,FALSE)</f>
        <v>3 Participation à la réalisation d'ouvrages</v>
      </c>
      <c r="C36" s="146" t="e">
        <v>#REF!</v>
      </c>
      <c r="D36" s="146" t="e">
        <v>#REF!</v>
      </c>
      <c r="E36" s="146" t="e">
        <v>#REF!</v>
      </c>
      <c r="F36" s="146" t="e">
        <v>#REF!</v>
      </c>
      <c r="G36" s="146" t="e">
        <v>#REF!</v>
      </c>
      <c r="H36" s="146" t="e">
        <v>#REF!</v>
      </c>
      <c r="I36" s="146" t="e">
        <v>#REF!</v>
      </c>
      <c r="J36" s="146" t="e">
        <v>#REF!</v>
      </c>
      <c r="K36" s="146" t="e">
        <v>#REF!</v>
      </c>
      <c r="L36" s="146" t="e">
        <v>#REF!</v>
      </c>
      <c r="M36" s="146" t="e">
        <v>#REF!</v>
      </c>
      <c r="N36" s="146" t="e">
        <v>#REF!</v>
      </c>
      <c r="O36" s="146" t="e">
        <v>#REF!</v>
      </c>
      <c r="P36" s="146" t="e">
        <v>#REF!</v>
      </c>
      <c r="Q36" s="146" t="e">
        <v>#REF!</v>
      </c>
      <c r="R36" s="146" t="e">
        <v>#REF!</v>
      </c>
      <c r="S36" s="146" t="e">
        <v>#REF!</v>
      </c>
      <c r="T36" s="146" t="e">
        <v>#REF!</v>
      </c>
      <c r="U36" s="146" t="e">
        <v>#REF!</v>
      </c>
      <c r="V36" s="146" t="e">
        <v>#REF!</v>
      </c>
      <c r="W36" s="146" t="e">
        <v>#REF!</v>
      </c>
      <c r="X36" s="146" t="e">
        <v>#REF!</v>
      </c>
      <c r="Y36" s="146" t="e">
        <v>#REF!</v>
      </c>
      <c r="Z36" s="146" t="e">
        <v>#REF!</v>
      </c>
      <c r="AA36" s="146" t="e">
        <v>#REF!</v>
      </c>
      <c r="AB36" s="146" t="e">
        <v>#REF!</v>
      </c>
      <c r="AC36" s="146" t="e">
        <v>#REF!</v>
      </c>
      <c r="AD36" s="146" t="e">
        <v>#REF!</v>
      </c>
      <c r="AE36" s="146" t="e">
        <v>#REF!</v>
      </c>
      <c r="AF36" s="146" t="e">
        <v>#REF!</v>
      </c>
      <c r="AG36" s="146" t="e">
        <v>#REF!</v>
      </c>
      <c r="AH36" s="146" t="e">
        <v>#REF!</v>
      </c>
      <c r="AI36" s="146" t="e">
        <v>#REF!</v>
      </c>
      <c r="AJ36" s="146" t="e">
        <v>#REF!</v>
      </c>
      <c r="AK36" s="146" t="e">
        <v>#REF!</v>
      </c>
      <c r="AL36" s="146" t="e">
        <v>#REF!</v>
      </c>
      <c r="AM36" s="146" t="e">
        <v>#REF!</v>
      </c>
      <c r="AN36" s="146" t="e">
        <v>#REF!</v>
      </c>
      <c r="AO36" s="146" t="e">
        <v>#REF!</v>
      </c>
      <c r="AP36" s="146" t="e">
        <v>#REF!</v>
      </c>
      <c r="AQ36" s="146" t="e">
        <v>#REF!</v>
      </c>
      <c r="AR36" s="146" t="e">
        <v>#REF!</v>
      </c>
      <c r="AS36" s="146" t="e">
        <v>#REF!</v>
      </c>
      <c r="AT36" s="146" t="e">
        <v>#REF!</v>
      </c>
      <c r="AU36" s="146" t="e">
        <v>#REF!</v>
      </c>
      <c r="AV36" s="146" t="e">
        <v>#REF!</v>
      </c>
      <c r="AW36" s="146" t="e">
        <v>#REF!</v>
      </c>
      <c r="AX36" s="146" t="e">
        <v>#REF!</v>
      </c>
      <c r="AY36" s="146" t="e">
        <v>#REF!</v>
      </c>
      <c r="AZ36" s="146" t="e">
        <v>#REF!</v>
      </c>
      <c r="BA36" s="146" t="e">
        <v>#REF!</v>
      </c>
      <c r="BB36" s="146" t="e">
        <v>#REF!</v>
      </c>
      <c r="BC36" s="146" t="e">
        <v>#REF!</v>
      </c>
      <c r="BD36" s="146" t="e">
        <v>#REF!</v>
      </c>
      <c r="BE36" s="146" t="e">
        <v>#REF!</v>
      </c>
      <c r="BF36" s="146" t="e">
        <v>#REF!</v>
      </c>
      <c r="BG36" s="146" t="e">
        <v>#REF!</v>
      </c>
      <c r="BH36" s="146" t="e">
        <v>#REF!</v>
      </c>
      <c r="BI36" s="146" t="e">
        <v>#REF!</v>
      </c>
      <c r="BJ36" s="146" t="e">
        <v>#REF!</v>
      </c>
      <c r="BK36" s="146" t="e">
        <v>#REF!</v>
      </c>
      <c r="BL36" s="146" t="e">
        <v>#REF!</v>
      </c>
      <c r="BM36" s="146" t="e">
        <v>#REF!</v>
      </c>
      <c r="BN36" s="146" t="e">
        <v>#REF!</v>
      </c>
      <c r="BO36" s="146" t="e">
        <v>#REF!</v>
      </c>
      <c r="BP36" s="146" t="e">
        <v>#REF!</v>
      </c>
      <c r="BQ36" s="146" t="e">
        <v>#REF!</v>
      </c>
      <c r="BR36" s="146" t="e">
        <v>#REF!</v>
      </c>
      <c r="BS36" s="146" t="e">
        <v>#REF!</v>
      </c>
      <c r="BT36" s="146" t="e">
        <v>#REF!</v>
      </c>
      <c r="BU36" s="146" t="e">
        <v>#REF!</v>
      </c>
      <c r="BV36" s="146" t="e">
        <v>#REF!</v>
      </c>
      <c r="BW36" s="146" t="e">
        <v>#REF!</v>
      </c>
      <c r="BX36" s="146" t="e">
        <v>#REF!</v>
      </c>
      <c r="BY36" s="146" t="e">
        <v>#REF!</v>
      </c>
      <c r="BZ36" s="146" t="e">
        <v>#REF!</v>
      </c>
      <c r="CA36" s="146" t="e">
        <v>#REF!</v>
      </c>
      <c r="CB36" s="146" t="e">
        <v>#REF!</v>
      </c>
      <c r="CC36" s="146" t="e">
        <v>#REF!</v>
      </c>
      <c r="CD36" s="146" t="e">
        <v>#REF!</v>
      </c>
      <c r="CE36" s="146" t="e">
        <v>#REF!</v>
      </c>
      <c r="CF36" s="146" t="e">
        <v>#REF!</v>
      </c>
      <c r="CG36" s="146" t="e">
        <v>#REF!</v>
      </c>
      <c r="CH36" s="83"/>
    </row>
    <row r="37" spans="1:86" ht="54.95" customHeight="1" x14ac:dyDescent="0.25">
      <c r="A37" s="18" t="s">
        <v>19</v>
      </c>
      <c r="B37" s="67" t="str">
        <f>A37&amp;" "&amp;VLOOKUP(A37,T_COMPETENCES[#Data],2,FALSE)</f>
        <v>C3.1 Identifier les risque professionnels et appliquer les mesures de prévention</v>
      </c>
      <c r="C37" s="68" t="str">
        <f t="shared" ref="C37:C38" si="11">IF(E37=0,"NE",(SUM(F37:CG37)*0.25)/COUNTA(F37:CG37))</f>
        <v>NE</v>
      </c>
      <c r="D37" s="69" t="str">
        <f t="shared" ref="D37:D38" si="12">IF(E37=0,"NE",IF(AND(C37&gt;=$C$3,E37&gt;=3),"OUI","NON"))</f>
        <v>NE</v>
      </c>
      <c r="E37" s="70">
        <f t="shared" ref="E37:E38" si="13">COUNTA(F37:CG37)</f>
        <v>0</v>
      </c>
      <c r="F37" s="71"/>
      <c r="G37" s="71"/>
      <c r="H37" s="72"/>
      <c r="I37" s="71"/>
      <c r="J37" s="71"/>
      <c r="K37" s="71"/>
      <c r="L37" s="71"/>
      <c r="M37" s="71"/>
      <c r="N37" s="72"/>
      <c r="O37" s="71"/>
      <c r="P37" s="71"/>
      <c r="Q37" s="73"/>
      <c r="R37" s="71"/>
      <c r="S37" s="71"/>
      <c r="T37" s="71"/>
      <c r="U37" s="71"/>
      <c r="V37" s="71"/>
      <c r="W37" s="71"/>
      <c r="X37" s="71"/>
      <c r="Y37" s="71"/>
      <c r="Z37" s="72"/>
      <c r="AA37" s="71"/>
      <c r="AB37" s="71"/>
      <c r="AC37" s="72"/>
      <c r="AD37" s="71"/>
      <c r="AE37" s="71"/>
      <c r="AF37" s="72"/>
      <c r="AG37" s="71"/>
      <c r="AH37" s="71"/>
      <c r="AI37" s="72"/>
      <c r="AJ37" s="71"/>
      <c r="AK37" s="71"/>
      <c r="AL37" s="72"/>
      <c r="AM37" s="71"/>
      <c r="AN37" s="71"/>
      <c r="AO37" s="71"/>
      <c r="AP37" s="71"/>
      <c r="AQ37" s="71"/>
      <c r="AR37" s="74"/>
      <c r="AS37" s="72"/>
      <c r="AT37" s="71"/>
      <c r="AU37" s="71"/>
      <c r="AV37" s="72"/>
      <c r="AW37" s="71"/>
      <c r="AX37" s="71"/>
      <c r="AY37" s="71"/>
      <c r="AZ37" s="71"/>
      <c r="BA37" s="71"/>
      <c r="BB37" s="71"/>
      <c r="BC37" s="71"/>
      <c r="BD37" s="71"/>
      <c r="BE37" s="71"/>
      <c r="BF37" s="71"/>
      <c r="BG37" s="71"/>
      <c r="BH37" s="72"/>
      <c r="BI37" s="71"/>
      <c r="BJ37" s="71"/>
      <c r="BK37" s="72"/>
      <c r="BL37" s="71"/>
      <c r="BM37" s="72"/>
      <c r="BN37" s="71"/>
      <c r="BO37" s="71"/>
      <c r="BP37" s="71"/>
      <c r="BQ37" s="72"/>
      <c r="BR37" s="71"/>
      <c r="BS37" s="71"/>
      <c r="BT37" s="71"/>
      <c r="BU37" s="71"/>
      <c r="BV37" s="72"/>
      <c r="BW37" s="71"/>
      <c r="BX37" s="71"/>
      <c r="BY37" s="72"/>
      <c r="BZ37" s="71"/>
      <c r="CA37" s="71"/>
      <c r="CB37" s="71"/>
      <c r="CC37" s="71"/>
      <c r="CD37" s="72"/>
      <c r="CE37" s="72"/>
      <c r="CF37" s="72"/>
      <c r="CG37" s="71"/>
      <c r="CH37" s="84"/>
    </row>
    <row r="38" spans="1:86" ht="54.95" customHeight="1" x14ac:dyDescent="0.25">
      <c r="A38" s="18" t="s">
        <v>20</v>
      </c>
      <c r="B38" s="81" t="str">
        <f>A38&amp;" "&amp;VLOOKUP(A38,T_COMPETENCES[#Data],2,FALSE)</f>
        <v>C3.2 Repérer les risques lors d'une situation de travail</v>
      </c>
      <c r="C38" s="68" t="str">
        <f t="shared" si="11"/>
        <v>NE</v>
      </c>
      <c r="D38" s="69" t="str">
        <f t="shared" si="12"/>
        <v>NE</v>
      </c>
      <c r="E38" s="70">
        <f t="shared" si="13"/>
        <v>0</v>
      </c>
      <c r="F38" s="71"/>
      <c r="G38" s="71"/>
      <c r="H38" s="72"/>
      <c r="I38" s="71"/>
      <c r="J38" s="71"/>
      <c r="K38" s="71"/>
      <c r="L38" s="71"/>
      <c r="M38" s="71"/>
      <c r="N38" s="72"/>
      <c r="O38" s="71"/>
      <c r="P38" s="71"/>
      <c r="Q38" s="73"/>
      <c r="R38" s="71"/>
      <c r="S38" s="71"/>
      <c r="T38" s="71"/>
      <c r="U38" s="71"/>
      <c r="V38" s="71"/>
      <c r="W38" s="71"/>
      <c r="X38" s="71"/>
      <c r="Y38" s="71"/>
      <c r="Z38" s="72"/>
      <c r="AA38" s="71"/>
      <c r="AB38" s="71"/>
      <c r="AC38" s="72"/>
      <c r="AD38" s="71"/>
      <c r="AE38" s="71"/>
      <c r="AF38" s="72"/>
      <c r="AG38" s="71"/>
      <c r="AH38" s="71"/>
      <c r="AI38" s="72"/>
      <c r="AJ38" s="71"/>
      <c r="AK38" s="71"/>
      <c r="AL38" s="72"/>
      <c r="AM38" s="71"/>
      <c r="AN38" s="71"/>
      <c r="AO38" s="71"/>
      <c r="AP38" s="71"/>
      <c r="AQ38" s="71"/>
      <c r="AR38" s="74"/>
      <c r="AS38" s="72"/>
      <c r="AT38" s="71"/>
      <c r="AU38" s="71"/>
      <c r="AV38" s="72"/>
      <c r="AW38" s="71"/>
      <c r="AX38" s="71"/>
      <c r="AY38" s="71"/>
      <c r="AZ38" s="71"/>
      <c r="BA38" s="71"/>
      <c r="BB38" s="71"/>
      <c r="BC38" s="71"/>
      <c r="BD38" s="71"/>
      <c r="BE38" s="71"/>
      <c r="BF38" s="71"/>
      <c r="BG38" s="71"/>
      <c r="BH38" s="72"/>
      <c r="BI38" s="71"/>
      <c r="BJ38" s="71"/>
      <c r="BK38" s="72"/>
      <c r="BL38" s="71"/>
      <c r="BM38" s="72"/>
      <c r="BN38" s="71"/>
      <c r="BO38" s="71"/>
      <c r="BP38" s="71"/>
      <c r="BQ38" s="72"/>
      <c r="BR38" s="71"/>
      <c r="BS38" s="71"/>
      <c r="BT38" s="71"/>
      <c r="BU38" s="71"/>
      <c r="BV38" s="72"/>
      <c r="BW38" s="71"/>
      <c r="BX38" s="71"/>
      <c r="BY38" s="72"/>
      <c r="BZ38" s="71"/>
      <c r="CA38" s="71"/>
      <c r="CB38" s="71"/>
      <c r="CC38" s="71"/>
      <c r="CD38" s="72"/>
      <c r="CE38" s="72"/>
      <c r="CF38" s="72"/>
      <c r="CG38" s="71"/>
      <c r="CH38" s="84"/>
    </row>
    <row r="39" spans="1:86" ht="28.15" hidden="1" customHeight="1" outlineLevel="1" x14ac:dyDescent="0.25">
      <c r="B39" s="92" t="s">
        <v>108</v>
      </c>
      <c r="C39" s="149" t="s">
        <v>109</v>
      </c>
      <c r="D39" s="149"/>
      <c r="E39" s="149"/>
      <c r="F39" s="149"/>
      <c r="G39" s="149"/>
      <c r="H39" s="149"/>
      <c r="I39" s="149"/>
      <c r="J39" s="149"/>
      <c r="K39" s="149"/>
      <c r="L39" s="149"/>
      <c r="M39" s="149"/>
      <c r="N39" s="149"/>
      <c r="O39" s="149"/>
      <c r="P39" s="149"/>
      <c r="Q39" s="149"/>
      <c r="R39" s="149"/>
      <c r="S39" s="149"/>
      <c r="T39" s="149"/>
      <c r="U39" s="149"/>
      <c r="V39" s="149"/>
      <c r="W39" s="149"/>
      <c r="X39" s="149"/>
      <c r="Y39" s="149"/>
      <c r="Z39" s="149"/>
      <c r="AA39" s="149"/>
      <c r="AB39" s="149"/>
      <c r="AC39" s="149"/>
      <c r="AD39" s="149"/>
      <c r="AE39" s="149"/>
      <c r="AF39" s="149"/>
      <c r="AG39" s="149"/>
      <c r="AH39" s="149"/>
      <c r="AI39" s="149"/>
      <c r="AJ39" s="149"/>
      <c r="AK39" s="149"/>
      <c r="AL39" s="149"/>
      <c r="AM39" s="149"/>
      <c r="AN39" s="149"/>
      <c r="AO39" s="149"/>
      <c r="AP39" s="149"/>
      <c r="AQ39" s="149"/>
      <c r="AR39" s="93"/>
      <c r="AS39" s="94"/>
      <c r="AT39" s="93"/>
      <c r="AU39" s="93"/>
      <c r="AV39" s="94"/>
      <c r="AW39" s="93"/>
      <c r="AX39" s="93"/>
      <c r="AY39" s="93"/>
      <c r="AZ39" s="93"/>
      <c r="BA39" s="93"/>
      <c r="BB39" s="93"/>
      <c r="BC39" s="93"/>
      <c r="BD39" s="93"/>
      <c r="BE39" s="93"/>
      <c r="BF39" s="93"/>
      <c r="BG39" s="93"/>
      <c r="BH39" s="94"/>
      <c r="BI39" s="93"/>
      <c r="BJ39" s="93"/>
      <c r="BK39" s="94"/>
      <c r="BL39" s="93"/>
      <c r="BM39" s="94"/>
      <c r="BN39" s="93"/>
      <c r="BO39" s="93"/>
      <c r="BP39" s="93"/>
      <c r="BQ39" s="94"/>
      <c r="BR39" s="93"/>
      <c r="BS39" s="93"/>
      <c r="BT39" s="93"/>
      <c r="BU39" s="93"/>
      <c r="BV39" s="93"/>
      <c r="BW39" s="93"/>
      <c r="BX39" s="93"/>
      <c r="BY39" s="94"/>
      <c r="BZ39" s="93"/>
      <c r="CA39" s="93"/>
      <c r="CB39" s="93"/>
      <c r="CC39" s="93"/>
      <c r="CD39" s="94"/>
      <c r="CE39" s="94"/>
      <c r="CF39" s="94"/>
      <c r="CG39" s="93"/>
      <c r="CH39" s="84"/>
    </row>
    <row r="40" spans="1:86" ht="23.25" hidden="1" outlineLevel="1" x14ac:dyDescent="0.25">
      <c r="B40" s="92" t="s">
        <v>110</v>
      </c>
      <c r="C40" s="149" t="s">
        <v>111</v>
      </c>
      <c r="D40" s="149"/>
      <c r="E40" s="149"/>
      <c r="F40" s="149"/>
      <c r="G40" s="149"/>
      <c r="H40" s="149"/>
      <c r="I40" s="149"/>
      <c r="J40" s="149"/>
      <c r="K40" s="149"/>
      <c r="L40" s="149"/>
      <c r="M40" s="149"/>
      <c r="N40" s="149"/>
      <c r="O40" s="149"/>
      <c r="P40" s="149"/>
      <c r="Q40" s="149"/>
      <c r="R40" s="149"/>
      <c r="S40" s="149"/>
      <c r="T40" s="149"/>
      <c r="U40" s="149"/>
      <c r="V40" s="149"/>
      <c r="W40" s="149"/>
      <c r="X40" s="149"/>
      <c r="Y40" s="149"/>
      <c r="Z40" s="149"/>
      <c r="AA40" s="149"/>
      <c r="AB40" s="149"/>
      <c r="AC40" s="149"/>
      <c r="AD40" s="149"/>
      <c r="AE40" s="149"/>
      <c r="AF40" s="149"/>
      <c r="AG40" s="149"/>
      <c r="AH40" s="149"/>
      <c r="AI40" s="149"/>
      <c r="AJ40" s="149"/>
      <c r="AK40" s="149"/>
      <c r="AL40" s="149"/>
      <c r="AM40" s="149"/>
      <c r="AN40" s="149"/>
      <c r="AO40" s="149"/>
      <c r="AP40" s="149"/>
      <c r="AQ40" s="149"/>
      <c r="AR40" s="93"/>
      <c r="AS40" s="94"/>
      <c r="AT40" s="93"/>
      <c r="AU40" s="93"/>
      <c r="AV40" s="94"/>
      <c r="AW40" s="93"/>
      <c r="AX40" s="93"/>
      <c r="AY40" s="93"/>
      <c r="AZ40" s="93"/>
      <c r="BA40" s="93"/>
      <c r="BB40" s="93"/>
      <c r="BC40" s="93"/>
      <c r="BD40" s="93"/>
      <c r="BE40" s="93"/>
      <c r="BF40" s="93"/>
      <c r="BG40" s="93"/>
      <c r="BH40" s="94"/>
      <c r="BI40" s="93"/>
      <c r="BJ40" s="93"/>
      <c r="BK40" s="94"/>
      <c r="BL40" s="93"/>
      <c r="BM40" s="94"/>
      <c r="BN40" s="93"/>
      <c r="BO40" s="93"/>
      <c r="BP40" s="93"/>
      <c r="BQ40" s="94"/>
      <c r="BR40" s="93"/>
      <c r="BS40" s="93"/>
      <c r="BT40" s="93"/>
      <c r="BU40" s="93"/>
      <c r="BV40" s="93"/>
      <c r="BW40" s="93"/>
      <c r="BX40" s="93"/>
      <c r="BY40" s="94"/>
      <c r="BZ40" s="93"/>
      <c r="CA40" s="93"/>
      <c r="CB40" s="93"/>
      <c r="CC40" s="93"/>
      <c r="CD40" s="94"/>
      <c r="CE40" s="94"/>
      <c r="CF40" s="94"/>
      <c r="CG40" s="93"/>
      <c r="CH40" s="84"/>
    </row>
    <row r="41" spans="1:86" ht="54.95" customHeight="1" collapsed="1" x14ac:dyDescent="0.25">
      <c r="A41" s="18" t="s">
        <v>21</v>
      </c>
      <c r="B41" s="67" t="str">
        <f>A41&amp;" "&amp;VLOOKUP(A41,T_COMPETENCES[#Data],2,FALSE)</f>
        <v>C3.3 Disposer rationnellement les matériaux en tenant compte des règles de prévention des risques liés à l'activité physique.</v>
      </c>
      <c r="C41" s="68" t="str">
        <f t="shared" ref="C41:C42" si="14">IF(E41=0,"NE",(SUM(F41:CG41)*0.25)/COUNTA(F41:CG41))</f>
        <v>NE</v>
      </c>
      <c r="D41" s="69" t="str">
        <f t="shared" ref="D41:D42" si="15">IF(E41=0,"NE",IF(AND(C41&gt;=$C$3,E41&gt;=3),"OUI","NON"))</f>
        <v>NE</v>
      </c>
      <c r="E41" s="70">
        <f t="shared" ref="E41:E42" si="16">COUNTA(F41:CG41)</f>
        <v>0</v>
      </c>
      <c r="F41" s="71"/>
      <c r="G41" s="71"/>
      <c r="H41" s="72"/>
      <c r="I41" s="71"/>
      <c r="J41" s="71"/>
      <c r="K41" s="71"/>
      <c r="L41" s="71"/>
      <c r="M41" s="71"/>
      <c r="N41" s="72"/>
      <c r="O41" s="71"/>
      <c r="P41" s="71"/>
      <c r="Q41" s="73"/>
      <c r="R41" s="71"/>
      <c r="S41" s="71"/>
      <c r="T41" s="71"/>
      <c r="U41" s="71"/>
      <c r="V41" s="71"/>
      <c r="W41" s="71"/>
      <c r="X41" s="71"/>
      <c r="Y41" s="71"/>
      <c r="Z41" s="72"/>
      <c r="AA41" s="71"/>
      <c r="AB41" s="71"/>
      <c r="AC41" s="72"/>
      <c r="AD41" s="71"/>
      <c r="AE41" s="71"/>
      <c r="AF41" s="72"/>
      <c r="AG41" s="71"/>
      <c r="AH41" s="71"/>
      <c r="AI41" s="72"/>
      <c r="AJ41" s="71"/>
      <c r="AK41" s="71"/>
      <c r="AL41" s="72"/>
      <c r="AM41" s="71"/>
      <c r="AN41" s="71"/>
      <c r="AO41" s="71"/>
      <c r="AP41" s="71"/>
      <c r="AQ41" s="71"/>
      <c r="AR41" s="74"/>
      <c r="AS41" s="72"/>
      <c r="AT41" s="71"/>
      <c r="AU41" s="71"/>
      <c r="AV41" s="72"/>
      <c r="AW41" s="71"/>
      <c r="AX41" s="71"/>
      <c r="AY41" s="71"/>
      <c r="AZ41" s="71"/>
      <c r="BA41" s="71"/>
      <c r="BB41" s="71"/>
      <c r="BC41" s="71"/>
      <c r="BD41" s="71"/>
      <c r="BE41" s="71"/>
      <c r="BF41" s="71"/>
      <c r="BG41" s="71"/>
      <c r="BH41" s="72"/>
      <c r="BI41" s="71"/>
      <c r="BJ41" s="71"/>
      <c r="BK41" s="72"/>
      <c r="BL41" s="71"/>
      <c r="BM41" s="72"/>
      <c r="BN41" s="71"/>
      <c r="BO41" s="71"/>
      <c r="BP41" s="71"/>
      <c r="BQ41" s="72"/>
      <c r="BR41" s="71"/>
      <c r="BS41" s="71"/>
      <c r="BT41" s="71"/>
      <c r="BU41" s="71"/>
      <c r="BV41" s="72"/>
      <c r="BW41" s="71"/>
      <c r="BX41" s="71"/>
      <c r="BY41" s="72"/>
      <c r="BZ41" s="71"/>
      <c r="CA41" s="71"/>
      <c r="CB41" s="71"/>
      <c r="CC41" s="71"/>
      <c r="CD41" s="72"/>
      <c r="CE41" s="72"/>
      <c r="CF41" s="72"/>
      <c r="CG41" s="71"/>
      <c r="CH41" s="84"/>
    </row>
    <row r="42" spans="1:86" ht="54.95" customHeight="1" x14ac:dyDescent="0.25">
      <c r="A42" s="18" t="s">
        <v>22</v>
      </c>
      <c r="B42" s="81" t="str">
        <f>A42&amp;" "&amp;VLOOKUP(A42,T_COMPETENCES[#Data],2,FALSE)</f>
        <v>C3.4 Préparer les outils, positionner et régler les accessoires pour une opération</v>
      </c>
      <c r="C42" s="68" t="str">
        <f t="shared" si="14"/>
        <v>NE</v>
      </c>
      <c r="D42" s="69" t="str">
        <f t="shared" si="15"/>
        <v>NE</v>
      </c>
      <c r="E42" s="70">
        <f t="shared" si="16"/>
        <v>0</v>
      </c>
      <c r="F42" s="71"/>
      <c r="G42" s="71"/>
      <c r="H42" s="72"/>
      <c r="I42" s="71"/>
      <c r="J42" s="71"/>
      <c r="K42" s="71"/>
      <c r="L42" s="71"/>
      <c r="M42" s="71"/>
      <c r="N42" s="72"/>
      <c r="O42" s="71"/>
      <c r="P42" s="71"/>
      <c r="Q42" s="73"/>
      <c r="R42" s="71"/>
      <c r="S42" s="71"/>
      <c r="T42" s="71"/>
      <c r="U42" s="71"/>
      <c r="V42" s="71"/>
      <c r="W42" s="71"/>
      <c r="X42" s="71"/>
      <c r="Y42" s="71"/>
      <c r="Z42" s="72"/>
      <c r="AA42" s="71"/>
      <c r="AB42" s="71"/>
      <c r="AC42" s="72"/>
      <c r="AD42" s="71"/>
      <c r="AE42" s="71"/>
      <c r="AF42" s="72"/>
      <c r="AG42" s="71"/>
      <c r="AH42" s="71"/>
      <c r="AI42" s="72"/>
      <c r="AJ42" s="71"/>
      <c r="AK42" s="71"/>
      <c r="AL42" s="72"/>
      <c r="AM42" s="71"/>
      <c r="AN42" s="71"/>
      <c r="AO42" s="71"/>
      <c r="AP42" s="71"/>
      <c r="AQ42" s="71"/>
      <c r="AR42" s="74"/>
      <c r="AS42" s="72"/>
      <c r="AT42" s="71"/>
      <c r="AU42" s="71"/>
      <c r="AV42" s="72"/>
      <c r="AW42" s="71"/>
      <c r="AX42" s="71"/>
      <c r="AY42" s="71"/>
      <c r="AZ42" s="71"/>
      <c r="BA42" s="71"/>
      <c r="BB42" s="71"/>
      <c r="BC42" s="71"/>
      <c r="BD42" s="71"/>
      <c r="BE42" s="71"/>
      <c r="BF42" s="71"/>
      <c r="BG42" s="71"/>
      <c r="BH42" s="72"/>
      <c r="BI42" s="71"/>
      <c r="BJ42" s="71"/>
      <c r="BK42" s="72"/>
      <c r="BL42" s="71"/>
      <c r="BM42" s="72"/>
      <c r="BN42" s="71"/>
      <c r="BO42" s="71"/>
      <c r="BP42" s="71"/>
      <c r="BQ42" s="72"/>
      <c r="BR42" s="71"/>
      <c r="BS42" s="71"/>
      <c r="BT42" s="71"/>
      <c r="BU42" s="71"/>
      <c r="BV42" s="72"/>
      <c r="BW42" s="71"/>
      <c r="BX42" s="71"/>
      <c r="BY42" s="72"/>
      <c r="BZ42" s="71"/>
      <c r="CA42" s="71"/>
      <c r="CB42" s="71"/>
      <c r="CC42" s="71"/>
      <c r="CD42" s="72"/>
      <c r="CE42" s="72"/>
      <c r="CF42" s="72"/>
      <c r="CG42" s="71"/>
      <c r="CH42" s="84"/>
    </row>
    <row r="43" spans="1:86" ht="49.9" hidden="1" customHeight="1" outlineLevel="1" x14ac:dyDescent="0.25">
      <c r="B43" s="95" t="s">
        <v>112</v>
      </c>
      <c r="C43" s="149" t="s">
        <v>113</v>
      </c>
      <c r="D43" s="149"/>
      <c r="E43" s="149"/>
      <c r="F43" s="149"/>
      <c r="G43" s="149"/>
      <c r="H43" s="149"/>
      <c r="I43" s="149"/>
      <c r="J43" s="149"/>
      <c r="K43" s="149"/>
      <c r="L43" s="149"/>
      <c r="M43" s="149"/>
      <c r="N43" s="149"/>
      <c r="O43" s="149"/>
      <c r="P43" s="149"/>
      <c r="Q43" s="149"/>
      <c r="R43" s="149"/>
      <c r="S43" s="149"/>
      <c r="T43" s="149"/>
      <c r="U43" s="149"/>
      <c r="V43" s="149"/>
      <c r="W43" s="149"/>
      <c r="X43" s="149"/>
      <c r="Y43" s="149"/>
      <c r="Z43" s="149"/>
      <c r="AA43" s="149"/>
      <c r="AB43" s="149"/>
      <c r="AC43" s="149"/>
      <c r="AD43" s="149"/>
      <c r="AE43" s="149"/>
      <c r="AF43" s="149"/>
      <c r="AG43" s="149"/>
      <c r="AH43" s="149"/>
      <c r="AI43" s="149"/>
      <c r="AJ43" s="149"/>
      <c r="AK43" s="149"/>
      <c r="AL43" s="149"/>
      <c r="AM43" s="149"/>
      <c r="AN43" s="149"/>
      <c r="AO43" s="149"/>
      <c r="AP43" s="149"/>
      <c r="AQ43" s="149"/>
      <c r="AR43" s="93"/>
      <c r="AS43" s="94"/>
      <c r="AT43" s="93"/>
      <c r="AU43" s="93"/>
      <c r="AV43" s="94"/>
      <c r="AW43" s="93"/>
      <c r="AX43" s="93"/>
      <c r="AY43" s="93"/>
      <c r="AZ43" s="93"/>
      <c r="BA43" s="93"/>
      <c r="BB43" s="93"/>
      <c r="BC43" s="93"/>
      <c r="BD43" s="93"/>
      <c r="BE43" s="93"/>
      <c r="BF43" s="93"/>
      <c r="BG43" s="93"/>
      <c r="BH43" s="94"/>
      <c r="BI43" s="93"/>
      <c r="BJ43" s="93"/>
      <c r="BK43" s="94"/>
      <c r="BL43" s="93"/>
      <c r="BM43" s="94"/>
      <c r="BN43" s="93"/>
      <c r="BO43" s="93"/>
      <c r="BP43" s="93"/>
      <c r="BQ43" s="94"/>
      <c r="BR43" s="93"/>
      <c r="BS43" s="93"/>
      <c r="BT43" s="93"/>
      <c r="BU43" s="93"/>
      <c r="BV43" s="93"/>
      <c r="BW43" s="93"/>
      <c r="BX43" s="93"/>
      <c r="BY43" s="94"/>
      <c r="BZ43" s="93"/>
      <c r="CA43" s="93"/>
      <c r="CB43" s="93"/>
      <c r="CC43" s="93"/>
      <c r="CD43" s="94"/>
      <c r="CE43" s="94"/>
      <c r="CF43" s="94"/>
      <c r="CG43" s="93"/>
      <c r="CH43" s="84"/>
    </row>
    <row r="44" spans="1:86" ht="49.9" hidden="1" customHeight="1" outlineLevel="1" x14ac:dyDescent="0.25">
      <c r="B44" s="95" t="s">
        <v>114</v>
      </c>
      <c r="C44" s="149"/>
      <c r="D44" s="149"/>
      <c r="E44" s="149"/>
      <c r="F44" s="149"/>
      <c r="G44" s="149"/>
      <c r="H44" s="149"/>
      <c r="I44" s="149"/>
      <c r="J44" s="149"/>
      <c r="K44" s="149"/>
      <c r="L44" s="149"/>
      <c r="M44" s="149"/>
      <c r="N44" s="149"/>
      <c r="O44" s="149"/>
      <c r="P44" s="149"/>
      <c r="Q44" s="149"/>
      <c r="R44" s="149"/>
      <c r="S44" s="149"/>
      <c r="T44" s="149"/>
      <c r="U44" s="149"/>
      <c r="V44" s="149"/>
      <c r="W44" s="149"/>
      <c r="X44" s="149"/>
      <c r="Y44" s="149"/>
      <c r="Z44" s="149"/>
      <c r="AA44" s="149"/>
      <c r="AB44" s="149"/>
      <c r="AC44" s="149"/>
      <c r="AD44" s="149"/>
      <c r="AE44" s="149"/>
      <c r="AF44" s="149"/>
      <c r="AG44" s="149"/>
      <c r="AH44" s="149"/>
      <c r="AI44" s="149"/>
      <c r="AJ44" s="149"/>
      <c r="AK44" s="149"/>
      <c r="AL44" s="149"/>
      <c r="AM44" s="149"/>
      <c r="AN44" s="149"/>
      <c r="AO44" s="149"/>
      <c r="AP44" s="149"/>
      <c r="AQ44" s="149"/>
      <c r="AR44" s="93"/>
      <c r="AS44" s="94"/>
      <c r="AT44" s="93"/>
      <c r="AU44" s="93"/>
      <c r="AV44" s="94"/>
      <c r="AW44" s="93"/>
      <c r="AX44" s="93"/>
      <c r="AY44" s="93"/>
      <c r="AZ44" s="93"/>
      <c r="BA44" s="93"/>
      <c r="BB44" s="93"/>
      <c r="BC44" s="93"/>
      <c r="BD44" s="93"/>
      <c r="BE44" s="93"/>
      <c r="BF44" s="93"/>
      <c r="BG44" s="93"/>
      <c r="BH44" s="94"/>
      <c r="BI44" s="93"/>
      <c r="BJ44" s="93"/>
      <c r="BK44" s="94"/>
      <c r="BL44" s="93"/>
      <c r="BM44" s="94"/>
      <c r="BN44" s="93"/>
      <c r="BO44" s="93"/>
      <c r="BP44" s="93"/>
      <c r="BQ44" s="94"/>
      <c r="BR44" s="93"/>
      <c r="BS44" s="93"/>
      <c r="BT44" s="93"/>
      <c r="BU44" s="93"/>
      <c r="BV44" s="93"/>
      <c r="BW44" s="93"/>
      <c r="BX44" s="93"/>
      <c r="BY44" s="94"/>
      <c r="BZ44" s="93"/>
      <c r="CA44" s="93"/>
      <c r="CB44" s="93"/>
      <c r="CC44" s="93"/>
      <c r="CD44" s="94"/>
      <c r="CE44" s="94"/>
      <c r="CF44" s="94"/>
      <c r="CG44" s="93"/>
      <c r="CH44" s="84"/>
    </row>
    <row r="45" spans="1:86" ht="49.9" hidden="1" customHeight="1" outlineLevel="1" x14ac:dyDescent="0.25">
      <c r="B45" s="95" t="s">
        <v>115</v>
      </c>
      <c r="C45" s="149"/>
      <c r="D45" s="149"/>
      <c r="E45" s="149"/>
      <c r="F45" s="149"/>
      <c r="G45" s="149"/>
      <c r="H45" s="149"/>
      <c r="I45" s="149"/>
      <c r="J45" s="149"/>
      <c r="K45" s="149"/>
      <c r="L45" s="149"/>
      <c r="M45" s="149"/>
      <c r="N45" s="149"/>
      <c r="O45" s="149"/>
      <c r="P45" s="149"/>
      <c r="Q45" s="149"/>
      <c r="R45" s="149"/>
      <c r="S45" s="149"/>
      <c r="T45" s="149"/>
      <c r="U45" s="149"/>
      <c r="V45" s="149"/>
      <c r="W45" s="149"/>
      <c r="X45" s="149"/>
      <c r="Y45" s="149"/>
      <c r="Z45" s="149"/>
      <c r="AA45" s="149"/>
      <c r="AB45" s="149"/>
      <c r="AC45" s="149"/>
      <c r="AD45" s="149"/>
      <c r="AE45" s="149"/>
      <c r="AF45" s="149"/>
      <c r="AG45" s="149"/>
      <c r="AH45" s="149"/>
      <c r="AI45" s="149"/>
      <c r="AJ45" s="149"/>
      <c r="AK45" s="149"/>
      <c r="AL45" s="149"/>
      <c r="AM45" s="149"/>
      <c r="AN45" s="149"/>
      <c r="AO45" s="149"/>
      <c r="AP45" s="149"/>
      <c r="AQ45" s="149"/>
      <c r="AR45" s="93"/>
      <c r="AS45" s="94"/>
      <c r="AT45" s="93"/>
      <c r="AU45" s="93"/>
      <c r="AV45" s="94"/>
      <c r="AW45" s="93"/>
      <c r="AX45" s="93"/>
      <c r="AY45" s="93"/>
      <c r="AZ45" s="93"/>
      <c r="BA45" s="93"/>
      <c r="BB45" s="93"/>
      <c r="BC45" s="93"/>
      <c r="BD45" s="93"/>
      <c r="BE45" s="93"/>
      <c r="BF45" s="93"/>
      <c r="BG45" s="93"/>
      <c r="BH45" s="94"/>
      <c r="BI45" s="93"/>
      <c r="BJ45" s="93"/>
      <c r="BK45" s="94"/>
      <c r="BL45" s="93"/>
      <c r="BM45" s="94"/>
      <c r="BN45" s="93"/>
      <c r="BO45" s="93"/>
      <c r="BP45" s="93"/>
      <c r="BQ45" s="94"/>
      <c r="BR45" s="93"/>
      <c r="BS45" s="93"/>
      <c r="BT45" s="93"/>
      <c r="BU45" s="93"/>
      <c r="BV45" s="93"/>
      <c r="BW45" s="93"/>
      <c r="BX45" s="93"/>
      <c r="BY45" s="94"/>
      <c r="BZ45" s="93"/>
      <c r="CA45" s="93"/>
      <c r="CB45" s="93"/>
      <c r="CC45" s="93"/>
      <c r="CD45" s="94"/>
      <c r="CE45" s="94"/>
      <c r="CF45" s="94"/>
      <c r="CG45" s="93"/>
      <c r="CH45" s="84"/>
    </row>
    <row r="46" spans="1:86" ht="54.95" customHeight="1" collapsed="1" x14ac:dyDescent="0.25">
      <c r="A46" s="18" t="s">
        <v>23</v>
      </c>
      <c r="B46" s="67" t="str">
        <f>A46&amp;" "&amp;VLOOKUP(A46,T_COMPETENCES[#Data],2,FALSE)</f>
        <v>C3.5 Réaliser les différentes tâches dans l'ordre établi</v>
      </c>
      <c r="C46" s="68" t="str">
        <f>IF(E46=0,"NE",(SUM(F46:CG46)*0.25)/COUNTA(F46:CG46))</f>
        <v>NE</v>
      </c>
      <c r="D46" s="69" t="str">
        <f>IF(E46=0,"NE",IF(AND(C46&gt;=$C$3,E46&gt;=3),"OUI","NON"))</f>
        <v>NE</v>
      </c>
      <c r="E46" s="70">
        <f>COUNTA(F46:CG46)</f>
        <v>0</v>
      </c>
      <c r="F46" s="71"/>
      <c r="G46" s="71"/>
      <c r="H46" s="72"/>
      <c r="I46" s="71"/>
      <c r="J46" s="71"/>
      <c r="K46" s="71"/>
      <c r="L46" s="71"/>
      <c r="M46" s="71"/>
      <c r="N46" s="72"/>
      <c r="O46" s="71"/>
      <c r="P46" s="71"/>
      <c r="Q46" s="73"/>
      <c r="R46" s="71"/>
      <c r="S46" s="71"/>
      <c r="T46" s="71"/>
      <c r="U46" s="71"/>
      <c r="V46" s="71"/>
      <c r="W46" s="71"/>
      <c r="X46" s="71"/>
      <c r="Y46" s="71"/>
      <c r="Z46" s="72"/>
      <c r="AA46" s="71"/>
      <c r="AB46" s="71"/>
      <c r="AC46" s="72"/>
      <c r="AD46" s="71"/>
      <c r="AE46" s="71"/>
      <c r="AF46" s="72"/>
      <c r="AG46" s="71"/>
      <c r="AH46" s="71"/>
      <c r="AI46" s="72"/>
      <c r="AJ46" s="71"/>
      <c r="AK46" s="71"/>
      <c r="AL46" s="72"/>
      <c r="AM46" s="71"/>
      <c r="AN46" s="71"/>
      <c r="AO46" s="71"/>
      <c r="AP46" s="71"/>
      <c r="AQ46" s="71"/>
      <c r="AR46" s="74"/>
      <c r="AS46" s="72"/>
      <c r="AT46" s="71"/>
      <c r="AU46" s="71"/>
      <c r="AV46" s="72"/>
      <c r="AW46" s="71"/>
      <c r="AX46" s="71"/>
      <c r="AY46" s="71"/>
      <c r="AZ46" s="71"/>
      <c r="BA46" s="71"/>
      <c r="BB46" s="71"/>
      <c r="BC46" s="71"/>
      <c r="BD46" s="71"/>
      <c r="BE46" s="71"/>
      <c r="BF46" s="71"/>
      <c r="BG46" s="71"/>
      <c r="BH46" s="72"/>
      <c r="BI46" s="71"/>
      <c r="BJ46" s="71"/>
      <c r="BK46" s="72"/>
      <c r="BL46" s="71"/>
      <c r="BM46" s="72"/>
      <c r="BN46" s="71"/>
      <c r="BO46" s="71"/>
      <c r="BP46" s="71"/>
      <c r="BQ46" s="72"/>
      <c r="BR46" s="71"/>
      <c r="BS46" s="71"/>
      <c r="BT46" s="71"/>
      <c r="BU46" s="71"/>
      <c r="BV46" s="72"/>
      <c r="BW46" s="71"/>
      <c r="BX46" s="71"/>
      <c r="BY46" s="72"/>
      <c r="BZ46" s="71"/>
      <c r="CA46" s="71"/>
      <c r="CB46" s="71"/>
      <c r="CC46" s="71"/>
      <c r="CD46" s="72"/>
      <c r="CE46" s="72"/>
      <c r="CF46" s="72"/>
      <c r="CG46" s="71"/>
      <c r="CH46" s="84"/>
    </row>
    <row r="47" spans="1:86" ht="40.15" hidden="1" customHeight="1" outlineLevel="1" x14ac:dyDescent="0.25">
      <c r="B47" s="95" t="s">
        <v>116</v>
      </c>
      <c r="C47" s="149" t="s">
        <v>99</v>
      </c>
      <c r="D47" s="149"/>
      <c r="E47" s="149"/>
      <c r="F47" s="149"/>
      <c r="G47" s="149"/>
      <c r="H47" s="149"/>
      <c r="I47" s="149"/>
      <c r="J47" s="149"/>
      <c r="K47" s="149"/>
      <c r="L47" s="149"/>
      <c r="M47" s="149"/>
      <c r="N47" s="149"/>
      <c r="O47" s="149"/>
      <c r="P47" s="149"/>
      <c r="Q47" s="149"/>
      <c r="R47" s="149"/>
      <c r="S47" s="149"/>
      <c r="T47" s="149"/>
      <c r="U47" s="149"/>
      <c r="V47" s="149"/>
      <c r="W47" s="149"/>
      <c r="X47" s="149"/>
      <c r="Y47" s="149"/>
      <c r="Z47" s="149"/>
      <c r="AA47" s="149"/>
      <c r="AB47" s="149"/>
      <c r="AC47" s="149"/>
      <c r="AD47" s="149"/>
      <c r="AE47" s="149"/>
      <c r="AF47" s="149"/>
      <c r="AG47" s="149"/>
      <c r="AH47" s="149"/>
      <c r="AI47" s="149"/>
      <c r="AJ47" s="149"/>
      <c r="AK47" s="149"/>
      <c r="AL47" s="149"/>
      <c r="AM47" s="149"/>
      <c r="AN47" s="149"/>
      <c r="AO47" s="149"/>
      <c r="AP47" s="149"/>
      <c r="AQ47" s="149"/>
      <c r="AR47" s="93"/>
      <c r="AS47" s="94"/>
      <c r="AT47" s="93"/>
      <c r="AU47" s="93"/>
      <c r="AV47" s="94"/>
      <c r="AW47" s="93"/>
      <c r="AX47" s="93"/>
      <c r="AY47" s="93"/>
      <c r="AZ47" s="93"/>
      <c r="BA47" s="93"/>
      <c r="BB47" s="93"/>
      <c r="BC47" s="93"/>
      <c r="BD47" s="93"/>
      <c r="BE47" s="93"/>
      <c r="BF47" s="93"/>
      <c r="BG47" s="93"/>
      <c r="BH47" s="94"/>
      <c r="BI47" s="93"/>
      <c r="BJ47" s="93"/>
      <c r="BK47" s="94"/>
      <c r="BL47" s="93"/>
      <c r="BM47" s="94"/>
      <c r="BN47" s="93"/>
      <c r="BO47" s="93"/>
      <c r="BP47" s="93"/>
      <c r="BQ47" s="94"/>
      <c r="BR47" s="93"/>
      <c r="BS47" s="93"/>
      <c r="BT47" s="93"/>
      <c r="BU47" s="93"/>
      <c r="BV47" s="93"/>
      <c r="BW47" s="93"/>
      <c r="BX47" s="93"/>
      <c r="BY47" s="94"/>
      <c r="BZ47" s="93"/>
      <c r="CA47" s="93"/>
      <c r="CB47" s="93"/>
      <c r="CC47" s="93"/>
      <c r="CD47" s="94"/>
      <c r="CE47" s="94"/>
      <c r="CF47" s="94"/>
      <c r="CG47" s="93"/>
      <c r="CH47" s="84"/>
    </row>
    <row r="48" spans="1:86" ht="23.25" hidden="1" outlineLevel="1" x14ac:dyDescent="0.25">
      <c r="B48" s="95" t="s">
        <v>117</v>
      </c>
      <c r="C48" s="149" t="s">
        <v>118</v>
      </c>
      <c r="D48" s="149"/>
      <c r="E48" s="149"/>
      <c r="F48" s="149"/>
      <c r="G48" s="149"/>
      <c r="H48" s="149"/>
      <c r="I48" s="149"/>
      <c r="J48" s="149"/>
      <c r="K48" s="149"/>
      <c r="L48" s="149"/>
      <c r="M48" s="149"/>
      <c r="N48" s="149"/>
      <c r="O48" s="149"/>
      <c r="P48" s="149"/>
      <c r="Q48" s="149"/>
      <c r="R48" s="149"/>
      <c r="S48" s="149"/>
      <c r="T48" s="149"/>
      <c r="U48" s="149"/>
      <c r="V48" s="149"/>
      <c r="W48" s="149"/>
      <c r="X48" s="149"/>
      <c r="Y48" s="149"/>
      <c r="Z48" s="149"/>
      <c r="AA48" s="149"/>
      <c r="AB48" s="149"/>
      <c r="AC48" s="149"/>
      <c r="AD48" s="149"/>
      <c r="AE48" s="149"/>
      <c r="AF48" s="149"/>
      <c r="AG48" s="149"/>
      <c r="AH48" s="149"/>
      <c r="AI48" s="149"/>
      <c r="AJ48" s="149"/>
      <c r="AK48" s="149"/>
      <c r="AL48" s="149"/>
      <c r="AM48" s="149"/>
      <c r="AN48" s="149"/>
      <c r="AO48" s="149"/>
      <c r="AP48" s="149"/>
      <c r="AQ48" s="149"/>
      <c r="AR48" s="93"/>
      <c r="AS48" s="94"/>
      <c r="AT48" s="93"/>
      <c r="AU48" s="93"/>
      <c r="AV48" s="94"/>
      <c r="AW48" s="93"/>
      <c r="AX48" s="93"/>
      <c r="AY48" s="93"/>
      <c r="AZ48" s="93"/>
      <c r="BA48" s="93"/>
      <c r="BB48" s="93"/>
      <c r="BC48" s="93"/>
      <c r="BD48" s="93"/>
      <c r="BE48" s="93"/>
      <c r="BF48" s="93"/>
      <c r="BG48" s="93"/>
      <c r="BH48" s="94"/>
      <c r="BI48" s="93"/>
      <c r="BJ48" s="93"/>
      <c r="BK48" s="94"/>
      <c r="BL48" s="93"/>
      <c r="BM48" s="94"/>
      <c r="BN48" s="93"/>
      <c r="BO48" s="93"/>
      <c r="BP48" s="93"/>
      <c r="BQ48" s="94"/>
      <c r="BR48" s="93"/>
      <c r="BS48" s="93"/>
      <c r="BT48" s="93"/>
      <c r="BU48" s="93"/>
      <c r="BV48" s="93"/>
      <c r="BW48" s="93"/>
      <c r="BX48" s="93"/>
      <c r="BY48" s="94"/>
      <c r="BZ48" s="93"/>
      <c r="CA48" s="93"/>
      <c r="CB48" s="93"/>
      <c r="CC48" s="93"/>
      <c r="CD48" s="94"/>
      <c r="CE48" s="94"/>
      <c r="CF48" s="94"/>
      <c r="CG48" s="93"/>
      <c r="CH48" s="84"/>
    </row>
    <row r="49" spans="1:86" ht="54" hidden="1" customHeight="1" outlineLevel="1" x14ac:dyDescent="0.25">
      <c r="B49" s="95" t="s">
        <v>119</v>
      </c>
      <c r="C49" s="149" t="s">
        <v>120</v>
      </c>
      <c r="D49" s="149"/>
      <c r="E49" s="149"/>
      <c r="F49" s="149"/>
      <c r="G49" s="149"/>
      <c r="H49" s="149"/>
      <c r="I49" s="149"/>
      <c r="J49" s="149"/>
      <c r="K49" s="149"/>
      <c r="L49" s="149"/>
      <c r="M49" s="149"/>
      <c r="N49" s="149"/>
      <c r="O49" s="149"/>
      <c r="P49" s="149"/>
      <c r="Q49" s="149"/>
      <c r="R49" s="149"/>
      <c r="S49" s="149"/>
      <c r="T49" s="149"/>
      <c r="U49" s="149"/>
      <c r="V49" s="149"/>
      <c r="W49" s="149"/>
      <c r="X49" s="149"/>
      <c r="Y49" s="149"/>
      <c r="Z49" s="149"/>
      <c r="AA49" s="149"/>
      <c r="AB49" s="149"/>
      <c r="AC49" s="149"/>
      <c r="AD49" s="149"/>
      <c r="AE49" s="149"/>
      <c r="AF49" s="149"/>
      <c r="AG49" s="149"/>
      <c r="AH49" s="149"/>
      <c r="AI49" s="149"/>
      <c r="AJ49" s="149"/>
      <c r="AK49" s="149"/>
      <c r="AL49" s="149"/>
      <c r="AM49" s="149"/>
      <c r="AN49" s="149"/>
      <c r="AO49" s="149"/>
      <c r="AP49" s="149"/>
      <c r="AQ49" s="149"/>
      <c r="AR49" s="93"/>
      <c r="AS49" s="94"/>
      <c r="AT49" s="93"/>
      <c r="AU49" s="93"/>
      <c r="AV49" s="94"/>
      <c r="AW49" s="93"/>
      <c r="AX49" s="93"/>
      <c r="AY49" s="93"/>
      <c r="AZ49" s="93"/>
      <c r="BA49" s="93"/>
      <c r="BB49" s="93"/>
      <c r="BC49" s="93"/>
      <c r="BD49" s="93"/>
      <c r="BE49" s="93"/>
      <c r="BF49" s="93"/>
      <c r="BG49" s="93"/>
      <c r="BH49" s="94"/>
      <c r="BI49" s="93"/>
      <c r="BJ49" s="93"/>
      <c r="BK49" s="94"/>
      <c r="BL49" s="93"/>
      <c r="BM49" s="94"/>
      <c r="BN49" s="93"/>
      <c r="BO49" s="93"/>
      <c r="BP49" s="93"/>
      <c r="BQ49" s="94"/>
      <c r="BR49" s="93"/>
      <c r="BS49" s="93"/>
      <c r="BT49" s="93"/>
      <c r="BU49" s="93"/>
      <c r="BV49" s="93"/>
      <c r="BW49" s="93"/>
      <c r="BX49" s="93"/>
      <c r="BY49" s="94"/>
      <c r="BZ49" s="93"/>
      <c r="CA49" s="93"/>
      <c r="CB49" s="93"/>
      <c r="CC49" s="93"/>
      <c r="CD49" s="94"/>
      <c r="CE49" s="94"/>
      <c r="CF49" s="94"/>
      <c r="CG49" s="93"/>
      <c r="CH49" s="84"/>
    </row>
    <row r="50" spans="1:86" ht="54.95" customHeight="1" collapsed="1" x14ac:dyDescent="0.25">
      <c r="A50" s="18" t="s">
        <v>24</v>
      </c>
      <c r="B50" s="81" t="str">
        <f>A50&amp;" "&amp;VLOOKUP(A50,T_COMPETENCES[#Data],2,FALSE)</f>
        <v>C3.6 Respecter les priorités</v>
      </c>
      <c r="C50" s="68" t="str">
        <f>IF(E50=0,"NE",(SUM(F50:CG50)*0.25)/COUNTA(F50:CG50))</f>
        <v>NE</v>
      </c>
      <c r="D50" s="69" t="str">
        <f>IF(E50=0,"NE",IF(AND(C50&gt;=$C$3,E50&gt;=3),"OUI","NON"))</f>
        <v>NE</v>
      </c>
      <c r="E50" s="70">
        <f>COUNTA(F50:CG50)</f>
        <v>0</v>
      </c>
      <c r="F50" s="71"/>
      <c r="G50" s="71"/>
      <c r="H50" s="72"/>
      <c r="I50" s="71"/>
      <c r="J50" s="71"/>
      <c r="K50" s="71"/>
      <c r="L50" s="71"/>
      <c r="M50" s="71"/>
      <c r="N50" s="72"/>
      <c r="O50" s="71"/>
      <c r="P50" s="71"/>
      <c r="Q50" s="73"/>
      <c r="R50" s="71"/>
      <c r="S50" s="71"/>
      <c r="T50" s="71"/>
      <c r="U50" s="71"/>
      <c r="V50" s="71"/>
      <c r="W50" s="71"/>
      <c r="X50" s="71"/>
      <c r="Y50" s="71"/>
      <c r="Z50" s="72"/>
      <c r="AA50" s="71"/>
      <c r="AB50" s="71"/>
      <c r="AC50" s="72"/>
      <c r="AD50" s="71"/>
      <c r="AE50" s="71"/>
      <c r="AF50" s="72"/>
      <c r="AG50" s="71"/>
      <c r="AH50" s="71"/>
      <c r="AI50" s="72"/>
      <c r="AJ50" s="71"/>
      <c r="AK50" s="71"/>
      <c r="AL50" s="72"/>
      <c r="AM50" s="71"/>
      <c r="AN50" s="71"/>
      <c r="AO50" s="71"/>
      <c r="AP50" s="71"/>
      <c r="AQ50" s="71"/>
      <c r="AR50" s="74"/>
      <c r="AS50" s="72"/>
      <c r="AT50" s="71"/>
      <c r="AU50" s="71"/>
      <c r="AV50" s="72"/>
      <c r="AW50" s="71"/>
      <c r="AX50" s="71"/>
      <c r="AY50" s="71"/>
      <c r="AZ50" s="71"/>
      <c r="BA50" s="71"/>
      <c r="BB50" s="71"/>
      <c r="BC50" s="71"/>
      <c r="BD50" s="71"/>
      <c r="BE50" s="71"/>
      <c r="BF50" s="71"/>
      <c r="BG50" s="71"/>
      <c r="BH50" s="72"/>
      <c r="BI50" s="71"/>
      <c r="BJ50" s="71"/>
      <c r="BK50" s="72"/>
      <c r="BL50" s="71"/>
      <c r="BM50" s="72"/>
      <c r="BN50" s="71"/>
      <c r="BO50" s="71"/>
      <c r="BP50" s="71"/>
      <c r="BQ50" s="72"/>
      <c r="BR50" s="71"/>
      <c r="BS50" s="71"/>
      <c r="BT50" s="71"/>
      <c r="BU50" s="71"/>
      <c r="BV50" s="72"/>
      <c r="BW50" s="71"/>
      <c r="BX50" s="71"/>
      <c r="BY50" s="72"/>
      <c r="BZ50" s="71"/>
      <c r="CA50" s="71"/>
      <c r="CB50" s="71"/>
      <c r="CC50" s="71"/>
      <c r="CD50" s="72"/>
      <c r="CE50" s="72"/>
      <c r="CF50" s="72"/>
      <c r="CG50" s="71"/>
      <c r="CH50" s="84"/>
    </row>
    <row r="51" spans="1:86" ht="54" hidden="1" customHeight="1" outlineLevel="1" x14ac:dyDescent="0.25">
      <c r="B51" s="95" t="s">
        <v>121</v>
      </c>
      <c r="C51" s="149" t="s">
        <v>122</v>
      </c>
      <c r="D51" s="149"/>
      <c r="E51" s="149"/>
      <c r="F51" s="149"/>
      <c r="G51" s="149"/>
      <c r="H51" s="149"/>
      <c r="I51" s="149"/>
      <c r="J51" s="149"/>
      <c r="K51" s="149"/>
      <c r="L51" s="149"/>
      <c r="M51" s="149"/>
      <c r="N51" s="149"/>
      <c r="O51" s="149"/>
      <c r="P51" s="149"/>
      <c r="Q51" s="149"/>
      <c r="R51" s="149"/>
      <c r="S51" s="149"/>
      <c r="T51" s="149"/>
      <c r="U51" s="149"/>
      <c r="V51" s="149"/>
      <c r="W51" s="149"/>
      <c r="X51" s="149"/>
      <c r="Y51" s="149"/>
      <c r="Z51" s="149"/>
      <c r="AA51" s="149"/>
      <c r="AB51" s="149"/>
      <c r="AC51" s="149"/>
      <c r="AD51" s="149"/>
      <c r="AE51" s="149"/>
      <c r="AF51" s="149"/>
      <c r="AG51" s="149"/>
      <c r="AH51" s="149"/>
      <c r="AI51" s="149"/>
      <c r="AJ51" s="149"/>
      <c r="AK51" s="149"/>
      <c r="AL51" s="149"/>
      <c r="AM51" s="149"/>
      <c r="AN51" s="149"/>
      <c r="AO51" s="149"/>
      <c r="AP51" s="149"/>
      <c r="AQ51" s="149"/>
      <c r="AR51" s="93"/>
      <c r="AS51" s="94"/>
      <c r="AT51" s="93"/>
      <c r="AU51" s="93"/>
      <c r="AV51" s="94"/>
      <c r="AW51" s="93"/>
      <c r="AX51" s="93"/>
      <c r="AY51" s="93"/>
      <c r="AZ51" s="93"/>
      <c r="BA51" s="93"/>
      <c r="BB51" s="93"/>
      <c r="BC51" s="93"/>
      <c r="BD51" s="93"/>
      <c r="BE51" s="93"/>
      <c r="BF51" s="93"/>
      <c r="BG51" s="93"/>
      <c r="BH51" s="94"/>
      <c r="BI51" s="93"/>
      <c r="BJ51" s="93"/>
      <c r="BK51" s="94"/>
      <c r="BL51" s="93"/>
      <c r="BM51" s="94"/>
      <c r="BN51" s="93"/>
      <c r="BO51" s="93"/>
      <c r="BP51" s="93"/>
      <c r="BQ51" s="94"/>
      <c r="BR51" s="93"/>
      <c r="BS51" s="93"/>
      <c r="BT51" s="93"/>
      <c r="BU51" s="93"/>
      <c r="BV51" s="93"/>
      <c r="BW51" s="93"/>
      <c r="BX51" s="93"/>
      <c r="BY51" s="94"/>
      <c r="BZ51" s="93"/>
      <c r="CA51" s="93"/>
      <c r="CB51" s="93"/>
      <c r="CC51" s="93"/>
      <c r="CD51" s="94"/>
      <c r="CE51" s="94"/>
      <c r="CF51" s="94"/>
      <c r="CG51" s="93"/>
      <c r="CH51" s="84"/>
    </row>
    <row r="52" spans="1:86" ht="54" hidden="1" customHeight="1" outlineLevel="1" x14ac:dyDescent="0.25">
      <c r="B52" s="95" t="s">
        <v>123</v>
      </c>
      <c r="C52" s="149"/>
      <c r="D52" s="149"/>
      <c r="E52" s="149"/>
      <c r="F52" s="149"/>
      <c r="G52" s="149"/>
      <c r="H52" s="149"/>
      <c r="I52" s="149"/>
      <c r="J52" s="149"/>
      <c r="K52" s="149"/>
      <c r="L52" s="149"/>
      <c r="M52" s="149"/>
      <c r="N52" s="149"/>
      <c r="O52" s="149"/>
      <c r="P52" s="149"/>
      <c r="Q52" s="149"/>
      <c r="R52" s="149"/>
      <c r="S52" s="149"/>
      <c r="T52" s="149"/>
      <c r="U52" s="149"/>
      <c r="V52" s="149"/>
      <c r="W52" s="149"/>
      <c r="X52" s="149"/>
      <c r="Y52" s="149"/>
      <c r="Z52" s="149"/>
      <c r="AA52" s="149"/>
      <c r="AB52" s="149"/>
      <c r="AC52" s="149"/>
      <c r="AD52" s="149"/>
      <c r="AE52" s="149"/>
      <c r="AF52" s="149"/>
      <c r="AG52" s="149"/>
      <c r="AH52" s="149"/>
      <c r="AI52" s="149"/>
      <c r="AJ52" s="149"/>
      <c r="AK52" s="149"/>
      <c r="AL52" s="149"/>
      <c r="AM52" s="149"/>
      <c r="AN52" s="149"/>
      <c r="AO52" s="149"/>
      <c r="AP52" s="149"/>
      <c r="AQ52" s="149"/>
      <c r="AR52" s="93"/>
      <c r="AS52" s="94"/>
      <c r="AT52" s="93"/>
      <c r="AU52" s="93"/>
      <c r="AV52" s="94"/>
      <c r="AW52" s="93"/>
      <c r="AX52" s="93"/>
      <c r="AY52" s="93"/>
      <c r="AZ52" s="93"/>
      <c r="BA52" s="93"/>
      <c r="BB52" s="93"/>
      <c r="BC52" s="93"/>
      <c r="BD52" s="93"/>
      <c r="BE52" s="93"/>
      <c r="BF52" s="93"/>
      <c r="BG52" s="93"/>
      <c r="BH52" s="94"/>
      <c r="BI52" s="93"/>
      <c r="BJ52" s="93"/>
      <c r="BK52" s="94"/>
      <c r="BL52" s="93"/>
      <c r="BM52" s="94"/>
      <c r="BN52" s="93"/>
      <c r="BO52" s="93"/>
      <c r="BP52" s="93"/>
      <c r="BQ52" s="94"/>
      <c r="BR52" s="93"/>
      <c r="BS52" s="93"/>
      <c r="BT52" s="93"/>
      <c r="BU52" s="93"/>
      <c r="BV52" s="93"/>
      <c r="BW52" s="93"/>
      <c r="BX52" s="93"/>
      <c r="BY52" s="94"/>
      <c r="BZ52" s="93"/>
      <c r="CA52" s="93"/>
      <c r="CB52" s="93"/>
      <c r="CC52" s="93"/>
      <c r="CD52" s="94"/>
      <c r="CE52" s="94"/>
      <c r="CF52" s="94"/>
      <c r="CG52" s="93"/>
      <c r="CH52" s="84"/>
    </row>
    <row r="53" spans="1:86" ht="54.95" customHeight="1" collapsed="1" x14ac:dyDescent="0.25">
      <c r="A53" s="18" t="s">
        <v>25</v>
      </c>
      <c r="B53" s="67" t="str">
        <f>A53&amp;" "&amp;VLOOKUP(A53,T_COMPETENCES[#Data],2,FALSE)</f>
        <v>C3.7 Maîtriser les principales unités de mesures et savoir les associer aux grandeurs correspondantes</v>
      </c>
      <c r="C53" s="68" t="str">
        <f t="shared" ref="C53:C54" si="17">IF(E53=0,"NE",(SUM(F53:CG53)*0.25)/COUNTA(F53:CG53))</f>
        <v>NE</v>
      </c>
      <c r="D53" s="69" t="str">
        <f t="shared" ref="D53:D54" si="18">IF(E53=0,"NE",IF(AND(C53&gt;=$C$3,E53&gt;=3),"OUI","NON"))</f>
        <v>NE</v>
      </c>
      <c r="E53" s="70">
        <f t="shared" ref="E53:E54" si="19">COUNTA(F53:CG53)</f>
        <v>0</v>
      </c>
      <c r="F53" s="71"/>
      <c r="G53" s="71"/>
      <c r="H53" s="72"/>
      <c r="I53" s="71"/>
      <c r="J53" s="71"/>
      <c r="K53" s="71"/>
      <c r="L53" s="71"/>
      <c r="M53" s="71"/>
      <c r="N53" s="72"/>
      <c r="O53" s="71"/>
      <c r="P53" s="71"/>
      <c r="Q53" s="73"/>
      <c r="R53" s="71"/>
      <c r="S53" s="71"/>
      <c r="T53" s="71"/>
      <c r="U53" s="71"/>
      <c r="V53" s="71"/>
      <c r="W53" s="71"/>
      <c r="X53" s="71"/>
      <c r="Y53" s="71"/>
      <c r="Z53" s="72"/>
      <c r="AA53" s="71"/>
      <c r="AB53" s="71"/>
      <c r="AC53" s="72"/>
      <c r="AD53" s="71"/>
      <c r="AE53" s="71"/>
      <c r="AF53" s="72"/>
      <c r="AG53" s="71"/>
      <c r="AH53" s="71"/>
      <c r="AI53" s="72"/>
      <c r="AJ53" s="71"/>
      <c r="AK53" s="71"/>
      <c r="AL53" s="72"/>
      <c r="AM53" s="71"/>
      <c r="AN53" s="71"/>
      <c r="AO53" s="71"/>
      <c r="AP53" s="71"/>
      <c r="AQ53" s="71"/>
      <c r="AR53" s="74"/>
      <c r="AS53" s="72"/>
      <c r="AT53" s="71"/>
      <c r="AU53" s="71"/>
      <c r="AV53" s="72"/>
      <c r="AW53" s="71"/>
      <c r="AX53" s="71"/>
      <c r="AY53" s="71"/>
      <c r="AZ53" s="71"/>
      <c r="BA53" s="71"/>
      <c r="BB53" s="71"/>
      <c r="BC53" s="71"/>
      <c r="BD53" s="71"/>
      <c r="BE53" s="71"/>
      <c r="BF53" s="71"/>
      <c r="BG53" s="71"/>
      <c r="BH53" s="72"/>
      <c r="BI53" s="71"/>
      <c r="BJ53" s="71"/>
      <c r="BK53" s="72"/>
      <c r="BL53" s="71"/>
      <c r="BM53" s="72"/>
      <c r="BN53" s="71"/>
      <c r="BO53" s="71"/>
      <c r="BP53" s="71"/>
      <c r="BQ53" s="72"/>
      <c r="BR53" s="71"/>
      <c r="BS53" s="71"/>
      <c r="BT53" s="71"/>
      <c r="BU53" s="71"/>
      <c r="BV53" s="72"/>
      <c r="BW53" s="71"/>
      <c r="BX53" s="71"/>
      <c r="BY53" s="72"/>
      <c r="BZ53" s="71"/>
      <c r="CA53" s="71"/>
      <c r="CB53" s="71"/>
      <c r="CC53" s="71"/>
      <c r="CD53" s="72"/>
      <c r="CE53" s="72"/>
      <c r="CF53" s="72"/>
      <c r="CG53" s="71"/>
      <c r="CH53" s="84"/>
    </row>
    <row r="54" spans="1:86" ht="54.95" customHeight="1" x14ac:dyDescent="0.25">
      <c r="A54" s="18" t="s">
        <v>26</v>
      </c>
      <c r="B54" s="91" t="str">
        <f>A54&amp;" "&amp;VLOOKUP(A54,T_COMPETENCES[#Data],2,FALSE)</f>
        <v>C3.8 Prendre et reporter des mesures</v>
      </c>
      <c r="C54" s="68" t="str">
        <f t="shared" si="17"/>
        <v>NE</v>
      </c>
      <c r="D54" s="69" t="str">
        <f t="shared" si="18"/>
        <v>NE</v>
      </c>
      <c r="E54" s="70">
        <f t="shared" si="19"/>
        <v>0</v>
      </c>
      <c r="F54" s="71"/>
      <c r="G54" s="71"/>
      <c r="H54" s="72"/>
      <c r="I54" s="71"/>
      <c r="J54" s="71"/>
      <c r="K54" s="71"/>
      <c r="L54" s="71"/>
      <c r="M54" s="71"/>
      <c r="N54" s="72"/>
      <c r="O54" s="71"/>
      <c r="P54" s="71"/>
      <c r="Q54" s="73"/>
      <c r="R54" s="71"/>
      <c r="S54" s="71"/>
      <c r="T54" s="71"/>
      <c r="U54" s="71"/>
      <c r="V54" s="71"/>
      <c r="W54" s="71"/>
      <c r="X54" s="71"/>
      <c r="Y54" s="71"/>
      <c r="Z54" s="72"/>
      <c r="AA54" s="71"/>
      <c r="AB54" s="71"/>
      <c r="AC54" s="72"/>
      <c r="AD54" s="71"/>
      <c r="AE54" s="71"/>
      <c r="AF54" s="72"/>
      <c r="AG54" s="71"/>
      <c r="AH54" s="71"/>
      <c r="AI54" s="72"/>
      <c r="AJ54" s="71"/>
      <c r="AK54" s="71"/>
      <c r="AL54" s="72"/>
      <c r="AM54" s="71"/>
      <c r="AN54" s="71"/>
      <c r="AO54" s="71"/>
      <c r="AP54" s="71"/>
      <c r="AQ54" s="71"/>
      <c r="AR54" s="74"/>
      <c r="AS54" s="72"/>
      <c r="AT54" s="71"/>
      <c r="AU54" s="71"/>
      <c r="AV54" s="72"/>
      <c r="AW54" s="71"/>
      <c r="AX54" s="71"/>
      <c r="AY54" s="71"/>
      <c r="AZ54" s="71"/>
      <c r="BA54" s="71"/>
      <c r="BB54" s="71"/>
      <c r="BC54" s="71"/>
      <c r="BD54" s="71"/>
      <c r="BE54" s="71"/>
      <c r="BF54" s="71"/>
      <c r="BG54" s="71"/>
      <c r="BH54" s="72"/>
      <c r="BI54" s="71"/>
      <c r="BJ54" s="71"/>
      <c r="BK54" s="72"/>
      <c r="BL54" s="71"/>
      <c r="BM54" s="72"/>
      <c r="BN54" s="71"/>
      <c r="BO54" s="71"/>
      <c r="BP54" s="71"/>
      <c r="BQ54" s="72"/>
      <c r="BR54" s="71"/>
      <c r="BS54" s="71"/>
      <c r="BT54" s="71"/>
      <c r="BU54" s="71"/>
      <c r="BV54" s="72"/>
      <c r="BW54" s="71"/>
      <c r="BX54" s="71"/>
      <c r="BY54" s="72"/>
      <c r="BZ54" s="71"/>
      <c r="CA54" s="71"/>
      <c r="CB54" s="71"/>
      <c r="CC54" s="71"/>
      <c r="CD54" s="72"/>
      <c r="CE54" s="72"/>
      <c r="CF54" s="72"/>
      <c r="CG54" s="71"/>
      <c r="CH54" s="84"/>
    </row>
    <row r="55" spans="1:86" ht="54" hidden="1" customHeight="1" outlineLevel="1" x14ac:dyDescent="0.25">
      <c r="B55" s="96" t="s">
        <v>124</v>
      </c>
      <c r="C55" s="149" t="s">
        <v>125</v>
      </c>
      <c r="D55" s="149"/>
      <c r="E55" s="149"/>
      <c r="F55" s="149"/>
      <c r="G55" s="149"/>
      <c r="H55" s="149"/>
      <c r="I55" s="149"/>
      <c r="J55" s="149"/>
      <c r="K55" s="149"/>
      <c r="L55" s="149"/>
      <c r="M55" s="149"/>
      <c r="N55" s="149"/>
      <c r="O55" s="149"/>
      <c r="P55" s="149"/>
      <c r="Q55" s="149"/>
      <c r="R55" s="149"/>
      <c r="S55" s="149"/>
      <c r="T55" s="149"/>
      <c r="U55" s="149"/>
      <c r="V55" s="149"/>
      <c r="W55" s="149"/>
      <c r="X55" s="149"/>
      <c r="Y55" s="149"/>
      <c r="Z55" s="149"/>
      <c r="AA55" s="149"/>
      <c r="AB55" s="149"/>
      <c r="AC55" s="149"/>
      <c r="AD55" s="149"/>
      <c r="AE55" s="149"/>
      <c r="AF55" s="149"/>
      <c r="AG55" s="149"/>
      <c r="AH55" s="149"/>
      <c r="AI55" s="149"/>
      <c r="AJ55" s="149"/>
      <c r="AK55" s="149"/>
      <c r="AL55" s="149"/>
      <c r="AM55" s="149"/>
      <c r="AN55" s="149"/>
      <c r="AO55" s="149"/>
      <c r="AP55" s="149"/>
      <c r="AQ55" s="149"/>
      <c r="AR55" s="97"/>
      <c r="AS55" s="94"/>
      <c r="AT55" s="93"/>
      <c r="AU55" s="93"/>
      <c r="AV55" s="94"/>
      <c r="AW55" s="93"/>
      <c r="AX55" s="93"/>
      <c r="AY55" s="93"/>
      <c r="AZ55" s="93"/>
      <c r="BA55" s="93"/>
      <c r="BB55" s="93"/>
      <c r="BC55" s="93"/>
      <c r="BD55" s="93"/>
      <c r="BE55" s="93"/>
      <c r="BF55" s="93"/>
      <c r="BG55" s="93"/>
      <c r="BH55" s="94"/>
      <c r="BI55" s="93"/>
      <c r="BJ55" s="93"/>
      <c r="BK55" s="94"/>
      <c r="BL55" s="93"/>
      <c r="BM55" s="94"/>
      <c r="BN55" s="93"/>
      <c r="BO55" s="93"/>
      <c r="BP55" s="93"/>
      <c r="BQ55" s="94"/>
      <c r="BR55" s="93"/>
      <c r="BS55" s="93"/>
      <c r="BT55" s="93"/>
      <c r="BU55" s="93"/>
      <c r="BV55" s="93"/>
      <c r="BW55" s="93"/>
      <c r="BX55" s="93"/>
      <c r="BY55" s="94"/>
      <c r="BZ55" s="93"/>
      <c r="CA55" s="93"/>
      <c r="CB55" s="93"/>
      <c r="CC55" s="93"/>
      <c r="CD55" s="94"/>
      <c r="CE55" s="94"/>
      <c r="CF55" s="94"/>
      <c r="CG55" s="93"/>
      <c r="CH55" s="84"/>
    </row>
    <row r="56" spans="1:86" ht="54.95" customHeight="1" collapsed="1" x14ac:dyDescent="0.25">
      <c r="A56" s="18" t="s">
        <v>27</v>
      </c>
      <c r="B56" s="67" t="str">
        <f>A56&amp;" "&amp;VLOOKUP(A56,T_COMPETENCES[#Data],2,FALSE)</f>
        <v>C3.9 Tracer un trait de niveau, d'aplomb</v>
      </c>
      <c r="C56" s="68" t="str">
        <f t="shared" ref="C56:C62" si="20">IF(E56=0,"NE",(SUM(F56:CG56)*0.25)/COUNTA(F56:CG56))</f>
        <v>NE</v>
      </c>
      <c r="D56" s="69" t="str">
        <f t="shared" ref="D56:D62" si="21">IF(E56=0,"NE",IF(AND(C56&gt;=$C$3,E56&gt;=3),"OUI","NON"))</f>
        <v>NE</v>
      </c>
      <c r="E56" s="70">
        <f t="shared" ref="E56:E62" si="22">COUNTA(F56:CG56)</f>
        <v>0</v>
      </c>
      <c r="F56" s="71"/>
      <c r="G56" s="71"/>
      <c r="H56" s="72"/>
      <c r="I56" s="71"/>
      <c r="J56" s="71"/>
      <c r="K56" s="71"/>
      <c r="L56" s="71"/>
      <c r="M56" s="71"/>
      <c r="N56" s="72"/>
      <c r="O56" s="71"/>
      <c r="P56" s="71"/>
      <c r="Q56" s="73"/>
      <c r="R56" s="71"/>
      <c r="S56" s="71"/>
      <c r="T56" s="71"/>
      <c r="U56" s="71"/>
      <c r="V56" s="71"/>
      <c r="W56" s="71"/>
      <c r="X56" s="71"/>
      <c r="Y56" s="71"/>
      <c r="Z56" s="72"/>
      <c r="AA56" s="71"/>
      <c r="AB56" s="71"/>
      <c r="AC56" s="72"/>
      <c r="AD56" s="71"/>
      <c r="AE56" s="71"/>
      <c r="AF56" s="72"/>
      <c r="AG56" s="71"/>
      <c r="AH56" s="71"/>
      <c r="AI56" s="72"/>
      <c r="AJ56" s="71"/>
      <c r="AK56" s="71"/>
      <c r="AL56" s="72"/>
      <c r="AM56" s="71"/>
      <c r="AN56" s="71"/>
      <c r="AO56" s="71"/>
      <c r="AP56" s="71"/>
      <c r="AQ56" s="71"/>
      <c r="AR56" s="74"/>
      <c r="AS56" s="72"/>
      <c r="AT56" s="71"/>
      <c r="AU56" s="71"/>
      <c r="AV56" s="72"/>
      <c r="AW56" s="71"/>
      <c r="AX56" s="71"/>
      <c r="AY56" s="71"/>
      <c r="AZ56" s="71"/>
      <c r="BA56" s="71"/>
      <c r="BB56" s="71"/>
      <c r="BC56" s="71"/>
      <c r="BD56" s="71"/>
      <c r="BE56" s="71"/>
      <c r="BF56" s="71"/>
      <c r="BG56" s="71"/>
      <c r="BH56" s="72"/>
      <c r="BI56" s="71"/>
      <c r="BJ56" s="71"/>
      <c r="BK56" s="72"/>
      <c r="BL56" s="71"/>
      <c r="BM56" s="72"/>
      <c r="BN56" s="71"/>
      <c r="BO56" s="71"/>
      <c r="BP56" s="71"/>
      <c r="BQ56" s="72"/>
      <c r="BR56" s="71"/>
      <c r="BS56" s="71"/>
      <c r="BT56" s="71"/>
      <c r="BU56" s="71"/>
      <c r="BV56" s="72"/>
      <c r="BW56" s="71"/>
      <c r="BX56" s="71"/>
      <c r="BY56" s="72"/>
      <c r="BZ56" s="71"/>
      <c r="CA56" s="71"/>
      <c r="CB56" s="71"/>
      <c r="CC56" s="71"/>
      <c r="CD56" s="72"/>
      <c r="CE56" s="72"/>
      <c r="CF56" s="72"/>
      <c r="CG56" s="71"/>
      <c r="CH56" s="84"/>
    </row>
    <row r="57" spans="1:86" ht="54.95" customHeight="1" x14ac:dyDescent="0.25">
      <c r="A57" s="18" t="s">
        <v>28</v>
      </c>
      <c r="B57" s="81" t="str">
        <f>A57&amp;" "&amp;VLOOKUP(A57,T_COMPETENCES[#Data],2,FALSE)</f>
        <v>C3.10 Préparer des supports</v>
      </c>
      <c r="C57" s="68" t="str">
        <f t="shared" si="20"/>
        <v>NE</v>
      </c>
      <c r="D57" s="69" t="str">
        <f t="shared" si="21"/>
        <v>NE</v>
      </c>
      <c r="E57" s="70">
        <f t="shared" si="22"/>
        <v>0</v>
      </c>
      <c r="F57" s="71"/>
      <c r="G57" s="71"/>
      <c r="H57" s="72"/>
      <c r="I57" s="71"/>
      <c r="J57" s="71"/>
      <c r="K57" s="71"/>
      <c r="L57" s="71"/>
      <c r="M57" s="71"/>
      <c r="N57" s="72"/>
      <c r="O57" s="71"/>
      <c r="P57" s="71"/>
      <c r="Q57" s="73"/>
      <c r="R57" s="71"/>
      <c r="S57" s="71"/>
      <c r="T57" s="71"/>
      <c r="U57" s="71"/>
      <c r="V57" s="71"/>
      <c r="W57" s="71"/>
      <c r="X57" s="71"/>
      <c r="Y57" s="71"/>
      <c r="Z57" s="72"/>
      <c r="AA57" s="71"/>
      <c r="AB57" s="71"/>
      <c r="AC57" s="72"/>
      <c r="AD57" s="71"/>
      <c r="AE57" s="71"/>
      <c r="AF57" s="72"/>
      <c r="AG57" s="71"/>
      <c r="AH57" s="71"/>
      <c r="AI57" s="72"/>
      <c r="AJ57" s="71"/>
      <c r="AK57" s="71"/>
      <c r="AL57" s="72"/>
      <c r="AM57" s="71"/>
      <c r="AN57" s="71"/>
      <c r="AO57" s="71"/>
      <c r="AP57" s="71"/>
      <c r="AQ57" s="71"/>
      <c r="AR57" s="74"/>
      <c r="AS57" s="72"/>
      <c r="AT57" s="71"/>
      <c r="AU57" s="71"/>
      <c r="AV57" s="72"/>
      <c r="AW57" s="71"/>
      <c r="AX57" s="71"/>
      <c r="AY57" s="71"/>
      <c r="AZ57" s="71"/>
      <c r="BA57" s="71"/>
      <c r="BB57" s="71"/>
      <c r="BC57" s="71"/>
      <c r="BD57" s="71"/>
      <c r="BE57" s="71"/>
      <c r="BF57" s="71"/>
      <c r="BG57" s="71"/>
      <c r="BH57" s="72"/>
      <c r="BI57" s="71"/>
      <c r="BJ57" s="71"/>
      <c r="BK57" s="72"/>
      <c r="BL57" s="71"/>
      <c r="BM57" s="72"/>
      <c r="BN57" s="71"/>
      <c r="BO57" s="71"/>
      <c r="BP57" s="71"/>
      <c r="BQ57" s="72"/>
      <c r="BR57" s="71"/>
      <c r="BS57" s="71"/>
      <c r="BT57" s="71"/>
      <c r="BU57" s="71"/>
      <c r="BV57" s="72"/>
      <c r="BW57" s="71"/>
      <c r="BX57" s="71"/>
      <c r="BY57" s="72"/>
      <c r="BZ57" s="71"/>
      <c r="CA57" s="71"/>
      <c r="CB57" s="71"/>
      <c r="CC57" s="71"/>
      <c r="CD57" s="72"/>
      <c r="CE57" s="72"/>
      <c r="CF57" s="72"/>
      <c r="CG57" s="71"/>
      <c r="CH57" s="84"/>
    </row>
    <row r="58" spans="1:86" ht="54.95" customHeight="1" x14ac:dyDescent="0.25">
      <c r="A58" s="18" t="s">
        <v>29</v>
      </c>
      <c r="B58" s="67" t="str">
        <f>A58&amp;" "&amp;VLOOKUP(A58,T_COMPETENCES[#Data],2,FALSE)</f>
        <v>C3.11 Monter, assembler des éléments, des sous ensembles à l'aide d'une procédure ou d'une représentation graphique</v>
      </c>
      <c r="C58" s="68" t="str">
        <f t="shared" si="20"/>
        <v>NE</v>
      </c>
      <c r="D58" s="69" t="str">
        <f t="shared" si="21"/>
        <v>NE</v>
      </c>
      <c r="E58" s="70">
        <f t="shared" si="22"/>
        <v>0</v>
      </c>
      <c r="F58" s="71"/>
      <c r="G58" s="71"/>
      <c r="H58" s="72"/>
      <c r="I58" s="71"/>
      <c r="J58" s="71"/>
      <c r="K58" s="71"/>
      <c r="L58" s="71"/>
      <c r="M58" s="71"/>
      <c r="N58" s="72"/>
      <c r="O58" s="71"/>
      <c r="P58" s="71"/>
      <c r="Q58" s="73"/>
      <c r="R58" s="71"/>
      <c r="S58" s="71"/>
      <c r="T58" s="71"/>
      <c r="U58" s="71"/>
      <c r="V58" s="71"/>
      <c r="W58" s="71"/>
      <c r="X58" s="71"/>
      <c r="Y58" s="71"/>
      <c r="Z58" s="72"/>
      <c r="AA58" s="71"/>
      <c r="AB58" s="71"/>
      <c r="AC58" s="72"/>
      <c r="AD58" s="71"/>
      <c r="AE58" s="71"/>
      <c r="AF58" s="72"/>
      <c r="AG58" s="71"/>
      <c r="AH58" s="71"/>
      <c r="AI58" s="72"/>
      <c r="AJ58" s="71"/>
      <c r="AK58" s="71"/>
      <c r="AL58" s="72"/>
      <c r="AM58" s="71"/>
      <c r="AN58" s="71"/>
      <c r="AO58" s="71"/>
      <c r="AP58" s="71"/>
      <c r="AQ58" s="71"/>
      <c r="AR58" s="74"/>
      <c r="AS58" s="72"/>
      <c r="AT58" s="71"/>
      <c r="AU58" s="71"/>
      <c r="AV58" s="72"/>
      <c r="AW58" s="71"/>
      <c r="AX58" s="71"/>
      <c r="AY58" s="71"/>
      <c r="AZ58" s="71"/>
      <c r="BA58" s="71"/>
      <c r="BB58" s="71"/>
      <c r="BC58" s="71"/>
      <c r="BD58" s="71"/>
      <c r="BE58" s="71"/>
      <c r="BF58" s="71"/>
      <c r="BG58" s="71"/>
      <c r="BH58" s="72"/>
      <c r="BI58" s="71"/>
      <c r="BJ58" s="71"/>
      <c r="BK58" s="72"/>
      <c r="BL58" s="71"/>
      <c r="BM58" s="72"/>
      <c r="BN58" s="71"/>
      <c r="BO58" s="71"/>
      <c r="BP58" s="71"/>
      <c r="BQ58" s="72"/>
      <c r="BR58" s="71"/>
      <c r="BS58" s="71"/>
      <c r="BT58" s="71"/>
      <c r="BU58" s="71"/>
      <c r="BV58" s="72"/>
      <c r="BW58" s="71"/>
      <c r="BX58" s="71"/>
      <c r="BY58" s="72"/>
      <c r="BZ58" s="71"/>
      <c r="CA58" s="71"/>
      <c r="CB58" s="71"/>
      <c r="CC58" s="71"/>
      <c r="CD58" s="72"/>
      <c r="CE58" s="72"/>
      <c r="CF58" s="72"/>
      <c r="CG58" s="71"/>
      <c r="CH58" s="84"/>
    </row>
    <row r="59" spans="1:86" ht="54.95" customHeight="1" x14ac:dyDescent="0.25">
      <c r="A59" s="18" t="s">
        <v>30</v>
      </c>
      <c r="B59" s="81" t="str">
        <f>A59&amp;" "&amp;VLOOKUP(A59,T_COMPETENCES[#Data],2,FALSE)</f>
        <v>C3.12 Positionner, régler des éléments, des constituants</v>
      </c>
      <c r="C59" s="68" t="str">
        <f t="shared" si="20"/>
        <v>NE</v>
      </c>
      <c r="D59" s="69" t="str">
        <f t="shared" si="21"/>
        <v>NE</v>
      </c>
      <c r="E59" s="70">
        <f t="shared" si="22"/>
        <v>0</v>
      </c>
      <c r="F59" s="71"/>
      <c r="G59" s="71"/>
      <c r="H59" s="72"/>
      <c r="I59" s="71"/>
      <c r="J59" s="71"/>
      <c r="K59" s="71"/>
      <c r="L59" s="71"/>
      <c r="M59" s="71"/>
      <c r="N59" s="72"/>
      <c r="O59" s="71"/>
      <c r="P59" s="71"/>
      <c r="Q59" s="73"/>
      <c r="R59" s="71"/>
      <c r="S59" s="71"/>
      <c r="T59" s="71"/>
      <c r="U59" s="71"/>
      <c r="V59" s="71"/>
      <c r="W59" s="71"/>
      <c r="X59" s="71"/>
      <c r="Y59" s="71"/>
      <c r="Z59" s="72"/>
      <c r="AA59" s="71"/>
      <c r="AB59" s="71"/>
      <c r="AC59" s="72"/>
      <c r="AD59" s="71"/>
      <c r="AE59" s="71"/>
      <c r="AF59" s="72"/>
      <c r="AG59" s="71"/>
      <c r="AH59" s="71"/>
      <c r="AI59" s="72"/>
      <c r="AJ59" s="71"/>
      <c r="AK59" s="71"/>
      <c r="AL59" s="72"/>
      <c r="AM59" s="71"/>
      <c r="AN59" s="71"/>
      <c r="AO59" s="71"/>
      <c r="AP59" s="71"/>
      <c r="AQ59" s="71"/>
      <c r="AR59" s="74"/>
      <c r="AS59" s="72"/>
      <c r="AT59" s="71"/>
      <c r="AU59" s="71"/>
      <c r="AV59" s="72"/>
      <c r="AW59" s="71"/>
      <c r="AX59" s="71"/>
      <c r="AY59" s="71"/>
      <c r="AZ59" s="71"/>
      <c r="BA59" s="71"/>
      <c r="BB59" s="71"/>
      <c r="BC59" s="71"/>
      <c r="BD59" s="71"/>
      <c r="BE59" s="71"/>
      <c r="BF59" s="71"/>
      <c r="BG59" s="71"/>
      <c r="BH59" s="72"/>
      <c r="BI59" s="71"/>
      <c r="BJ59" s="71"/>
      <c r="BK59" s="72"/>
      <c r="BL59" s="71"/>
      <c r="BM59" s="72"/>
      <c r="BN59" s="71"/>
      <c r="BO59" s="71"/>
      <c r="BP59" s="71"/>
      <c r="BQ59" s="72"/>
      <c r="BR59" s="71"/>
      <c r="BS59" s="71"/>
      <c r="BT59" s="71"/>
      <c r="BU59" s="71"/>
      <c r="BV59" s="72"/>
      <c r="BW59" s="71"/>
      <c r="BX59" s="71"/>
      <c r="BY59" s="72"/>
      <c r="BZ59" s="71"/>
      <c r="CA59" s="71"/>
      <c r="CB59" s="71"/>
      <c r="CC59" s="71"/>
      <c r="CD59" s="72"/>
      <c r="CE59" s="72"/>
      <c r="CF59" s="72"/>
      <c r="CG59" s="71"/>
      <c r="CH59" s="84"/>
    </row>
    <row r="60" spans="1:86" ht="54.95" customHeight="1" x14ac:dyDescent="0.25">
      <c r="A60" s="18" t="s">
        <v>31</v>
      </c>
      <c r="B60" s="67" t="str">
        <f>A60&amp;" "&amp;VLOOKUP(A60,T_COMPETENCES[#Data],2,FALSE)</f>
        <v>C3.13 Contrôler une dimension, un assemblage, un aspect de finition</v>
      </c>
      <c r="C60" s="68" t="str">
        <f t="shared" si="20"/>
        <v>NE</v>
      </c>
      <c r="D60" s="69" t="str">
        <f t="shared" si="21"/>
        <v>NE</v>
      </c>
      <c r="E60" s="70">
        <f t="shared" si="22"/>
        <v>0</v>
      </c>
      <c r="F60" s="71"/>
      <c r="G60" s="71"/>
      <c r="H60" s="72"/>
      <c r="I60" s="71"/>
      <c r="J60" s="71"/>
      <c r="K60" s="71"/>
      <c r="L60" s="71"/>
      <c r="M60" s="71"/>
      <c r="N60" s="72"/>
      <c r="O60" s="71"/>
      <c r="P60" s="71"/>
      <c r="Q60" s="73"/>
      <c r="R60" s="71"/>
      <c r="S60" s="71"/>
      <c r="T60" s="71"/>
      <c r="U60" s="71"/>
      <c r="V60" s="71"/>
      <c r="W60" s="71"/>
      <c r="X60" s="71"/>
      <c r="Y60" s="71"/>
      <c r="Z60" s="72"/>
      <c r="AA60" s="71"/>
      <c r="AB60" s="71"/>
      <c r="AC60" s="72"/>
      <c r="AD60" s="71"/>
      <c r="AE60" s="71"/>
      <c r="AF60" s="72"/>
      <c r="AG60" s="71"/>
      <c r="AH60" s="71"/>
      <c r="AI60" s="72"/>
      <c r="AJ60" s="71"/>
      <c r="AK60" s="71"/>
      <c r="AL60" s="72"/>
      <c r="AM60" s="71"/>
      <c r="AN60" s="71"/>
      <c r="AO60" s="71"/>
      <c r="AP60" s="71"/>
      <c r="AQ60" s="71"/>
      <c r="AR60" s="74"/>
      <c r="AS60" s="72"/>
      <c r="AT60" s="71"/>
      <c r="AU60" s="71"/>
      <c r="AV60" s="72"/>
      <c r="AW60" s="71"/>
      <c r="AX60" s="71"/>
      <c r="AY60" s="71"/>
      <c r="AZ60" s="71"/>
      <c r="BA60" s="71"/>
      <c r="BB60" s="71"/>
      <c r="BC60" s="71"/>
      <c r="BD60" s="71"/>
      <c r="BE60" s="71"/>
      <c r="BF60" s="71"/>
      <c r="BG60" s="71"/>
      <c r="BH60" s="72"/>
      <c r="BI60" s="71"/>
      <c r="BJ60" s="71"/>
      <c r="BK60" s="72"/>
      <c r="BL60" s="71"/>
      <c r="BM60" s="72"/>
      <c r="BN60" s="71"/>
      <c r="BO60" s="71"/>
      <c r="BP60" s="71"/>
      <c r="BQ60" s="72"/>
      <c r="BR60" s="71"/>
      <c r="BS60" s="71"/>
      <c r="BT60" s="71"/>
      <c r="BU60" s="71"/>
      <c r="BV60" s="72"/>
      <c r="BW60" s="71"/>
      <c r="BX60" s="71"/>
      <c r="BY60" s="72"/>
      <c r="BZ60" s="71"/>
      <c r="CA60" s="71"/>
      <c r="CB60" s="71"/>
      <c r="CC60" s="71"/>
      <c r="CD60" s="72"/>
      <c r="CE60" s="72"/>
      <c r="CF60" s="72"/>
      <c r="CG60" s="71"/>
      <c r="CH60" s="84"/>
    </row>
    <row r="61" spans="1:86" ht="54.95" customHeight="1" x14ac:dyDescent="0.25">
      <c r="A61" s="18" t="s">
        <v>32</v>
      </c>
      <c r="B61" s="81" t="str">
        <f>A61&amp;" "&amp;VLOOKUP(A61,T_COMPETENCES[#Data],2,FALSE)</f>
        <v>C3.14 Vérifier les quantités</v>
      </c>
      <c r="C61" s="68" t="str">
        <f t="shared" si="20"/>
        <v>NE</v>
      </c>
      <c r="D61" s="69" t="str">
        <f t="shared" si="21"/>
        <v>NE</v>
      </c>
      <c r="E61" s="70">
        <f t="shared" si="22"/>
        <v>0</v>
      </c>
      <c r="F61" s="71"/>
      <c r="G61" s="71"/>
      <c r="H61" s="72"/>
      <c r="I61" s="71"/>
      <c r="J61" s="71"/>
      <c r="K61" s="71"/>
      <c r="L61" s="71"/>
      <c r="M61" s="71"/>
      <c r="N61" s="72"/>
      <c r="O61" s="71"/>
      <c r="P61" s="71"/>
      <c r="Q61" s="73"/>
      <c r="R61" s="71"/>
      <c r="S61" s="71"/>
      <c r="T61" s="71"/>
      <c r="U61" s="71"/>
      <c r="V61" s="71"/>
      <c r="W61" s="71"/>
      <c r="X61" s="71"/>
      <c r="Y61" s="71"/>
      <c r="Z61" s="72"/>
      <c r="AA61" s="71"/>
      <c r="AB61" s="71"/>
      <c r="AC61" s="72"/>
      <c r="AD61" s="71"/>
      <c r="AE61" s="71"/>
      <c r="AF61" s="72"/>
      <c r="AG61" s="71"/>
      <c r="AH61" s="71"/>
      <c r="AI61" s="72"/>
      <c r="AJ61" s="71"/>
      <c r="AK61" s="71"/>
      <c r="AL61" s="72"/>
      <c r="AM61" s="71"/>
      <c r="AN61" s="71"/>
      <c r="AO61" s="71"/>
      <c r="AP61" s="71"/>
      <c r="AQ61" s="71"/>
      <c r="AR61" s="74"/>
      <c r="AS61" s="72"/>
      <c r="AT61" s="71"/>
      <c r="AU61" s="71"/>
      <c r="AV61" s="72"/>
      <c r="AW61" s="71"/>
      <c r="AX61" s="71"/>
      <c r="AY61" s="71"/>
      <c r="AZ61" s="71"/>
      <c r="BA61" s="71"/>
      <c r="BB61" s="71"/>
      <c r="BC61" s="71"/>
      <c r="BD61" s="71"/>
      <c r="BE61" s="71"/>
      <c r="BF61" s="71"/>
      <c r="BG61" s="71"/>
      <c r="BH61" s="72"/>
      <c r="BI61" s="71"/>
      <c r="BJ61" s="71"/>
      <c r="BK61" s="72"/>
      <c r="BL61" s="71"/>
      <c r="BM61" s="72"/>
      <c r="BN61" s="71"/>
      <c r="BO61" s="71"/>
      <c r="BP61" s="71"/>
      <c r="BQ61" s="72"/>
      <c r="BR61" s="71"/>
      <c r="BS61" s="71"/>
      <c r="BT61" s="71"/>
      <c r="BU61" s="71"/>
      <c r="BV61" s="72"/>
      <c r="BW61" s="71"/>
      <c r="BX61" s="71"/>
      <c r="BY61" s="72"/>
      <c r="BZ61" s="71"/>
      <c r="CA61" s="71"/>
      <c r="CB61" s="71"/>
      <c r="CC61" s="71"/>
      <c r="CD61" s="72"/>
      <c r="CE61" s="72"/>
      <c r="CF61" s="72"/>
      <c r="CG61" s="71"/>
      <c r="CH61" s="84"/>
    </row>
    <row r="62" spans="1:86" ht="54.95" customHeight="1" x14ac:dyDescent="0.25">
      <c r="A62" s="18" t="s">
        <v>33</v>
      </c>
      <c r="B62" s="67" t="str">
        <f>A62&amp;" "&amp;VLOOKUP(A62,T_COMPETENCES[#Data],2,FALSE)</f>
        <v>C3.15 Exécuter une tâche dans un temps imparti</v>
      </c>
      <c r="C62" s="68" t="str">
        <f t="shared" si="20"/>
        <v>NE</v>
      </c>
      <c r="D62" s="69" t="str">
        <f t="shared" si="21"/>
        <v>NE</v>
      </c>
      <c r="E62" s="70">
        <f t="shared" si="22"/>
        <v>0</v>
      </c>
      <c r="F62" s="71"/>
      <c r="G62" s="71"/>
      <c r="H62" s="72"/>
      <c r="I62" s="71"/>
      <c r="J62" s="71"/>
      <c r="K62" s="71"/>
      <c r="L62" s="71"/>
      <c r="M62" s="71"/>
      <c r="N62" s="72"/>
      <c r="O62" s="71"/>
      <c r="P62" s="71"/>
      <c r="Q62" s="73"/>
      <c r="R62" s="71"/>
      <c r="S62" s="71"/>
      <c r="T62" s="71"/>
      <c r="U62" s="71"/>
      <c r="V62" s="71"/>
      <c r="W62" s="71"/>
      <c r="X62" s="71"/>
      <c r="Y62" s="71"/>
      <c r="Z62" s="72"/>
      <c r="AA62" s="71"/>
      <c r="AB62" s="71"/>
      <c r="AC62" s="72"/>
      <c r="AD62" s="71"/>
      <c r="AE62" s="71"/>
      <c r="AF62" s="72"/>
      <c r="AG62" s="71"/>
      <c r="AH62" s="71"/>
      <c r="AI62" s="72"/>
      <c r="AJ62" s="71"/>
      <c r="AK62" s="71"/>
      <c r="AL62" s="72"/>
      <c r="AM62" s="71"/>
      <c r="AN62" s="71"/>
      <c r="AO62" s="71"/>
      <c r="AP62" s="71"/>
      <c r="AQ62" s="71"/>
      <c r="AR62" s="74"/>
      <c r="AS62" s="72"/>
      <c r="AT62" s="71"/>
      <c r="AU62" s="71"/>
      <c r="AV62" s="72"/>
      <c r="AW62" s="71"/>
      <c r="AX62" s="71"/>
      <c r="AY62" s="71"/>
      <c r="AZ62" s="71"/>
      <c r="BA62" s="71"/>
      <c r="BB62" s="71"/>
      <c r="BC62" s="71"/>
      <c r="BD62" s="71"/>
      <c r="BE62" s="71"/>
      <c r="BF62" s="71"/>
      <c r="BG62" s="71"/>
      <c r="BH62" s="72"/>
      <c r="BI62" s="71"/>
      <c r="BJ62" s="71"/>
      <c r="BK62" s="72"/>
      <c r="BL62" s="71"/>
      <c r="BM62" s="72"/>
      <c r="BN62" s="71"/>
      <c r="BO62" s="71"/>
      <c r="BP62" s="71"/>
      <c r="BQ62" s="72"/>
      <c r="BR62" s="71"/>
      <c r="BS62" s="71"/>
      <c r="BT62" s="71"/>
      <c r="BU62" s="71"/>
      <c r="BV62" s="72"/>
      <c r="BW62" s="71"/>
      <c r="BX62" s="71"/>
      <c r="BY62" s="72"/>
      <c r="BZ62" s="71"/>
      <c r="CA62" s="71"/>
      <c r="CB62" s="71"/>
      <c r="CC62" s="71"/>
      <c r="CD62" s="72"/>
      <c r="CE62" s="72"/>
      <c r="CF62" s="72"/>
      <c r="CG62" s="71"/>
      <c r="CH62" s="84"/>
    </row>
    <row r="63" spans="1:86" ht="23.25" hidden="1" outlineLevel="1" x14ac:dyDescent="0.25">
      <c r="B63" s="95" t="s">
        <v>126</v>
      </c>
      <c r="C63" s="149" t="s">
        <v>127</v>
      </c>
      <c r="D63" s="149"/>
      <c r="E63" s="149"/>
      <c r="F63" s="149"/>
      <c r="G63" s="149"/>
      <c r="H63" s="149"/>
      <c r="I63" s="149"/>
      <c r="J63" s="149"/>
      <c r="K63" s="149"/>
      <c r="L63" s="149"/>
      <c r="M63" s="149"/>
      <c r="N63" s="149"/>
      <c r="O63" s="149"/>
      <c r="P63" s="149"/>
      <c r="Q63" s="149"/>
      <c r="R63" s="149"/>
      <c r="S63" s="149"/>
      <c r="T63" s="149"/>
      <c r="U63" s="149"/>
      <c r="V63" s="149"/>
      <c r="W63" s="149"/>
      <c r="X63" s="149"/>
      <c r="Y63" s="149"/>
      <c r="Z63" s="149"/>
      <c r="AA63" s="149"/>
      <c r="AB63" s="149"/>
      <c r="AC63" s="149"/>
      <c r="AD63" s="149"/>
      <c r="AE63" s="149"/>
      <c r="AF63" s="149"/>
      <c r="AG63" s="149"/>
      <c r="AH63" s="149"/>
      <c r="AI63" s="149"/>
      <c r="AJ63" s="149"/>
      <c r="AK63" s="149"/>
      <c r="AL63" s="149"/>
      <c r="AM63" s="149"/>
      <c r="AN63" s="149"/>
      <c r="AO63" s="149"/>
      <c r="AP63" s="149"/>
      <c r="AQ63" s="149"/>
      <c r="AR63" s="98"/>
      <c r="AS63" s="99"/>
      <c r="AT63" s="98"/>
      <c r="AU63" s="98"/>
      <c r="AV63" s="99"/>
      <c r="AW63" s="98"/>
      <c r="AX63" s="98"/>
      <c r="AY63" s="98"/>
      <c r="AZ63" s="98"/>
      <c r="BA63" s="98"/>
      <c r="BB63" s="98"/>
      <c r="BC63" s="98"/>
      <c r="BD63" s="98"/>
      <c r="BE63" s="98"/>
      <c r="BF63" s="98"/>
      <c r="BG63" s="98"/>
      <c r="BH63" s="99"/>
      <c r="BI63" s="98"/>
      <c r="BJ63" s="98"/>
      <c r="BK63" s="99"/>
      <c r="BL63" s="98"/>
      <c r="BM63" s="99"/>
      <c r="BN63" s="98"/>
      <c r="BO63" s="98"/>
      <c r="BP63" s="98"/>
      <c r="BQ63" s="99"/>
      <c r="BR63" s="98"/>
      <c r="BS63" s="98"/>
      <c r="BT63" s="98"/>
      <c r="BU63" s="98"/>
      <c r="BV63" s="98"/>
      <c r="BW63" s="98"/>
      <c r="BX63" s="98"/>
      <c r="BY63" s="99"/>
      <c r="BZ63" s="98"/>
      <c r="CA63" s="98"/>
      <c r="CB63" s="98"/>
      <c r="CC63" s="98"/>
      <c r="CD63" s="99"/>
      <c r="CE63" s="99"/>
      <c r="CF63" s="99"/>
      <c r="CG63" s="98"/>
      <c r="CH63" s="84"/>
    </row>
    <row r="64" spans="1:86" ht="23.25" hidden="1" outlineLevel="1" x14ac:dyDescent="0.25">
      <c r="B64" s="95" t="s">
        <v>128</v>
      </c>
      <c r="C64" s="149" t="s">
        <v>129</v>
      </c>
      <c r="D64" s="149"/>
      <c r="E64" s="149"/>
      <c r="F64" s="149"/>
      <c r="G64" s="149"/>
      <c r="H64" s="149"/>
      <c r="I64" s="149"/>
      <c r="J64" s="149"/>
      <c r="K64" s="149"/>
      <c r="L64" s="149"/>
      <c r="M64" s="149"/>
      <c r="N64" s="149"/>
      <c r="O64" s="149"/>
      <c r="P64" s="149"/>
      <c r="Q64" s="149"/>
      <c r="R64" s="149"/>
      <c r="S64" s="149"/>
      <c r="T64" s="149"/>
      <c r="U64" s="149"/>
      <c r="V64" s="149"/>
      <c r="W64" s="149"/>
      <c r="X64" s="149"/>
      <c r="Y64" s="149"/>
      <c r="Z64" s="149"/>
      <c r="AA64" s="149"/>
      <c r="AB64" s="149"/>
      <c r="AC64" s="149"/>
      <c r="AD64" s="149"/>
      <c r="AE64" s="149"/>
      <c r="AF64" s="149"/>
      <c r="AG64" s="149"/>
      <c r="AH64" s="149"/>
      <c r="AI64" s="149"/>
      <c r="AJ64" s="149"/>
      <c r="AK64" s="149"/>
      <c r="AL64" s="149"/>
      <c r="AM64" s="149"/>
      <c r="AN64" s="149"/>
      <c r="AO64" s="149"/>
      <c r="AP64" s="149"/>
      <c r="AQ64" s="149"/>
      <c r="AR64" s="98"/>
      <c r="AS64" s="99"/>
      <c r="AT64" s="98"/>
      <c r="AU64" s="98"/>
      <c r="AV64" s="99"/>
      <c r="AW64" s="98"/>
      <c r="AX64" s="98"/>
      <c r="AY64" s="98"/>
      <c r="AZ64" s="98"/>
      <c r="BA64" s="98"/>
      <c r="BB64" s="98"/>
      <c r="BC64" s="98"/>
      <c r="BD64" s="98"/>
      <c r="BE64" s="98"/>
      <c r="BF64" s="98"/>
      <c r="BG64" s="98"/>
      <c r="BH64" s="99"/>
      <c r="BI64" s="98"/>
      <c r="BJ64" s="98"/>
      <c r="BK64" s="99"/>
      <c r="BL64" s="98"/>
      <c r="BM64" s="99"/>
      <c r="BN64" s="98"/>
      <c r="BO64" s="98"/>
      <c r="BP64" s="98"/>
      <c r="BQ64" s="99"/>
      <c r="BR64" s="98"/>
      <c r="BS64" s="98"/>
      <c r="BT64" s="98"/>
      <c r="BU64" s="98"/>
      <c r="BV64" s="98"/>
      <c r="BW64" s="98"/>
      <c r="BX64" s="98"/>
      <c r="BY64" s="99"/>
      <c r="BZ64" s="98"/>
      <c r="CA64" s="98"/>
      <c r="CB64" s="98"/>
      <c r="CC64" s="98"/>
      <c r="CD64" s="99"/>
      <c r="CE64" s="99"/>
      <c r="CF64" s="99"/>
      <c r="CG64" s="98"/>
      <c r="CH64" s="84"/>
    </row>
    <row r="65" spans="1:86" ht="42" customHeight="1" collapsed="1" x14ac:dyDescent="0.25">
      <c r="A65" s="18">
        <v>4</v>
      </c>
      <c r="B65" s="143" t="str">
        <f>A65&amp;" "&amp;VLOOKUP(A65,T_COMPETENCES[#Data],2,FALSE)</f>
        <v>4 Communication et compte rendu</v>
      </c>
      <c r="C65" s="144" t="e">
        <v>#REF!</v>
      </c>
      <c r="D65" s="145" t="e">
        <v>#REF!</v>
      </c>
      <c r="E65" s="144" t="e">
        <v>#REF!</v>
      </c>
      <c r="F65" s="144" t="e">
        <v>#REF!</v>
      </c>
      <c r="G65" s="144" t="e">
        <v>#REF!</v>
      </c>
      <c r="H65" s="144" t="e">
        <v>#REF!</v>
      </c>
      <c r="I65" s="144" t="e">
        <v>#REF!</v>
      </c>
      <c r="J65" s="144" t="e">
        <v>#REF!</v>
      </c>
      <c r="K65" s="144" t="e">
        <v>#REF!</v>
      </c>
      <c r="L65" s="144" t="e">
        <v>#REF!</v>
      </c>
      <c r="M65" s="144" t="e">
        <v>#REF!</v>
      </c>
      <c r="N65" s="144" t="e">
        <v>#REF!</v>
      </c>
      <c r="O65" s="144" t="e">
        <v>#REF!</v>
      </c>
      <c r="P65" s="144" t="e">
        <v>#REF!</v>
      </c>
      <c r="Q65" s="144" t="e">
        <v>#REF!</v>
      </c>
      <c r="R65" s="144" t="e">
        <v>#REF!</v>
      </c>
      <c r="S65" s="144" t="e">
        <v>#REF!</v>
      </c>
      <c r="T65" s="144" t="e">
        <v>#REF!</v>
      </c>
      <c r="U65" s="144" t="e">
        <v>#REF!</v>
      </c>
      <c r="V65" s="144" t="e">
        <v>#REF!</v>
      </c>
      <c r="W65" s="144" t="e">
        <v>#REF!</v>
      </c>
      <c r="X65" s="144" t="e">
        <v>#REF!</v>
      </c>
      <c r="Y65" s="144" t="e">
        <v>#REF!</v>
      </c>
      <c r="Z65" s="144" t="e">
        <v>#REF!</v>
      </c>
      <c r="AA65" s="144" t="e">
        <v>#REF!</v>
      </c>
      <c r="AB65" s="144" t="e">
        <v>#REF!</v>
      </c>
      <c r="AC65" s="144" t="e">
        <v>#REF!</v>
      </c>
      <c r="AD65" s="144" t="e">
        <v>#REF!</v>
      </c>
      <c r="AE65" s="144" t="e">
        <v>#REF!</v>
      </c>
      <c r="AF65" s="144" t="e">
        <v>#REF!</v>
      </c>
      <c r="AG65" s="144" t="e">
        <v>#REF!</v>
      </c>
      <c r="AH65" s="144" t="e">
        <v>#REF!</v>
      </c>
      <c r="AI65" s="144" t="e">
        <v>#REF!</v>
      </c>
      <c r="AJ65" s="144" t="e">
        <v>#REF!</v>
      </c>
      <c r="AK65" s="144" t="e">
        <v>#REF!</v>
      </c>
      <c r="AL65" s="144" t="e">
        <v>#REF!</v>
      </c>
      <c r="AM65" s="144" t="e">
        <v>#REF!</v>
      </c>
      <c r="AN65" s="144" t="e">
        <v>#REF!</v>
      </c>
      <c r="AO65" s="144" t="e">
        <v>#REF!</v>
      </c>
      <c r="AP65" s="144" t="e">
        <v>#REF!</v>
      </c>
      <c r="AQ65" s="144" t="e">
        <v>#REF!</v>
      </c>
      <c r="AR65" s="146" t="e">
        <v>#REF!</v>
      </c>
      <c r="AS65" s="146" t="e">
        <v>#REF!</v>
      </c>
      <c r="AT65" s="146" t="e">
        <v>#REF!</v>
      </c>
      <c r="AU65" s="146" t="e">
        <v>#REF!</v>
      </c>
      <c r="AV65" s="146" t="e">
        <v>#REF!</v>
      </c>
      <c r="AW65" s="146" t="e">
        <v>#REF!</v>
      </c>
      <c r="AX65" s="146" t="e">
        <v>#REF!</v>
      </c>
      <c r="AY65" s="146" t="e">
        <v>#REF!</v>
      </c>
      <c r="AZ65" s="146" t="e">
        <v>#REF!</v>
      </c>
      <c r="BA65" s="146" t="e">
        <v>#REF!</v>
      </c>
      <c r="BB65" s="146" t="e">
        <v>#REF!</v>
      </c>
      <c r="BC65" s="146" t="e">
        <v>#REF!</v>
      </c>
      <c r="BD65" s="146" t="e">
        <v>#REF!</v>
      </c>
      <c r="BE65" s="146" t="e">
        <v>#REF!</v>
      </c>
      <c r="BF65" s="146" t="e">
        <v>#REF!</v>
      </c>
      <c r="BG65" s="146" t="e">
        <v>#REF!</v>
      </c>
      <c r="BH65" s="146" t="e">
        <v>#REF!</v>
      </c>
      <c r="BI65" s="146" t="e">
        <v>#REF!</v>
      </c>
      <c r="BJ65" s="146" t="e">
        <v>#REF!</v>
      </c>
      <c r="BK65" s="146" t="e">
        <v>#REF!</v>
      </c>
      <c r="BL65" s="146" t="e">
        <v>#REF!</v>
      </c>
      <c r="BM65" s="146" t="e">
        <v>#REF!</v>
      </c>
      <c r="BN65" s="146" t="e">
        <v>#REF!</v>
      </c>
      <c r="BO65" s="146" t="e">
        <v>#REF!</v>
      </c>
      <c r="BP65" s="146" t="e">
        <v>#REF!</v>
      </c>
      <c r="BQ65" s="146" t="e">
        <v>#REF!</v>
      </c>
      <c r="BR65" s="146" t="e">
        <v>#REF!</v>
      </c>
      <c r="BS65" s="146" t="e">
        <v>#REF!</v>
      </c>
      <c r="BT65" s="146" t="e">
        <v>#REF!</v>
      </c>
      <c r="BU65" s="146" t="e">
        <v>#REF!</v>
      </c>
      <c r="BV65" s="146" t="e">
        <v>#REF!</v>
      </c>
      <c r="BW65" s="146" t="e">
        <v>#REF!</v>
      </c>
      <c r="BX65" s="146" t="e">
        <v>#REF!</v>
      </c>
      <c r="BY65" s="146" t="e">
        <v>#REF!</v>
      </c>
      <c r="BZ65" s="146" t="e">
        <v>#REF!</v>
      </c>
      <c r="CA65" s="146" t="e">
        <v>#REF!</v>
      </c>
      <c r="CB65" s="146" t="e">
        <v>#REF!</v>
      </c>
      <c r="CC65" s="146" t="e">
        <v>#REF!</v>
      </c>
      <c r="CD65" s="146" t="e">
        <v>#REF!</v>
      </c>
      <c r="CE65" s="146" t="e">
        <v>#REF!</v>
      </c>
      <c r="CF65" s="146" t="e">
        <v>#REF!</v>
      </c>
      <c r="CG65" s="146" t="e">
        <v>#REF!</v>
      </c>
      <c r="CH65" s="83"/>
    </row>
    <row r="66" spans="1:86" ht="54.95" customHeight="1" x14ac:dyDescent="0.25">
      <c r="A66" s="18" t="s">
        <v>34</v>
      </c>
      <c r="B66" s="81" t="str">
        <f>A66&amp;" "&amp;VLOOKUP(A66,T_COMPETENCES[#Data],2,FALSE)</f>
        <v>C4.1 Faire un compte rendu écrit et oral d'une activité en atelier ou en entreprise</v>
      </c>
      <c r="C66" s="68" t="str">
        <f>IF(E66=0,"NE",(SUM(F66:CG66)*0.25)/COUNTA(F66:CG66))</f>
        <v>NE</v>
      </c>
      <c r="D66" s="69" t="str">
        <f>IF(E66=0,"NE",IF(AND(C66&gt;=$C$3,E66&gt;=3),"OUI","NON"))</f>
        <v>NE</v>
      </c>
      <c r="E66" s="70">
        <f>COUNTA(F66:CG66)</f>
        <v>0</v>
      </c>
      <c r="F66" s="71"/>
      <c r="G66" s="71"/>
      <c r="H66" s="72"/>
      <c r="I66" s="71"/>
      <c r="J66" s="71"/>
      <c r="K66" s="71"/>
      <c r="L66" s="71"/>
      <c r="M66" s="71"/>
      <c r="N66" s="72"/>
      <c r="O66" s="71"/>
      <c r="P66" s="71"/>
      <c r="Q66" s="73"/>
      <c r="R66" s="71"/>
      <c r="S66" s="71"/>
      <c r="T66" s="71"/>
      <c r="U66" s="71"/>
      <c r="V66" s="71"/>
      <c r="W66" s="71"/>
      <c r="X66" s="71"/>
      <c r="Y66" s="71"/>
      <c r="Z66" s="72"/>
      <c r="AA66" s="71"/>
      <c r="AB66" s="71"/>
      <c r="AC66" s="72"/>
      <c r="AD66" s="71"/>
      <c r="AE66" s="71"/>
      <c r="AF66" s="72"/>
      <c r="AG66" s="71"/>
      <c r="AH66" s="71"/>
      <c r="AI66" s="72"/>
      <c r="AJ66" s="71"/>
      <c r="AK66" s="71"/>
      <c r="AL66" s="72"/>
      <c r="AM66" s="71"/>
      <c r="AN66" s="71"/>
      <c r="AO66" s="71"/>
      <c r="AP66" s="71"/>
      <c r="AQ66" s="71"/>
      <c r="AR66" s="74"/>
      <c r="AS66" s="72"/>
      <c r="AT66" s="71"/>
      <c r="AU66" s="71"/>
      <c r="AV66" s="72"/>
      <c r="AW66" s="71"/>
      <c r="AX66" s="71"/>
      <c r="AY66" s="71"/>
      <c r="AZ66" s="71"/>
      <c r="BA66" s="71"/>
      <c r="BB66" s="71"/>
      <c r="BC66" s="71"/>
      <c r="BD66" s="71"/>
      <c r="BE66" s="71"/>
      <c r="BF66" s="71"/>
      <c r="BG66" s="71"/>
      <c r="BH66" s="72"/>
      <c r="BI66" s="71"/>
      <c r="BJ66" s="71"/>
      <c r="BK66" s="72"/>
      <c r="BL66" s="71"/>
      <c r="BM66" s="72"/>
      <c r="BN66" s="71"/>
      <c r="BO66" s="71"/>
      <c r="BP66" s="71"/>
      <c r="BQ66" s="72"/>
      <c r="BR66" s="71"/>
      <c r="BS66" s="71"/>
      <c r="BT66" s="71"/>
      <c r="BU66" s="71"/>
      <c r="BV66" s="72"/>
      <c r="BW66" s="71"/>
      <c r="BX66" s="71"/>
      <c r="BY66" s="72"/>
      <c r="BZ66" s="71"/>
      <c r="CA66" s="71"/>
      <c r="CB66" s="71"/>
      <c r="CC66" s="71"/>
      <c r="CD66" s="72"/>
      <c r="CE66" s="72"/>
      <c r="CF66" s="72"/>
      <c r="CG66" s="71"/>
      <c r="CH66" s="84"/>
    </row>
    <row r="67" spans="1:86" ht="23.25" hidden="1" outlineLevel="1" x14ac:dyDescent="0.25">
      <c r="B67" s="82" t="s">
        <v>130</v>
      </c>
      <c r="C67" s="147" t="s">
        <v>131</v>
      </c>
      <c r="D67" s="148"/>
      <c r="E67" s="148"/>
      <c r="F67" s="148"/>
      <c r="G67" s="148"/>
      <c r="H67" s="148"/>
      <c r="I67" s="148"/>
      <c r="J67" s="148"/>
      <c r="K67" s="148"/>
      <c r="L67" s="148"/>
      <c r="M67" s="148"/>
      <c r="N67" s="148"/>
      <c r="O67" s="148"/>
      <c r="P67" s="148"/>
      <c r="Q67" s="148"/>
      <c r="R67" s="148"/>
      <c r="S67" s="148"/>
      <c r="T67" s="148"/>
      <c r="U67" s="148"/>
      <c r="V67" s="148"/>
      <c r="W67" s="148"/>
      <c r="X67" s="148"/>
      <c r="Y67" s="148"/>
      <c r="Z67" s="148"/>
      <c r="AA67" s="148"/>
      <c r="AB67" s="148"/>
      <c r="AC67" s="148"/>
      <c r="AD67" s="148"/>
      <c r="AE67" s="148"/>
      <c r="AF67" s="148"/>
      <c r="AG67" s="148"/>
      <c r="AH67" s="148"/>
      <c r="AI67" s="148"/>
      <c r="AJ67" s="148"/>
      <c r="AK67" s="148"/>
      <c r="AL67" s="148"/>
      <c r="AM67" s="148"/>
      <c r="AN67" s="148"/>
      <c r="AO67" s="148"/>
      <c r="AP67" s="148"/>
      <c r="AQ67" s="148"/>
      <c r="AR67" s="100"/>
      <c r="AS67" s="80"/>
      <c r="AT67" s="101"/>
      <c r="AU67" s="101"/>
      <c r="AV67" s="80"/>
      <c r="AW67" s="101"/>
      <c r="AX67" s="101"/>
      <c r="AY67" s="101"/>
      <c r="AZ67" s="101"/>
      <c r="BA67" s="101"/>
      <c r="BB67" s="101"/>
      <c r="BC67" s="101"/>
      <c r="BD67" s="101"/>
      <c r="BE67" s="101"/>
      <c r="BF67" s="101"/>
      <c r="BG67" s="101"/>
      <c r="BH67" s="80"/>
      <c r="BI67" s="101"/>
      <c r="BJ67" s="101"/>
      <c r="BK67" s="80"/>
      <c r="BL67" s="101"/>
      <c r="BM67" s="80"/>
      <c r="BN67" s="101"/>
      <c r="BO67" s="101"/>
      <c r="BP67" s="101"/>
      <c r="BQ67" s="80"/>
      <c r="BR67" s="101"/>
      <c r="BS67" s="101"/>
      <c r="BT67" s="101"/>
      <c r="BU67" s="101"/>
      <c r="BV67" s="102"/>
      <c r="BW67" s="101"/>
      <c r="BX67" s="101"/>
      <c r="BY67" s="80"/>
      <c r="BZ67" s="101"/>
      <c r="CA67" s="101"/>
      <c r="CB67" s="101"/>
      <c r="CC67" s="101"/>
      <c r="CD67" s="80"/>
      <c r="CE67" s="80"/>
      <c r="CF67" s="80"/>
      <c r="CG67" s="101"/>
      <c r="CH67" s="84"/>
    </row>
    <row r="68" spans="1:86" ht="23.25" hidden="1" outlineLevel="1" x14ac:dyDescent="0.25">
      <c r="B68" s="82" t="s">
        <v>132</v>
      </c>
      <c r="C68" s="147" t="s">
        <v>133</v>
      </c>
      <c r="D68" s="148"/>
      <c r="E68" s="148"/>
      <c r="F68" s="148"/>
      <c r="G68" s="148"/>
      <c r="H68" s="148"/>
      <c r="I68" s="148"/>
      <c r="J68" s="148"/>
      <c r="K68" s="148"/>
      <c r="L68" s="148"/>
      <c r="M68" s="148"/>
      <c r="N68" s="148"/>
      <c r="O68" s="148"/>
      <c r="P68" s="148"/>
      <c r="Q68" s="148"/>
      <c r="R68" s="148"/>
      <c r="S68" s="148"/>
      <c r="T68" s="148"/>
      <c r="U68" s="148"/>
      <c r="V68" s="148"/>
      <c r="W68" s="148"/>
      <c r="X68" s="148"/>
      <c r="Y68" s="148"/>
      <c r="Z68" s="148"/>
      <c r="AA68" s="148"/>
      <c r="AB68" s="148"/>
      <c r="AC68" s="148"/>
      <c r="AD68" s="148"/>
      <c r="AE68" s="148"/>
      <c r="AF68" s="148"/>
      <c r="AG68" s="148"/>
      <c r="AH68" s="148"/>
      <c r="AI68" s="148"/>
      <c r="AJ68" s="148"/>
      <c r="AK68" s="148"/>
      <c r="AL68" s="148"/>
      <c r="AM68" s="148"/>
      <c r="AN68" s="148"/>
      <c r="AO68" s="148"/>
      <c r="AP68" s="148"/>
      <c r="AQ68" s="148"/>
      <c r="AR68" s="100"/>
      <c r="AS68" s="80"/>
      <c r="AT68" s="101"/>
      <c r="AU68" s="101"/>
      <c r="AV68" s="80"/>
      <c r="AW68" s="101"/>
      <c r="AX68" s="101"/>
      <c r="AY68" s="101"/>
      <c r="AZ68" s="101"/>
      <c r="BA68" s="101"/>
      <c r="BB68" s="101"/>
      <c r="BC68" s="101"/>
      <c r="BD68" s="101"/>
      <c r="BE68" s="101"/>
      <c r="BF68" s="101"/>
      <c r="BG68" s="101"/>
      <c r="BH68" s="80"/>
      <c r="BI68" s="101"/>
      <c r="BJ68" s="101"/>
      <c r="BK68" s="80"/>
      <c r="BL68" s="101"/>
      <c r="BM68" s="80"/>
      <c r="BN68" s="101"/>
      <c r="BO68" s="101"/>
      <c r="BP68" s="101"/>
      <c r="BQ68" s="80"/>
      <c r="BR68" s="101"/>
      <c r="BS68" s="101"/>
      <c r="BT68" s="101"/>
      <c r="BU68" s="101"/>
      <c r="BV68" s="102"/>
      <c r="BW68" s="101"/>
      <c r="BX68" s="101"/>
      <c r="BY68" s="80"/>
      <c r="BZ68" s="101"/>
      <c r="CA68" s="101"/>
      <c r="CB68" s="101"/>
      <c r="CC68" s="101"/>
      <c r="CD68" s="80"/>
      <c r="CE68" s="80"/>
      <c r="CF68" s="80"/>
      <c r="CG68" s="101"/>
      <c r="CH68" s="84"/>
    </row>
    <row r="69" spans="1:86" ht="23.25" hidden="1" outlineLevel="1" x14ac:dyDescent="0.25">
      <c r="B69" s="82" t="s">
        <v>134</v>
      </c>
      <c r="C69" s="147" t="s">
        <v>135</v>
      </c>
      <c r="D69" s="148"/>
      <c r="E69" s="148"/>
      <c r="F69" s="148"/>
      <c r="G69" s="148"/>
      <c r="H69" s="148"/>
      <c r="I69" s="148"/>
      <c r="J69" s="148"/>
      <c r="K69" s="148"/>
      <c r="L69" s="148"/>
      <c r="M69" s="148"/>
      <c r="N69" s="148"/>
      <c r="O69" s="148"/>
      <c r="P69" s="148"/>
      <c r="Q69" s="148"/>
      <c r="R69" s="148"/>
      <c r="S69" s="148"/>
      <c r="T69" s="148"/>
      <c r="U69" s="148"/>
      <c r="V69" s="148"/>
      <c r="W69" s="148"/>
      <c r="X69" s="148"/>
      <c r="Y69" s="148"/>
      <c r="Z69" s="148"/>
      <c r="AA69" s="148"/>
      <c r="AB69" s="148"/>
      <c r="AC69" s="148"/>
      <c r="AD69" s="148"/>
      <c r="AE69" s="148"/>
      <c r="AF69" s="148"/>
      <c r="AG69" s="148"/>
      <c r="AH69" s="148"/>
      <c r="AI69" s="148"/>
      <c r="AJ69" s="148"/>
      <c r="AK69" s="148"/>
      <c r="AL69" s="148"/>
      <c r="AM69" s="148"/>
      <c r="AN69" s="148"/>
      <c r="AO69" s="148"/>
      <c r="AP69" s="148"/>
      <c r="AQ69" s="148"/>
      <c r="AR69" s="100"/>
      <c r="AS69" s="80"/>
      <c r="AT69" s="101"/>
      <c r="AU69" s="101"/>
      <c r="AV69" s="80"/>
      <c r="AW69" s="101"/>
      <c r="AX69" s="101"/>
      <c r="AY69" s="101"/>
      <c r="AZ69" s="101"/>
      <c r="BA69" s="101"/>
      <c r="BB69" s="101"/>
      <c r="BC69" s="101"/>
      <c r="BD69" s="101"/>
      <c r="BE69" s="101"/>
      <c r="BF69" s="101"/>
      <c r="BG69" s="101"/>
      <c r="BH69" s="80"/>
      <c r="BI69" s="101"/>
      <c r="BJ69" s="101"/>
      <c r="BK69" s="80"/>
      <c r="BL69" s="101"/>
      <c r="BM69" s="80"/>
      <c r="BN69" s="101"/>
      <c r="BO69" s="101"/>
      <c r="BP69" s="101"/>
      <c r="BQ69" s="80"/>
      <c r="BR69" s="101"/>
      <c r="BS69" s="101"/>
      <c r="BT69" s="101"/>
      <c r="BU69" s="101"/>
      <c r="BV69" s="102"/>
      <c r="BW69" s="101"/>
      <c r="BX69" s="101"/>
      <c r="BY69" s="80"/>
      <c r="BZ69" s="101"/>
      <c r="CA69" s="101"/>
      <c r="CB69" s="101"/>
      <c r="CC69" s="101"/>
      <c r="CD69" s="80"/>
      <c r="CE69" s="80"/>
      <c r="CF69" s="80"/>
      <c r="CG69" s="101"/>
      <c r="CH69" s="84"/>
    </row>
    <row r="70" spans="1:86" ht="54.95" customHeight="1" collapsed="1" x14ac:dyDescent="0.25">
      <c r="A70" s="18" t="s">
        <v>35</v>
      </c>
      <c r="B70" s="67" t="str">
        <f>A70&amp;" "&amp;VLOOKUP(A70,T_COMPETENCES[#Data],2,FALSE)</f>
        <v>C4.2 Décrire oralement une situation et/ou des conditions de travail</v>
      </c>
      <c r="C70" s="68" t="str">
        <f>IF(E70=0,"NE",(SUM(F70:CG70)*0.25)/COUNTA(F70:CG70))</f>
        <v>NE</v>
      </c>
      <c r="D70" s="69" t="str">
        <f>IF(E70=0,"NE",IF(AND(C70&gt;=$C$3,E70&gt;=3),"OUI","NON"))</f>
        <v>NE</v>
      </c>
      <c r="E70" s="70">
        <f>COUNTA(F70:CG70)</f>
        <v>0</v>
      </c>
      <c r="F70" s="71"/>
      <c r="G70" s="71"/>
      <c r="H70" s="72"/>
      <c r="I70" s="71"/>
      <c r="J70" s="71"/>
      <c r="K70" s="71"/>
      <c r="L70" s="71"/>
      <c r="M70" s="71"/>
      <c r="N70" s="72"/>
      <c r="O70" s="71"/>
      <c r="P70" s="71"/>
      <c r="Q70" s="73"/>
      <c r="R70" s="71"/>
      <c r="S70" s="71"/>
      <c r="T70" s="71"/>
      <c r="U70" s="71"/>
      <c r="V70" s="71"/>
      <c r="W70" s="71"/>
      <c r="X70" s="71"/>
      <c r="Y70" s="71"/>
      <c r="Z70" s="72"/>
      <c r="AA70" s="71"/>
      <c r="AB70" s="71"/>
      <c r="AC70" s="72"/>
      <c r="AD70" s="71"/>
      <c r="AE70" s="71"/>
      <c r="AF70" s="72"/>
      <c r="AG70" s="71"/>
      <c r="AH70" s="71"/>
      <c r="AI70" s="72"/>
      <c r="AJ70" s="71"/>
      <c r="AK70" s="71"/>
      <c r="AL70" s="72"/>
      <c r="AM70" s="71"/>
      <c r="AN70" s="71"/>
      <c r="AO70" s="71"/>
      <c r="AP70" s="71"/>
      <c r="AQ70" s="71"/>
      <c r="AR70" s="74"/>
      <c r="AS70" s="72"/>
      <c r="AT70" s="71"/>
      <c r="AU70" s="71"/>
      <c r="AV70" s="72"/>
      <c r="AW70" s="71"/>
      <c r="AX70" s="71"/>
      <c r="AY70" s="71"/>
      <c r="AZ70" s="71"/>
      <c r="BA70" s="71"/>
      <c r="BB70" s="71"/>
      <c r="BC70" s="71"/>
      <c r="BD70" s="71"/>
      <c r="BE70" s="71"/>
      <c r="BF70" s="71"/>
      <c r="BG70" s="71"/>
      <c r="BH70" s="72"/>
      <c r="BI70" s="71"/>
      <c r="BJ70" s="71"/>
      <c r="BK70" s="72"/>
      <c r="BL70" s="71"/>
      <c r="BM70" s="72"/>
      <c r="BN70" s="71"/>
      <c r="BO70" s="71"/>
      <c r="BP70" s="71"/>
      <c r="BQ70" s="72"/>
      <c r="BR70" s="71"/>
      <c r="BS70" s="71"/>
      <c r="BT70" s="71"/>
      <c r="BU70" s="71"/>
      <c r="BV70" s="72"/>
      <c r="BW70" s="71"/>
      <c r="BX70" s="71"/>
      <c r="BY70" s="72"/>
      <c r="BZ70" s="71"/>
      <c r="CA70" s="71"/>
      <c r="CB70" s="71"/>
      <c r="CC70" s="71"/>
      <c r="CD70" s="72"/>
      <c r="CE70" s="72"/>
      <c r="CF70" s="72"/>
      <c r="CG70" s="71"/>
      <c r="CH70" s="84"/>
    </row>
    <row r="71" spans="1:86" ht="23.25" hidden="1" outlineLevel="1" x14ac:dyDescent="0.25">
      <c r="B71" s="103" t="s">
        <v>136</v>
      </c>
      <c r="C71" s="148" t="s">
        <v>137</v>
      </c>
      <c r="D71" s="148"/>
      <c r="E71" s="148"/>
      <c r="F71" s="148"/>
      <c r="G71" s="148"/>
      <c r="H71" s="148"/>
      <c r="I71" s="148"/>
      <c r="J71" s="148"/>
      <c r="K71" s="148"/>
      <c r="L71" s="148"/>
      <c r="M71" s="148"/>
      <c r="N71" s="148"/>
      <c r="O71" s="148"/>
      <c r="P71" s="148"/>
      <c r="Q71" s="148"/>
      <c r="R71" s="148"/>
      <c r="S71" s="148"/>
      <c r="T71" s="148"/>
      <c r="U71" s="148"/>
      <c r="V71" s="148"/>
      <c r="W71" s="148"/>
      <c r="X71" s="148"/>
      <c r="Y71" s="148"/>
      <c r="Z71" s="148"/>
      <c r="AA71" s="148"/>
      <c r="AB71" s="148"/>
      <c r="AC71" s="148"/>
      <c r="AD71" s="148"/>
      <c r="AE71" s="148"/>
      <c r="AF71" s="148"/>
      <c r="AG71" s="148"/>
      <c r="AH71" s="148"/>
      <c r="AI71" s="148"/>
      <c r="AJ71" s="148"/>
      <c r="AK71" s="148"/>
      <c r="AL71" s="148"/>
      <c r="AM71" s="148"/>
      <c r="AN71" s="148"/>
      <c r="AO71" s="148"/>
      <c r="AP71" s="148"/>
      <c r="AQ71" s="148"/>
      <c r="AR71" s="101"/>
      <c r="AS71" s="80"/>
      <c r="AT71" s="101"/>
      <c r="AU71" s="101"/>
      <c r="AV71" s="80"/>
      <c r="AW71" s="101"/>
      <c r="AX71" s="101"/>
      <c r="AY71" s="101"/>
      <c r="AZ71" s="101"/>
      <c r="BA71" s="101"/>
      <c r="BB71" s="101"/>
      <c r="BC71" s="101"/>
      <c r="BD71" s="101"/>
      <c r="BE71" s="101"/>
      <c r="BF71" s="101"/>
      <c r="BG71" s="101"/>
      <c r="BH71" s="80"/>
      <c r="BI71" s="101"/>
      <c r="BJ71" s="101"/>
      <c r="BK71" s="80"/>
      <c r="BL71" s="101"/>
      <c r="BM71" s="80"/>
      <c r="BN71" s="101"/>
      <c r="BO71" s="101"/>
      <c r="BP71" s="101"/>
      <c r="BQ71" s="80"/>
      <c r="BR71" s="101"/>
      <c r="BS71" s="101"/>
      <c r="BT71" s="101"/>
      <c r="BU71" s="101"/>
      <c r="BV71" s="102"/>
      <c r="BW71" s="101"/>
      <c r="BX71" s="101"/>
      <c r="BY71" s="80"/>
      <c r="BZ71" s="101"/>
      <c r="CA71" s="101"/>
      <c r="CB71" s="101"/>
      <c r="CC71" s="101"/>
      <c r="CD71" s="80"/>
      <c r="CE71" s="80"/>
      <c r="CF71" s="80"/>
      <c r="CG71" s="101"/>
      <c r="CH71" s="84"/>
    </row>
    <row r="72" spans="1:86" ht="81" hidden="1" customHeight="1" outlineLevel="1" x14ac:dyDescent="0.25">
      <c r="B72" s="103" t="s">
        <v>138</v>
      </c>
      <c r="C72" s="148" t="s">
        <v>139</v>
      </c>
      <c r="D72" s="148"/>
      <c r="E72" s="148"/>
      <c r="F72" s="148"/>
      <c r="G72" s="148"/>
      <c r="H72" s="148"/>
      <c r="I72" s="148"/>
      <c r="J72" s="148"/>
      <c r="K72" s="148"/>
      <c r="L72" s="148"/>
      <c r="M72" s="148"/>
      <c r="N72" s="148"/>
      <c r="O72" s="148"/>
      <c r="P72" s="148"/>
      <c r="Q72" s="148"/>
      <c r="R72" s="148"/>
      <c r="S72" s="148"/>
      <c r="T72" s="148"/>
      <c r="U72" s="148"/>
      <c r="V72" s="148"/>
      <c r="W72" s="148"/>
      <c r="X72" s="148"/>
      <c r="Y72" s="148"/>
      <c r="Z72" s="148"/>
      <c r="AA72" s="148"/>
      <c r="AB72" s="148"/>
      <c r="AC72" s="148"/>
      <c r="AD72" s="148"/>
      <c r="AE72" s="148"/>
      <c r="AF72" s="148"/>
      <c r="AG72" s="148"/>
      <c r="AH72" s="148"/>
      <c r="AI72" s="148"/>
      <c r="AJ72" s="148"/>
      <c r="AK72" s="148"/>
      <c r="AL72" s="148"/>
      <c r="AM72" s="148"/>
      <c r="AN72" s="148"/>
      <c r="AO72" s="148"/>
      <c r="AP72" s="148"/>
      <c r="AQ72" s="148"/>
      <c r="AR72" s="101"/>
      <c r="AS72" s="80"/>
      <c r="AT72" s="101"/>
      <c r="AU72" s="101"/>
      <c r="AV72" s="80"/>
      <c r="AW72" s="101"/>
      <c r="AX72" s="101"/>
      <c r="AY72" s="101"/>
      <c r="AZ72" s="101"/>
      <c r="BA72" s="101"/>
      <c r="BB72" s="101"/>
      <c r="BC72" s="101"/>
      <c r="BD72" s="101"/>
      <c r="BE72" s="101"/>
      <c r="BF72" s="101"/>
      <c r="BG72" s="101"/>
      <c r="BH72" s="80"/>
      <c r="BI72" s="101"/>
      <c r="BJ72" s="101"/>
      <c r="BK72" s="80"/>
      <c r="BL72" s="101"/>
      <c r="BM72" s="80"/>
      <c r="BN72" s="101"/>
      <c r="BO72" s="101"/>
      <c r="BP72" s="101"/>
      <c r="BQ72" s="80"/>
      <c r="BR72" s="101"/>
      <c r="BS72" s="101"/>
      <c r="BT72" s="101"/>
      <c r="BU72" s="101"/>
      <c r="BV72" s="102"/>
      <c r="BW72" s="101"/>
      <c r="BX72" s="101"/>
      <c r="BY72" s="80"/>
      <c r="BZ72" s="101"/>
      <c r="CA72" s="101"/>
      <c r="CB72" s="101"/>
      <c r="CC72" s="101"/>
      <c r="CD72" s="80"/>
      <c r="CE72" s="80"/>
      <c r="CF72" s="80"/>
      <c r="CG72" s="101"/>
      <c r="CH72" s="84"/>
    </row>
    <row r="73" spans="1:86" ht="54.95" customHeight="1" collapsed="1" x14ac:dyDescent="0.25">
      <c r="A73" s="18" t="s">
        <v>36</v>
      </c>
      <c r="B73" s="81" t="str">
        <f>A73&amp;" "&amp;VLOOKUP(A73,T_COMPETENCES[#Data],2,FALSE)</f>
        <v>C4.3 S'avoir s'auto évaluer</v>
      </c>
      <c r="C73" s="68" t="str">
        <f t="shared" ref="C73:C74" si="23">IF(E73=0,"NE",(SUM(F73:CG73)*0.25)/COUNTA(F73:CG73))</f>
        <v>NE</v>
      </c>
      <c r="D73" s="69" t="str">
        <f t="shared" ref="D73:D74" si="24">IF(E73=0,"NE",IF(AND(C73&gt;=$C$3,E73&gt;=3),"OUI","NON"))</f>
        <v>NE</v>
      </c>
      <c r="E73" s="70">
        <f t="shared" ref="E73:E74" si="25">COUNTA(F73:CG73)</f>
        <v>0</v>
      </c>
      <c r="F73" s="71"/>
      <c r="G73" s="71"/>
      <c r="H73" s="72"/>
      <c r="I73" s="71"/>
      <c r="J73" s="71"/>
      <c r="K73" s="71"/>
      <c r="L73" s="71"/>
      <c r="M73" s="71"/>
      <c r="N73" s="72"/>
      <c r="O73" s="71"/>
      <c r="P73" s="71"/>
      <c r="Q73" s="73"/>
      <c r="R73" s="71"/>
      <c r="S73" s="71"/>
      <c r="T73" s="71"/>
      <c r="U73" s="71"/>
      <c r="V73" s="71"/>
      <c r="W73" s="71"/>
      <c r="X73" s="71"/>
      <c r="Y73" s="71"/>
      <c r="Z73" s="72"/>
      <c r="AA73" s="71"/>
      <c r="AB73" s="71"/>
      <c r="AC73" s="72"/>
      <c r="AD73" s="71"/>
      <c r="AE73" s="71"/>
      <c r="AF73" s="72"/>
      <c r="AG73" s="71"/>
      <c r="AH73" s="71"/>
      <c r="AI73" s="72"/>
      <c r="AJ73" s="71"/>
      <c r="AK73" s="71"/>
      <c r="AL73" s="72"/>
      <c r="AM73" s="71"/>
      <c r="AN73" s="71"/>
      <c r="AO73" s="71"/>
      <c r="AP73" s="71"/>
      <c r="AQ73" s="71"/>
      <c r="AR73" s="74"/>
      <c r="AS73" s="72"/>
      <c r="AT73" s="71"/>
      <c r="AU73" s="71"/>
      <c r="AV73" s="72"/>
      <c r="AW73" s="71"/>
      <c r="AX73" s="71"/>
      <c r="AY73" s="71"/>
      <c r="AZ73" s="71"/>
      <c r="BA73" s="71"/>
      <c r="BB73" s="71"/>
      <c r="BC73" s="71"/>
      <c r="BD73" s="71"/>
      <c r="BE73" s="71"/>
      <c r="BF73" s="71"/>
      <c r="BG73" s="71"/>
      <c r="BH73" s="72"/>
      <c r="BI73" s="71"/>
      <c r="BJ73" s="71"/>
      <c r="BK73" s="72"/>
      <c r="BL73" s="71"/>
      <c r="BM73" s="72"/>
      <c r="BN73" s="71"/>
      <c r="BO73" s="71"/>
      <c r="BP73" s="71"/>
      <c r="BQ73" s="72"/>
      <c r="BR73" s="71"/>
      <c r="BS73" s="71"/>
      <c r="BT73" s="71"/>
      <c r="BU73" s="71"/>
      <c r="BV73" s="72"/>
      <c r="BW73" s="71"/>
      <c r="BX73" s="71"/>
      <c r="BY73" s="72"/>
      <c r="BZ73" s="71"/>
      <c r="CA73" s="71"/>
      <c r="CB73" s="71"/>
      <c r="CC73" s="71"/>
      <c r="CD73" s="72"/>
      <c r="CE73" s="72"/>
      <c r="CF73" s="72"/>
      <c r="CG73" s="71"/>
      <c r="CH73" s="84"/>
    </row>
    <row r="74" spans="1:86" ht="54.95" customHeight="1" x14ac:dyDescent="0.25">
      <c r="A74" s="18" t="s">
        <v>37</v>
      </c>
      <c r="B74" s="67" t="str">
        <f>A74&amp;" "&amp;VLOOKUP(A74,T_COMPETENCES[#Data],2,FALSE)</f>
        <v>C4.4 Décrire oralement un produit, ouvrage ou partie d’ouvrage</v>
      </c>
      <c r="C74" s="68" t="str">
        <f t="shared" si="23"/>
        <v>NE</v>
      </c>
      <c r="D74" s="69" t="str">
        <f t="shared" si="24"/>
        <v>NE</v>
      </c>
      <c r="E74" s="70">
        <f t="shared" si="25"/>
        <v>0</v>
      </c>
      <c r="F74" s="71"/>
      <c r="G74" s="71"/>
      <c r="H74" s="72"/>
      <c r="I74" s="71"/>
      <c r="J74" s="71"/>
      <c r="K74" s="71"/>
      <c r="L74" s="71"/>
      <c r="M74" s="71"/>
      <c r="N74" s="72"/>
      <c r="O74" s="71"/>
      <c r="P74" s="71"/>
      <c r="Q74" s="73"/>
      <c r="R74" s="71"/>
      <c r="S74" s="71"/>
      <c r="T74" s="71"/>
      <c r="U74" s="71"/>
      <c r="V74" s="71"/>
      <c r="W74" s="71"/>
      <c r="X74" s="71"/>
      <c r="Y74" s="71"/>
      <c r="Z74" s="72"/>
      <c r="AA74" s="71"/>
      <c r="AB74" s="71"/>
      <c r="AC74" s="72"/>
      <c r="AD74" s="71"/>
      <c r="AE74" s="71"/>
      <c r="AF74" s="72"/>
      <c r="AG74" s="71"/>
      <c r="AH74" s="71"/>
      <c r="AI74" s="72"/>
      <c r="AJ74" s="71"/>
      <c r="AK74" s="71"/>
      <c r="AL74" s="72"/>
      <c r="AM74" s="71"/>
      <c r="AN74" s="71"/>
      <c r="AO74" s="71"/>
      <c r="AP74" s="71"/>
      <c r="AQ74" s="71"/>
      <c r="AR74" s="74"/>
      <c r="AS74" s="72"/>
      <c r="AT74" s="71"/>
      <c r="AU74" s="71"/>
      <c r="AV74" s="72"/>
      <c r="AW74" s="71"/>
      <c r="AX74" s="71"/>
      <c r="AY74" s="71"/>
      <c r="AZ74" s="71"/>
      <c r="BA74" s="71"/>
      <c r="BB74" s="71"/>
      <c r="BC74" s="71"/>
      <c r="BD74" s="71"/>
      <c r="BE74" s="71"/>
      <c r="BF74" s="71"/>
      <c r="BG74" s="71"/>
      <c r="BH74" s="72"/>
      <c r="BI74" s="71"/>
      <c r="BJ74" s="71"/>
      <c r="BK74" s="72"/>
      <c r="BL74" s="71"/>
      <c r="BM74" s="72"/>
      <c r="BN74" s="71"/>
      <c r="BO74" s="71"/>
      <c r="BP74" s="71"/>
      <c r="BQ74" s="72"/>
      <c r="BR74" s="71"/>
      <c r="BS74" s="71"/>
      <c r="BT74" s="71"/>
      <c r="BU74" s="71"/>
      <c r="BV74" s="72"/>
      <c r="BW74" s="71"/>
      <c r="BX74" s="71"/>
      <c r="BY74" s="72"/>
      <c r="BZ74" s="71"/>
      <c r="CA74" s="71"/>
      <c r="CB74" s="71"/>
      <c r="CC74" s="71"/>
      <c r="CD74" s="72"/>
      <c r="CE74" s="72"/>
      <c r="CF74" s="72"/>
      <c r="CG74" s="71"/>
      <c r="CH74" s="84"/>
    </row>
    <row r="75" spans="1:86" ht="28.15" hidden="1" customHeight="1" outlineLevel="1" x14ac:dyDescent="0.25">
      <c r="B75" s="103" t="s">
        <v>140</v>
      </c>
      <c r="C75" s="142" t="s">
        <v>141</v>
      </c>
      <c r="D75" s="142"/>
      <c r="E75" s="142"/>
      <c r="F75" s="142"/>
      <c r="G75" s="142"/>
      <c r="H75" s="142"/>
      <c r="I75" s="142"/>
      <c r="J75" s="142"/>
      <c r="K75" s="142"/>
      <c r="L75" s="142"/>
      <c r="M75" s="142"/>
      <c r="N75" s="142"/>
      <c r="O75" s="142"/>
      <c r="P75" s="142"/>
      <c r="Q75" s="142"/>
      <c r="R75" s="142"/>
      <c r="S75" s="142"/>
      <c r="T75" s="142"/>
      <c r="U75" s="142"/>
      <c r="V75" s="142"/>
      <c r="W75" s="142"/>
      <c r="X75" s="142"/>
      <c r="Y75" s="142"/>
      <c r="Z75" s="142"/>
      <c r="AA75" s="142"/>
      <c r="AB75" s="142"/>
      <c r="AC75" s="142"/>
      <c r="AD75" s="142"/>
      <c r="AE75" s="142"/>
      <c r="AF75" s="142"/>
      <c r="AG75" s="142"/>
      <c r="AH75" s="142"/>
      <c r="AI75" s="142"/>
      <c r="AJ75" s="142"/>
      <c r="AK75" s="142"/>
      <c r="AL75" s="142"/>
      <c r="AM75" s="142"/>
      <c r="AN75" s="142"/>
      <c r="AO75" s="142"/>
      <c r="AP75" s="142"/>
      <c r="AQ75" s="142"/>
      <c r="AR75" s="101"/>
      <c r="AS75" s="80"/>
      <c r="AT75" s="101"/>
      <c r="AU75" s="101"/>
      <c r="AV75" s="80"/>
      <c r="AW75" s="101"/>
      <c r="AX75" s="101"/>
      <c r="AY75" s="101"/>
      <c r="AZ75" s="101"/>
      <c r="BA75" s="101"/>
      <c r="BB75" s="101"/>
      <c r="BC75" s="101"/>
      <c r="BD75" s="101"/>
      <c r="BE75" s="101"/>
      <c r="BF75" s="101"/>
      <c r="BG75" s="101"/>
      <c r="BH75" s="80"/>
      <c r="BI75" s="101"/>
      <c r="BJ75" s="101"/>
      <c r="BK75" s="80"/>
      <c r="BL75" s="101"/>
      <c r="BM75" s="80"/>
      <c r="BN75" s="101"/>
      <c r="BO75" s="101"/>
      <c r="BP75" s="101"/>
      <c r="BQ75" s="80"/>
      <c r="BR75" s="101"/>
      <c r="BS75" s="101"/>
      <c r="BT75" s="101"/>
      <c r="BU75" s="101"/>
      <c r="BV75" s="102"/>
      <c r="BW75" s="101"/>
      <c r="BX75" s="101"/>
      <c r="BY75" s="80"/>
      <c r="BZ75" s="101"/>
      <c r="CA75" s="101"/>
      <c r="CB75" s="101"/>
      <c r="CC75" s="101"/>
      <c r="CD75" s="80"/>
      <c r="CE75" s="80"/>
      <c r="CF75" s="80"/>
      <c r="CG75" s="101"/>
      <c r="CH75" s="84"/>
    </row>
    <row r="76" spans="1:86" ht="54" hidden="1" customHeight="1" outlineLevel="1" x14ac:dyDescent="0.25">
      <c r="B76" s="103" t="s">
        <v>142</v>
      </c>
      <c r="C76" s="142" t="s">
        <v>143</v>
      </c>
      <c r="D76" s="142"/>
      <c r="E76" s="142"/>
      <c r="F76" s="142"/>
      <c r="G76" s="142"/>
      <c r="H76" s="142"/>
      <c r="I76" s="142"/>
      <c r="J76" s="142"/>
      <c r="K76" s="142"/>
      <c r="L76" s="142"/>
      <c r="M76" s="142"/>
      <c r="N76" s="142"/>
      <c r="O76" s="142"/>
      <c r="P76" s="142"/>
      <c r="Q76" s="142"/>
      <c r="R76" s="142"/>
      <c r="S76" s="142"/>
      <c r="T76" s="142"/>
      <c r="U76" s="142"/>
      <c r="V76" s="142"/>
      <c r="W76" s="142"/>
      <c r="X76" s="142"/>
      <c r="Y76" s="142"/>
      <c r="Z76" s="142"/>
      <c r="AA76" s="142"/>
      <c r="AB76" s="142"/>
      <c r="AC76" s="142"/>
      <c r="AD76" s="142"/>
      <c r="AE76" s="142"/>
      <c r="AF76" s="142"/>
      <c r="AG76" s="142"/>
      <c r="AH76" s="142"/>
      <c r="AI76" s="142"/>
      <c r="AJ76" s="142"/>
      <c r="AK76" s="142"/>
      <c r="AL76" s="142"/>
      <c r="AM76" s="142"/>
      <c r="AN76" s="142"/>
      <c r="AO76" s="142"/>
      <c r="AP76" s="142"/>
      <c r="AQ76" s="142"/>
      <c r="AR76" s="101"/>
      <c r="AS76" s="80"/>
      <c r="AT76" s="101"/>
      <c r="AU76" s="101"/>
      <c r="AV76" s="80"/>
      <c r="AW76" s="101"/>
      <c r="AX76" s="101"/>
      <c r="AY76" s="101"/>
      <c r="AZ76" s="101"/>
      <c r="BA76" s="101"/>
      <c r="BB76" s="101"/>
      <c r="BC76" s="101"/>
      <c r="BD76" s="101"/>
      <c r="BE76" s="101"/>
      <c r="BF76" s="101"/>
      <c r="BG76" s="101"/>
      <c r="BH76" s="80"/>
      <c r="BI76" s="101"/>
      <c r="BJ76" s="101"/>
      <c r="BK76" s="80"/>
      <c r="BL76" s="101"/>
      <c r="BM76" s="80"/>
      <c r="BN76" s="101"/>
      <c r="BO76" s="101"/>
      <c r="BP76" s="101"/>
      <c r="BQ76" s="80"/>
      <c r="BR76" s="101"/>
      <c r="BS76" s="101"/>
      <c r="BT76" s="101"/>
      <c r="BU76" s="101"/>
      <c r="BV76" s="102"/>
      <c r="BW76" s="101"/>
      <c r="BX76" s="101"/>
      <c r="BY76" s="80"/>
      <c r="BZ76" s="101"/>
      <c r="CA76" s="101"/>
      <c r="CB76" s="101"/>
      <c r="CC76" s="101"/>
      <c r="CD76" s="80"/>
      <c r="CE76" s="80"/>
      <c r="CF76" s="80"/>
      <c r="CG76" s="101"/>
      <c r="CH76" s="84"/>
    </row>
    <row r="77" spans="1:86" ht="28.15" hidden="1" customHeight="1" outlineLevel="1" x14ac:dyDescent="0.25">
      <c r="B77" s="103" t="s">
        <v>144</v>
      </c>
      <c r="C77" s="142" t="s">
        <v>145</v>
      </c>
      <c r="D77" s="142"/>
      <c r="E77" s="142"/>
      <c r="F77" s="142"/>
      <c r="G77" s="142"/>
      <c r="H77" s="142"/>
      <c r="I77" s="142"/>
      <c r="J77" s="142"/>
      <c r="K77" s="142"/>
      <c r="L77" s="142"/>
      <c r="M77" s="142"/>
      <c r="N77" s="142"/>
      <c r="O77" s="142"/>
      <c r="P77" s="142"/>
      <c r="Q77" s="142"/>
      <c r="R77" s="142"/>
      <c r="S77" s="142"/>
      <c r="T77" s="142"/>
      <c r="U77" s="142"/>
      <c r="V77" s="142"/>
      <c r="W77" s="142"/>
      <c r="X77" s="142"/>
      <c r="Y77" s="142"/>
      <c r="Z77" s="142"/>
      <c r="AA77" s="142"/>
      <c r="AB77" s="142"/>
      <c r="AC77" s="142"/>
      <c r="AD77" s="142"/>
      <c r="AE77" s="142"/>
      <c r="AF77" s="142"/>
      <c r="AG77" s="142"/>
      <c r="AH77" s="142"/>
      <c r="AI77" s="142"/>
      <c r="AJ77" s="142"/>
      <c r="AK77" s="142"/>
      <c r="AL77" s="142"/>
      <c r="AM77" s="142"/>
      <c r="AN77" s="142"/>
      <c r="AO77" s="142"/>
      <c r="AP77" s="142"/>
      <c r="AQ77" s="142"/>
      <c r="AR77" s="101"/>
      <c r="AS77" s="80"/>
      <c r="AT77" s="101"/>
      <c r="AU77" s="101"/>
      <c r="AV77" s="80"/>
      <c r="AW77" s="101"/>
      <c r="AX77" s="101"/>
      <c r="AY77" s="101"/>
      <c r="AZ77" s="101"/>
      <c r="BA77" s="101"/>
      <c r="BB77" s="101"/>
      <c r="BC77" s="101"/>
      <c r="BD77" s="101"/>
      <c r="BE77" s="101"/>
      <c r="BF77" s="101"/>
      <c r="BG77" s="101"/>
      <c r="BH77" s="80"/>
      <c r="BI77" s="101"/>
      <c r="BJ77" s="101"/>
      <c r="BK77" s="80"/>
      <c r="BL77" s="101"/>
      <c r="BM77" s="80"/>
      <c r="BN77" s="101"/>
      <c r="BO77" s="101"/>
      <c r="BP77" s="101"/>
      <c r="BQ77" s="80"/>
      <c r="BR77" s="101"/>
      <c r="BS77" s="101"/>
      <c r="BT77" s="101"/>
      <c r="BU77" s="101"/>
      <c r="BV77" s="102"/>
      <c r="BW77" s="101"/>
      <c r="BX77" s="101"/>
      <c r="BY77" s="80"/>
      <c r="BZ77" s="101"/>
      <c r="CA77" s="101"/>
      <c r="CB77" s="101"/>
      <c r="CC77" s="101"/>
      <c r="CD77" s="80"/>
      <c r="CE77" s="80"/>
      <c r="CF77" s="80"/>
      <c r="CG77" s="101"/>
      <c r="CH77" s="84"/>
    </row>
    <row r="78" spans="1:86" ht="28.15" hidden="1" customHeight="1" outlineLevel="1" x14ac:dyDescent="0.25">
      <c r="B78" s="103" t="s">
        <v>146</v>
      </c>
      <c r="C78" s="142"/>
      <c r="D78" s="142"/>
      <c r="E78" s="142"/>
      <c r="F78" s="142"/>
      <c r="G78" s="142"/>
      <c r="H78" s="142"/>
      <c r="I78" s="142"/>
      <c r="J78" s="142"/>
      <c r="K78" s="142"/>
      <c r="L78" s="142"/>
      <c r="M78" s="142"/>
      <c r="N78" s="142"/>
      <c r="O78" s="142"/>
      <c r="P78" s="142"/>
      <c r="Q78" s="142"/>
      <c r="R78" s="142"/>
      <c r="S78" s="142"/>
      <c r="T78" s="142"/>
      <c r="U78" s="142"/>
      <c r="V78" s="142"/>
      <c r="W78" s="142"/>
      <c r="X78" s="142"/>
      <c r="Y78" s="142"/>
      <c r="Z78" s="142"/>
      <c r="AA78" s="142"/>
      <c r="AB78" s="142"/>
      <c r="AC78" s="142"/>
      <c r="AD78" s="142"/>
      <c r="AE78" s="142"/>
      <c r="AF78" s="142"/>
      <c r="AG78" s="142"/>
      <c r="AH78" s="142"/>
      <c r="AI78" s="142"/>
      <c r="AJ78" s="142"/>
      <c r="AK78" s="142"/>
      <c r="AL78" s="142"/>
      <c r="AM78" s="142"/>
      <c r="AN78" s="142"/>
      <c r="AO78" s="142"/>
      <c r="AP78" s="142"/>
      <c r="AQ78" s="142"/>
      <c r="AR78" s="101"/>
      <c r="AS78" s="80"/>
      <c r="AT78" s="101"/>
      <c r="AU78" s="101"/>
      <c r="AV78" s="80"/>
      <c r="AW78" s="101"/>
      <c r="AX78" s="101"/>
      <c r="AY78" s="101"/>
      <c r="AZ78" s="101"/>
      <c r="BA78" s="101"/>
      <c r="BB78" s="101"/>
      <c r="BC78" s="101"/>
      <c r="BD78" s="101"/>
      <c r="BE78" s="101"/>
      <c r="BF78" s="101"/>
      <c r="BG78" s="101"/>
      <c r="BH78" s="80"/>
      <c r="BI78" s="101"/>
      <c r="BJ78" s="101"/>
      <c r="BK78" s="80"/>
      <c r="BL78" s="101"/>
      <c r="BM78" s="80"/>
      <c r="BN78" s="101"/>
      <c r="BO78" s="101"/>
      <c r="BP78" s="101"/>
      <c r="BQ78" s="80"/>
      <c r="BR78" s="101"/>
      <c r="BS78" s="101"/>
      <c r="BT78" s="101"/>
      <c r="BU78" s="101"/>
      <c r="BV78" s="102"/>
      <c r="BW78" s="101"/>
      <c r="BX78" s="101"/>
      <c r="BY78" s="80"/>
      <c r="BZ78" s="101"/>
      <c r="CA78" s="101"/>
      <c r="CB78" s="101"/>
      <c r="CC78" s="101"/>
      <c r="CD78" s="80"/>
      <c r="CE78" s="80"/>
      <c r="CF78" s="80"/>
      <c r="CG78" s="101"/>
      <c r="CH78" s="84"/>
    </row>
    <row r="79" spans="1:86" ht="28.15" hidden="1" customHeight="1" outlineLevel="1" x14ac:dyDescent="0.25">
      <c r="B79" s="103" t="s">
        <v>147</v>
      </c>
      <c r="C79" s="142" t="s">
        <v>148</v>
      </c>
      <c r="D79" s="142"/>
      <c r="E79" s="142"/>
      <c r="F79" s="142"/>
      <c r="G79" s="142"/>
      <c r="H79" s="142"/>
      <c r="I79" s="142"/>
      <c r="J79" s="142"/>
      <c r="K79" s="142"/>
      <c r="L79" s="142"/>
      <c r="M79" s="142"/>
      <c r="N79" s="142"/>
      <c r="O79" s="142"/>
      <c r="P79" s="142"/>
      <c r="Q79" s="142"/>
      <c r="R79" s="142"/>
      <c r="S79" s="142"/>
      <c r="T79" s="142"/>
      <c r="U79" s="142"/>
      <c r="V79" s="142"/>
      <c r="W79" s="142"/>
      <c r="X79" s="142"/>
      <c r="Y79" s="142"/>
      <c r="Z79" s="142"/>
      <c r="AA79" s="142"/>
      <c r="AB79" s="142"/>
      <c r="AC79" s="142"/>
      <c r="AD79" s="142"/>
      <c r="AE79" s="142"/>
      <c r="AF79" s="142"/>
      <c r="AG79" s="142"/>
      <c r="AH79" s="142"/>
      <c r="AI79" s="142"/>
      <c r="AJ79" s="142"/>
      <c r="AK79" s="142"/>
      <c r="AL79" s="142"/>
      <c r="AM79" s="142"/>
      <c r="AN79" s="142"/>
      <c r="AO79" s="142"/>
      <c r="AP79" s="142"/>
      <c r="AQ79" s="142"/>
      <c r="AR79" s="101"/>
      <c r="AS79" s="80"/>
      <c r="AT79" s="101"/>
      <c r="AU79" s="101"/>
      <c r="AV79" s="80"/>
      <c r="AW79" s="101"/>
      <c r="AX79" s="101"/>
      <c r="AY79" s="101"/>
      <c r="AZ79" s="101"/>
      <c r="BA79" s="101"/>
      <c r="BB79" s="101"/>
      <c r="BC79" s="101"/>
      <c r="BD79" s="101"/>
      <c r="BE79" s="101"/>
      <c r="BF79" s="101"/>
      <c r="BG79" s="101"/>
      <c r="BH79" s="80"/>
      <c r="BI79" s="101"/>
      <c r="BJ79" s="101"/>
      <c r="BK79" s="80"/>
      <c r="BL79" s="101"/>
      <c r="BM79" s="80"/>
      <c r="BN79" s="101"/>
      <c r="BO79" s="101"/>
      <c r="BP79" s="101"/>
      <c r="BQ79" s="80"/>
      <c r="BR79" s="101"/>
      <c r="BS79" s="101"/>
      <c r="BT79" s="101"/>
      <c r="BU79" s="101"/>
      <c r="BV79" s="102"/>
      <c r="BW79" s="101"/>
      <c r="BX79" s="101"/>
      <c r="BY79" s="80"/>
      <c r="BZ79" s="101"/>
      <c r="CA79" s="101"/>
      <c r="CB79" s="101"/>
      <c r="CC79" s="101"/>
      <c r="CD79" s="80"/>
      <c r="CE79" s="80"/>
      <c r="CF79" s="80"/>
      <c r="CG79" s="101"/>
      <c r="CH79" s="84"/>
    </row>
    <row r="80" spans="1:86" ht="54" hidden="1" customHeight="1" outlineLevel="1" x14ac:dyDescent="0.25">
      <c r="B80" s="103" t="s">
        <v>149</v>
      </c>
      <c r="C80" s="142" t="s">
        <v>150</v>
      </c>
      <c r="D80" s="142"/>
      <c r="E80" s="142"/>
      <c r="F80" s="142"/>
      <c r="G80" s="142"/>
      <c r="H80" s="142"/>
      <c r="I80" s="142"/>
      <c r="J80" s="142"/>
      <c r="K80" s="142"/>
      <c r="L80" s="142"/>
      <c r="M80" s="142"/>
      <c r="N80" s="142"/>
      <c r="O80" s="142"/>
      <c r="P80" s="142"/>
      <c r="Q80" s="142"/>
      <c r="R80" s="142"/>
      <c r="S80" s="142"/>
      <c r="T80" s="142"/>
      <c r="U80" s="142"/>
      <c r="V80" s="142"/>
      <c r="W80" s="142"/>
      <c r="X80" s="142"/>
      <c r="Y80" s="142"/>
      <c r="Z80" s="142"/>
      <c r="AA80" s="142"/>
      <c r="AB80" s="142"/>
      <c r="AC80" s="142"/>
      <c r="AD80" s="142"/>
      <c r="AE80" s="142"/>
      <c r="AF80" s="142"/>
      <c r="AG80" s="142"/>
      <c r="AH80" s="142"/>
      <c r="AI80" s="142"/>
      <c r="AJ80" s="142"/>
      <c r="AK80" s="142"/>
      <c r="AL80" s="142"/>
      <c r="AM80" s="142"/>
      <c r="AN80" s="142"/>
      <c r="AO80" s="142"/>
      <c r="AP80" s="142"/>
      <c r="AQ80" s="142"/>
      <c r="AR80" s="101"/>
      <c r="AS80" s="80"/>
      <c r="AT80" s="101"/>
      <c r="AU80" s="101"/>
      <c r="AV80" s="80"/>
      <c r="AW80" s="101"/>
      <c r="AX80" s="101"/>
      <c r="AY80" s="101"/>
      <c r="AZ80" s="101"/>
      <c r="BA80" s="101"/>
      <c r="BB80" s="101"/>
      <c r="BC80" s="101"/>
      <c r="BD80" s="101"/>
      <c r="BE80" s="101"/>
      <c r="BF80" s="101"/>
      <c r="BG80" s="101"/>
      <c r="BH80" s="80"/>
      <c r="BI80" s="101"/>
      <c r="BJ80" s="101"/>
      <c r="BK80" s="80"/>
      <c r="BL80" s="101"/>
      <c r="BM80" s="80"/>
      <c r="BN80" s="101"/>
      <c r="BO80" s="101"/>
      <c r="BP80" s="101"/>
      <c r="BQ80" s="80"/>
      <c r="BR80" s="101"/>
      <c r="BS80" s="101"/>
      <c r="BT80" s="101"/>
      <c r="BU80" s="101"/>
      <c r="BV80" s="102"/>
      <c r="BW80" s="101"/>
      <c r="BX80" s="101"/>
      <c r="BY80" s="80"/>
      <c r="BZ80" s="101"/>
      <c r="CA80" s="101"/>
      <c r="CB80" s="101"/>
      <c r="CC80" s="101"/>
      <c r="CD80" s="80"/>
      <c r="CE80" s="80"/>
      <c r="CF80" s="80"/>
      <c r="CG80" s="101"/>
      <c r="CH80" s="84"/>
    </row>
    <row r="81" spans="2:86" ht="139.9" hidden="1" customHeight="1" outlineLevel="1" x14ac:dyDescent="0.25">
      <c r="B81" s="104" t="s">
        <v>151</v>
      </c>
      <c r="C81" s="142" t="s">
        <v>152</v>
      </c>
      <c r="D81" s="142"/>
      <c r="E81" s="142"/>
      <c r="F81" s="142"/>
      <c r="G81" s="142"/>
      <c r="H81" s="142"/>
      <c r="I81" s="142"/>
      <c r="J81" s="142"/>
      <c r="K81" s="142"/>
      <c r="L81" s="142"/>
      <c r="M81" s="142"/>
      <c r="N81" s="142"/>
      <c r="O81" s="142"/>
      <c r="P81" s="142"/>
      <c r="Q81" s="142"/>
      <c r="R81" s="142"/>
      <c r="S81" s="142"/>
      <c r="T81" s="142"/>
      <c r="U81" s="142"/>
      <c r="V81" s="142"/>
      <c r="W81" s="142"/>
      <c r="X81" s="142"/>
      <c r="Y81" s="142"/>
      <c r="Z81" s="142"/>
      <c r="AA81" s="142"/>
      <c r="AB81" s="142"/>
      <c r="AC81" s="142"/>
      <c r="AD81" s="142"/>
      <c r="AE81" s="142"/>
      <c r="AF81" s="142"/>
      <c r="AG81" s="142"/>
      <c r="AH81" s="142"/>
      <c r="AI81" s="142"/>
      <c r="AJ81" s="142"/>
      <c r="AK81" s="142"/>
      <c r="AL81" s="142"/>
      <c r="AM81" s="142"/>
      <c r="AN81" s="142"/>
      <c r="AO81" s="142"/>
      <c r="AP81" s="142"/>
      <c r="AQ81" s="142"/>
      <c r="AR81" s="105"/>
      <c r="AS81" s="105"/>
      <c r="AT81" s="105"/>
      <c r="AU81" s="105"/>
      <c r="AV81" s="105"/>
      <c r="AW81" s="105"/>
      <c r="AX81" s="105"/>
      <c r="AY81" s="105"/>
      <c r="AZ81" s="105"/>
      <c r="BA81" s="105"/>
      <c r="BB81" s="105"/>
      <c r="BC81" s="105"/>
      <c r="BD81" s="105"/>
      <c r="BE81" s="105"/>
      <c r="BF81" s="105"/>
      <c r="BG81" s="105"/>
      <c r="BH81" s="105"/>
      <c r="BI81" s="105"/>
      <c r="BJ81" s="105"/>
      <c r="BK81" s="105"/>
      <c r="BL81" s="105"/>
      <c r="BM81" s="105"/>
      <c r="BN81" s="105"/>
      <c r="BO81" s="105"/>
      <c r="BP81" s="105"/>
      <c r="BQ81" s="105"/>
      <c r="BR81" s="105"/>
      <c r="BS81" s="105"/>
      <c r="BT81" s="105"/>
      <c r="BU81" s="105"/>
      <c r="BV81" s="105"/>
      <c r="BW81" s="105"/>
      <c r="BX81" s="105"/>
      <c r="BY81" s="105"/>
      <c r="BZ81" s="105"/>
      <c r="CA81" s="105"/>
      <c r="CB81" s="105"/>
      <c r="CC81" s="105"/>
      <c r="CD81" s="105"/>
      <c r="CE81" s="105"/>
      <c r="CF81" s="105"/>
      <c r="CG81" s="105"/>
      <c r="CH81" s="106"/>
    </row>
    <row r="82" spans="2:86" ht="96" customHeight="1" collapsed="1" x14ac:dyDescent="0.25">
      <c r="B82" s="139"/>
      <c r="C82" s="139"/>
      <c r="D82" s="139"/>
      <c r="E82" s="139"/>
      <c r="F82" s="139"/>
      <c r="G82" s="139"/>
      <c r="H82" s="139"/>
      <c r="I82" s="139"/>
      <c r="J82" s="139"/>
      <c r="K82" s="139"/>
      <c r="L82" s="139"/>
      <c r="M82" s="139"/>
      <c r="N82" s="139"/>
      <c r="O82" s="139"/>
      <c r="P82" s="139"/>
      <c r="Q82" s="139"/>
      <c r="R82" s="139"/>
      <c r="S82" s="139"/>
      <c r="T82" s="139"/>
      <c r="U82" s="139"/>
      <c r="V82" s="139"/>
      <c r="W82" s="139"/>
      <c r="X82" s="139"/>
      <c r="Y82" s="139"/>
      <c r="Z82" s="139"/>
      <c r="AA82" s="139"/>
      <c r="AB82" s="139"/>
      <c r="AC82" s="139"/>
      <c r="AD82" s="139"/>
      <c r="AE82" s="139"/>
      <c r="AF82" s="139"/>
      <c r="AG82" s="139"/>
      <c r="AH82" s="139"/>
      <c r="AI82" s="139"/>
      <c r="AJ82" s="139"/>
      <c r="AK82" s="139"/>
      <c r="AL82" s="139"/>
      <c r="AM82" s="139"/>
      <c r="AN82" s="139"/>
      <c r="AO82" s="139"/>
      <c r="AP82" s="139"/>
      <c r="AQ82" s="139"/>
      <c r="AR82" s="139"/>
      <c r="AS82" s="139"/>
      <c r="AT82" s="139"/>
      <c r="AU82" s="139"/>
      <c r="AV82" s="139"/>
      <c r="AW82" s="139"/>
      <c r="AX82" s="139"/>
      <c r="AY82" s="139"/>
      <c r="AZ82" s="139"/>
      <c r="BA82" s="139"/>
      <c r="BB82" s="139"/>
      <c r="BC82" s="139"/>
      <c r="BD82" s="139"/>
      <c r="BE82" s="139"/>
      <c r="BF82" s="139"/>
      <c r="BG82" s="139"/>
      <c r="BH82" s="139"/>
      <c r="BI82" s="139"/>
      <c r="BJ82" s="139"/>
      <c r="BK82" s="139"/>
      <c r="BL82" s="139"/>
      <c r="BM82" s="139"/>
      <c r="BN82" s="139"/>
      <c r="BO82" s="139"/>
      <c r="BP82" s="139"/>
      <c r="BQ82" s="139"/>
      <c r="BR82" s="139"/>
      <c r="BS82" s="139"/>
      <c r="BT82" s="139"/>
      <c r="BU82" s="139"/>
      <c r="BV82" s="139"/>
      <c r="BW82" s="139"/>
      <c r="BX82" s="139"/>
      <c r="BY82" s="139"/>
      <c r="BZ82" s="139"/>
      <c r="CA82" s="139"/>
      <c r="CB82" s="139"/>
      <c r="CC82" s="139"/>
      <c r="CD82" s="139"/>
      <c r="CE82" s="139"/>
      <c r="CF82" s="139"/>
      <c r="CG82" s="139"/>
    </row>
    <row r="83" spans="2:86" ht="38.25" customHeight="1" x14ac:dyDescent="0.25">
      <c r="CH83" s="35"/>
    </row>
    <row r="84" spans="2:86" ht="25.15" customHeight="1" x14ac:dyDescent="0.35">
      <c r="B84" s="140"/>
      <c r="C84" s="140"/>
      <c r="F84" s="109"/>
      <c r="CH84" s="35"/>
    </row>
    <row r="85" spans="2:86" ht="25.15" customHeight="1" x14ac:dyDescent="0.35">
      <c r="B85" s="141"/>
      <c r="C85" s="141"/>
      <c r="CH85" s="35"/>
    </row>
    <row r="86" spans="2:86" ht="25.15" customHeight="1" x14ac:dyDescent="0.35">
      <c r="B86" s="140"/>
      <c r="C86" s="140"/>
      <c r="D86" s="110"/>
      <c r="W86" s="35" t="s">
        <v>153</v>
      </c>
      <c r="CH86" s="35"/>
    </row>
    <row r="87" spans="2:86" ht="25.15" customHeight="1" x14ac:dyDescent="0.35">
      <c r="B87" s="141"/>
      <c r="C87" s="141"/>
    </row>
    <row r="88" spans="2:86" ht="25.15" customHeight="1" x14ac:dyDescent="0.35">
      <c r="B88" s="140"/>
      <c r="C88" s="140"/>
      <c r="D88" s="111"/>
    </row>
    <row r="89" spans="2:86" x14ac:dyDescent="0.25">
      <c r="B89" s="138"/>
      <c r="C89" s="138"/>
    </row>
    <row r="90" spans="2:86" x14ac:dyDescent="0.25">
      <c r="B90" s="138"/>
      <c r="C90" s="138"/>
    </row>
  </sheetData>
  <sheetProtection sheet="1" objects="1" scenarios="1" formatColumns="0" formatRows="0"/>
  <mergeCells count="91">
    <mergeCell ref="B89:C89"/>
    <mergeCell ref="B90:C90"/>
    <mergeCell ref="B82:CG82"/>
    <mergeCell ref="B84:C84"/>
    <mergeCell ref="B85:C85"/>
    <mergeCell ref="B86:C86"/>
    <mergeCell ref="B87:C87"/>
    <mergeCell ref="B88:C88"/>
    <mergeCell ref="C75:AQ75"/>
    <mergeCell ref="C76:AQ76"/>
    <mergeCell ref="C77:AQ78"/>
    <mergeCell ref="C79:AQ79"/>
    <mergeCell ref="C80:AQ80"/>
    <mergeCell ref="C81:AQ81"/>
    <mergeCell ref="B65:CG65"/>
    <mergeCell ref="C67:AQ67"/>
    <mergeCell ref="C68:AQ68"/>
    <mergeCell ref="C69:AQ69"/>
    <mergeCell ref="C71:AQ71"/>
    <mergeCell ref="C72:AQ72"/>
    <mergeCell ref="C48:AQ48"/>
    <mergeCell ref="C49:AQ49"/>
    <mergeCell ref="C51:AQ52"/>
    <mergeCell ref="C55:AQ55"/>
    <mergeCell ref="C63:AQ63"/>
    <mergeCell ref="C64:AQ64"/>
    <mergeCell ref="C34:AQ34"/>
    <mergeCell ref="B36:CG36"/>
    <mergeCell ref="C39:AQ39"/>
    <mergeCell ref="C40:AQ40"/>
    <mergeCell ref="C43:AQ45"/>
    <mergeCell ref="C47:AQ47"/>
    <mergeCell ref="C17:AQ17"/>
    <mergeCell ref="C23:AQ23"/>
    <mergeCell ref="C24:AQ24"/>
    <mergeCell ref="B25:CG25"/>
    <mergeCell ref="C28:AQ28"/>
    <mergeCell ref="C33:AQ33"/>
    <mergeCell ref="BZ10:CC10"/>
    <mergeCell ref="CD10:CG10"/>
    <mergeCell ref="B12:CG12"/>
    <mergeCell ref="C14:AQ14"/>
    <mergeCell ref="C15:AQ15"/>
    <mergeCell ref="C16:AQ16"/>
    <mergeCell ref="BB10:BE10"/>
    <mergeCell ref="BF10:BI10"/>
    <mergeCell ref="BJ10:BM10"/>
    <mergeCell ref="BN10:BQ10"/>
    <mergeCell ref="BR10:BU10"/>
    <mergeCell ref="BV10:BY10"/>
    <mergeCell ref="AD10:AG10"/>
    <mergeCell ref="AH10:AK10"/>
    <mergeCell ref="AL10:AO10"/>
    <mergeCell ref="AP10:AS10"/>
    <mergeCell ref="AT10:AW10"/>
    <mergeCell ref="AX10:BA10"/>
    <mergeCell ref="F10:I10"/>
    <mergeCell ref="J10:M10"/>
    <mergeCell ref="N10:Q10"/>
    <mergeCell ref="R10:U10"/>
    <mergeCell ref="V10:Y10"/>
    <mergeCell ref="Z10:AC10"/>
    <mergeCell ref="BV7:BY7"/>
    <mergeCell ref="BZ7:CC7"/>
    <mergeCell ref="CD7:CG7"/>
    <mergeCell ref="F8:Y8"/>
    <mergeCell ref="Z8:AS8"/>
    <mergeCell ref="AT8:BM8"/>
    <mergeCell ref="BN8:CG8"/>
    <mergeCell ref="AX7:BA7"/>
    <mergeCell ref="BB7:BE7"/>
    <mergeCell ref="BF7:BI7"/>
    <mergeCell ref="BJ7:BM7"/>
    <mergeCell ref="BN7:BQ7"/>
    <mergeCell ref="BR7:BU7"/>
    <mergeCell ref="Z7:AC7"/>
    <mergeCell ref="AD7:AG7"/>
    <mergeCell ref="AH7:AK7"/>
    <mergeCell ref="AL7:AO7"/>
    <mergeCell ref="AP7:AS7"/>
    <mergeCell ref="AT7:AW7"/>
    <mergeCell ref="F3:CG4"/>
    <mergeCell ref="D6:E6"/>
    <mergeCell ref="C7:C11"/>
    <mergeCell ref="D7:D11"/>
    <mergeCell ref="E7:E11"/>
    <mergeCell ref="F7:I7"/>
    <mergeCell ref="J7:M7"/>
    <mergeCell ref="N7:Q7"/>
    <mergeCell ref="R7:U7"/>
    <mergeCell ref="V7:Y7"/>
  </mergeCells>
  <conditionalFormatting sqref="C13">
    <cfRule type="iconSet" priority="69">
      <iconSet iconSet="5Rating">
        <cfvo type="percent" val="0"/>
        <cfvo type="num" val="0.25"/>
        <cfvo type="num" val="0.5"/>
        <cfvo type="num" val="0.75"/>
        <cfvo type="num" val="1"/>
      </iconSet>
    </cfRule>
  </conditionalFormatting>
  <conditionalFormatting sqref="C18:C22">
    <cfRule type="iconSet" priority="64">
      <iconSet iconSet="5Rating">
        <cfvo type="percent" val="0"/>
        <cfvo type="num" val="0.25"/>
        <cfvo type="num" val="0.5"/>
        <cfvo type="num" val="0.75"/>
        <cfvo type="num" val="1"/>
      </iconSet>
    </cfRule>
  </conditionalFormatting>
  <conditionalFormatting sqref="C26:C27">
    <cfRule type="iconSet" priority="59">
      <iconSet iconSet="5Rating">
        <cfvo type="percent" val="0"/>
        <cfvo type="num" val="0.25"/>
        <cfvo type="num" val="0.5"/>
        <cfvo type="num" val="0.75"/>
        <cfvo type="num" val="1"/>
      </iconSet>
    </cfRule>
  </conditionalFormatting>
  <conditionalFormatting sqref="C29:C32">
    <cfRule type="iconSet" priority="54">
      <iconSet iconSet="5Rating">
        <cfvo type="percent" val="0"/>
        <cfvo type="num" val="0.25"/>
        <cfvo type="num" val="0.5"/>
        <cfvo type="num" val="0.75"/>
        <cfvo type="num" val="1"/>
      </iconSet>
    </cfRule>
  </conditionalFormatting>
  <conditionalFormatting sqref="C35">
    <cfRule type="iconSet" priority="49">
      <iconSet iconSet="5Rating">
        <cfvo type="percent" val="0"/>
        <cfvo type="num" val="0.25"/>
        <cfvo type="num" val="0.5"/>
        <cfvo type="num" val="0.75"/>
        <cfvo type="num" val="1"/>
      </iconSet>
    </cfRule>
  </conditionalFormatting>
  <conditionalFormatting sqref="C37:C38">
    <cfRule type="iconSet" priority="44">
      <iconSet iconSet="5Rating">
        <cfvo type="percent" val="0"/>
        <cfvo type="num" val="0.25"/>
        <cfvo type="num" val="0.5"/>
        <cfvo type="num" val="0.75"/>
        <cfvo type="num" val="1"/>
      </iconSet>
    </cfRule>
  </conditionalFormatting>
  <conditionalFormatting sqref="C41:C42">
    <cfRule type="iconSet" priority="39">
      <iconSet iconSet="5Rating">
        <cfvo type="percent" val="0"/>
        <cfvo type="num" val="0.25"/>
        <cfvo type="num" val="0.5"/>
        <cfvo type="num" val="0.75"/>
        <cfvo type="num" val="1"/>
      </iconSet>
    </cfRule>
  </conditionalFormatting>
  <conditionalFormatting sqref="C46">
    <cfRule type="iconSet" priority="34">
      <iconSet iconSet="5Rating">
        <cfvo type="percent" val="0"/>
        <cfvo type="num" val="0.25"/>
        <cfvo type="num" val="0.5"/>
        <cfvo type="num" val="0.75"/>
        <cfvo type="num" val="1"/>
      </iconSet>
    </cfRule>
  </conditionalFormatting>
  <conditionalFormatting sqref="C50">
    <cfRule type="iconSet" priority="29">
      <iconSet iconSet="5Rating">
        <cfvo type="percent" val="0"/>
        <cfvo type="num" val="0.25"/>
        <cfvo type="num" val="0.5"/>
        <cfvo type="num" val="0.75"/>
        <cfvo type="num" val="1"/>
      </iconSet>
    </cfRule>
  </conditionalFormatting>
  <conditionalFormatting sqref="C53:C54">
    <cfRule type="iconSet" priority="24">
      <iconSet iconSet="5Rating">
        <cfvo type="percent" val="0"/>
        <cfvo type="num" val="0.25"/>
        <cfvo type="num" val="0.5"/>
        <cfvo type="num" val="0.75"/>
        <cfvo type="num" val="1"/>
      </iconSet>
    </cfRule>
  </conditionalFormatting>
  <conditionalFormatting sqref="C56:C62">
    <cfRule type="iconSet" priority="19">
      <iconSet iconSet="5Rating">
        <cfvo type="percent" val="0"/>
        <cfvo type="num" val="0.25"/>
        <cfvo type="num" val="0.5"/>
        <cfvo type="num" val="0.75"/>
        <cfvo type="num" val="1"/>
      </iconSet>
    </cfRule>
  </conditionalFormatting>
  <conditionalFormatting sqref="C66">
    <cfRule type="iconSet" priority="14">
      <iconSet iconSet="5Rating">
        <cfvo type="percent" val="0"/>
        <cfvo type="num" val="0.25"/>
        <cfvo type="num" val="0.5"/>
        <cfvo type="num" val="0.75"/>
        <cfvo type="num" val="1"/>
      </iconSet>
    </cfRule>
  </conditionalFormatting>
  <conditionalFormatting sqref="C70">
    <cfRule type="iconSet" priority="9">
      <iconSet iconSet="5Rating">
        <cfvo type="percent" val="0"/>
        <cfvo type="num" val="0.25"/>
        <cfvo type="num" val="0.5"/>
        <cfvo type="num" val="0.75"/>
        <cfvo type="num" val="1"/>
      </iconSet>
    </cfRule>
  </conditionalFormatting>
  <conditionalFormatting sqref="C73:C74">
    <cfRule type="iconSet" priority="4">
      <iconSet iconSet="5Rating">
        <cfvo type="percent" val="0"/>
        <cfvo type="num" val="0.25"/>
        <cfvo type="num" val="0.5"/>
        <cfvo type="num" val="0.75"/>
        <cfvo type="num" val="1"/>
      </iconSet>
    </cfRule>
  </conditionalFormatting>
  <conditionalFormatting sqref="D13">
    <cfRule type="cellIs" dxfId="41" priority="66" operator="equal">
      <formula>"NON"</formula>
    </cfRule>
    <cfRule type="cellIs" dxfId="40" priority="67" operator="equal">
      <formula>"OUI"</formula>
    </cfRule>
    <cfRule type="cellIs" dxfId="39" priority="68" operator="equal">
      <formula>"NE"</formula>
    </cfRule>
  </conditionalFormatting>
  <conditionalFormatting sqref="D18:D22">
    <cfRule type="cellIs" dxfId="38" priority="61" operator="equal">
      <formula>"NON"</formula>
    </cfRule>
    <cfRule type="cellIs" dxfId="37" priority="62" operator="equal">
      <formula>"OUI"</formula>
    </cfRule>
    <cfRule type="cellIs" dxfId="36" priority="63" operator="equal">
      <formula>"NE"</formula>
    </cfRule>
  </conditionalFormatting>
  <conditionalFormatting sqref="D26:D27">
    <cfRule type="cellIs" dxfId="35" priority="56" operator="equal">
      <formula>"NON"</formula>
    </cfRule>
    <cfRule type="cellIs" dxfId="34" priority="57" operator="equal">
      <formula>"OUI"</formula>
    </cfRule>
    <cfRule type="cellIs" dxfId="33" priority="58" operator="equal">
      <formula>"NE"</formula>
    </cfRule>
  </conditionalFormatting>
  <conditionalFormatting sqref="D29:D32">
    <cfRule type="cellIs" dxfId="32" priority="51" operator="equal">
      <formula>"NON"</formula>
    </cfRule>
    <cfRule type="cellIs" dxfId="31" priority="52" operator="equal">
      <formula>"OUI"</formula>
    </cfRule>
    <cfRule type="cellIs" dxfId="30" priority="53" operator="equal">
      <formula>"NE"</formula>
    </cfRule>
  </conditionalFormatting>
  <conditionalFormatting sqref="D35">
    <cfRule type="cellIs" dxfId="29" priority="46" operator="equal">
      <formula>"NON"</formula>
    </cfRule>
    <cfRule type="cellIs" dxfId="28" priority="47" operator="equal">
      <formula>"OUI"</formula>
    </cfRule>
    <cfRule type="cellIs" dxfId="27" priority="48" operator="equal">
      <formula>"NE"</formula>
    </cfRule>
  </conditionalFormatting>
  <conditionalFormatting sqref="D37:D38">
    <cfRule type="cellIs" dxfId="26" priority="41" operator="equal">
      <formula>"NON"</formula>
    </cfRule>
    <cfRule type="cellIs" dxfId="25" priority="42" operator="equal">
      <formula>"OUI"</formula>
    </cfRule>
    <cfRule type="cellIs" dxfId="24" priority="43" operator="equal">
      <formula>"NE"</formula>
    </cfRule>
  </conditionalFormatting>
  <conditionalFormatting sqref="D41:D42">
    <cfRule type="cellIs" dxfId="23" priority="36" operator="equal">
      <formula>"NON"</formula>
    </cfRule>
    <cfRule type="cellIs" dxfId="22" priority="37" operator="equal">
      <formula>"OUI"</formula>
    </cfRule>
    <cfRule type="cellIs" dxfId="21" priority="38" operator="equal">
      <formula>"NE"</formula>
    </cfRule>
  </conditionalFormatting>
  <conditionalFormatting sqref="D46">
    <cfRule type="cellIs" dxfId="20" priority="31" operator="equal">
      <formula>"NON"</formula>
    </cfRule>
    <cfRule type="cellIs" dxfId="19" priority="32" operator="equal">
      <formula>"OUI"</formula>
    </cfRule>
    <cfRule type="cellIs" dxfId="18" priority="33" operator="equal">
      <formula>"NE"</formula>
    </cfRule>
  </conditionalFormatting>
  <conditionalFormatting sqref="D50">
    <cfRule type="cellIs" dxfId="17" priority="26" operator="equal">
      <formula>"NON"</formula>
    </cfRule>
    <cfRule type="cellIs" dxfId="16" priority="27" operator="equal">
      <formula>"OUI"</formula>
    </cfRule>
    <cfRule type="cellIs" dxfId="15" priority="28" operator="equal">
      <formula>"NE"</formula>
    </cfRule>
  </conditionalFormatting>
  <conditionalFormatting sqref="D53:D54">
    <cfRule type="cellIs" dxfId="14" priority="21" operator="equal">
      <formula>"NON"</formula>
    </cfRule>
    <cfRule type="cellIs" dxfId="13" priority="22" operator="equal">
      <formula>"OUI"</formula>
    </cfRule>
    <cfRule type="cellIs" dxfId="12" priority="23" operator="equal">
      <formula>"NE"</formula>
    </cfRule>
  </conditionalFormatting>
  <conditionalFormatting sqref="D56:D62">
    <cfRule type="cellIs" dxfId="11" priority="16" operator="equal">
      <formula>"NON"</formula>
    </cfRule>
    <cfRule type="cellIs" dxfId="10" priority="17" operator="equal">
      <formula>"OUI"</formula>
    </cfRule>
    <cfRule type="cellIs" dxfId="9" priority="18" operator="equal">
      <formula>"NE"</formula>
    </cfRule>
  </conditionalFormatting>
  <conditionalFormatting sqref="D66">
    <cfRule type="cellIs" dxfId="8" priority="11" operator="equal">
      <formula>"NON"</formula>
    </cfRule>
    <cfRule type="cellIs" dxfId="7" priority="12" operator="equal">
      <formula>"OUI"</formula>
    </cfRule>
    <cfRule type="cellIs" dxfId="6" priority="13" operator="equal">
      <formula>"NE"</formula>
    </cfRule>
  </conditionalFormatting>
  <conditionalFormatting sqref="D70">
    <cfRule type="cellIs" dxfId="5" priority="6" operator="equal">
      <formula>"NON"</formula>
    </cfRule>
    <cfRule type="cellIs" dxfId="4" priority="7" operator="equal">
      <formula>"OUI"</formula>
    </cfRule>
    <cfRule type="cellIs" dxfId="3" priority="8" operator="equal">
      <formula>"NE"</formula>
    </cfRule>
  </conditionalFormatting>
  <conditionalFormatting sqref="D73:D74">
    <cfRule type="cellIs" dxfId="2" priority="1" operator="equal">
      <formula>"NON"</formula>
    </cfRule>
    <cfRule type="cellIs" dxfId="1" priority="2" operator="equal">
      <formula>"OUI"</formula>
    </cfRule>
    <cfRule type="cellIs" dxfId="0" priority="3" operator="equal">
      <formula>"NE"</formula>
    </cfRule>
  </conditionalFormatting>
  <dataValidations count="3">
    <dataValidation type="decimal" allowBlank="1" showInputMessage="1" showErrorMessage="1" sqref="C13 C18:C22 C26:C27 C29:C32 C35 C37:C38 C41:C42 C46 C50 C53:C54 C56:C62 C66 C70 C73:C74" xr:uid="{6B17B68E-B4A6-4ACD-94B1-BBEBCDB21F40}">
      <formula1>0</formula1>
      <formula2>1</formula2>
    </dataValidation>
    <dataValidation type="whole" allowBlank="1" showInputMessage="1" showErrorMessage="1" sqref="C14:D17 E13:CG22 E26:CG27 E29:CG32 E35:CG35 E37:CG38 E41:CG42 E46:CG46 E50:CG50 E53:CG54 E56:CG62 E66:CG66 E70:CG70 E73:CG74" xr:uid="{38C88A73-A951-4826-9A62-0279C87CE94C}">
      <formula1>0</formula1>
      <formula2>4</formula2>
    </dataValidation>
    <dataValidation type="whole" allowBlank="1" showInputMessage="1" showErrorMessage="1" sqref="AR33:CG34 AR51:CG52 AR63:CG64 AR28:CG28 AR23:CG24 AR39:CG40 AR43:CG45 AR47:CG49 AR55:CG55 AR67:CG69 AR71:CG72 AR75:CG81" xr:uid="{D0A42A05-E66D-4AA5-97E1-B8BD66174828}">
      <formula1>0</formula1>
      <formula2>1</formula2>
    </dataValidation>
  </dataValidations>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iconSet" priority="70" id="{40A90FC1-5CF3-4EA6-B23C-18DA7FEFC144}">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F13:CG13</xm:sqref>
        </x14:conditionalFormatting>
        <x14:conditionalFormatting xmlns:xm="http://schemas.microsoft.com/office/excel/2006/main">
          <x14:cfRule type="iconSet" priority="65" id="{C2BF711E-3CF5-4D21-8C58-099C804AA3D3}">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F18:CG22</xm:sqref>
        </x14:conditionalFormatting>
        <x14:conditionalFormatting xmlns:xm="http://schemas.microsoft.com/office/excel/2006/main">
          <x14:cfRule type="iconSet" priority="60" id="{B164ABC8-BC6B-411F-B9F5-1AA2394BF4C2}">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F26:CG27</xm:sqref>
        </x14:conditionalFormatting>
        <x14:conditionalFormatting xmlns:xm="http://schemas.microsoft.com/office/excel/2006/main">
          <x14:cfRule type="iconSet" priority="55" id="{BF746655-1A80-4FD5-842E-333F91A8CBBC}">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F29:CG32</xm:sqref>
        </x14:conditionalFormatting>
        <x14:conditionalFormatting xmlns:xm="http://schemas.microsoft.com/office/excel/2006/main">
          <x14:cfRule type="iconSet" priority="50" id="{5C2179FE-D5FC-477F-BCA7-BC2FDF3927D7}">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F35:CG35</xm:sqref>
        </x14:conditionalFormatting>
        <x14:conditionalFormatting xmlns:xm="http://schemas.microsoft.com/office/excel/2006/main">
          <x14:cfRule type="iconSet" priority="45" id="{17265E10-486C-475D-AF23-5CFAA91FEE55}">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F37:CG38</xm:sqref>
        </x14:conditionalFormatting>
        <x14:conditionalFormatting xmlns:xm="http://schemas.microsoft.com/office/excel/2006/main">
          <x14:cfRule type="iconSet" priority="40" id="{2451B514-204D-422D-8CC8-CAD2063E2F4E}">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F41:CG42</xm:sqref>
        </x14:conditionalFormatting>
        <x14:conditionalFormatting xmlns:xm="http://schemas.microsoft.com/office/excel/2006/main">
          <x14:cfRule type="iconSet" priority="35" id="{5147616A-575A-4C99-B55C-943AEEF9F071}">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F46:CG46</xm:sqref>
        </x14:conditionalFormatting>
        <x14:conditionalFormatting xmlns:xm="http://schemas.microsoft.com/office/excel/2006/main">
          <x14:cfRule type="iconSet" priority="30" id="{0B4DB3FB-0DDC-43C8-AFFB-67572B720FA0}">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F50:CG50</xm:sqref>
        </x14:conditionalFormatting>
        <x14:conditionalFormatting xmlns:xm="http://schemas.microsoft.com/office/excel/2006/main">
          <x14:cfRule type="iconSet" priority="25" id="{AD510732-E3E3-4772-8C9C-D8B8337C162E}">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F53:CG54</xm:sqref>
        </x14:conditionalFormatting>
        <x14:conditionalFormatting xmlns:xm="http://schemas.microsoft.com/office/excel/2006/main">
          <x14:cfRule type="iconSet" priority="20" id="{CAC6084C-1648-4626-9AB9-0E30981D27BE}">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F56:CG62</xm:sqref>
        </x14:conditionalFormatting>
        <x14:conditionalFormatting xmlns:xm="http://schemas.microsoft.com/office/excel/2006/main">
          <x14:cfRule type="iconSet" priority="15" id="{124E943F-17E7-4463-A69B-0D1FD4AA7B93}">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F66:CG66</xm:sqref>
        </x14:conditionalFormatting>
        <x14:conditionalFormatting xmlns:xm="http://schemas.microsoft.com/office/excel/2006/main">
          <x14:cfRule type="iconSet" priority="10" id="{C27AFF9A-D715-450C-8639-04F485365E3F}">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F70:CG70</xm:sqref>
        </x14:conditionalFormatting>
        <x14:conditionalFormatting xmlns:xm="http://schemas.microsoft.com/office/excel/2006/main">
          <x14:cfRule type="iconSet" priority="5" id="{50204712-30D5-42C3-B2A2-91CC25A11AEE}">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F73:CG74</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2B35B4-2714-4DF7-B6D1-8034D3A1C928}">
  <sheetPr codeName="F_ME"/>
  <dimension ref="A1:FA90"/>
  <sheetViews>
    <sheetView showGridLines="0" zoomScale="50" zoomScaleNormal="50" workbookViewId="0">
      <pane xSplit="5" ySplit="12" topLeftCell="F13" activePane="bottomRight" state="frozen"/>
      <selection pane="topRight" activeCell="F1" sqref="F1"/>
      <selection pane="bottomLeft" activeCell="A13" sqref="A13"/>
      <selection pane="bottomRight" activeCell="B7" sqref="B7"/>
    </sheetView>
  </sheetViews>
  <sheetFormatPr baseColWidth="10" defaultColWidth="11.42578125" defaultRowHeight="21" outlineLevelRow="1" outlineLevelCol="1" x14ac:dyDescent="0.25"/>
  <cols>
    <col min="1" max="1" width="11.42578125" style="18" customWidth="1"/>
    <col min="2" max="2" width="133.28515625" style="108" customWidth="1" outlineLevel="1"/>
    <col min="3" max="3" width="15.7109375" style="35" customWidth="1"/>
    <col min="4" max="4" width="10.28515625" style="35" customWidth="1"/>
    <col min="5" max="5" width="9.7109375" style="35" customWidth="1"/>
    <col min="6" max="74" width="4.7109375" style="35" customWidth="1"/>
    <col min="75" max="85" width="4.7109375" style="21" customWidth="1"/>
    <col min="86" max="86" width="11.42578125" style="107"/>
    <col min="87" max="156" width="11.42578125" style="21"/>
    <col min="157" max="157" width="11.5703125" style="22" customWidth="1"/>
    <col min="158" max="16384" width="11.42578125" style="21"/>
  </cols>
  <sheetData>
    <row r="1" spans="1:86" ht="30.75" customHeight="1" x14ac:dyDescent="0.25">
      <c r="B1" s="19"/>
      <c r="C1" s="20"/>
      <c r="D1" s="20"/>
      <c r="E1" s="20"/>
      <c r="F1" s="20"/>
      <c r="G1" s="20"/>
      <c r="H1" s="20"/>
      <c r="I1" s="20"/>
      <c r="J1" s="20"/>
      <c r="K1" s="20"/>
      <c r="L1" s="20"/>
      <c r="M1" s="20"/>
      <c r="N1" s="20"/>
      <c r="O1" s="20"/>
      <c r="P1" s="20"/>
      <c r="Q1" s="20"/>
      <c r="R1" s="20"/>
      <c r="S1" s="20"/>
      <c r="T1" s="20"/>
      <c r="U1" s="20"/>
      <c r="V1" s="20"/>
      <c r="W1" s="20"/>
      <c r="X1" s="20"/>
      <c r="Y1" s="20"/>
      <c r="Z1" s="20"/>
      <c r="AA1" s="20"/>
      <c r="AB1" s="20"/>
      <c r="AC1" s="20"/>
      <c r="AD1" s="20"/>
      <c r="AE1" s="20"/>
      <c r="AF1" s="20"/>
      <c r="AG1" s="20"/>
      <c r="AH1" s="20"/>
      <c r="AI1" s="20"/>
      <c r="AJ1" s="20"/>
      <c r="AK1" s="20"/>
      <c r="AL1" s="20"/>
      <c r="AM1" s="20"/>
      <c r="AN1" s="20"/>
      <c r="AO1" s="20"/>
      <c r="AP1" s="20"/>
      <c r="AQ1" s="20"/>
      <c r="AR1" s="20"/>
      <c r="AS1" s="20"/>
      <c r="AT1" s="20"/>
      <c r="AU1" s="20"/>
      <c r="AV1" s="20"/>
      <c r="AW1" s="20"/>
      <c r="AX1" s="20"/>
      <c r="AY1" s="20"/>
      <c r="AZ1" s="20"/>
      <c r="BA1" s="20"/>
      <c r="BB1" s="20"/>
      <c r="BC1" s="20"/>
      <c r="BD1" s="20"/>
      <c r="BE1" s="20"/>
      <c r="BF1" s="20"/>
      <c r="BG1" s="20"/>
      <c r="BH1" s="20"/>
      <c r="BI1" s="20"/>
      <c r="BJ1" s="20"/>
      <c r="BK1" s="20"/>
      <c r="BL1" s="20"/>
      <c r="BM1" s="20"/>
      <c r="BN1" s="20"/>
      <c r="BO1" s="20"/>
      <c r="BP1" s="20"/>
      <c r="BQ1" s="20"/>
      <c r="BR1" s="20"/>
      <c r="BS1" s="20"/>
      <c r="BT1" s="20"/>
      <c r="BU1" s="20"/>
      <c r="BV1" s="20"/>
      <c r="BW1" s="20"/>
      <c r="BX1" s="20"/>
      <c r="BY1" s="20"/>
      <c r="BZ1" s="20"/>
      <c r="CA1" s="20"/>
      <c r="CB1" s="20"/>
      <c r="CC1" s="20"/>
      <c r="CD1" s="20"/>
      <c r="CE1" s="20"/>
      <c r="CF1" s="20"/>
      <c r="CG1" s="20"/>
      <c r="CH1" s="20"/>
    </row>
    <row r="2" spans="1:86" ht="30.75" customHeight="1" x14ac:dyDescent="0.35">
      <c r="B2" s="23"/>
      <c r="C2" s="24"/>
      <c r="D2" s="24"/>
      <c r="E2" s="25"/>
      <c r="F2" s="24"/>
      <c r="G2" s="24"/>
      <c r="H2" s="24"/>
      <c r="I2" s="24"/>
      <c r="J2" s="24"/>
      <c r="K2" s="24"/>
      <c r="L2" s="24"/>
      <c r="M2" s="24"/>
      <c r="N2" s="24"/>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c r="AQ2" s="20"/>
      <c r="AR2" s="20"/>
      <c r="AS2" s="20"/>
      <c r="AT2" s="20"/>
      <c r="AU2" s="20"/>
      <c r="AV2" s="20"/>
      <c r="AW2" s="20"/>
      <c r="AX2" s="20"/>
      <c r="AY2" s="20"/>
      <c r="AZ2" s="20"/>
      <c r="BA2" s="20"/>
      <c r="BB2" s="20"/>
      <c r="BC2" s="20"/>
      <c r="BD2" s="20"/>
      <c r="BE2" s="20"/>
      <c r="BF2" s="20"/>
      <c r="BG2" s="20"/>
      <c r="BH2" s="20"/>
      <c r="BI2" s="20"/>
      <c r="BJ2" s="20"/>
      <c r="BK2" s="20"/>
      <c r="BL2" s="20"/>
      <c r="BM2" s="20"/>
      <c r="BN2" s="20"/>
      <c r="BO2" s="20"/>
      <c r="BP2" s="20"/>
      <c r="BQ2" s="20"/>
      <c r="BR2" s="20"/>
      <c r="BS2" s="20"/>
      <c r="BT2" s="20"/>
      <c r="BU2" s="20"/>
      <c r="BV2" s="20"/>
      <c r="CH2" s="20"/>
    </row>
    <row r="3" spans="1:86" ht="46.5" x14ac:dyDescent="0.25">
      <c r="B3" s="26" t="s">
        <v>72</v>
      </c>
      <c r="C3" s="27">
        <f>PARM_PRCTG_CMPTNC</f>
        <v>0.75</v>
      </c>
      <c r="D3" s="28"/>
      <c r="E3" s="29"/>
      <c r="F3" s="219" t="s">
        <v>73</v>
      </c>
      <c r="G3" s="220"/>
      <c r="H3" s="220"/>
      <c r="I3" s="220"/>
      <c r="J3" s="220"/>
      <c r="K3" s="220"/>
      <c r="L3" s="220"/>
      <c r="M3" s="220"/>
      <c r="N3" s="220"/>
      <c r="O3" s="220"/>
      <c r="P3" s="220"/>
      <c r="Q3" s="220"/>
      <c r="R3" s="220"/>
      <c r="S3" s="220"/>
      <c r="T3" s="220"/>
      <c r="U3" s="220"/>
      <c r="V3" s="220"/>
      <c r="W3" s="220"/>
      <c r="X3" s="220"/>
      <c r="Y3" s="220"/>
      <c r="Z3" s="220"/>
      <c r="AA3" s="220"/>
      <c r="AB3" s="220"/>
      <c r="AC3" s="220"/>
      <c r="AD3" s="220"/>
      <c r="AE3" s="220"/>
      <c r="AF3" s="220"/>
      <c r="AG3" s="220"/>
      <c r="AH3" s="220"/>
      <c r="AI3" s="220"/>
      <c r="AJ3" s="220"/>
      <c r="AK3" s="220"/>
      <c r="AL3" s="220"/>
      <c r="AM3" s="220"/>
      <c r="AN3" s="220"/>
      <c r="AO3" s="220"/>
      <c r="AP3" s="220"/>
      <c r="AQ3" s="220"/>
      <c r="AR3" s="220"/>
      <c r="AS3" s="220"/>
      <c r="AT3" s="220"/>
      <c r="AU3" s="220"/>
      <c r="AV3" s="220"/>
      <c r="AW3" s="220"/>
      <c r="AX3" s="220"/>
      <c r="AY3" s="220"/>
      <c r="AZ3" s="220"/>
      <c r="BA3" s="220"/>
      <c r="BB3" s="220"/>
      <c r="BC3" s="220"/>
      <c r="BD3" s="220"/>
      <c r="BE3" s="220"/>
      <c r="BF3" s="220"/>
      <c r="BG3" s="220"/>
      <c r="BH3" s="220"/>
      <c r="BI3" s="220"/>
      <c r="BJ3" s="220"/>
      <c r="BK3" s="220"/>
      <c r="BL3" s="220"/>
      <c r="BM3" s="220"/>
      <c r="BN3" s="220"/>
      <c r="BO3" s="220"/>
      <c r="BP3" s="220"/>
      <c r="BQ3" s="220"/>
      <c r="BR3" s="220"/>
      <c r="BS3" s="220"/>
      <c r="BT3" s="220"/>
      <c r="BU3" s="220"/>
      <c r="BV3" s="220"/>
      <c r="BW3" s="220"/>
      <c r="BX3" s="220"/>
      <c r="BY3" s="220"/>
      <c r="BZ3" s="220"/>
      <c r="CA3" s="220"/>
      <c r="CB3" s="220"/>
      <c r="CC3" s="220"/>
      <c r="CD3" s="220"/>
      <c r="CE3" s="220"/>
      <c r="CF3" s="220"/>
      <c r="CG3" s="220"/>
      <c r="CH3" s="20"/>
    </row>
    <row r="4" spans="1:86" ht="30" customHeight="1" x14ac:dyDescent="0.25">
      <c r="B4" s="23"/>
      <c r="C4" s="30"/>
      <c r="D4" s="30"/>
      <c r="E4" s="31"/>
      <c r="F4" s="221"/>
      <c r="G4" s="222"/>
      <c r="H4" s="222"/>
      <c r="I4" s="222"/>
      <c r="J4" s="222"/>
      <c r="K4" s="222"/>
      <c r="L4" s="222"/>
      <c r="M4" s="222"/>
      <c r="N4" s="222"/>
      <c r="O4" s="222"/>
      <c r="P4" s="222"/>
      <c r="Q4" s="222"/>
      <c r="R4" s="222"/>
      <c r="S4" s="222"/>
      <c r="T4" s="222"/>
      <c r="U4" s="222"/>
      <c r="V4" s="222"/>
      <c r="W4" s="222"/>
      <c r="X4" s="222"/>
      <c r="Y4" s="222"/>
      <c r="Z4" s="222"/>
      <c r="AA4" s="222"/>
      <c r="AB4" s="222"/>
      <c r="AC4" s="222"/>
      <c r="AD4" s="222"/>
      <c r="AE4" s="222"/>
      <c r="AF4" s="222"/>
      <c r="AG4" s="222"/>
      <c r="AH4" s="222"/>
      <c r="AI4" s="222"/>
      <c r="AJ4" s="222"/>
      <c r="AK4" s="222"/>
      <c r="AL4" s="222"/>
      <c r="AM4" s="222"/>
      <c r="AN4" s="222"/>
      <c r="AO4" s="222"/>
      <c r="AP4" s="222"/>
      <c r="AQ4" s="222"/>
      <c r="AR4" s="222"/>
      <c r="AS4" s="222"/>
      <c r="AT4" s="222"/>
      <c r="AU4" s="222"/>
      <c r="AV4" s="222"/>
      <c r="AW4" s="222"/>
      <c r="AX4" s="222"/>
      <c r="AY4" s="222"/>
      <c r="AZ4" s="222"/>
      <c r="BA4" s="222"/>
      <c r="BB4" s="222"/>
      <c r="BC4" s="222"/>
      <c r="BD4" s="222"/>
      <c r="BE4" s="222"/>
      <c r="BF4" s="222"/>
      <c r="BG4" s="222"/>
      <c r="BH4" s="222"/>
      <c r="BI4" s="222"/>
      <c r="BJ4" s="222"/>
      <c r="BK4" s="222"/>
      <c r="BL4" s="222"/>
      <c r="BM4" s="222"/>
      <c r="BN4" s="222"/>
      <c r="BO4" s="222"/>
      <c r="BP4" s="222"/>
      <c r="BQ4" s="222"/>
      <c r="BR4" s="222"/>
      <c r="BS4" s="222"/>
      <c r="BT4" s="222"/>
      <c r="BU4" s="222"/>
      <c r="BV4" s="222"/>
      <c r="BW4" s="222"/>
      <c r="BX4" s="222"/>
      <c r="BY4" s="222"/>
      <c r="BZ4" s="222"/>
      <c r="CA4" s="222"/>
      <c r="CB4" s="222"/>
      <c r="CC4" s="222"/>
      <c r="CD4" s="222"/>
      <c r="CE4" s="222"/>
      <c r="CF4" s="222"/>
      <c r="CG4" s="222"/>
      <c r="CH4" s="20"/>
    </row>
    <row r="5" spans="1:86" ht="23.25" customHeight="1" thickBot="1" x14ac:dyDescent="0.4">
      <c r="B5" s="32"/>
      <c r="C5" s="33"/>
      <c r="D5" s="33"/>
      <c r="E5" s="33"/>
      <c r="F5" s="34"/>
      <c r="G5" s="34"/>
      <c r="H5" s="34"/>
      <c r="I5" s="34"/>
      <c r="J5" s="34"/>
      <c r="K5" s="34"/>
      <c r="L5" s="34"/>
      <c r="M5" s="34"/>
      <c r="N5" s="34"/>
      <c r="O5" s="34"/>
      <c r="P5" s="34"/>
      <c r="Q5" s="34"/>
      <c r="R5" s="34"/>
      <c r="S5" s="34"/>
      <c r="T5" s="34"/>
      <c r="U5" s="34"/>
      <c r="V5" s="34"/>
      <c r="W5" s="34"/>
      <c r="X5" s="34"/>
      <c r="Y5" s="34"/>
      <c r="Z5" s="34"/>
      <c r="AA5" s="34"/>
      <c r="AB5" s="34"/>
      <c r="AC5" s="34"/>
      <c r="AD5" s="34"/>
      <c r="AE5" s="34"/>
      <c r="AF5" s="34"/>
      <c r="AG5" s="34"/>
      <c r="AH5" s="34"/>
      <c r="AI5" s="34"/>
      <c r="AJ5" s="34"/>
      <c r="AK5" s="34"/>
      <c r="AL5" s="34"/>
      <c r="AM5" s="34"/>
      <c r="AN5" s="34"/>
      <c r="AO5" s="34"/>
      <c r="AP5" s="34"/>
      <c r="AQ5" s="34"/>
      <c r="AR5" s="34"/>
      <c r="AS5" s="34"/>
      <c r="AT5" s="34"/>
      <c r="AU5" s="34"/>
      <c r="AV5" s="34"/>
      <c r="AW5" s="34"/>
      <c r="AX5" s="34"/>
      <c r="AY5" s="34"/>
      <c r="AZ5" s="34"/>
      <c r="BA5" s="34"/>
      <c r="BB5" s="34"/>
      <c r="BC5" s="34"/>
      <c r="BD5" s="34"/>
      <c r="BE5" s="34"/>
      <c r="BF5" s="34"/>
      <c r="BG5" s="34"/>
      <c r="BH5" s="34"/>
      <c r="BI5" s="34"/>
      <c r="BJ5" s="34"/>
      <c r="BK5" s="34"/>
      <c r="BL5" s="34"/>
      <c r="BM5" s="34"/>
      <c r="BN5" s="34"/>
      <c r="BO5" s="34"/>
      <c r="BP5" s="34"/>
      <c r="BQ5" s="34"/>
      <c r="BR5" s="34"/>
      <c r="BS5" s="34"/>
      <c r="BT5" s="34"/>
      <c r="BU5" s="34"/>
      <c r="BV5" s="34"/>
      <c r="BW5" s="34"/>
      <c r="BX5" s="34"/>
      <c r="BY5" s="34"/>
      <c r="BZ5" s="34"/>
      <c r="CA5" s="34"/>
      <c r="CB5" s="34"/>
      <c r="CC5" s="34"/>
      <c r="CD5" s="34"/>
      <c r="CE5" s="34"/>
      <c r="CF5" s="34"/>
      <c r="CG5" s="34"/>
      <c r="CH5" s="35"/>
    </row>
    <row r="6" spans="1:86" ht="40.15" customHeight="1" thickBot="1" x14ac:dyDescent="0.3">
      <c r="B6" s="36" t="s">
        <v>74</v>
      </c>
      <c r="C6" s="37" t="str">
        <f>IF(COUNTA(F6:CG6)=0,"NE",SUM(F6:CG6)/COUNTA(F6:CG6))</f>
        <v>NE</v>
      </c>
      <c r="D6" s="223" t="s">
        <v>75</v>
      </c>
      <c r="E6" s="224"/>
      <c r="F6" s="38"/>
      <c r="G6" s="38"/>
      <c r="H6" s="38"/>
      <c r="I6" s="38"/>
      <c r="J6" s="38"/>
      <c r="K6" s="38"/>
      <c r="L6" s="39"/>
      <c r="M6" s="39"/>
      <c r="N6" s="40"/>
      <c r="O6" s="41"/>
      <c r="P6" s="41"/>
      <c r="Q6" s="41"/>
      <c r="R6" s="41"/>
      <c r="S6" s="41"/>
      <c r="T6" s="41"/>
      <c r="U6" s="41"/>
      <c r="V6" s="41"/>
      <c r="W6" s="41"/>
      <c r="X6" s="41"/>
      <c r="Y6" s="41"/>
      <c r="Z6" s="40"/>
      <c r="AA6" s="42"/>
      <c r="AB6" s="42"/>
      <c r="AC6" s="40"/>
      <c r="AD6" s="42"/>
      <c r="AE6" s="42"/>
      <c r="AF6" s="40"/>
      <c r="AG6" s="42"/>
      <c r="AH6" s="42"/>
      <c r="AI6" s="40"/>
      <c r="AJ6" s="42"/>
      <c r="AK6" s="42"/>
      <c r="AL6" s="42"/>
      <c r="AM6" s="42"/>
      <c r="AN6" s="42"/>
      <c r="AO6" s="42"/>
      <c r="AP6" s="42"/>
      <c r="AQ6" s="42"/>
      <c r="AR6" s="42"/>
      <c r="AS6" s="40"/>
      <c r="AT6" s="40"/>
      <c r="AU6" s="40"/>
      <c r="AV6" s="40"/>
      <c r="AW6" s="41"/>
      <c r="AX6" s="41"/>
      <c r="AY6" s="41"/>
      <c r="AZ6" s="41"/>
      <c r="BA6" s="41"/>
      <c r="BB6" s="41"/>
      <c r="BC6" s="42"/>
      <c r="BD6" s="42"/>
      <c r="BE6" s="42"/>
      <c r="BF6" s="42"/>
      <c r="BG6" s="42"/>
      <c r="BH6" s="40"/>
      <c r="BI6" s="42"/>
      <c r="BJ6" s="42"/>
      <c r="BK6" s="40"/>
      <c r="BL6" s="40"/>
      <c r="BM6" s="40"/>
      <c r="BN6" s="42"/>
      <c r="BO6" s="42"/>
      <c r="BP6" s="42"/>
      <c r="BQ6" s="40"/>
      <c r="BR6" s="42"/>
      <c r="BS6" s="42"/>
      <c r="BT6" s="42"/>
      <c r="BU6" s="42"/>
      <c r="BV6" s="42"/>
      <c r="BW6" s="42"/>
      <c r="BX6" s="42"/>
      <c r="BY6" s="40"/>
      <c r="BZ6" s="42"/>
      <c r="CA6" s="42"/>
      <c r="CB6" s="42"/>
      <c r="CC6" s="42"/>
      <c r="CD6" s="40"/>
      <c r="CE6" s="40"/>
      <c r="CF6" s="40"/>
      <c r="CG6" s="42"/>
      <c r="CH6" s="43"/>
    </row>
    <row r="7" spans="1:86" ht="150" customHeight="1" thickBot="1" x14ac:dyDescent="0.3">
      <c r="A7" s="18">
        <v>1</v>
      </c>
      <c r="B7" s="44" t="str">
        <f>VLOOKUP(A7,T_ELEVES[],2,FALSE)</f>
        <v>Lilou</v>
      </c>
      <c r="C7" s="226" t="s">
        <v>76</v>
      </c>
      <c r="D7" s="229" t="s">
        <v>77</v>
      </c>
      <c r="E7" s="231" t="s">
        <v>78</v>
      </c>
      <c r="F7" s="234"/>
      <c r="G7" s="217"/>
      <c r="H7" s="217"/>
      <c r="I7" s="217"/>
      <c r="J7" s="225"/>
      <c r="K7" s="225"/>
      <c r="L7" s="225"/>
      <c r="M7" s="225"/>
      <c r="N7" s="217"/>
      <c r="O7" s="217"/>
      <c r="P7" s="217"/>
      <c r="Q7" s="217"/>
      <c r="R7" s="225"/>
      <c r="S7" s="225"/>
      <c r="T7" s="225"/>
      <c r="U7" s="225"/>
      <c r="V7" s="217"/>
      <c r="W7" s="217"/>
      <c r="X7" s="217"/>
      <c r="Y7" s="218"/>
      <c r="Z7" s="215"/>
      <c r="AA7" s="216"/>
      <c r="AB7" s="216"/>
      <c r="AC7" s="216"/>
      <c r="AD7" s="217"/>
      <c r="AE7" s="217"/>
      <c r="AF7" s="217"/>
      <c r="AG7" s="217"/>
      <c r="AH7" s="216"/>
      <c r="AI7" s="216"/>
      <c r="AJ7" s="216"/>
      <c r="AK7" s="216"/>
      <c r="AL7" s="217"/>
      <c r="AM7" s="217"/>
      <c r="AN7" s="217"/>
      <c r="AO7" s="217"/>
      <c r="AP7" s="217"/>
      <c r="AQ7" s="217"/>
      <c r="AR7" s="217"/>
      <c r="AS7" s="218"/>
      <c r="AT7" s="211"/>
      <c r="AU7" s="212"/>
      <c r="AV7" s="212"/>
      <c r="AW7" s="213"/>
      <c r="AX7" s="209"/>
      <c r="AY7" s="210"/>
      <c r="AZ7" s="210"/>
      <c r="BA7" s="210"/>
      <c r="BB7" s="211"/>
      <c r="BC7" s="212"/>
      <c r="BD7" s="212"/>
      <c r="BE7" s="213"/>
      <c r="BF7" s="209"/>
      <c r="BG7" s="210"/>
      <c r="BH7" s="210"/>
      <c r="BI7" s="214"/>
      <c r="BJ7" s="212"/>
      <c r="BK7" s="212"/>
      <c r="BL7" s="212"/>
      <c r="BM7" s="213"/>
      <c r="BN7" s="211"/>
      <c r="BO7" s="212"/>
      <c r="BP7" s="212"/>
      <c r="BQ7" s="213"/>
      <c r="BR7" s="209"/>
      <c r="BS7" s="210"/>
      <c r="BT7" s="210"/>
      <c r="BU7" s="210"/>
      <c r="BV7" s="211"/>
      <c r="BW7" s="212"/>
      <c r="BX7" s="212"/>
      <c r="BY7" s="213"/>
      <c r="BZ7" s="209"/>
      <c r="CA7" s="210"/>
      <c r="CB7" s="210"/>
      <c r="CC7" s="214"/>
      <c r="CD7" s="212"/>
      <c r="CE7" s="212"/>
      <c r="CF7" s="212"/>
      <c r="CG7" s="213"/>
      <c r="CH7" s="45"/>
    </row>
    <row r="8" spans="1:86" ht="45" customHeight="1" thickBot="1" x14ac:dyDescent="0.3">
      <c r="B8" s="46" t="s">
        <v>79</v>
      </c>
      <c r="C8" s="227"/>
      <c r="D8" s="230"/>
      <c r="E8" s="232"/>
      <c r="F8" s="235"/>
      <c r="G8" s="236"/>
      <c r="H8" s="236"/>
      <c r="I8" s="236"/>
      <c r="J8" s="236"/>
      <c r="K8" s="236"/>
      <c r="L8" s="236"/>
      <c r="M8" s="236"/>
      <c r="N8" s="236"/>
      <c r="O8" s="236"/>
      <c r="P8" s="236"/>
      <c r="Q8" s="236"/>
      <c r="R8" s="236"/>
      <c r="S8" s="236"/>
      <c r="T8" s="236"/>
      <c r="U8" s="236"/>
      <c r="V8" s="236"/>
      <c r="W8" s="236"/>
      <c r="X8" s="236"/>
      <c r="Y8" s="237"/>
      <c r="Z8" s="200"/>
      <c r="AA8" s="201"/>
      <c r="AB8" s="201"/>
      <c r="AC8" s="201"/>
      <c r="AD8" s="201"/>
      <c r="AE8" s="201"/>
      <c r="AF8" s="201"/>
      <c r="AG8" s="201"/>
      <c r="AH8" s="201"/>
      <c r="AI8" s="201"/>
      <c r="AJ8" s="201"/>
      <c r="AK8" s="201"/>
      <c r="AL8" s="201"/>
      <c r="AM8" s="201"/>
      <c r="AN8" s="201"/>
      <c r="AO8" s="201"/>
      <c r="AP8" s="201"/>
      <c r="AQ8" s="201"/>
      <c r="AR8" s="201"/>
      <c r="AS8" s="202"/>
      <c r="AT8" s="203"/>
      <c r="AU8" s="204"/>
      <c r="AV8" s="204"/>
      <c r="AW8" s="204"/>
      <c r="AX8" s="204"/>
      <c r="AY8" s="204"/>
      <c r="AZ8" s="204"/>
      <c r="BA8" s="204"/>
      <c r="BB8" s="204"/>
      <c r="BC8" s="204"/>
      <c r="BD8" s="204"/>
      <c r="BE8" s="204"/>
      <c r="BF8" s="204"/>
      <c r="BG8" s="204"/>
      <c r="BH8" s="204"/>
      <c r="BI8" s="204"/>
      <c r="BJ8" s="204"/>
      <c r="BK8" s="204"/>
      <c r="BL8" s="204"/>
      <c r="BM8" s="205"/>
      <c r="BN8" s="206"/>
      <c r="BO8" s="207"/>
      <c r="BP8" s="207"/>
      <c r="BQ8" s="207"/>
      <c r="BR8" s="207"/>
      <c r="BS8" s="207"/>
      <c r="BT8" s="207"/>
      <c r="BU8" s="207"/>
      <c r="BV8" s="207"/>
      <c r="BW8" s="207"/>
      <c r="BX8" s="207"/>
      <c r="BY8" s="207"/>
      <c r="BZ8" s="207"/>
      <c r="CA8" s="207"/>
      <c r="CB8" s="207"/>
      <c r="CC8" s="207"/>
      <c r="CD8" s="207"/>
      <c r="CE8" s="207"/>
      <c r="CF8" s="207"/>
      <c r="CG8" s="208"/>
      <c r="CH8" s="45"/>
    </row>
    <row r="9" spans="1:86" ht="75" customHeight="1" thickBot="1" x14ac:dyDescent="0.3">
      <c r="B9" s="47" t="str">
        <f>Récapitulatif!H2</f>
        <v>Victor HUGO</v>
      </c>
      <c r="C9" s="227"/>
      <c r="D9" s="230"/>
      <c r="E9" s="232"/>
      <c r="F9" s="48"/>
      <c r="G9" s="49"/>
      <c r="H9" s="49"/>
      <c r="I9" s="49"/>
      <c r="J9" s="50"/>
      <c r="K9" s="50"/>
      <c r="L9" s="50"/>
      <c r="M9" s="50"/>
      <c r="N9" s="49"/>
      <c r="O9" s="51"/>
      <c r="P9" s="51"/>
      <c r="Q9" s="51"/>
      <c r="R9" s="52"/>
      <c r="S9" s="52"/>
      <c r="T9" s="52"/>
      <c r="U9" s="52"/>
      <c r="V9" s="51"/>
      <c r="W9" s="51"/>
      <c r="X9" s="51"/>
      <c r="Y9" s="53"/>
      <c r="Z9" s="54"/>
      <c r="AA9" s="55"/>
      <c r="AB9" s="55"/>
      <c r="AC9" s="56"/>
      <c r="AD9" s="57"/>
      <c r="AE9" s="58"/>
      <c r="AF9" s="59"/>
      <c r="AG9" s="58"/>
      <c r="AH9" s="60"/>
      <c r="AI9" s="56"/>
      <c r="AJ9" s="55"/>
      <c r="AK9" s="55"/>
      <c r="AL9" s="59"/>
      <c r="AM9" s="58"/>
      <c r="AN9" s="58"/>
      <c r="AO9" s="58"/>
      <c r="AP9" s="57"/>
      <c r="AQ9" s="57"/>
      <c r="AR9" s="58"/>
      <c r="AS9" s="59"/>
      <c r="AT9" s="57"/>
      <c r="AU9" s="57"/>
      <c r="AV9" s="59"/>
      <c r="AW9" s="58"/>
      <c r="AX9" s="58"/>
      <c r="AY9" s="58"/>
      <c r="AZ9" s="58"/>
      <c r="BA9" s="58"/>
      <c r="BB9" s="58"/>
      <c r="BC9" s="58"/>
      <c r="BD9" s="58"/>
      <c r="BE9" s="58"/>
      <c r="BF9" s="58"/>
      <c r="BG9" s="57"/>
      <c r="BH9" s="59"/>
      <c r="BI9" s="58"/>
      <c r="BJ9" s="58"/>
      <c r="BK9" s="59"/>
      <c r="BL9" s="57"/>
      <c r="BM9" s="59"/>
      <c r="BN9" s="58"/>
      <c r="BO9" s="58"/>
      <c r="BP9" s="58"/>
      <c r="BQ9" s="59"/>
      <c r="BR9" s="57"/>
      <c r="BS9" s="58"/>
      <c r="BT9" s="58"/>
      <c r="BU9" s="57"/>
      <c r="BV9" s="59"/>
      <c r="BW9" s="58"/>
      <c r="BX9" s="58"/>
      <c r="BY9" s="59"/>
      <c r="BZ9" s="58"/>
      <c r="CA9" s="58"/>
      <c r="CB9" s="58"/>
      <c r="CC9" s="58"/>
      <c r="CD9" s="59"/>
      <c r="CE9" s="59"/>
      <c r="CF9" s="59"/>
      <c r="CG9" s="61"/>
      <c r="CH9" s="45"/>
    </row>
    <row r="10" spans="1:86" x14ac:dyDescent="0.35">
      <c r="B10" s="62" t="s">
        <v>80</v>
      </c>
      <c r="C10" s="227"/>
      <c r="D10" s="230"/>
      <c r="E10" s="233"/>
      <c r="F10" s="185" t="s">
        <v>81</v>
      </c>
      <c r="G10" s="186"/>
      <c r="H10" s="186"/>
      <c r="I10" s="187"/>
      <c r="J10" s="188" t="s">
        <v>82</v>
      </c>
      <c r="K10" s="189"/>
      <c r="L10" s="189"/>
      <c r="M10" s="190"/>
      <c r="N10" s="191" t="s">
        <v>83</v>
      </c>
      <c r="O10" s="192"/>
      <c r="P10" s="192"/>
      <c r="Q10" s="193"/>
      <c r="R10" s="194" t="s">
        <v>84</v>
      </c>
      <c r="S10" s="195"/>
      <c r="T10" s="195"/>
      <c r="U10" s="196"/>
      <c r="V10" s="197" t="s">
        <v>85</v>
      </c>
      <c r="W10" s="198"/>
      <c r="X10" s="198"/>
      <c r="Y10" s="199"/>
      <c r="Z10" s="166" t="s">
        <v>86</v>
      </c>
      <c r="AA10" s="167"/>
      <c r="AB10" s="167"/>
      <c r="AC10" s="168"/>
      <c r="AD10" s="169" t="s">
        <v>87</v>
      </c>
      <c r="AE10" s="170"/>
      <c r="AF10" s="170"/>
      <c r="AG10" s="171"/>
      <c r="AH10" s="172" t="s">
        <v>88</v>
      </c>
      <c r="AI10" s="173"/>
      <c r="AJ10" s="173"/>
      <c r="AK10" s="174"/>
      <c r="AL10" s="175" t="s">
        <v>89</v>
      </c>
      <c r="AM10" s="176"/>
      <c r="AN10" s="176"/>
      <c r="AO10" s="177"/>
      <c r="AP10" s="155" t="s">
        <v>90</v>
      </c>
      <c r="AQ10" s="156"/>
      <c r="AR10" s="156"/>
      <c r="AS10" s="178"/>
      <c r="AT10" s="179" t="s">
        <v>81</v>
      </c>
      <c r="AU10" s="180"/>
      <c r="AV10" s="180"/>
      <c r="AW10" s="181"/>
      <c r="AX10" s="182" t="s">
        <v>82</v>
      </c>
      <c r="AY10" s="183"/>
      <c r="AZ10" s="183"/>
      <c r="BA10" s="184"/>
      <c r="BB10" s="157" t="s">
        <v>83</v>
      </c>
      <c r="BC10" s="158"/>
      <c r="BD10" s="158"/>
      <c r="BE10" s="159"/>
      <c r="BF10" s="160" t="s">
        <v>84</v>
      </c>
      <c r="BG10" s="161"/>
      <c r="BH10" s="161"/>
      <c r="BI10" s="162"/>
      <c r="BJ10" s="163" t="s">
        <v>85</v>
      </c>
      <c r="BK10" s="164"/>
      <c r="BL10" s="164"/>
      <c r="BM10" s="165"/>
      <c r="BN10" s="166" t="s">
        <v>86</v>
      </c>
      <c r="BO10" s="167"/>
      <c r="BP10" s="167"/>
      <c r="BQ10" s="168"/>
      <c r="BR10" s="169" t="s">
        <v>87</v>
      </c>
      <c r="BS10" s="170"/>
      <c r="BT10" s="170"/>
      <c r="BU10" s="171"/>
      <c r="BV10" s="172" t="s">
        <v>88</v>
      </c>
      <c r="BW10" s="173"/>
      <c r="BX10" s="173"/>
      <c r="BY10" s="174"/>
      <c r="BZ10" s="152" t="s">
        <v>89</v>
      </c>
      <c r="CA10" s="153"/>
      <c r="CB10" s="153"/>
      <c r="CC10" s="154"/>
      <c r="CD10" s="155" t="s">
        <v>90</v>
      </c>
      <c r="CE10" s="156"/>
      <c r="CF10" s="156"/>
      <c r="CG10" s="156"/>
      <c r="CH10" s="63"/>
    </row>
    <row r="11" spans="1:86" x14ac:dyDescent="0.25">
      <c r="B11" s="64" t="s">
        <v>91</v>
      </c>
      <c r="C11" s="228"/>
      <c r="D11" s="230"/>
      <c r="E11" s="233"/>
      <c r="F11" s="65">
        <v>1</v>
      </c>
      <c r="G11" s="65">
        <f>F11+1</f>
        <v>2</v>
      </c>
      <c r="H11" s="65">
        <f t="shared" ref="H11:BS11" si="0">G11+1</f>
        <v>3</v>
      </c>
      <c r="I11" s="65">
        <f t="shared" si="0"/>
        <v>4</v>
      </c>
      <c r="J11" s="65">
        <f t="shared" si="0"/>
        <v>5</v>
      </c>
      <c r="K11" s="65">
        <f t="shared" si="0"/>
        <v>6</v>
      </c>
      <c r="L11" s="65">
        <f t="shared" si="0"/>
        <v>7</v>
      </c>
      <c r="M11" s="65">
        <f t="shared" si="0"/>
        <v>8</v>
      </c>
      <c r="N11" s="65">
        <f t="shared" si="0"/>
        <v>9</v>
      </c>
      <c r="O11" s="65">
        <f t="shared" si="0"/>
        <v>10</v>
      </c>
      <c r="P11" s="65">
        <f t="shared" si="0"/>
        <v>11</v>
      </c>
      <c r="Q11" s="65">
        <f t="shared" si="0"/>
        <v>12</v>
      </c>
      <c r="R11" s="65">
        <f t="shared" si="0"/>
        <v>13</v>
      </c>
      <c r="S11" s="65">
        <f t="shared" si="0"/>
        <v>14</v>
      </c>
      <c r="T11" s="65">
        <f t="shared" si="0"/>
        <v>15</v>
      </c>
      <c r="U11" s="65">
        <f t="shared" si="0"/>
        <v>16</v>
      </c>
      <c r="V11" s="65">
        <f t="shared" si="0"/>
        <v>17</v>
      </c>
      <c r="W11" s="65">
        <f t="shared" si="0"/>
        <v>18</v>
      </c>
      <c r="X11" s="65">
        <f t="shared" si="0"/>
        <v>19</v>
      </c>
      <c r="Y11" s="65">
        <f t="shared" si="0"/>
        <v>20</v>
      </c>
      <c r="Z11" s="65">
        <f t="shared" si="0"/>
        <v>21</v>
      </c>
      <c r="AA11" s="65">
        <f t="shared" si="0"/>
        <v>22</v>
      </c>
      <c r="AB11" s="65">
        <f t="shared" si="0"/>
        <v>23</v>
      </c>
      <c r="AC11" s="65">
        <f t="shared" si="0"/>
        <v>24</v>
      </c>
      <c r="AD11" s="65">
        <f t="shared" si="0"/>
        <v>25</v>
      </c>
      <c r="AE11" s="65">
        <f t="shared" si="0"/>
        <v>26</v>
      </c>
      <c r="AF11" s="65">
        <f t="shared" si="0"/>
        <v>27</v>
      </c>
      <c r="AG11" s="65">
        <f t="shared" si="0"/>
        <v>28</v>
      </c>
      <c r="AH11" s="65">
        <f t="shared" si="0"/>
        <v>29</v>
      </c>
      <c r="AI11" s="65">
        <f t="shared" si="0"/>
        <v>30</v>
      </c>
      <c r="AJ11" s="65">
        <f t="shared" si="0"/>
        <v>31</v>
      </c>
      <c r="AK11" s="65">
        <f t="shared" si="0"/>
        <v>32</v>
      </c>
      <c r="AL11" s="65">
        <f t="shared" si="0"/>
        <v>33</v>
      </c>
      <c r="AM11" s="65">
        <f t="shared" si="0"/>
        <v>34</v>
      </c>
      <c r="AN11" s="65">
        <f t="shared" si="0"/>
        <v>35</v>
      </c>
      <c r="AO11" s="65">
        <f t="shared" si="0"/>
        <v>36</v>
      </c>
      <c r="AP11" s="65">
        <f t="shared" si="0"/>
        <v>37</v>
      </c>
      <c r="AQ11" s="65">
        <f t="shared" si="0"/>
        <v>38</v>
      </c>
      <c r="AR11" s="65">
        <f t="shared" si="0"/>
        <v>39</v>
      </c>
      <c r="AS11" s="65">
        <f t="shared" si="0"/>
        <v>40</v>
      </c>
      <c r="AT11" s="65">
        <f t="shared" si="0"/>
        <v>41</v>
      </c>
      <c r="AU11" s="65">
        <f t="shared" si="0"/>
        <v>42</v>
      </c>
      <c r="AV11" s="65">
        <f t="shared" si="0"/>
        <v>43</v>
      </c>
      <c r="AW11" s="65">
        <f t="shared" si="0"/>
        <v>44</v>
      </c>
      <c r="AX11" s="65">
        <f t="shared" si="0"/>
        <v>45</v>
      </c>
      <c r="AY11" s="65">
        <f t="shared" si="0"/>
        <v>46</v>
      </c>
      <c r="AZ11" s="65">
        <f t="shared" si="0"/>
        <v>47</v>
      </c>
      <c r="BA11" s="65">
        <f t="shared" si="0"/>
        <v>48</v>
      </c>
      <c r="BB11" s="65">
        <f t="shared" si="0"/>
        <v>49</v>
      </c>
      <c r="BC11" s="65">
        <f t="shared" si="0"/>
        <v>50</v>
      </c>
      <c r="BD11" s="65">
        <f t="shared" si="0"/>
        <v>51</v>
      </c>
      <c r="BE11" s="65">
        <f t="shared" si="0"/>
        <v>52</v>
      </c>
      <c r="BF11" s="65">
        <f t="shared" si="0"/>
        <v>53</v>
      </c>
      <c r="BG11" s="65">
        <f t="shared" si="0"/>
        <v>54</v>
      </c>
      <c r="BH11" s="65">
        <f t="shared" si="0"/>
        <v>55</v>
      </c>
      <c r="BI11" s="65">
        <f t="shared" si="0"/>
        <v>56</v>
      </c>
      <c r="BJ11" s="65">
        <f t="shared" si="0"/>
        <v>57</v>
      </c>
      <c r="BK11" s="65">
        <f t="shared" si="0"/>
        <v>58</v>
      </c>
      <c r="BL11" s="65">
        <f t="shared" si="0"/>
        <v>59</v>
      </c>
      <c r="BM11" s="65">
        <f t="shared" si="0"/>
        <v>60</v>
      </c>
      <c r="BN11" s="65">
        <f t="shared" si="0"/>
        <v>61</v>
      </c>
      <c r="BO11" s="65">
        <f t="shared" si="0"/>
        <v>62</v>
      </c>
      <c r="BP11" s="65">
        <f t="shared" si="0"/>
        <v>63</v>
      </c>
      <c r="BQ11" s="65">
        <f t="shared" si="0"/>
        <v>64</v>
      </c>
      <c r="BR11" s="65">
        <f t="shared" si="0"/>
        <v>65</v>
      </c>
      <c r="BS11" s="65">
        <f t="shared" si="0"/>
        <v>66</v>
      </c>
      <c r="BT11" s="65">
        <f t="shared" ref="BT11:CG11" si="1">BS11+1</f>
        <v>67</v>
      </c>
      <c r="BU11" s="65">
        <f t="shared" si="1"/>
        <v>68</v>
      </c>
      <c r="BV11" s="65">
        <f t="shared" si="1"/>
        <v>69</v>
      </c>
      <c r="BW11" s="65">
        <f t="shared" si="1"/>
        <v>70</v>
      </c>
      <c r="BX11" s="65">
        <f t="shared" si="1"/>
        <v>71</v>
      </c>
      <c r="BY11" s="65">
        <f t="shared" si="1"/>
        <v>72</v>
      </c>
      <c r="BZ11" s="65">
        <f t="shared" si="1"/>
        <v>73</v>
      </c>
      <c r="CA11" s="65">
        <f t="shared" si="1"/>
        <v>74</v>
      </c>
      <c r="CB11" s="65">
        <f t="shared" si="1"/>
        <v>75</v>
      </c>
      <c r="CC11" s="65">
        <f t="shared" si="1"/>
        <v>76</v>
      </c>
      <c r="CD11" s="65">
        <f t="shared" si="1"/>
        <v>77</v>
      </c>
      <c r="CE11" s="65">
        <f t="shared" si="1"/>
        <v>78</v>
      </c>
      <c r="CF11" s="65">
        <f t="shared" si="1"/>
        <v>79</v>
      </c>
      <c r="CG11" s="65">
        <f t="shared" si="1"/>
        <v>80</v>
      </c>
      <c r="CH11" s="63"/>
    </row>
    <row r="12" spans="1:86" ht="42" customHeight="1" x14ac:dyDescent="0.25">
      <c r="A12" s="18">
        <v>1</v>
      </c>
      <c r="B12" s="143" t="str">
        <f>A12&amp;" "&amp;VLOOKUP(A12,T_COMPETENCES[#Data],2,FALSE)</f>
        <v>1 Recherche et analyse d'informations</v>
      </c>
      <c r="C12" s="146"/>
      <c r="D12" s="146"/>
      <c r="E12" s="146"/>
      <c r="F12" s="146"/>
      <c r="G12" s="146"/>
      <c r="H12" s="146"/>
      <c r="I12" s="146"/>
      <c r="J12" s="146"/>
      <c r="K12" s="146"/>
      <c r="L12" s="146"/>
      <c r="M12" s="146"/>
      <c r="N12" s="146"/>
      <c r="O12" s="146"/>
      <c r="P12" s="146"/>
      <c r="Q12" s="146"/>
      <c r="R12" s="146"/>
      <c r="S12" s="146"/>
      <c r="T12" s="146"/>
      <c r="U12" s="146"/>
      <c r="V12" s="146"/>
      <c r="W12" s="146"/>
      <c r="X12" s="146"/>
      <c r="Y12" s="146"/>
      <c r="Z12" s="146"/>
      <c r="AA12" s="146"/>
      <c r="AB12" s="146"/>
      <c r="AC12" s="146"/>
      <c r="AD12" s="146"/>
      <c r="AE12" s="146"/>
      <c r="AF12" s="146"/>
      <c r="AG12" s="146"/>
      <c r="AH12" s="146"/>
      <c r="AI12" s="146"/>
      <c r="AJ12" s="146"/>
      <c r="AK12" s="146"/>
      <c r="AL12" s="146"/>
      <c r="AM12" s="146"/>
      <c r="AN12" s="146"/>
      <c r="AO12" s="146"/>
      <c r="AP12" s="146"/>
      <c r="AQ12" s="146"/>
      <c r="AR12" s="146"/>
      <c r="AS12" s="146"/>
      <c r="AT12" s="146"/>
      <c r="AU12" s="146"/>
      <c r="AV12" s="146"/>
      <c r="AW12" s="146"/>
      <c r="AX12" s="146"/>
      <c r="AY12" s="146"/>
      <c r="AZ12" s="146"/>
      <c r="BA12" s="146"/>
      <c r="BB12" s="146"/>
      <c r="BC12" s="146"/>
      <c r="BD12" s="146"/>
      <c r="BE12" s="146"/>
      <c r="BF12" s="146"/>
      <c r="BG12" s="146"/>
      <c r="BH12" s="146"/>
      <c r="BI12" s="146"/>
      <c r="BJ12" s="146"/>
      <c r="BK12" s="146"/>
      <c r="BL12" s="146"/>
      <c r="BM12" s="146"/>
      <c r="BN12" s="146"/>
      <c r="BO12" s="146"/>
      <c r="BP12" s="146"/>
      <c r="BQ12" s="146"/>
      <c r="BR12" s="146"/>
      <c r="BS12" s="146"/>
      <c r="BT12" s="146"/>
      <c r="BU12" s="146"/>
      <c r="BV12" s="146"/>
      <c r="BW12" s="146"/>
      <c r="BX12" s="146"/>
      <c r="BY12" s="146"/>
      <c r="BZ12" s="146"/>
      <c r="CA12" s="146"/>
      <c r="CB12" s="146"/>
      <c r="CC12" s="146"/>
      <c r="CD12" s="146"/>
      <c r="CE12" s="146"/>
      <c r="CF12" s="146"/>
      <c r="CG12" s="146"/>
      <c r="CH12" s="66"/>
    </row>
    <row r="13" spans="1:86" ht="54.95" customHeight="1" x14ac:dyDescent="0.25">
      <c r="A13" s="18" t="s">
        <v>6</v>
      </c>
      <c r="B13" s="67" t="str">
        <f>A13&amp;" "&amp;VLOOKUP(A13,T_COMPETENCES[#Data],2,FALSE)</f>
        <v>C1.1 Rechercher une forme, une dimension, sur un plan, un dessin</v>
      </c>
      <c r="C13" s="68" t="str">
        <f>IF(E13=0,"NE",(SUM(F13:CG13)*0.25)/COUNTA(F13:CG13))</f>
        <v>NE</v>
      </c>
      <c r="D13" s="69" t="str">
        <f>IF(E13=0,"NE",IF(AND(C13&gt;=$C$3,E13&gt;=3),"OUI","NON"))</f>
        <v>NE</v>
      </c>
      <c r="E13" s="70">
        <f>COUNTA(F13:CG13)</f>
        <v>0</v>
      </c>
      <c r="F13" s="71"/>
      <c r="G13" s="71"/>
      <c r="H13" s="72"/>
      <c r="I13" s="71"/>
      <c r="J13" s="71"/>
      <c r="K13" s="71"/>
      <c r="L13" s="71"/>
      <c r="M13" s="71"/>
      <c r="N13" s="72"/>
      <c r="O13" s="71"/>
      <c r="P13" s="71"/>
      <c r="Q13" s="73"/>
      <c r="R13" s="71"/>
      <c r="S13" s="71"/>
      <c r="T13" s="71"/>
      <c r="U13" s="71"/>
      <c r="V13" s="71"/>
      <c r="W13" s="71"/>
      <c r="X13" s="71"/>
      <c r="Y13" s="71"/>
      <c r="Z13" s="72"/>
      <c r="AA13" s="71"/>
      <c r="AB13" s="71"/>
      <c r="AC13" s="72"/>
      <c r="AD13" s="71"/>
      <c r="AE13" s="71"/>
      <c r="AF13" s="72"/>
      <c r="AG13" s="71"/>
      <c r="AH13" s="71"/>
      <c r="AI13" s="72"/>
      <c r="AJ13" s="71"/>
      <c r="AK13" s="71"/>
      <c r="AL13" s="72"/>
      <c r="AM13" s="71"/>
      <c r="AN13" s="71"/>
      <c r="AO13" s="71"/>
      <c r="AP13" s="71"/>
      <c r="AQ13" s="71"/>
      <c r="AR13" s="74"/>
      <c r="AS13" s="72"/>
      <c r="AT13" s="71"/>
      <c r="AU13" s="71"/>
      <c r="AV13" s="72"/>
      <c r="AW13" s="71"/>
      <c r="AX13" s="71"/>
      <c r="AY13" s="71"/>
      <c r="AZ13" s="71"/>
      <c r="BA13" s="71"/>
      <c r="BB13" s="71"/>
      <c r="BC13" s="71"/>
      <c r="BD13" s="71"/>
      <c r="BE13" s="71"/>
      <c r="BF13" s="71"/>
      <c r="BG13" s="71"/>
      <c r="BH13" s="72"/>
      <c r="BI13" s="71"/>
      <c r="BJ13" s="71"/>
      <c r="BK13" s="72"/>
      <c r="BL13" s="71"/>
      <c r="BM13" s="72"/>
      <c r="BN13" s="71"/>
      <c r="BO13" s="71"/>
      <c r="BP13" s="71"/>
      <c r="BQ13" s="72"/>
      <c r="BR13" s="71"/>
      <c r="BS13" s="71"/>
      <c r="BT13" s="71"/>
      <c r="BU13" s="71"/>
      <c r="BV13" s="72"/>
      <c r="BW13" s="71"/>
      <c r="BX13" s="71"/>
      <c r="BY13" s="72"/>
      <c r="BZ13" s="71"/>
      <c r="CA13" s="71"/>
      <c r="CB13" s="71"/>
      <c r="CC13" s="71"/>
      <c r="CD13" s="72"/>
      <c r="CE13" s="72"/>
      <c r="CF13" s="72"/>
      <c r="CG13" s="71"/>
      <c r="CH13" s="75"/>
    </row>
    <row r="14" spans="1:86" ht="23.25" hidden="1" outlineLevel="1" x14ac:dyDescent="0.35">
      <c r="B14" s="76" t="s">
        <v>92</v>
      </c>
      <c r="C14" s="150" t="s">
        <v>93</v>
      </c>
      <c r="D14" s="150"/>
      <c r="E14" s="150"/>
      <c r="F14" s="150"/>
      <c r="G14" s="150"/>
      <c r="H14" s="150"/>
      <c r="I14" s="150"/>
      <c r="J14" s="150"/>
      <c r="K14" s="150"/>
      <c r="L14" s="150"/>
      <c r="M14" s="150"/>
      <c r="N14" s="150"/>
      <c r="O14" s="150"/>
      <c r="P14" s="150"/>
      <c r="Q14" s="150"/>
      <c r="R14" s="150"/>
      <c r="S14" s="150"/>
      <c r="T14" s="150"/>
      <c r="U14" s="150"/>
      <c r="V14" s="150"/>
      <c r="W14" s="150"/>
      <c r="X14" s="150"/>
      <c r="Y14" s="150"/>
      <c r="Z14" s="150"/>
      <c r="AA14" s="150"/>
      <c r="AB14" s="150"/>
      <c r="AC14" s="150"/>
      <c r="AD14" s="150"/>
      <c r="AE14" s="150"/>
      <c r="AF14" s="150"/>
      <c r="AG14" s="150"/>
      <c r="AH14" s="150"/>
      <c r="AI14" s="150"/>
      <c r="AJ14" s="150"/>
      <c r="AK14" s="150"/>
      <c r="AL14" s="150"/>
      <c r="AM14" s="150"/>
      <c r="AN14" s="150"/>
      <c r="AO14" s="150"/>
      <c r="AP14" s="150"/>
      <c r="AQ14" s="150"/>
      <c r="AR14" s="77"/>
      <c r="AS14" s="78"/>
      <c r="AT14" s="79"/>
      <c r="AU14" s="79"/>
      <c r="AV14" s="78"/>
      <c r="AW14" s="79"/>
      <c r="AX14" s="79"/>
      <c r="AY14" s="79"/>
      <c r="AZ14" s="79"/>
      <c r="BA14" s="79"/>
      <c r="BB14" s="79"/>
      <c r="BC14" s="79"/>
      <c r="BD14" s="79"/>
      <c r="BE14" s="79"/>
      <c r="BF14" s="79"/>
      <c r="BG14" s="79"/>
      <c r="BH14" s="78"/>
      <c r="BI14" s="79"/>
      <c r="BJ14" s="79"/>
      <c r="BK14" s="78"/>
      <c r="BL14" s="79"/>
      <c r="BM14" s="78"/>
      <c r="BN14" s="79"/>
      <c r="BO14" s="79"/>
      <c r="BP14" s="79"/>
      <c r="BQ14" s="78"/>
      <c r="BR14" s="79"/>
      <c r="BS14" s="79"/>
      <c r="BT14" s="79"/>
      <c r="BU14" s="79"/>
      <c r="BV14" s="80"/>
      <c r="BW14" s="79"/>
      <c r="BX14" s="79"/>
      <c r="BY14" s="78"/>
      <c r="BZ14" s="79"/>
      <c r="CA14" s="79"/>
      <c r="CB14" s="79"/>
      <c r="CC14" s="79"/>
      <c r="CD14" s="78"/>
      <c r="CE14" s="78"/>
      <c r="CF14" s="78"/>
      <c r="CG14" s="79"/>
      <c r="CH14" s="75"/>
    </row>
    <row r="15" spans="1:86" ht="28.15" hidden="1" customHeight="1" outlineLevel="1" x14ac:dyDescent="0.35">
      <c r="B15" s="76" t="s">
        <v>94</v>
      </c>
      <c r="C15" s="150" t="s">
        <v>95</v>
      </c>
      <c r="D15" s="150"/>
      <c r="E15" s="150"/>
      <c r="F15" s="150"/>
      <c r="G15" s="150"/>
      <c r="H15" s="150"/>
      <c r="I15" s="150"/>
      <c r="J15" s="150"/>
      <c r="K15" s="150"/>
      <c r="L15" s="150"/>
      <c r="M15" s="150"/>
      <c r="N15" s="150"/>
      <c r="O15" s="150"/>
      <c r="P15" s="150"/>
      <c r="Q15" s="150"/>
      <c r="R15" s="150"/>
      <c r="S15" s="150"/>
      <c r="T15" s="150"/>
      <c r="U15" s="150"/>
      <c r="V15" s="150"/>
      <c r="W15" s="150"/>
      <c r="X15" s="150"/>
      <c r="Y15" s="150"/>
      <c r="Z15" s="150"/>
      <c r="AA15" s="150"/>
      <c r="AB15" s="150"/>
      <c r="AC15" s="150"/>
      <c r="AD15" s="150"/>
      <c r="AE15" s="150"/>
      <c r="AF15" s="150"/>
      <c r="AG15" s="150"/>
      <c r="AH15" s="150"/>
      <c r="AI15" s="150"/>
      <c r="AJ15" s="150"/>
      <c r="AK15" s="150"/>
      <c r="AL15" s="150"/>
      <c r="AM15" s="150"/>
      <c r="AN15" s="150"/>
      <c r="AO15" s="150"/>
      <c r="AP15" s="150"/>
      <c r="AQ15" s="150"/>
      <c r="AR15" s="77"/>
      <c r="AS15" s="78"/>
      <c r="AT15" s="79"/>
      <c r="AU15" s="79"/>
      <c r="AV15" s="78"/>
      <c r="AW15" s="79"/>
      <c r="AX15" s="79"/>
      <c r="AY15" s="79"/>
      <c r="AZ15" s="79"/>
      <c r="BA15" s="79"/>
      <c r="BB15" s="79"/>
      <c r="BC15" s="79"/>
      <c r="BD15" s="79"/>
      <c r="BE15" s="79"/>
      <c r="BF15" s="79"/>
      <c r="BG15" s="79"/>
      <c r="BH15" s="78"/>
      <c r="BI15" s="79"/>
      <c r="BJ15" s="79"/>
      <c r="BK15" s="78"/>
      <c r="BL15" s="79"/>
      <c r="BM15" s="78"/>
      <c r="BN15" s="79"/>
      <c r="BO15" s="79"/>
      <c r="BP15" s="79"/>
      <c r="BQ15" s="78"/>
      <c r="BR15" s="79"/>
      <c r="BS15" s="79"/>
      <c r="BT15" s="79"/>
      <c r="BU15" s="79"/>
      <c r="BV15" s="80"/>
      <c r="BW15" s="79"/>
      <c r="BX15" s="79"/>
      <c r="BY15" s="78"/>
      <c r="BZ15" s="79"/>
      <c r="CA15" s="79"/>
      <c r="CB15" s="79"/>
      <c r="CC15" s="79"/>
      <c r="CD15" s="78"/>
      <c r="CE15" s="78"/>
      <c r="CF15" s="78"/>
      <c r="CG15" s="79"/>
      <c r="CH15" s="75"/>
    </row>
    <row r="16" spans="1:86" ht="54" hidden="1" customHeight="1" outlineLevel="1" x14ac:dyDescent="0.35">
      <c r="B16" s="76" t="s">
        <v>96</v>
      </c>
      <c r="C16" s="150" t="s">
        <v>97</v>
      </c>
      <c r="D16" s="150"/>
      <c r="E16" s="150"/>
      <c r="F16" s="150"/>
      <c r="G16" s="150"/>
      <c r="H16" s="150"/>
      <c r="I16" s="150"/>
      <c r="J16" s="150"/>
      <c r="K16" s="150"/>
      <c r="L16" s="150"/>
      <c r="M16" s="150"/>
      <c r="N16" s="150"/>
      <c r="O16" s="150"/>
      <c r="P16" s="150"/>
      <c r="Q16" s="150"/>
      <c r="R16" s="150"/>
      <c r="S16" s="150"/>
      <c r="T16" s="150"/>
      <c r="U16" s="150"/>
      <c r="V16" s="150"/>
      <c r="W16" s="150"/>
      <c r="X16" s="150"/>
      <c r="Y16" s="150"/>
      <c r="Z16" s="150"/>
      <c r="AA16" s="150"/>
      <c r="AB16" s="150"/>
      <c r="AC16" s="150"/>
      <c r="AD16" s="150"/>
      <c r="AE16" s="150"/>
      <c r="AF16" s="150"/>
      <c r="AG16" s="150"/>
      <c r="AH16" s="150"/>
      <c r="AI16" s="150"/>
      <c r="AJ16" s="150"/>
      <c r="AK16" s="150"/>
      <c r="AL16" s="150"/>
      <c r="AM16" s="150"/>
      <c r="AN16" s="150"/>
      <c r="AO16" s="150"/>
      <c r="AP16" s="150"/>
      <c r="AQ16" s="150"/>
      <c r="AR16" s="77"/>
      <c r="AS16" s="78"/>
      <c r="AT16" s="79"/>
      <c r="AU16" s="79"/>
      <c r="AV16" s="78"/>
      <c r="AW16" s="79"/>
      <c r="AX16" s="79"/>
      <c r="AY16" s="79"/>
      <c r="AZ16" s="79"/>
      <c r="BA16" s="79"/>
      <c r="BB16" s="79"/>
      <c r="BC16" s="79"/>
      <c r="BD16" s="79"/>
      <c r="BE16" s="79"/>
      <c r="BF16" s="79"/>
      <c r="BG16" s="79"/>
      <c r="BH16" s="78"/>
      <c r="BI16" s="79"/>
      <c r="BJ16" s="79"/>
      <c r="BK16" s="78"/>
      <c r="BL16" s="79"/>
      <c r="BM16" s="78"/>
      <c r="BN16" s="79"/>
      <c r="BO16" s="79"/>
      <c r="BP16" s="79"/>
      <c r="BQ16" s="78"/>
      <c r="BR16" s="79"/>
      <c r="BS16" s="79"/>
      <c r="BT16" s="79"/>
      <c r="BU16" s="79"/>
      <c r="BV16" s="80"/>
      <c r="BW16" s="79"/>
      <c r="BX16" s="79"/>
      <c r="BY16" s="78"/>
      <c r="BZ16" s="79"/>
      <c r="CA16" s="79"/>
      <c r="CB16" s="79"/>
      <c r="CC16" s="79"/>
      <c r="CD16" s="78"/>
      <c r="CE16" s="78"/>
      <c r="CF16" s="78"/>
      <c r="CG16" s="79"/>
      <c r="CH16" s="75"/>
    </row>
    <row r="17" spans="1:86" ht="27" hidden="1" customHeight="1" outlineLevel="1" x14ac:dyDescent="0.35">
      <c r="B17" s="76" t="s">
        <v>98</v>
      </c>
      <c r="C17" s="150" t="s">
        <v>99</v>
      </c>
      <c r="D17" s="150"/>
      <c r="E17" s="150"/>
      <c r="F17" s="150"/>
      <c r="G17" s="150"/>
      <c r="H17" s="150"/>
      <c r="I17" s="150"/>
      <c r="J17" s="150"/>
      <c r="K17" s="150"/>
      <c r="L17" s="150"/>
      <c r="M17" s="150"/>
      <c r="N17" s="150"/>
      <c r="O17" s="150"/>
      <c r="P17" s="150"/>
      <c r="Q17" s="150"/>
      <c r="R17" s="150"/>
      <c r="S17" s="150"/>
      <c r="T17" s="150"/>
      <c r="U17" s="150"/>
      <c r="V17" s="150"/>
      <c r="W17" s="150"/>
      <c r="X17" s="150"/>
      <c r="Y17" s="150"/>
      <c r="Z17" s="150"/>
      <c r="AA17" s="150"/>
      <c r="AB17" s="150"/>
      <c r="AC17" s="150"/>
      <c r="AD17" s="150"/>
      <c r="AE17" s="150"/>
      <c r="AF17" s="150"/>
      <c r="AG17" s="150"/>
      <c r="AH17" s="150"/>
      <c r="AI17" s="150"/>
      <c r="AJ17" s="150"/>
      <c r="AK17" s="150"/>
      <c r="AL17" s="150"/>
      <c r="AM17" s="150"/>
      <c r="AN17" s="150"/>
      <c r="AO17" s="150"/>
      <c r="AP17" s="150"/>
      <c r="AQ17" s="150"/>
      <c r="AR17" s="77"/>
      <c r="AS17" s="78"/>
      <c r="AT17" s="79"/>
      <c r="AU17" s="79"/>
      <c r="AV17" s="78"/>
      <c r="AW17" s="79"/>
      <c r="AX17" s="79"/>
      <c r="AY17" s="79"/>
      <c r="AZ17" s="79"/>
      <c r="BA17" s="79"/>
      <c r="BB17" s="79"/>
      <c r="BC17" s="79"/>
      <c r="BD17" s="79"/>
      <c r="BE17" s="79"/>
      <c r="BF17" s="79"/>
      <c r="BG17" s="79"/>
      <c r="BH17" s="78"/>
      <c r="BI17" s="79"/>
      <c r="BJ17" s="79"/>
      <c r="BK17" s="78"/>
      <c r="BL17" s="79"/>
      <c r="BM17" s="78"/>
      <c r="BN17" s="79"/>
      <c r="BO17" s="79"/>
      <c r="BP17" s="79"/>
      <c r="BQ17" s="78"/>
      <c r="BR17" s="79"/>
      <c r="BS17" s="79"/>
      <c r="BT17" s="79"/>
      <c r="BU17" s="79"/>
      <c r="BV17" s="80"/>
      <c r="BW17" s="79"/>
      <c r="BX17" s="79"/>
      <c r="BY17" s="78"/>
      <c r="BZ17" s="79"/>
      <c r="CA17" s="79"/>
      <c r="CB17" s="79"/>
      <c r="CC17" s="79"/>
      <c r="CD17" s="78"/>
      <c r="CE17" s="78"/>
      <c r="CF17" s="78"/>
      <c r="CG17" s="79"/>
      <c r="CH17" s="75"/>
    </row>
    <row r="18" spans="1:86" ht="54.95" customHeight="1" collapsed="1" x14ac:dyDescent="0.25">
      <c r="A18" s="18" t="s">
        <v>7</v>
      </c>
      <c r="B18" s="81" t="str">
        <f>A18&amp;" "&amp;VLOOKUP(A18,T_COMPETENCES[#Data],2,FALSE)</f>
        <v>C1.2 Rechercher des données, des caractéristiques sur un descriptif ou une fiche technique</v>
      </c>
      <c r="C18" s="68" t="str">
        <f t="shared" ref="C18:C22" si="2">IF(E18=0,"NE",(SUM(F18:CG18)*0.25)/COUNTA(F18:CG18))</f>
        <v>NE</v>
      </c>
      <c r="D18" s="69" t="str">
        <f t="shared" ref="D18:D22" si="3">IF(E18=0,"NE",IF(AND(C18&gt;=$C$3,E18&gt;=3),"OUI","NON"))</f>
        <v>NE</v>
      </c>
      <c r="E18" s="70">
        <f t="shared" ref="E18:E22" si="4">COUNTA(F18:CG18)</f>
        <v>0</v>
      </c>
      <c r="F18" s="71"/>
      <c r="G18" s="71"/>
      <c r="H18" s="72"/>
      <c r="I18" s="71"/>
      <c r="J18" s="71"/>
      <c r="K18" s="71"/>
      <c r="L18" s="71"/>
      <c r="M18" s="71"/>
      <c r="N18" s="72"/>
      <c r="O18" s="71"/>
      <c r="P18" s="71"/>
      <c r="Q18" s="73"/>
      <c r="R18" s="71"/>
      <c r="S18" s="71"/>
      <c r="T18" s="71"/>
      <c r="U18" s="71"/>
      <c r="V18" s="71"/>
      <c r="W18" s="71"/>
      <c r="X18" s="71"/>
      <c r="Y18" s="71"/>
      <c r="Z18" s="72"/>
      <c r="AA18" s="71"/>
      <c r="AB18" s="71"/>
      <c r="AC18" s="72"/>
      <c r="AD18" s="71"/>
      <c r="AE18" s="71"/>
      <c r="AF18" s="72"/>
      <c r="AG18" s="71"/>
      <c r="AH18" s="71"/>
      <c r="AI18" s="72"/>
      <c r="AJ18" s="71"/>
      <c r="AK18" s="71"/>
      <c r="AL18" s="72"/>
      <c r="AM18" s="71"/>
      <c r="AN18" s="71"/>
      <c r="AO18" s="71"/>
      <c r="AP18" s="71"/>
      <c r="AQ18" s="71"/>
      <c r="AR18" s="74"/>
      <c r="AS18" s="72"/>
      <c r="AT18" s="71"/>
      <c r="AU18" s="71"/>
      <c r="AV18" s="72"/>
      <c r="AW18" s="71"/>
      <c r="AX18" s="71"/>
      <c r="AY18" s="71"/>
      <c r="AZ18" s="71"/>
      <c r="BA18" s="71"/>
      <c r="BB18" s="71"/>
      <c r="BC18" s="71"/>
      <c r="BD18" s="71"/>
      <c r="BE18" s="71"/>
      <c r="BF18" s="71"/>
      <c r="BG18" s="71"/>
      <c r="BH18" s="72"/>
      <c r="BI18" s="71"/>
      <c r="BJ18" s="71"/>
      <c r="BK18" s="72"/>
      <c r="BL18" s="71"/>
      <c r="BM18" s="72"/>
      <c r="BN18" s="71"/>
      <c r="BO18" s="71"/>
      <c r="BP18" s="71"/>
      <c r="BQ18" s="72"/>
      <c r="BR18" s="71"/>
      <c r="BS18" s="71"/>
      <c r="BT18" s="71"/>
      <c r="BU18" s="71"/>
      <c r="BV18" s="72"/>
      <c r="BW18" s="71"/>
      <c r="BX18" s="71"/>
      <c r="BY18" s="72"/>
      <c r="BZ18" s="71"/>
      <c r="CA18" s="71"/>
      <c r="CB18" s="71"/>
      <c r="CC18" s="71"/>
      <c r="CD18" s="72"/>
      <c r="CE18" s="72"/>
      <c r="CF18" s="72"/>
      <c r="CG18" s="71"/>
      <c r="CH18" s="75"/>
    </row>
    <row r="19" spans="1:86" ht="54.95" customHeight="1" x14ac:dyDescent="0.25">
      <c r="A19" s="18" t="s">
        <v>8</v>
      </c>
      <c r="B19" s="67" t="str">
        <f>A19&amp;" "&amp;VLOOKUP(A19,T_COMPETENCES[#Data],2,FALSE)</f>
        <v>C1.3 Rechercher, repérer et nommer différents éléments de l’ouvrage ou du produit sur des dessins, des modèles réels ou/et numériques</v>
      </c>
      <c r="C19" s="68" t="str">
        <f t="shared" si="2"/>
        <v>NE</v>
      </c>
      <c r="D19" s="69" t="str">
        <f t="shared" si="3"/>
        <v>NE</v>
      </c>
      <c r="E19" s="70">
        <f t="shared" si="4"/>
        <v>0</v>
      </c>
      <c r="F19" s="71"/>
      <c r="G19" s="71"/>
      <c r="H19" s="72"/>
      <c r="I19" s="71"/>
      <c r="J19" s="71"/>
      <c r="K19" s="71"/>
      <c r="L19" s="71"/>
      <c r="M19" s="71"/>
      <c r="N19" s="72"/>
      <c r="O19" s="71"/>
      <c r="P19" s="71"/>
      <c r="Q19" s="73"/>
      <c r="R19" s="71"/>
      <c r="S19" s="71"/>
      <c r="T19" s="71"/>
      <c r="U19" s="71"/>
      <c r="V19" s="71"/>
      <c r="W19" s="71"/>
      <c r="X19" s="71"/>
      <c r="Y19" s="71"/>
      <c r="Z19" s="72"/>
      <c r="AA19" s="71"/>
      <c r="AB19" s="71"/>
      <c r="AC19" s="72"/>
      <c r="AD19" s="71"/>
      <c r="AE19" s="71"/>
      <c r="AF19" s="72"/>
      <c r="AG19" s="71"/>
      <c r="AH19" s="71"/>
      <c r="AI19" s="72"/>
      <c r="AJ19" s="71"/>
      <c r="AK19" s="71"/>
      <c r="AL19" s="72"/>
      <c r="AM19" s="71"/>
      <c r="AN19" s="71"/>
      <c r="AO19" s="71"/>
      <c r="AP19" s="71"/>
      <c r="AQ19" s="71"/>
      <c r="AR19" s="74"/>
      <c r="AS19" s="72"/>
      <c r="AT19" s="71"/>
      <c r="AU19" s="71"/>
      <c r="AV19" s="72"/>
      <c r="AW19" s="71"/>
      <c r="AX19" s="71"/>
      <c r="AY19" s="71"/>
      <c r="AZ19" s="71"/>
      <c r="BA19" s="71"/>
      <c r="BB19" s="71"/>
      <c r="BC19" s="71"/>
      <c r="BD19" s="71"/>
      <c r="BE19" s="71"/>
      <c r="BF19" s="71"/>
      <c r="BG19" s="71"/>
      <c r="BH19" s="72"/>
      <c r="BI19" s="71"/>
      <c r="BJ19" s="71"/>
      <c r="BK19" s="72"/>
      <c r="BL19" s="71"/>
      <c r="BM19" s="72"/>
      <c r="BN19" s="71"/>
      <c r="BO19" s="71"/>
      <c r="BP19" s="71"/>
      <c r="BQ19" s="72"/>
      <c r="BR19" s="71"/>
      <c r="BS19" s="71"/>
      <c r="BT19" s="71"/>
      <c r="BU19" s="71"/>
      <c r="BV19" s="72"/>
      <c r="BW19" s="71"/>
      <c r="BX19" s="71"/>
      <c r="BY19" s="72"/>
      <c r="BZ19" s="71"/>
      <c r="CA19" s="71"/>
      <c r="CB19" s="71"/>
      <c r="CC19" s="71"/>
      <c r="CD19" s="72"/>
      <c r="CE19" s="72"/>
      <c r="CF19" s="72"/>
      <c r="CG19" s="71"/>
      <c r="CH19" s="75"/>
    </row>
    <row r="20" spans="1:86" ht="54.95" customHeight="1" x14ac:dyDescent="0.25">
      <c r="A20" s="18" t="s">
        <v>9</v>
      </c>
      <c r="B20" s="81" t="str">
        <f>A20&amp;" "&amp;VLOOKUP(A20,T_COMPETENCES[#Data],2,FALSE)</f>
        <v>C1.4 Analyser des liaisons et/ou des mécanismes et leur fonctionnement en manipulant des modèles réels ou/et numériques réels ou/et numériques</v>
      </c>
      <c r="C20" s="68" t="str">
        <f t="shared" si="2"/>
        <v>NE</v>
      </c>
      <c r="D20" s="69" t="str">
        <f t="shared" si="3"/>
        <v>NE</v>
      </c>
      <c r="E20" s="70">
        <f t="shared" si="4"/>
        <v>0</v>
      </c>
      <c r="F20" s="71"/>
      <c r="G20" s="71"/>
      <c r="H20" s="72"/>
      <c r="I20" s="71"/>
      <c r="J20" s="71"/>
      <c r="K20" s="71"/>
      <c r="L20" s="71"/>
      <c r="M20" s="71"/>
      <c r="N20" s="72"/>
      <c r="O20" s="71"/>
      <c r="P20" s="71"/>
      <c r="Q20" s="73"/>
      <c r="R20" s="71"/>
      <c r="S20" s="71"/>
      <c r="T20" s="71"/>
      <c r="U20" s="71"/>
      <c r="V20" s="71"/>
      <c r="W20" s="71"/>
      <c r="X20" s="71"/>
      <c r="Y20" s="71"/>
      <c r="Z20" s="72"/>
      <c r="AA20" s="71"/>
      <c r="AB20" s="71"/>
      <c r="AC20" s="72"/>
      <c r="AD20" s="71"/>
      <c r="AE20" s="71"/>
      <c r="AF20" s="72"/>
      <c r="AG20" s="71"/>
      <c r="AH20" s="71"/>
      <c r="AI20" s="72"/>
      <c r="AJ20" s="71"/>
      <c r="AK20" s="71"/>
      <c r="AL20" s="72"/>
      <c r="AM20" s="71"/>
      <c r="AN20" s="71"/>
      <c r="AO20" s="71"/>
      <c r="AP20" s="71"/>
      <c r="AQ20" s="71"/>
      <c r="AR20" s="74"/>
      <c r="AS20" s="72"/>
      <c r="AT20" s="71"/>
      <c r="AU20" s="71"/>
      <c r="AV20" s="72"/>
      <c r="AW20" s="71"/>
      <c r="AX20" s="71"/>
      <c r="AY20" s="71"/>
      <c r="AZ20" s="71"/>
      <c r="BA20" s="71"/>
      <c r="BB20" s="71"/>
      <c r="BC20" s="71"/>
      <c r="BD20" s="71"/>
      <c r="BE20" s="71"/>
      <c r="BF20" s="71"/>
      <c r="BG20" s="71"/>
      <c r="BH20" s="72"/>
      <c r="BI20" s="71"/>
      <c r="BJ20" s="71"/>
      <c r="BK20" s="72"/>
      <c r="BL20" s="71"/>
      <c r="BM20" s="72"/>
      <c r="BN20" s="71"/>
      <c r="BO20" s="71"/>
      <c r="BP20" s="71"/>
      <c r="BQ20" s="72"/>
      <c r="BR20" s="71"/>
      <c r="BS20" s="71"/>
      <c r="BT20" s="71"/>
      <c r="BU20" s="71"/>
      <c r="BV20" s="72"/>
      <c r="BW20" s="71"/>
      <c r="BX20" s="71"/>
      <c r="BY20" s="72"/>
      <c r="BZ20" s="71"/>
      <c r="CA20" s="71"/>
      <c r="CB20" s="71"/>
      <c r="CC20" s="71"/>
      <c r="CD20" s="72"/>
      <c r="CE20" s="72"/>
      <c r="CF20" s="72"/>
      <c r="CG20" s="71"/>
      <c r="CH20" s="75"/>
    </row>
    <row r="21" spans="1:86" ht="54.95" customHeight="1" x14ac:dyDescent="0.25">
      <c r="A21" s="18" t="s">
        <v>10</v>
      </c>
      <c r="B21" s="67" t="str">
        <f>A21&amp;" "&amp;VLOOKUP(A21,T_COMPETENCES[#Data],2,FALSE)</f>
        <v>C1.5 Caractériser la forme géométrique d'un élément, d'une surface, d'un volume</v>
      </c>
      <c r="C21" s="68" t="str">
        <f t="shared" si="2"/>
        <v>NE</v>
      </c>
      <c r="D21" s="69" t="str">
        <f t="shared" si="3"/>
        <v>NE</v>
      </c>
      <c r="E21" s="70">
        <f t="shared" si="4"/>
        <v>0</v>
      </c>
      <c r="F21" s="71"/>
      <c r="G21" s="71"/>
      <c r="H21" s="72"/>
      <c r="I21" s="71"/>
      <c r="J21" s="71"/>
      <c r="K21" s="71"/>
      <c r="L21" s="71"/>
      <c r="M21" s="71"/>
      <c r="N21" s="72"/>
      <c r="O21" s="71"/>
      <c r="P21" s="71"/>
      <c r="Q21" s="73"/>
      <c r="R21" s="71"/>
      <c r="S21" s="71"/>
      <c r="T21" s="71"/>
      <c r="U21" s="71"/>
      <c r="V21" s="71"/>
      <c r="W21" s="71"/>
      <c r="X21" s="71"/>
      <c r="Y21" s="71"/>
      <c r="Z21" s="72"/>
      <c r="AA21" s="71"/>
      <c r="AB21" s="71"/>
      <c r="AC21" s="72"/>
      <c r="AD21" s="71"/>
      <c r="AE21" s="71"/>
      <c r="AF21" s="72"/>
      <c r="AG21" s="71"/>
      <c r="AH21" s="71"/>
      <c r="AI21" s="72"/>
      <c r="AJ21" s="71"/>
      <c r="AK21" s="71"/>
      <c r="AL21" s="72"/>
      <c r="AM21" s="71"/>
      <c r="AN21" s="71"/>
      <c r="AO21" s="71"/>
      <c r="AP21" s="71"/>
      <c r="AQ21" s="71"/>
      <c r="AR21" s="74"/>
      <c r="AS21" s="72"/>
      <c r="AT21" s="71"/>
      <c r="AU21" s="71"/>
      <c r="AV21" s="72"/>
      <c r="AW21" s="71"/>
      <c r="AX21" s="71"/>
      <c r="AY21" s="71"/>
      <c r="AZ21" s="71"/>
      <c r="BA21" s="71"/>
      <c r="BB21" s="71"/>
      <c r="BC21" s="71"/>
      <c r="BD21" s="71"/>
      <c r="BE21" s="71"/>
      <c r="BF21" s="71"/>
      <c r="BG21" s="71"/>
      <c r="BH21" s="72"/>
      <c r="BI21" s="71"/>
      <c r="BJ21" s="71"/>
      <c r="BK21" s="72"/>
      <c r="BL21" s="71"/>
      <c r="BM21" s="72"/>
      <c r="BN21" s="71"/>
      <c r="BO21" s="71"/>
      <c r="BP21" s="71"/>
      <c r="BQ21" s="72"/>
      <c r="BR21" s="71"/>
      <c r="BS21" s="71"/>
      <c r="BT21" s="71"/>
      <c r="BU21" s="71"/>
      <c r="BV21" s="72"/>
      <c r="BW21" s="71"/>
      <c r="BX21" s="71"/>
      <c r="BY21" s="72"/>
      <c r="BZ21" s="71"/>
      <c r="CA21" s="71"/>
      <c r="CB21" s="71"/>
      <c r="CC21" s="71"/>
      <c r="CD21" s="72"/>
      <c r="CE21" s="72"/>
      <c r="CF21" s="72"/>
      <c r="CG21" s="71"/>
      <c r="CH21" s="75"/>
    </row>
    <row r="22" spans="1:86" ht="54.95" customHeight="1" x14ac:dyDescent="0.25">
      <c r="A22" s="18" t="s">
        <v>11</v>
      </c>
      <c r="B22" s="81" t="str">
        <f>A22&amp;" "&amp;VLOOKUP(A22,T_COMPETENCES[#Data],2,FALSE)</f>
        <v>C1.6 Relever et/ou contrôler des dimensions</v>
      </c>
      <c r="C22" s="68" t="str">
        <f t="shared" si="2"/>
        <v>NE</v>
      </c>
      <c r="D22" s="69" t="str">
        <f t="shared" si="3"/>
        <v>NE</v>
      </c>
      <c r="E22" s="70">
        <f t="shared" si="4"/>
        <v>0</v>
      </c>
      <c r="F22" s="71"/>
      <c r="G22" s="71"/>
      <c r="H22" s="72"/>
      <c r="I22" s="71"/>
      <c r="J22" s="71"/>
      <c r="K22" s="71"/>
      <c r="L22" s="71"/>
      <c r="M22" s="71"/>
      <c r="N22" s="72"/>
      <c r="O22" s="71"/>
      <c r="P22" s="71"/>
      <c r="Q22" s="73"/>
      <c r="R22" s="71"/>
      <c r="S22" s="71"/>
      <c r="T22" s="71"/>
      <c r="U22" s="71"/>
      <c r="V22" s="71"/>
      <c r="W22" s="71"/>
      <c r="X22" s="71"/>
      <c r="Y22" s="71"/>
      <c r="Z22" s="72"/>
      <c r="AA22" s="71"/>
      <c r="AB22" s="71"/>
      <c r="AC22" s="72"/>
      <c r="AD22" s="71"/>
      <c r="AE22" s="71"/>
      <c r="AF22" s="72"/>
      <c r="AG22" s="71"/>
      <c r="AH22" s="71"/>
      <c r="AI22" s="72"/>
      <c r="AJ22" s="71"/>
      <c r="AK22" s="71"/>
      <c r="AL22" s="72"/>
      <c r="AM22" s="71"/>
      <c r="AN22" s="71"/>
      <c r="AO22" s="71"/>
      <c r="AP22" s="71"/>
      <c r="AQ22" s="71"/>
      <c r="AR22" s="74"/>
      <c r="AS22" s="72"/>
      <c r="AT22" s="71"/>
      <c r="AU22" s="71"/>
      <c r="AV22" s="72"/>
      <c r="AW22" s="71"/>
      <c r="AX22" s="71"/>
      <c r="AY22" s="71"/>
      <c r="AZ22" s="71"/>
      <c r="BA22" s="71"/>
      <c r="BB22" s="71"/>
      <c r="BC22" s="71"/>
      <c r="BD22" s="71"/>
      <c r="BE22" s="71"/>
      <c r="BF22" s="71"/>
      <c r="BG22" s="71"/>
      <c r="BH22" s="72"/>
      <c r="BI22" s="71"/>
      <c r="BJ22" s="71"/>
      <c r="BK22" s="72"/>
      <c r="BL22" s="71"/>
      <c r="BM22" s="72"/>
      <c r="BN22" s="71"/>
      <c r="BO22" s="71"/>
      <c r="BP22" s="71"/>
      <c r="BQ22" s="72"/>
      <c r="BR22" s="71"/>
      <c r="BS22" s="71"/>
      <c r="BT22" s="71"/>
      <c r="BU22" s="71"/>
      <c r="BV22" s="72"/>
      <c r="BW22" s="71"/>
      <c r="BX22" s="71"/>
      <c r="BY22" s="72"/>
      <c r="BZ22" s="71"/>
      <c r="CA22" s="71"/>
      <c r="CB22" s="71"/>
      <c r="CC22" s="71"/>
      <c r="CD22" s="72"/>
      <c r="CE22" s="72"/>
      <c r="CF22" s="72"/>
      <c r="CG22" s="71"/>
      <c r="CH22" s="75"/>
    </row>
    <row r="23" spans="1:86" ht="23.25" hidden="1" outlineLevel="1" x14ac:dyDescent="0.25">
      <c r="B23" s="82" t="s">
        <v>2</v>
      </c>
      <c r="C23" s="151" t="s">
        <v>100</v>
      </c>
      <c r="D23" s="151"/>
      <c r="E23" s="151"/>
      <c r="F23" s="151"/>
      <c r="G23" s="151"/>
      <c r="H23" s="151"/>
      <c r="I23" s="151"/>
      <c r="J23" s="151"/>
      <c r="K23" s="151"/>
      <c r="L23" s="151"/>
      <c r="M23" s="151"/>
      <c r="N23" s="151"/>
      <c r="O23" s="151"/>
      <c r="P23" s="151"/>
      <c r="Q23" s="151"/>
      <c r="R23" s="151"/>
      <c r="S23" s="151"/>
      <c r="T23" s="151"/>
      <c r="U23" s="151"/>
      <c r="V23" s="151"/>
      <c r="W23" s="151"/>
      <c r="X23" s="151"/>
      <c r="Y23" s="151"/>
      <c r="Z23" s="151"/>
      <c r="AA23" s="151"/>
      <c r="AB23" s="151"/>
      <c r="AC23" s="151"/>
      <c r="AD23" s="151"/>
      <c r="AE23" s="151"/>
      <c r="AF23" s="151"/>
      <c r="AG23" s="151"/>
      <c r="AH23" s="151"/>
      <c r="AI23" s="151"/>
      <c r="AJ23" s="151"/>
      <c r="AK23" s="151"/>
      <c r="AL23" s="151"/>
      <c r="AM23" s="151"/>
      <c r="AN23" s="151"/>
      <c r="AO23" s="151"/>
      <c r="AP23" s="151"/>
      <c r="AQ23" s="151"/>
      <c r="AR23" s="79"/>
      <c r="AS23" s="78"/>
      <c r="AT23" s="79"/>
      <c r="AU23" s="79"/>
      <c r="AV23" s="78"/>
      <c r="AW23" s="79"/>
      <c r="AX23" s="79"/>
      <c r="AY23" s="79"/>
      <c r="AZ23" s="79"/>
      <c r="BA23" s="79"/>
      <c r="BB23" s="79"/>
      <c r="BC23" s="79"/>
      <c r="BD23" s="79"/>
      <c r="BE23" s="79"/>
      <c r="BF23" s="79"/>
      <c r="BG23" s="79"/>
      <c r="BH23" s="78"/>
      <c r="BI23" s="79"/>
      <c r="BJ23" s="79"/>
      <c r="BK23" s="78"/>
      <c r="BL23" s="79"/>
      <c r="BM23" s="78"/>
      <c r="BN23" s="79"/>
      <c r="BO23" s="79"/>
      <c r="BP23" s="79"/>
      <c r="BQ23" s="78"/>
      <c r="BR23" s="79"/>
      <c r="BS23" s="79"/>
      <c r="BT23" s="79"/>
      <c r="BU23" s="79"/>
      <c r="BV23" s="80"/>
      <c r="BW23" s="79"/>
      <c r="BX23" s="79"/>
      <c r="BY23" s="78"/>
      <c r="BZ23" s="79"/>
      <c r="CA23" s="79"/>
      <c r="CB23" s="79"/>
      <c r="CC23" s="79"/>
      <c r="CD23" s="78"/>
      <c r="CE23" s="78"/>
      <c r="CF23" s="78"/>
      <c r="CG23" s="79"/>
      <c r="CH23" s="75"/>
    </row>
    <row r="24" spans="1:86" ht="28.15" hidden="1" customHeight="1" outlineLevel="1" x14ac:dyDescent="0.25">
      <c r="B24" s="82" t="s">
        <v>101</v>
      </c>
      <c r="C24" s="151" t="s">
        <v>101</v>
      </c>
      <c r="D24" s="151"/>
      <c r="E24" s="151"/>
      <c r="F24" s="151"/>
      <c r="G24" s="151"/>
      <c r="H24" s="151"/>
      <c r="I24" s="151"/>
      <c r="J24" s="151"/>
      <c r="K24" s="151"/>
      <c r="L24" s="151"/>
      <c r="M24" s="151"/>
      <c r="N24" s="151"/>
      <c r="O24" s="151"/>
      <c r="P24" s="151"/>
      <c r="Q24" s="151"/>
      <c r="R24" s="151"/>
      <c r="S24" s="151"/>
      <c r="T24" s="151"/>
      <c r="U24" s="151"/>
      <c r="V24" s="151"/>
      <c r="W24" s="151"/>
      <c r="X24" s="151"/>
      <c r="Y24" s="151"/>
      <c r="Z24" s="151"/>
      <c r="AA24" s="151"/>
      <c r="AB24" s="151"/>
      <c r="AC24" s="151"/>
      <c r="AD24" s="151"/>
      <c r="AE24" s="151"/>
      <c r="AF24" s="151"/>
      <c r="AG24" s="151"/>
      <c r="AH24" s="151"/>
      <c r="AI24" s="151"/>
      <c r="AJ24" s="151"/>
      <c r="AK24" s="151"/>
      <c r="AL24" s="151"/>
      <c r="AM24" s="151"/>
      <c r="AN24" s="151"/>
      <c r="AO24" s="151"/>
      <c r="AP24" s="151"/>
      <c r="AQ24" s="151"/>
      <c r="AR24" s="79"/>
      <c r="AS24" s="78"/>
      <c r="AT24" s="79"/>
      <c r="AU24" s="79"/>
      <c r="AV24" s="78"/>
      <c r="AW24" s="79"/>
      <c r="AX24" s="79"/>
      <c r="AY24" s="79"/>
      <c r="AZ24" s="79"/>
      <c r="BA24" s="79"/>
      <c r="BB24" s="79"/>
      <c r="BC24" s="79"/>
      <c r="BD24" s="79"/>
      <c r="BE24" s="79"/>
      <c r="BF24" s="79"/>
      <c r="BG24" s="79"/>
      <c r="BH24" s="78"/>
      <c r="BI24" s="79"/>
      <c r="BJ24" s="79"/>
      <c r="BK24" s="78"/>
      <c r="BL24" s="79"/>
      <c r="BM24" s="78"/>
      <c r="BN24" s="79"/>
      <c r="BO24" s="79"/>
      <c r="BP24" s="79"/>
      <c r="BQ24" s="78"/>
      <c r="BR24" s="79"/>
      <c r="BS24" s="79"/>
      <c r="BT24" s="79"/>
      <c r="BU24" s="79"/>
      <c r="BV24" s="80"/>
      <c r="BW24" s="79"/>
      <c r="BX24" s="79"/>
      <c r="BY24" s="78"/>
      <c r="BZ24" s="79"/>
      <c r="CA24" s="79"/>
      <c r="CB24" s="79"/>
      <c r="CC24" s="79"/>
      <c r="CD24" s="78"/>
      <c r="CE24" s="78"/>
      <c r="CF24" s="78"/>
      <c r="CG24" s="79"/>
      <c r="CH24" s="75"/>
    </row>
    <row r="25" spans="1:86" ht="42" hidden="1" customHeight="1" outlineLevel="1" x14ac:dyDescent="0.25">
      <c r="A25" s="18">
        <v>2</v>
      </c>
      <c r="B25" s="143" t="str">
        <f>A25&amp;" "&amp;VLOOKUP(A25,T_COMPETENCES[#Data],2,FALSE)</f>
        <v>2 Organisation et préparation du travail</v>
      </c>
      <c r="C25" s="146" t="e">
        <v>#REF!</v>
      </c>
      <c r="D25" s="146" t="e">
        <v>#REF!</v>
      </c>
      <c r="E25" s="146" t="e">
        <v>#REF!</v>
      </c>
      <c r="F25" s="146" t="e">
        <v>#REF!</v>
      </c>
      <c r="G25" s="146" t="e">
        <v>#REF!</v>
      </c>
      <c r="H25" s="146" t="e">
        <v>#REF!</v>
      </c>
      <c r="I25" s="146" t="e">
        <v>#REF!</v>
      </c>
      <c r="J25" s="146" t="e">
        <v>#REF!</v>
      </c>
      <c r="K25" s="146" t="e">
        <v>#REF!</v>
      </c>
      <c r="L25" s="146" t="e">
        <v>#REF!</v>
      </c>
      <c r="M25" s="146" t="e">
        <v>#REF!</v>
      </c>
      <c r="N25" s="146" t="e">
        <v>#REF!</v>
      </c>
      <c r="O25" s="146" t="e">
        <v>#REF!</v>
      </c>
      <c r="P25" s="146" t="e">
        <v>#REF!</v>
      </c>
      <c r="Q25" s="146" t="e">
        <v>#REF!</v>
      </c>
      <c r="R25" s="146" t="e">
        <v>#REF!</v>
      </c>
      <c r="S25" s="146" t="e">
        <v>#REF!</v>
      </c>
      <c r="T25" s="146" t="e">
        <v>#REF!</v>
      </c>
      <c r="U25" s="146" t="e">
        <v>#REF!</v>
      </c>
      <c r="V25" s="146" t="e">
        <v>#REF!</v>
      </c>
      <c r="W25" s="146" t="e">
        <v>#REF!</v>
      </c>
      <c r="X25" s="146" t="e">
        <v>#REF!</v>
      </c>
      <c r="Y25" s="146" t="e">
        <v>#REF!</v>
      </c>
      <c r="Z25" s="146" t="e">
        <v>#REF!</v>
      </c>
      <c r="AA25" s="146" t="e">
        <v>#REF!</v>
      </c>
      <c r="AB25" s="146" t="e">
        <v>#REF!</v>
      </c>
      <c r="AC25" s="146" t="e">
        <v>#REF!</v>
      </c>
      <c r="AD25" s="146" t="e">
        <v>#REF!</v>
      </c>
      <c r="AE25" s="146" t="e">
        <v>#REF!</v>
      </c>
      <c r="AF25" s="146" t="e">
        <v>#REF!</v>
      </c>
      <c r="AG25" s="146" t="e">
        <v>#REF!</v>
      </c>
      <c r="AH25" s="146" t="e">
        <v>#REF!</v>
      </c>
      <c r="AI25" s="146" t="e">
        <v>#REF!</v>
      </c>
      <c r="AJ25" s="146" t="e">
        <v>#REF!</v>
      </c>
      <c r="AK25" s="146" t="e">
        <v>#REF!</v>
      </c>
      <c r="AL25" s="146" t="e">
        <v>#REF!</v>
      </c>
      <c r="AM25" s="146" t="e">
        <v>#REF!</v>
      </c>
      <c r="AN25" s="146" t="e">
        <v>#REF!</v>
      </c>
      <c r="AO25" s="146" t="e">
        <v>#REF!</v>
      </c>
      <c r="AP25" s="146" t="e">
        <v>#REF!</v>
      </c>
      <c r="AQ25" s="146" t="e">
        <v>#REF!</v>
      </c>
      <c r="AR25" s="146" t="e">
        <v>#REF!</v>
      </c>
      <c r="AS25" s="146" t="e">
        <v>#REF!</v>
      </c>
      <c r="AT25" s="146" t="e">
        <v>#REF!</v>
      </c>
      <c r="AU25" s="146" t="e">
        <v>#REF!</v>
      </c>
      <c r="AV25" s="146" t="e">
        <v>#REF!</v>
      </c>
      <c r="AW25" s="146" t="e">
        <v>#REF!</v>
      </c>
      <c r="AX25" s="146" t="e">
        <v>#REF!</v>
      </c>
      <c r="AY25" s="146" t="e">
        <v>#REF!</v>
      </c>
      <c r="AZ25" s="146" t="e">
        <v>#REF!</v>
      </c>
      <c r="BA25" s="146" t="e">
        <v>#REF!</v>
      </c>
      <c r="BB25" s="146" t="e">
        <v>#REF!</v>
      </c>
      <c r="BC25" s="146" t="e">
        <v>#REF!</v>
      </c>
      <c r="BD25" s="146" t="e">
        <v>#REF!</v>
      </c>
      <c r="BE25" s="146" t="e">
        <v>#REF!</v>
      </c>
      <c r="BF25" s="146" t="e">
        <v>#REF!</v>
      </c>
      <c r="BG25" s="146" t="e">
        <v>#REF!</v>
      </c>
      <c r="BH25" s="146" t="e">
        <v>#REF!</v>
      </c>
      <c r="BI25" s="146" t="e">
        <v>#REF!</v>
      </c>
      <c r="BJ25" s="146" t="e">
        <v>#REF!</v>
      </c>
      <c r="BK25" s="146" t="e">
        <v>#REF!</v>
      </c>
      <c r="BL25" s="146" t="e">
        <v>#REF!</v>
      </c>
      <c r="BM25" s="146" t="e">
        <v>#REF!</v>
      </c>
      <c r="BN25" s="146" t="e">
        <v>#REF!</v>
      </c>
      <c r="BO25" s="146" t="e">
        <v>#REF!</v>
      </c>
      <c r="BP25" s="146" t="e">
        <v>#REF!</v>
      </c>
      <c r="BQ25" s="146" t="e">
        <v>#REF!</v>
      </c>
      <c r="BR25" s="146" t="e">
        <v>#REF!</v>
      </c>
      <c r="BS25" s="146" t="e">
        <v>#REF!</v>
      </c>
      <c r="BT25" s="146" t="e">
        <v>#REF!</v>
      </c>
      <c r="BU25" s="146" t="e">
        <v>#REF!</v>
      </c>
      <c r="BV25" s="146" t="e">
        <v>#REF!</v>
      </c>
      <c r="BW25" s="146" t="e">
        <v>#REF!</v>
      </c>
      <c r="BX25" s="146" t="e">
        <v>#REF!</v>
      </c>
      <c r="BY25" s="146" t="e">
        <v>#REF!</v>
      </c>
      <c r="BZ25" s="146" t="e">
        <v>#REF!</v>
      </c>
      <c r="CA25" s="146" t="e">
        <v>#REF!</v>
      </c>
      <c r="CB25" s="146" t="e">
        <v>#REF!</v>
      </c>
      <c r="CC25" s="146" t="e">
        <v>#REF!</v>
      </c>
      <c r="CD25" s="146" t="e">
        <v>#REF!</v>
      </c>
      <c r="CE25" s="146" t="e">
        <v>#REF!</v>
      </c>
      <c r="CF25" s="146" t="e">
        <v>#REF!</v>
      </c>
      <c r="CG25" s="146" t="e">
        <v>#REF!</v>
      </c>
      <c r="CH25" s="83"/>
    </row>
    <row r="26" spans="1:86" ht="54.95" customHeight="1" collapsed="1" x14ac:dyDescent="0.25">
      <c r="A26" s="18" t="s">
        <v>12</v>
      </c>
      <c r="B26" s="67" t="str">
        <f>A26&amp;" "&amp;VLOOKUP(A26,T_COMPETENCES[#Data],2,FALSE)</f>
        <v>C2.1 Analyser, compléter un mode opératoire</v>
      </c>
      <c r="C26" s="68" t="str">
        <f t="shared" ref="C26:C27" si="5">IF(E26=0,"NE",(SUM(F26:CG26)*0.25)/COUNTA(F26:CG26))</f>
        <v>NE</v>
      </c>
      <c r="D26" s="69" t="str">
        <f t="shared" ref="D26:D27" si="6">IF(E26=0,"NE",IF(AND(C26&gt;=$C$3,E26&gt;=3),"OUI","NON"))</f>
        <v>NE</v>
      </c>
      <c r="E26" s="70">
        <f t="shared" ref="E26:E27" si="7">COUNTA(F26:CG26)</f>
        <v>0</v>
      </c>
      <c r="F26" s="71"/>
      <c r="G26" s="71"/>
      <c r="H26" s="72"/>
      <c r="I26" s="71"/>
      <c r="J26" s="71"/>
      <c r="K26" s="71"/>
      <c r="L26" s="71"/>
      <c r="M26" s="71"/>
      <c r="N26" s="72"/>
      <c r="O26" s="71"/>
      <c r="P26" s="71"/>
      <c r="Q26" s="73"/>
      <c r="R26" s="71"/>
      <c r="S26" s="71"/>
      <c r="T26" s="71"/>
      <c r="U26" s="71"/>
      <c r="V26" s="71"/>
      <c r="W26" s="71"/>
      <c r="X26" s="71"/>
      <c r="Y26" s="71"/>
      <c r="Z26" s="72"/>
      <c r="AA26" s="71"/>
      <c r="AB26" s="71"/>
      <c r="AC26" s="72"/>
      <c r="AD26" s="71"/>
      <c r="AE26" s="71"/>
      <c r="AF26" s="72"/>
      <c r="AG26" s="71"/>
      <c r="AH26" s="71"/>
      <c r="AI26" s="72"/>
      <c r="AJ26" s="71"/>
      <c r="AK26" s="71"/>
      <c r="AL26" s="72"/>
      <c r="AM26" s="71"/>
      <c r="AN26" s="71"/>
      <c r="AO26" s="71"/>
      <c r="AP26" s="71"/>
      <c r="AQ26" s="71"/>
      <c r="AR26" s="74"/>
      <c r="AS26" s="72"/>
      <c r="AT26" s="71"/>
      <c r="AU26" s="71"/>
      <c r="AV26" s="72"/>
      <c r="AW26" s="71"/>
      <c r="AX26" s="71"/>
      <c r="AY26" s="71"/>
      <c r="AZ26" s="71"/>
      <c r="BA26" s="71"/>
      <c r="BB26" s="71"/>
      <c r="BC26" s="71"/>
      <c r="BD26" s="71"/>
      <c r="BE26" s="71"/>
      <c r="BF26" s="71"/>
      <c r="BG26" s="71"/>
      <c r="BH26" s="72"/>
      <c r="BI26" s="71"/>
      <c r="BJ26" s="71"/>
      <c r="BK26" s="72"/>
      <c r="BL26" s="71"/>
      <c r="BM26" s="72"/>
      <c r="BN26" s="71"/>
      <c r="BO26" s="71"/>
      <c r="BP26" s="71"/>
      <c r="BQ26" s="72"/>
      <c r="BR26" s="71"/>
      <c r="BS26" s="71"/>
      <c r="BT26" s="71"/>
      <c r="BU26" s="71"/>
      <c r="BV26" s="72"/>
      <c r="BW26" s="71"/>
      <c r="BX26" s="71"/>
      <c r="BY26" s="72"/>
      <c r="BZ26" s="71"/>
      <c r="CA26" s="71"/>
      <c r="CB26" s="71"/>
      <c r="CC26" s="71"/>
      <c r="CD26" s="72"/>
      <c r="CE26" s="72"/>
      <c r="CF26" s="72"/>
      <c r="CG26" s="71"/>
      <c r="CH26" s="84"/>
    </row>
    <row r="27" spans="1:86" ht="54.95" customHeight="1" x14ac:dyDescent="0.25">
      <c r="A27" s="18" t="s">
        <v>13</v>
      </c>
      <c r="B27" s="81" t="str">
        <f>A27&amp;" "&amp;VLOOKUP(A27,T_COMPETENCES[#Data],2,FALSE)</f>
        <v>C2.2 Compléter, préciser une gamme de montage/ démontage</v>
      </c>
      <c r="C27" s="68" t="str">
        <f t="shared" si="5"/>
        <v>NE</v>
      </c>
      <c r="D27" s="69" t="str">
        <f t="shared" si="6"/>
        <v>NE</v>
      </c>
      <c r="E27" s="70">
        <f t="shared" si="7"/>
        <v>0</v>
      </c>
      <c r="F27" s="71"/>
      <c r="G27" s="71"/>
      <c r="H27" s="72"/>
      <c r="I27" s="71"/>
      <c r="J27" s="71"/>
      <c r="K27" s="71"/>
      <c r="L27" s="71"/>
      <c r="M27" s="71"/>
      <c r="N27" s="72"/>
      <c r="O27" s="71"/>
      <c r="P27" s="71"/>
      <c r="Q27" s="73"/>
      <c r="R27" s="71"/>
      <c r="S27" s="71"/>
      <c r="T27" s="71"/>
      <c r="U27" s="71"/>
      <c r="V27" s="71"/>
      <c r="W27" s="71"/>
      <c r="X27" s="71"/>
      <c r="Y27" s="71"/>
      <c r="Z27" s="72"/>
      <c r="AA27" s="71"/>
      <c r="AB27" s="71"/>
      <c r="AC27" s="72"/>
      <c r="AD27" s="71"/>
      <c r="AE27" s="71"/>
      <c r="AF27" s="72"/>
      <c r="AG27" s="71"/>
      <c r="AH27" s="71"/>
      <c r="AI27" s="72"/>
      <c r="AJ27" s="71"/>
      <c r="AK27" s="71"/>
      <c r="AL27" s="72"/>
      <c r="AM27" s="71"/>
      <c r="AN27" s="71"/>
      <c r="AO27" s="71"/>
      <c r="AP27" s="71"/>
      <c r="AQ27" s="71"/>
      <c r="AR27" s="74"/>
      <c r="AS27" s="72"/>
      <c r="AT27" s="71"/>
      <c r="AU27" s="71"/>
      <c r="AV27" s="72"/>
      <c r="AW27" s="71"/>
      <c r="AX27" s="71"/>
      <c r="AY27" s="71"/>
      <c r="AZ27" s="71"/>
      <c r="BA27" s="71"/>
      <c r="BB27" s="71"/>
      <c r="BC27" s="71"/>
      <c r="BD27" s="71"/>
      <c r="BE27" s="71"/>
      <c r="BF27" s="71"/>
      <c r="BG27" s="71"/>
      <c r="BH27" s="72"/>
      <c r="BI27" s="71"/>
      <c r="BJ27" s="71"/>
      <c r="BK27" s="72"/>
      <c r="BL27" s="71"/>
      <c r="BM27" s="72"/>
      <c r="BN27" s="71"/>
      <c r="BO27" s="71"/>
      <c r="BP27" s="71"/>
      <c r="BQ27" s="72"/>
      <c r="BR27" s="71"/>
      <c r="BS27" s="71"/>
      <c r="BT27" s="71"/>
      <c r="BU27" s="71"/>
      <c r="BV27" s="72"/>
      <c r="BW27" s="71"/>
      <c r="BX27" s="71"/>
      <c r="BY27" s="72"/>
      <c r="BZ27" s="71"/>
      <c r="CA27" s="71"/>
      <c r="CB27" s="71"/>
      <c r="CC27" s="71"/>
      <c r="CD27" s="72"/>
      <c r="CE27" s="72"/>
      <c r="CF27" s="72"/>
      <c r="CG27" s="71"/>
      <c r="CH27" s="84"/>
    </row>
    <row r="28" spans="1:86" ht="75" hidden="1" customHeight="1" outlineLevel="1" x14ac:dyDescent="0.25">
      <c r="B28" s="85" t="s">
        <v>102</v>
      </c>
      <c r="C28" s="150" t="s">
        <v>103</v>
      </c>
      <c r="D28" s="150"/>
      <c r="E28" s="150"/>
      <c r="F28" s="150"/>
      <c r="G28" s="150"/>
      <c r="H28" s="150"/>
      <c r="I28" s="150"/>
      <c r="J28" s="150"/>
      <c r="K28" s="150"/>
      <c r="L28" s="150"/>
      <c r="M28" s="150"/>
      <c r="N28" s="150"/>
      <c r="O28" s="150"/>
      <c r="P28" s="150"/>
      <c r="Q28" s="150"/>
      <c r="R28" s="150"/>
      <c r="S28" s="150"/>
      <c r="T28" s="150"/>
      <c r="U28" s="150"/>
      <c r="V28" s="150"/>
      <c r="W28" s="150"/>
      <c r="X28" s="150"/>
      <c r="Y28" s="150"/>
      <c r="Z28" s="150"/>
      <c r="AA28" s="150"/>
      <c r="AB28" s="150"/>
      <c r="AC28" s="150"/>
      <c r="AD28" s="150"/>
      <c r="AE28" s="150"/>
      <c r="AF28" s="150"/>
      <c r="AG28" s="150"/>
      <c r="AH28" s="150"/>
      <c r="AI28" s="150"/>
      <c r="AJ28" s="150"/>
      <c r="AK28" s="150"/>
      <c r="AL28" s="150"/>
      <c r="AM28" s="150"/>
      <c r="AN28" s="150"/>
      <c r="AO28" s="150"/>
      <c r="AP28" s="150"/>
      <c r="AQ28" s="150"/>
      <c r="AR28" s="86"/>
      <c r="AS28" s="78"/>
      <c r="AT28" s="87"/>
      <c r="AU28" s="87"/>
      <c r="AV28" s="88"/>
      <c r="AW28" s="87"/>
      <c r="AX28" s="87"/>
      <c r="AY28" s="89"/>
      <c r="AZ28" s="89"/>
      <c r="BA28" s="89"/>
      <c r="BB28" s="89"/>
      <c r="BC28" s="87"/>
      <c r="BD28" s="87"/>
      <c r="BE28" s="87"/>
      <c r="BF28" s="87"/>
      <c r="BG28" s="87"/>
      <c r="BH28" s="88"/>
      <c r="BI28" s="90"/>
      <c r="BJ28" s="90"/>
      <c r="BK28" s="78"/>
      <c r="BL28" s="90"/>
      <c r="BM28" s="78"/>
      <c r="BN28" s="90"/>
      <c r="BO28" s="90"/>
      <c r="BP28" s="90"/>
      <c r="BQ28" s="78"/>
      <c r="BR28" s="90"/>
      <c r="BS28" s="90"/>
      <c r="BT28" s="90"/>
      <c r="BU28" s="90"/>
      <c r="BV28" s="80"/>
      <c r="BW28" s="90"/>
      <c r="BX28" s="90"/>
      <c r="BY28" s="78"/>
      <c r="BZ28" s="90"/>
      <c r="CA28" s="90"/>
      <c r="CB28" s="90"/>
      <c r="CC28" s="90"/>
      <c r="CD28" s="78"/>
      <c r="CE28" s="78"/>
      <c r="CF28" s="78"/>
      <c r="CG28" s="90"/>
      <c r="CH28" s="84"/>
    </row>
    <row r="29" spans="1:86" ht="54.95" customHeight="1" collapsed="1" x14ac:dyDescent="0.25">
      <c r="A29" s="18" t="s">
        <v>14</v>
      </c>
      <c r="B29" s="67" t="str">
        <f>A29&amp;" "&amp;VLOOKUP(A29,T_COMPETENCES[#Data],2,FALSE)</f>
        <v>C2.3 Identifier, choisir et préparer des outils, des matériels, des matériaux</v>
      </c>
      <c r="C29" s="68" t="str">
        <f t="shared" ref="C29:C32" si="8">IF(E29=0,"NE",(SUM(F29:CG29)*0.25)/COUNTA(F29:CG29))</f>
        <v>NE</v>
      </c>
      <c r="D29" s="69" t="str">
        <f t="shared" ref="D29:D32" si="9">IF(E29=0,"NE",IF(AND(C29&gt;=$C$3,E29&gt;=3),"OUI","NON"))</f>
        <v>NE</v>
      </c>
      <c r="E29" s="70">
        <f t="shared" ref="E29:E32" si="10">COUNTA(F29:CG29)</f>
        <v>0</v>
      </c>
      <c r="F29" s="71"/>
      <c r="G29" s="71"/>
      <c r="H29" s="72"/>
      <c r="I29" s="71"/>
      <c r="J29" s="71"/>
      <c r="K29" s="71"/>
      <c r="L29" s="71"/>
      <c r="M29" s="71"/>
      <c r="N29" s="72"/>
      <c r="O29" s="71"/>
      <c r="P29" s="71"/>
      <c r="Q29" s="73"/>
      <c r="R29" s="71"/>
      <c r="S29" s="71"/>
      <c r="T29" s="71"/>
      <c r="U29" s="71"/>
      <c r="V29" s="71"/>
      <c r="W29" s="71"/>
      <c r="X29" s="71"/>
      <c r="Y29" s="71"/>
      <c r="Z29" s="72"/>
      <c r="AA29" s="71"/>
      <c r="AB29" s="71"/>
      <c r="AC29" s="72"/>
      <c r="AD29" s="71"/>
      <c r="AE29" s="71"/>
      <c r="AF29" s="72"/>
      <c r="AG29" s="71"/>
      <c r="AH29" s="71"/>
      <c r="AI29" s="72"/>
      <c r="AJ29" s="71"/>
      <c r="AK29" s="71"/>
      <c r="AL29" s="72"/>
      <c r="AM29" s="71"/>
      <c r="AN29" s="71"/>
      <c r="AO29" s="71"/>
      <c r="AP29" s="71"/>
      <c r="AQ29" s="71"/>
      <c r="AR29" s="74"/>
      <c r="AS29" s="72"/>
      <c r="AT29" s="71"/>
      <c r="AU29" s="71"/>
      <c r="AV29" s="72"/>
      <c r="AW29" s="71"/>
      <c r="AX29" s="71"/>
      <c r="AY29" s="71"/>
      <c r="AZ29" s="71"/>
      <c r="BA29" s="71"/>
      <c r="BB29" s="71"/>
      <c r="BC29" s="71"/>
      <c r="BD29" s="71"/>
      <c r="BE29" s="71"/>
      <c r="BF29" s="71"/>
      <c r="BG29" s="71"/>
      <c r="BH29" s="72"/>
      <c r="BI29" s="71"/>
      <c r="BJ29" s="71"/>
      <c r="BK29" s="72"/>
      <c r="BL29" s="71"/>
      <c r="BM29" s="72"/>
      <c r="BN29" s="71"/>
      <c r="BO29" s="71"/>
      <c r="BP29" s="71"/>
      <c r="BQ29" s="72"/>
      <c r="BR29" s="71"/>
      <c r="BS29" s="71"/>
      <c r="BT29" s="71"/>
      <c r="BU29" s="71"/>
      <c r="BV29" s="72"/>
      <c r="BW29" s="71"/>
      <c r="BX29" s="71"/>
      <c r="BY29" s="72"/>
      <c r="BZ29" s="71"/>
      <c r="CA29" s="71"/>
      <c r="CB29" s="71"/>
      <c r="CC29" s="71"/>
      <c r="CD29" s="72"/>
      <c r="CE29" s="72"/>
      <c r="CF29" s="72"/>
      <c r="CG29" s="71"/>
      <c r="CH29" s="84"/>
    </row>
    <row r="30" spans="1:86" ht="54.95" customHeight="1" x14ac:dyDescent="0.25">
      <c r="A30" s="18" t="s">
        <v>15</v>
      </c>
      <c r="B30" s="81" t="str">
        <f>A30&amp;" "&amp;VLOOKUP(A30,T_COMPETENCES[#Data],2,FALSE)</f>
        <v>C2.4 Identifier, sur une gamme opératoire, les machines et les outils utiliser</v>
      </c>
      <c r="C30" s="68" t="str">
        <f t="shared" si="8"/>
        <v>NE</v>
      </c>
      <c r="D30" s="69" t="str">
        <f t="shared" si="9"/>
        <v>NE</v>
      </c>
      <c r="E30" s="70">
        <f t="shared" si="10"/>
        <v>0</v>
      </c>
      <c r="F30" s="71"/>
      <c r="G30" s="71"/>
      <c r="H30" s="72"/>
      <c r="I30" s="71"/>
      <c r="J30" s="71"/>
      <c r="K30" s="71"/>
      <c r="L30" s="71"/>
      <c r="M30" s="71"/>
      <c r="N30" s="72"/>
      <c r="O30" s="71"/>
      <c r="P30" s="71"/>
      <c r="Q30" s="73"/>
      <c r="R30" s="71"/>
      <c r="S30" s="71"/>
      <c r="T30" s="71"/>
      <c r="U30" s="71"/>
      <c r="V30" s="71"/>
      <c r="W30" s="71"/>
      <c r="X30" s="71"/>
      <c r="Y30" s="71"/>
      <c r="Z30" s="72"/>
      <c r="AA30" s="71"/>
      <c r="AB30" s="71"/>
      <c r="AC30" s="72"/>
      <c r="AD30" s="71"/>
      <c r="AE30" s="71"/>
      <c r="AF30" s="72"/>
      <c r="AG30" s="71"/>
      <c r="AH30" s="71"/>
      <c r="AI30" s="72"/>
      <c r="AJ30" s="71"/>
      <c r="AK30" s="71"/>
      <c r="AL30" s="72"/>
      <c r="AM30" s="71"/>
      <c r="AN30" s="71"/>
      <c r="AO30" s="71"/>
      <c r="AP30" s="71"/>
      <c r="AQ30" s="71"/>
      <c r="AR30" s="74"/>
      <c r="AS30" s="72"/>
      <c r="AT30" s="71"/>
      <c r="AU30" s="71"/>
      <c r="AV30" s="72"/>
      <c r="AW30" s="71"/>
      <c r="AX30" s="71"/>
      <c r="AY30" s="71"/>
      <c r="AZ30" s="71"/>
      <c r="BA30" s="71"/>
      <c r="BB30" s="71"/>
      <c r="BC30" s="71"/>
      <c r="BD30" s="71"/>
      <c r="BE30" s="71"/>
      <c r="BF30" s="71"/>
      <c r="BG30" s="71"/>
      <c r="BH30" s="72"/>
      <c r="BI30" s="71"/>
      <c r="BJ30" s="71"/>
      <c r="BK30" s="72"/>
      <c r="BL30" s="71"/>
      <c r="BM30" s="72"/>
      <c r="BN30" s="71"/>
      <c r="BO30" s="71"/>
      <c r="BP30" s="71"/>
      <c r="BQ30" s="72"/>
      <c r="BR30" s="71"/>
      <c r="BS30" s="71"/>
      <c r="BT30" s="71"/>
      <c r="BU30" s="71"/>
      <c r="BV30" s="72"/>
      <c r="BW30" s="71"/>
      <c r="BX30" s="71"/>
      <c r="BY30" s="72"/>
      <c r="BZ30" s="71"/>
      <c r="CA30" s="71"/>
      <c r="CB30" s="71"/>
      <c r="CC30" s="71"/>
      <c r="CD30" s="72"/>
      <c r="CE30" s="72"/>
      <c r="CF30" s="72"/>
      <c r="CG30" s="71"/>
      <c r="CH30" s="84"/>
    </row>
    <row r="31" spans="1:86" ht="54.95" customHeight="1" x14ac:dyDescent="0.25">
      <c r="A31" s="18" t="s">
        <v>16</v>
      </c>
      <c r="B31" s="67" t="str">
        <f>A31&amp;" "&amp;VLOOKUP(A31,T_COMPETENCES[#Data],2,FALSE)</f>
        <v>C2.5 Etablir des listes de débits</v>
      </c>
      <c r="C31" s="68" t="str">
        <f t="shared" si="8"/>
        <v>NE</v>
      </c>
      <c r="D31" s="69" t="str">
        <f t="shared" si="9"/>
        <v>NE</v>
      </c>
      <c r="E31" s="70">
        <f t="shared" si="10"/>
        <v>0</v>
      </c>
      <c r="F31" s="71"/>
      <c r="G31" s="71"/>
      <c r="H31" s="72"/>
      <c r="I31" s="71"/>
      <c r="J31" s="71"/>
      <c r="K31" s="71"/>
      <c r="L31" s="71"/>
      <c r="M31" s="71"/>
      <c r="N31" s="72"/>
      <c r="O31" s="71"/>
      <c r="P31" s="71"/>
      <c r="Q31" s="73"/>
      <c r="R31" s="71"/>
      <c r="S31" s="71"/>
      <c r="T31" s="71"/>
      <c r="U31" s="71"/>
      <c r="V31" s="71"/>
      <c r="W31" s="71"/>
      <c r="X31" s="71"/>
      <c r="Y31" s="71"/>
      <c r="Z31" s="72"/>
      <c r="AA31" s="71"/>
      <c r="AB31" s="71"/>
      <c r="AC31" s="72"/>
      <c r="AD31" s="71"/>
      <c r="AE31" s="71"/>
      <c r="AF31" s="72"/>
      <c r="AG31" s="71"/>
      <c r="AH31" s="71"/>
      <c r="AI31" s="72"/>
      <c r="AJ31" s="71"/>
      <c r="AK31" s="71"/>
      <c r="AL31" s="72"/>
      <c r="AM31" s="71"/>
      <c r="AN31" s="71"/>
      <c r="AO31" s="71"/>
      <c r="AP31" s="71"/>
      <c r="AQ31" s="71"/>
      <c r="AR31" s="74"/>
      <c r="AS31" s="72"/>
      <c r="AT31" s="71"/>
      <c r="AU31" s="71"/>
      <c r="AV31" s="72"/>
      <c r="AW31" s="71"/>
      <c r="AX31" s="71"/>
      <c r="AY31" s="71"/>
      <c r="AZ31" s="71"/>
      <c r="BA31" s="71"/>
      <c r="BB31" s="71"/>
      <c r="BC31" s="71"/>
      <c r="BD31" s="71"/>
      <c r="BE31" s="71"/>
      <c r="BF31" s="71"/>
      <c r="BG31" s="71"/>
      <c r="BH31" s="72"/>
      <c r="BI31" s="71"/>
      <c r="BJ31" s="71"/>
      <c r="BK31" s="72"/>
      <c r="BL31" s="71"/>
      <c r="BM31" s="72"/>
      <c r="BN31" s="71"/>
      <c r="BO31" s="71"/>
      <c r="BP31" s="71"/>
      <c r="BQ31" s="72"/>
      <c r="BR31" s="71"/>
      <c r="BS31" s="71"/>
      <c r="BT31" s="71"/>
      <c r="BU31" s="71"/>
      <c r="BV31" s="72"/>
      <c r="BW31" s="71"/>
      <c r="BX31" s="71"/>
      <c r="BY31" s="72"/>
      <c r="BZ31" s="71"/>
      <c r="CA31" s="71"/>
      <c r="CB31" s="71"/>
      <c r="CC31" s="71"/>
      <c r="CD31" s="72"/>
      <c r="CE31" s="72"/>
      <c r="CF31" s="72"/>
      <c r="CG31" s="71"/>
      <c r="CH31" s="84"/>
    </row>
    <row r="32" spans="1:86" ht="54.95" customHeight="1" x14ac:dyDescent="0.25">
      <c r="A32" s="18" t="s">
        <v>17</v>
      </c>
      <c r="B32" s="81" t="str">
        <f>A32&amp;" "&amp;VLOOKUP(A32,T_COMPETENCES[#Data],2,FALSE)</f>
        <v>C2.6 Relever des valeurs de réglages à effectuer</v>
      </c>
      <c r="C32" s="68" t="str">
        <f t="shared" si="8"/>
        <v>NE</v>
      </c>
      <c r="D32" s="69" t="str">
        <f t="shared" si="9"/>
        <v>NE</v>
      </c>
      <c r="E32" s="70">
        <f t="shared" si="10"/>
        <v>0</v>
      </c>
      <c r="F32" s="71"/>
      <c r="G32" s="71"/>
      <c r="H32" s="72"/>
      <c r="I32" s="71"/>
      <c r="J32" s="71"/>
      <c r="K32" s="71"/>
      <c r="L32" s="71"/>
      <c r="M32" s="71"/>
      <c r="N32" s="72"/>
      <c r="O32" s="71"/>
      <c r="P32" s="71"/>
      <c r="Q32" s="73"/>
      <c r="R32" s="71"/>
      <c r="S32" s="71"/>
      <c r="T32" s="71"/>
      <c r="U32" s="71"/>
      <c r="V32" s="71"/>
      <c r="W32" s="71"/>
      <c r="X32" s="71"/>
      <c r="Y32" s="71"/>
      <c r="Z32" s="72"/>
      <c r="AA32" s="71"/>
      <c r="AB32" s="71"/>
      <c r="AC32" s="72"/>
      <c r="AD32" s="71"/>
      <c r="AE32" s="71"/>
      <c r="AF32" s="72"/>
      <c r="AG32" s="71"/>
      <c r="AH32" s="71"/>
      <c r="AI32" s="72"/>
      <c r="AJ32" s="71"/>
      <c r="AK32" s="71"/>
      <c r="AL32" s="72"/>
      <c r="AM32" s="71"/>
      <c r="AN32" s="71"/>
      <c r="AO32" s="71"/>
      <c r="AP32" s="71"/>
      <c r="AQ32" s="71"/>
      <c r="AR32" s="74"/>
      <c r="AS32" s="72"/>
      <c r="AT32" s="71"/>
      <c r="AU32" s="71"/>
      <c r="AV32" s="72"/>
      <c r="AW32" s="71"/>
      <c r="AX32" s="71"/>
      <c r="AY32" s="71"/>
      <c r="AZ32" s="71"/>
      <c r="BA32" s="71"/>
      <c r="BB32" s="71"/>
      <c r="BC32" s="71"/>
      <c r="BD32" s="71"/>
      <c r="BE32" s="71"/>
      <c r="BF32" s="71"/>
      <c r="BG32" s="71"/>
      <c r="BH32" s="72"/>
      <c r="BI32" s="71"/>
      <c r="BJ32" s="71"/>
      <c r="BK32" s="72"/>
      <c r="BL32" s="71"/>
      <c r="BM32" s="72"/>
      <c r="BN32" s="71"/>
      <c r="BO32" s="71"/>
      <c r="BP32" s="71"/>
      <c r="BQ32" s="72"/>
      <c r="BR32" s="71"/>
      <c r="BS32" s="71"/>
      <c r="BT32" s="71"/>
      <c r="BU32" s="71"/>
      <c r="BV32" s="72"/>
      <c r="BW32" s="71"/>
      <c r="BX32" s="71"/>
      <c r="BY32" s="72"/>
      <c r="BZ32" s="71"/>
      <c r="CA32" s="71"/>
      <c r="CB32" s="71"/>
      <c r="CC32" s="71"/>
      <c r="CD32" s="72"/>
      <c r="CE32" s="72"/>
      <c r="CF32" s="72"/>
      <c r="CG32" s="71"/>
      <c r="CH32" s="84"/>
    </row>
    <row r="33" spans="1:86" ht="23.25" hidden="1" outlineLevel="1" x14ac:dyDescent="0.25">
      <c r="B33" s="85" t="s">
        <v>104</v>
      </c>
      <c r="C33" s="150" t="s">
        <v>105</v>
      </c>
      <c r="D33" s="150"/>
      <c r="E33" s="150"/>
      <c r="F33" s="150"/>
      <c r="G33" s="150"/>
      <c r="H33" s="150"/>
      <c r="I33" s="150"/>
      <c r="J33" s="150"/>
      <c r="K33" s="150"/>
      <c r="L33" s="150"/>
      <c r="M33" s="150"/>
      <c r="N33" s="150"/>
      <c r="O33" s="150"/>
      <c r="P33" s="150"/>
      <c r="Q33" s="150"/>
      <c r="R33" s="150"/>
      <c r="S33" s="150"/>
      <c r="T33" s="150"/>
      <c r="U33" s="150"/>
      <c r="V33" s="150"/>
      <c r="W33" s="150"/>
      <c r="X33" s="150"/>
      <c r="Y33" s="150"/>
      <c r="Z33" s="150"/>
      <c r="AA33" s="150"/>
      <c r="AB33" s="150"/>
      <c r="AC33" s="150"/>
      <c r="AD33" s="150"/>
      <c r="AE33" s="150"/>
      <c r="AF33" s="150"/>
      <c r="AG33" s="150"/>
      <c r="AH33" s="150"/>
      <c r="AI33" s="150"/>
      <c r="AJ33" s="150"/>
      <c r="AK33" s="150"/>
      <c r="AL33" s="150"/>
      <c r="AM33" s="150"/>
      <c r="AN33" s="150"/>
      <c r="AO33" s="150"/>
      <c r="AP33" s="150"/>
      <c r="AQ33" s="150"/>
      <c r="AR33" s="90"/>
      <c r="AS33" s="78"/>
      <c r="AT33" s="87"/>
      <c r="AU33" s="87"/>
      <c r="AV33" s="88"/>
      <c r="AW33" s="87"/>
      <c r="AX33" s="87"/>
      <c r="AY33" s="87"/>
      <c r="AZ33" s="87"/>
      <c r="BA33" s="87"/>
      <c r="BB33" s="87"/>
      <c r="BC33" s="87"/>
      <c r="BD33" s="87"/>
      <c r="BE33" s="87"/>
      <c r="BF33" s="87"/>
      <c r="BG33" s="87"/>
      <c r="BH33" s="88"/>
      <c r="BI33" s="90"/>
      <c r="BJ33" s="90"/>
      <c r="BK33" s="78"/>
      <c r="BL33" s="90"/>
      <c r="BM33" s="78"/>
      <c r="BN33" s="90"/>
      <c r="BO33" s="90"/>
      <c r="BP33" s="90"/>
      <c r="BQ33" s="78"/>
      <c r="BR33" s="90"/>
      <c r="BS33" s="90"/>
      <c r="BT33" s="90"/>
      <c r="BU33" s="90"/>
      <c r="BV33" s="80"/>
      <c r="BW33" s="90"/>
      <c r="BX33" s="90"/>
      <c r="BY33" s="78"/>
      <c r="BZ33" s="90"/>
      <c r="CA33" s="90"/>
      <c r="CB33" s="90"/>
      <c r="CC33" s="90"/>
      <c r="CD33" s="78"/>
      <c r="CE33" s="78"/>
      <c r="CF33" s="78"/>
      <c r="CG33" s="90"/>
      <c r="CH33" s="84"/>
    </row>
    <row r="34" spans="1:86" ht="23.25" hidden="1" outlineLevel="1" x14ac:dyDescent="0.25">
      <c r="B34" s="85" t="s">
        <v>106</v>
      </c>
      <c r="C34" s="150" t="s">
        <v>107</v>
      </c>
      <c r="D34" s="150"/>
      <c r="E34" s="150"/>
      <c r="F34" s="150"/>
      <c r="G34" s="150"/>
      <c r="H34" s="150"/>
      <c r="I34" s="150"/>
      <c r="J34" s="150"/>
      <c r="K34" s="150"/>
      <c r="L34" s="150"/>
      <c r="M34" s="150"/>
      <c r="N34" s="150"/>
      <c r="O34" s="150"/>
      <c r="P34" s="150"/>
      <c r="Q34" s="150"/>
      <c r="R34" s="150"/>
      <c r="S34" s="150"/>
      <c r="T34" s="150"/>
      <c r="U34" s="150"/>
      <c r="V34" s="150"/>
      <c r="W34" s="150"/>
      <c r="X34" s="150"/>
      <c r="Y34" s="150"/>
      <c r="Z34" s="150"/>
      <c r="AA34" s="150"/>
      <c r="AB34" s="150"/>
      <c r="AC34" s="150"/>
      <c r="AD34" s="150"/>
      <c r="AE34" s="150"/>
      <c r="AF34" s="150"/>
      <c r="AG34" s="150"/>
      <c r="AH34" s="150"/>
      <c r="AI34" s="150"/>
      <c r="AJ34" s="150"/>
      <c r="AK34" s="150"/>
      <c r="AL34" s="150"/>
      <c r="AM34" s="150"/>
      <c r="AN34" s="150"/>
      <c r="AO34" s="150"/>
      <c r="AP34" s="150"/>
      <c r="AQ34" s="150"/>
      <c r="AR34" s="90"/>
      <c r="AS34" s="78"/>
      <c r="AT34" s="87"/>
      <c r="AU34" s="87"/>
      <c r="AV34" s="88"/>
      <c r="AW34" s="87"/>
      <c r="AX34" s="87"/>
      <c r="AY34" s="87"/>
      <c r="AZ34" s="87"/>
      <c r="BA34" s="87"/>
      <c r="BB34" s="87"/>
      <c r="BC34" s="87"/>
      <c r="BD34" s="87"/>
      <c r="BE34" s="87"/>
      <c r="BF34" s="87"/>
      <c r="BG34" s="87"/>
      <c r="BH34" s="88"/>
      <c r="BI34" s="90"/>
      <c r="BJ34" s="90"/>
      <c r="BK34" s="78"/>
      <c r="BL34" s="90"/>
      <c r="BM34" s="78"/>
      <c r="BN34" s="90"/>
      <c r="BO34" s="90"/>
      <c r="BP34" s="90"/>
      <c r="BQ34" s="78"/>
      <c r="BR34" s="90"/>
      <c r="BS34" s="90"/>
      <c r="BT34" s="90"/>
      <c r="BU34" s="90"/>
      <c r="BV34" s="80"/>
      <c r="BW34" s="90"/>
      <c r="BX34" s="90"/>
      <c r="BY34" s="78"/>
      <c r="BZ34" s="90"/>
      <c r="CA34" s="90"/>
      <c r="CB34" s="90"/>
      <c r="CC34" s="90"/>
      <c r="CD34" s="78"/>
      <c r="CE34" s="78"/>
      <c r="CF34" s="78"/>
      <c r="CG34" s="90"/>
      <c r="CH34" s="84"/>
    </row>
    <row r="35" spans="1:86" ht="54.95" customHeight="1" collapsed="1" x14ac:dyDescent="0.25">
      <c r="A35" s="18" t="s">
        <v>18</v>
      </c>
      <c r="B35" s="91" t="str">
        <f>A35&amp;" "&amp;VLOOKUP(A35,T_COMPETENCES[#Data],2,FALSE)</f>
        <v>C2.7 Préparer un poste ou une situation de travail</v>
      </c>
      <c r="C35" s="68" t="str">
        <f>IF(E35=0,"NE",(SUM(F35:CG35)*0.25)/COUNTA(F35:CG35))</f>
        <v>NE</v>
      </c>
      <c r="D35" s="69" t="str">
        <f>IF(E35=0,"NE",IF(AND(C35&gt;=$C$3,E35&gt;=3),"OUI","NON"))</f>
        <v>NE</v>
      </c>
      <c r="E35" s="70">
        <f>COUNTA(F35:CG35)</f>
        <v>0</v>
      </c>
      <c r="F35" s="71"/>
      <c r="G35" s="71"/>
      <c r="H35" s="72"/>
      <c r="I35" s="71"/>
      <c r="J35" s="71"/>
      <c r="K35" s="71"/>
      <c r="L35" s="71"/>
      <c r="M35" s="71"/>
      <c r="N35" s="72"/>
      <c r="O35" s="71"/>
      <c r="P35" s="71"/>
      <c r="Q35" s="73"/>
      <c r="R35" s="71"/>
      <c r="S35" s="71"/>
      <c r="T35" s="71"/>
      <c r="U35" s="71"/>
      <c r="V35" s="71"/>
      <c r="W35" s="71"/>
      <c r="X35" s="71"/>
      <c r="Y35" s="71"/>
      <c r="Z35" s="72"/>
      <c r="AA35" s="71"/>
      <c r="AB35" s="71"/>
      <c r="AC35" s="72"/>
      <c r="AD35" s="71"/>
      <c r="AE35" s="71"/>
      <c r="AF35" s="72"/>
      <c r="AG35" s="71"/>
      <c r="AH35" s="71"/>
      <c r="AI35" s="72"/>
      <c r="AJ35" s="71"/>
      <c r="AK35" s="71"/>
      <c r="AL35" s="72"/>
      <c r="AM35" s="71"/>
      <c r="AN35" s="71"/>
      <c r="AO35" s="71"/>
      <c r="AP35" s="71"/>
      <c r="AQ35" s="71"/>
      <c r="AR35" s="74"/>
      <c r="AS35" s="72"/>
      <c r="AT35" s="71"/>
      <c r="AU35" s="71"/>
      <c r="AV35" s="72"/>
      <c r="AW35" s="71"/>
      <c r="AX35" s="71"/>
      <c r="AY35" s="71"/>
      <c r="AZ35" s="71"/>
      <c r="BA35" s="71"/>
      <c r="BB35" s="71"/>
      <c r="BC35" s="71"/>
      <c r="BD35" s="71"/>
      <c r="BE35" s="71"/>
      <c r="BF35" s="71"/>
      <c r="BG35" s="71"/>
      <c r="BH35" s="72"/>
      <c r="BI35" s="71"/>
      <c r="BJ35" s="71"/>
      <c r="BK35" s="72"/>
      <c r="BL35" s="71"/>
      <c r="BM35" s="72"/>
      <c r="BN35" s="71"/>
      <c r="BO35" s="71"/>
      <c r="BP35" s="71"/>
      <c r="BQ35" s="72"/>
      <c r="BR35" s="71"/>
      <c r="BS35" s="71"/>
      <c r="BT35" s="71"/>
      <c r="BU35" s="71"/>
      <c r="BV35" s="72"/>
      <c r="BW35" s="71"/>
      <c r="BX35" s="71"/>
      <c r="BY35" s="72"/>
      <c r="BZ35" s="71"/>
      <c r="CA35" s="71"/>
      <c r="CB35" s="71"/>
      <c r="CC35" s="71"/>
      <c r="CD35" s="72"/>
      <c r="CE35" s="72"/>
      <c r="CF35" s="72"/>
      <c r="CG35" s="71"/>
      <c r="CH35" s="84"/>
    </row>
    <row r="36" spans="1:86" ht="41.25" customHeight="1" x14ac:dyDescent="0.25">
      <c r="A36" s="18">
        <v>3</v>
      </c>
      <c r="B36" s="143" t="str">
        <f>A36&amp;" "&amp;VLOOKUP(A36,T_COMPETENCES[#Data],2,FALSE)</f>
        <v>3 Participation à la réalisation d'ouvrages</v>
      </c>
      <c r="C36" s="146" t="e">
        <v>#REF!</v>
      </c>
      <c r="D36" s="146" t="e">
        <v>#REF!</v>
      </c>
      <c r="E36" s="146" t="e">
        <v>#REF!</v>
      </c>
      <c r="F36" s="146" t="e">
        <v>#REF!</v>
      </c>
      <c r="G36" s="146" t="e">
        <v>#REF!</v>
      </c>
      <c r="H36" s="146" t="e">
        <v>#REF!</v>
      </c>
      <c r="I36" s="146" t="e">
        <v>#REF!</v>
      </c>
      <c r="J36" s="146" t="e">
        <v>#REF!</v>
      </c>
      <c r="K36" s="146" t="e">
        <v>#REF!</v>
      </c>
      <c r="L36" s="146" t="e">
        <v>#REF!</v>
      </c>
      <c r="M36" s="146" t="e">
        <v>#REF!</v>
      </c>
      <c r="N36" s="146" t="e">
        <v>#REF!</v>
      </c>
      <c r="O36" s="146" t="e">
        <v>#REF!</v>
      </c>
      <c r="P36" s="146" t="e">
        <v>#REF!</v>
      </c>
      <c r="Q36" s="146" t="e">
        <v>#REF!</v>
      </c>
      <c r="R36" s="146" t="e">
        <v>#REF!</v>
      </c>
      <c r="S36" s="146" t="e">
        <v>#REF!</v>
      </c>
      <c r="T36" s="146" t="e">
        <v>#REF!</v>
      </c>
      <c r="U36" s="146" t="e">
        <v>#REF!</v>
      </c>
      <c r="V36" s="146" t="e">
        <v>#REF!</v>
      </c>
      <c r="W36" s="146" t="e">
        <v>#REF!</v>
      </c>
      <c r="X36" s="146" t="e">
        <v>#REF!</v>
      </c>
      <c r="Y36" s="146" t="e">
        <v>#REF!</v>
      </c>
      <c r="Z36" s="146" t="e">
        <v>#REF!</v>
      </c>
      <c r="AA36" s="146" t="e">
        <v>#REF!</v>
      </c>
      <c r="AB36" s="146" t="e">
        <v>#REF!</v>
      </c>
      <c r="AC36" s="146" t="e">
        <v>#REF!</v>
      </c>
      <c r="AD36" s="146" t="e">
        <v>#REF!</v>
      </c>
      <c r="AE36" s="146" t="e">
        <v>#REF!</v>
      </c>
      <c r="AF36" s="146" t="e">
        <v>#REF!</v>
      </c>
      <c r="AG36" s="146" t="e">
        <v>#REF!</v>
      </c>
      <c r="AH36" s="146" t="e">
        <v>#REF!</v>
      </c>
      <c r="AI36" s="146" t="e">
        <v>#REF!</v>
      </c>
      <c r="AJ36" s="146" t="e">
        <v>#REF!</v>
      </c>
      <c r="AK36" s="146" t="e">
        <v>#REF!</v>
      </c>
      <c r="AL36" s="146" t="e">
        <v>#REF!</v>
      </c>
      <c r="AM36" s="146" t="e">
        <v>#REF!</v>
      </c>
      <c r="AN36" s="146" t="e">
        <v>#REF!</v>
      </c>
      <c r="AO36" s="146" t="e">
        <v>#REF!</v>
      </c>
      <c r="AP36" s="146" t="e">
        <v>#REF!</v>
      </c>
      <c r="AQ36" s="146" t="e">
        <v>#REF!</v>
      </c>
      <c r="AR36" s="146" t="e">
        <v>#REF!</v>
      </c>
      <c r="AS36" s="146" t="e">
        <v>#REF!</v>
      </c>
      <c r="AT36" s="146" t="e">
        <v>#REF!</v>
      </c>
      <c r="AU36" s="146" t="e">
        <v>#REF!</v>
      </c>
      <c r="AV36" s="146" t="e">
        <v>#REF!</v>
      </c>
      <c r="AW36" s="146" t="e">
        <v>#REF!</v>
      </c>
      <c r="AX36" s="146" t="e">
        <v>#REF!</v>
      </c>
      <c r="AY36" s="146" t="e">
        <v>#REF!</v>
      </c>
      <c r="AZ36" s="146" t="e">
        <v>#REF!</v>
      </c>
      <c r="BA36" s="146" t="e">
        <v>#REF!</v>
      </c>
      <c r="BB36" s="146" t="e">
        <v>#REF!</v>
      </c>
      <c r="BC36" s="146" t="e">
        <v>#REF!</v>
      </c>
      <c r="BD36" s="146" t="e">
        <v>#REF!</v>
      </c>
      <c r="BE36" s="146" t="e">
        <v>#REF!</v>
      </c>
      <c r="BF36" s="146" t="e">
        <v>#REF!</v>
      </c>
      <c r="BG36" s="146" t="e">
        <v>#REF!</v>
      </c>
      <c r="BH36" s="146" t="e">
        <v>#REF!</v>
      </c>
      <c r="BI36" s="146" t="e">
        <v>#REF!</v>
      </c>
      <c r="BJ36" s="146" t="e">
        <v>#REF!</v>
      </c>
      <c r="BK36" s="146" t="e">
        <v>#REF!</v>
      </c>
      <c r="BL36" s="146" t="e">
        <v>#REF!</v>
      </c>
      <c r="BM36" s="146" t="e">
        <v>#REF!</v>
      </c>
      <c r="BN36" s="146" t="e">
        <v>#REF!</v>
      </c>
      <c r="BO36" s="146" t="e">
        <v>#REF!</v>
      </c>
      <c r="BP36" s="146" t="e">
        <v>#REF!</v>
      </c>
      <c r="BQ36" s="146" t="e">
        <v>#REF!</v>
      </c>
      <c r="BR36" s="146" t="e">
        <v>#REF!</v>
      </c>
      <c r="BS36" s="146" t="e">
        <v>#REF!</v>
      </c>
      <c r="BT36" s="146" t="e">
        <v>#REF!</v>
      </c>
      <c r="BU36" s="146" t="e">
        <v>#REF!</v>
      </c>
      <c r="BV36" s="146" t="e">
        <v>#REF!</v>
      </c>
      <c r="BW36" s="146" t="e">
        <v>#REF!</v>
      </c>
      <c r="BX36" s="146" t="e">
        <v>#REF!</v>
      </c>
      <c r="BY36" s="146" t="e">
        <v>#REF!</v>
      </c>
      <c r="BZ36" s="146" t="e">
        <v>#REF!</v>
      </c>
      <c r="CA36" s="146" t="e">
        <v>#REF!</v>
      </c>
      <c r="CB36" s="146" t="e">
        <v>#REF!</v>
      </c>
      <c r="CC36" s="146" t="e">
        <v>#REF!</v>
      </c>
      <c r="CD36" s="146" t="e">
        <v>#REF!</v>
      </c>
      <c r="CE36" s="146" t="e">
        <v>#REF!</v>
      </c>
      <c r="CF36" s="146" t="e">
        <v>#REF!</v>
      </c>
      <c r="CG36" s="146" t="e">
        <v>#REF!</v>
      </c>
      <c r="CH36" s="83"/>
    </row>
    <row r="37" spans="1:86" ht="54.95" customHeight="1" x14ac:dyDescent="0.25">
      <c r="A37" s="18" t="s">
        <v>19</v>
      </c>
      <c r="B37" s="67" t="str">
        <f>A37&amp;" "&amp;VLOOKUP(A37,T_COMPETENCES[#Data],2,FALSE)</f>
        <v>C3.1 Identifier les risque professionnels et appliquer les mesures de prévention</v>
      </c>
      <c r="C37" s="68" t="str">
        <f t="shared" ref="C37:C38" si="11">IF(E37=0,"NE",(SUM(F37:CG37)*0.25)/COUNTA(F37:CG37))</f>
        <v>NE</v>
      </c>
      <c r="D37" s="69" t="str">
        <f t="shared" ref="D37:D38" si="12">IF(E37=0,"NE",IF(AND(C37&gt;=$C$3,E37&gt;=3),"OUI","NON"))</f>
        <v>NE</v>
      </c>
      <c r="E37" s="70">
        <f t="shared" ref="E37:E38" si="13">COUNTA(F37:CG37)</f>
        <v>0</v>
      </c>
      <c r="F37" s="71"/>
      <c r="G37" s="71"/>
      <c r="H37" s="72"/>
      <c r="I37" s="71"/>
      <c r="J37" s="71"/>
      <c r="K37" s="71"/>
      <c r="L37" s="71"/>
      <c r="M37" s="71"/>
      <c r="N37" s="72"/>
      <c r="O37" s="71"/>
      <c r="P37" s="71"/>
      <c r="Q37" s="73"/>
      <c r="R37" s="71"/>
      <c r="S37" s="71"/>
      <c r="T37" s="71"/>
      <c r="U37" s="71"/>
      <c r="V37" s="71"/>
      <c r="W37" s="71"/>
      <c r="X37" s="71"/>
      <c r="Y37" s="71"/>
      <c r="Z37" s="72"/>
      <c r="AA37" s="71"/>
      <c r="AB37" s="71"/>
      <c r="AC37" s="72"/>
      <c r="AD37" s="71"/>
      <c r="AE37" s="71"/>
      <c r="AF37" s="72"/>
      <c r="AG37" s="71"/>
      <c r="AH37" s="71"/>
      <c r="AI37" s="72"/>
      <c r="AJ37" s="71"/>
      <c r="AK37" s="71"/>
      <c r="AL37" s="72"/>
      <c r="AM37" s="71"/>
      <c r="AN37" s="71"/>
      <c r="AO37" s="71"/>
      <c r="AP37" s="71"/>
      <c r="AQ37" s="71"/>
      <c r="AR37" s="74"/>
      <c r="AS37" s="72"/>
      <c r="AT37" s="71"/>
      <c r="AU37" s="71"/>
      <c r="AV37" s="72"/>
      <c r="AW37" s="71"/>
      <c r="AX37" s="71"/>
      <c r="AY37" s="71"/>
      <c r="AZ37" s="71"/>
      <c r="BA37" s="71"/>
      <c r="BB37" s="71"/>
      <c r="BC37" s="71"/>
      <c r="BD37" s="71"/>
      <c r="BE37" s="71"/>
      <c r="BF37" s="71"/>
      <c r="BG37" s="71"/>
      <c r="BH37" s="72"/>
      <c r="BI37" s="71"/>
      <c r="BJ37" s="71"/>
      <c r="BK37" s="72"/>
      <c r="BL37" s="71"/>
      <c r="BM37" s="72"/>
      <c r="BN37" s="71"/>
      <c r="BO37" s="71"/>
      <c r="BP37" s="71"/>
      <c r="BQ37" s="72"/>
      <c r="BR37" s="71"/>
      <c r="BS37" s="71"/>
      <c r="BT37" s="71"/>
      <c r="BU37" s="71"/>
      <c r="BV37" s="72"/>
      <c r="BW37" s="71"/>
      <c r="BX37" s="71"/>
      <c r="BY37" s="72"/>
      <c r="BZ37" s="71"/>
      <c r="CA37" s="71"/>
      <c r="CB37" s="71"/>
      <c r="CC37" s="71"/>
      <c r="CD37" s="72"/>
      <c r="CE37" s="72"/>
      <c r="CF37" s="72"/>
      <c r="CG37" s="71"/>
      <c r="CH37" s="84"/>
    </row>
    <row r="38" spans="1:86" ht="54.95" customHeight="1" x14ac:dyDescent="0.25">
      <c r="A38" s="18" t="s">
        <v>20</v>
      </c>
      <c r="B38" s="81" t="str">
        <f>A38&amp;" "&amp;VLOOKUP(A38,T_COMPETENCES[#Data],2,FALSE)</f>
        <v>C3.2 Repérer les risques lors d'une situation de travail</v>
      </c>
      <c r="C38" s="68" t="str">
        <f t="shared" si="11"/>
        <v>NE</v>
      </c>
      <c r="D38" s="69" t="str">
        <f t="shared" si="12"/>
        <v>NE</v>
      </c>
      <c r="E38" s="70">
        <f t="shared" si="13"/>
        <v>0</v>
      </c>
      <c r="F38" s="71"/>
      <c r="G38" s="71"/>
      <c r="H38" s="72"/>
      <c r="I38" s="71"/>
      <c r="J38" s="71"/>
      <c r="K38" s="71"/>
      <c r="L38" s="71"/>
      <c r="M38" s="71"/>
      <c r="N38" s="72"/>
      <c r="O38" s="71"/>
      <c r="P38" s="71"/>
      <c r="Q38" s="73"/>
      <c r="R38" s="71"/>
      <c r="S38" s="71"/>
      <c r="T38" s="71"/>
      <c r="U38" s="71"/>
      <c r="V38" s="71"/>
      <c r="W38" s="71"/>
      <c r="X38" s="71"/>
      <c r="Y38" s="71"/>
      <c r="Z38" s="72"/>
      <c r="AA38" s="71"/>
      <c r="AB38" s="71"/>
      <c r="AC38" s="72"/>
      <c r="AD38" s="71"/>
      <c r="AE38" s="71"/>
      <c r="AF38" s="72"/>
      <c r="AG38" s="71"/>
      <c r="AH38" s="71"/>
      <c r="AI38" s="72"/>
      <c r="AJ38" s="71"/>
      <c r="AK38" s="71"/>
      <c r="AL38" s="72"/>
      <c r="AM38" s="71"/>
      <c r="AN38" s="71"/>
      <c r="AO38" s="71"/>
      <c r="AP38" s="71"/>
      <c r="AQ38" s="71"/>
      <c r="AR38" s="74"/>
      <c r="AS38" s="72"/>
      <c r="AT38" s="71"/>
      <c r="AU38" s="71"/>
      <c r="AV38" s="72"/>
      <c r="AW38" s="71"/>
      <c r="AX38" s="71"/>
      <c r="AY38" s="71"/>
      <c r="AZ38" s="71"/>
      <c r="BA38" s="71"/>
      <c r="BB38" s="71"/>
      <c r="BC38" s="71"/>
      <c r="BD38" s="71"/>
      <c r="BE38" s="71"/>
      <c r="BF38" s="71"/>
      <c r="BG38" s="71"/>
      <c r="BH38" s="72"/>
      <c r="BI38" s="71"/>
      <c r="BJ38" s="71"/>
      <c r="BK38" s="72"/>
      <c r="BL38" s="71"/>
      <c r="BM38" s="72"/>
      <c r="BN38" s="71"/>
      <c r="BO38" s="71"/>
      <c r="BP38" s="71"/>
      <c r="BQ38" s="72"/>
      <c r="BR38" s="71"/>
      <c r="BS38" s="71"/>
      <c r="BT38" s="71"/>
      <c r="BU38" s="71"/>
      <c r="BV38" s="72"/>
      <c r="BW38" s="71"/>
      <c r="BX38" s="71"/>
      <c r="BY38" s="72"/>
      <c r="BZ38" s="71"/>
      <c r="CA38" s="71"/>
      <c r="CB38" s="71"/>
      <c r="CC38" s="71"/>
      <c r="CD38" s="72"/>
      <c r="CE38" s="72"/>
      <c r="CF38" s="72"/>
      <c r="CG38" s="71"/>
      <c r="CH38" s="84"/>
    </row>
    <row r="39" spans="1:86" ht="28.15" hidden="1" customHeight="1" outlineLevel="1" x14ac:dyDescent="0.25">
      <c r="B39" s="92" t="s">
        <v>108</v>
      </c>
      <c r="C39" s="149" t="s">
        <v>109</v>
      </c>
      <c r="D39" s="149"/>
      <c r="E39" s="149"/>
      <c r="F39" s="149"/>
      <c r="G39" s="149"/>
      <c r="H39" s="149"/>
      <c r="I39" s="149"/>
      <c r="J39" s="149"/>
      <c r="K39" s="149"/>
      <c r="L39" s="149"/>
      <c r="M39" s="149"/>
      <c r="N39" s="149"/>
      <c r="O39" s="149"/>
      <c r="P39" s="149"/>
      <c r="Q39" s="149"/>
      <c r="R39" s="149"/>
      <c r="S39" s="149"/>
      <c r="T39" s="149"/>
      <c r="U39" s="149"/>
      <c r="V39" s="149"/>
      <c r="W39" s="149"/>
      <c r="X39" s="149"/>
      <c r="Y39" s="149"/>
      <c r="Z39" s="149"/>
      <c r="AA39" s="149"/>
      <c r="AB39" s="149"/>
      <c r="AC39" s="149"/>
      <c r="AD39" s="149"/>
      <c r="AE39" s="149"/>
      <c r="AF39" s="149"/>
      <c r="AG39" s="149"/>
      <c r="AH39" s="149"/>
      <c r="AI39" s="149"/>
      <c r="AJ39" s="149"/>
      <c r="AK39" s="149"/>
      <c r="AL39" s="149"/>
      <c r="AM39" s="149"/>
      <c r="AN39" s="149"/>
      <c r="AO39" s="149"/>
      <c r="AP39" s="149"/>
      <c r="AQ39" s="149"/>
      <c r="AR39" s="93"/>
      <c r="AS39" s="94"/>
      <c r="AT39" s="93"/>
      <c r="AU39" s="93"/>
      <c r="AV39" s="94"/>
      <c r="AW39" s="93"/>
      <c r="AX39" s="93"/>
      <c r="AY39" s="93"/>
      <c r="AZ39" s="93"/>
      <c r="BA39" s="93"/>
      <c r="BB39" s="93"/>
      <c r="BC39" s="93"/>
      <c r="BD39" s="93"/>
      <c r="BE39" s="93"/>
      <c r="BF39" s="93"/>
      <c r="BG39" s="93"/>
      <c r="BH39" s="94"/>
      <c r="BI39" s="93"/>
      <c r="BJ39" s="93"/>
      <c r="BK39" s="94"/>
      <c r="BL39" s="93"/>
      <c r="BM39" s="94"/>
      <c r="BN39" s="93"/>
      <c r="BO39" s="93"/>
      <c r="BP39" s="93"/>
      <c r="BQ39" s="94"/>
      <c r="BR39" s="93"/>
      <c r="BS39" s="93"/>
      <c r="BT39" s="93"/>
      <c r="BU39" s="93"/>
      <c r="BV39" s="93"/>
      <c r="BW39" s="93"/>
      <c r="BX39" s="93"/>
      <c r="BY39" s="94"/>
      <c r="BZ39" s="93"/>
      <c r="CA39" s="93"/>
      <c r="CB39" s="93"/>
      <c r="CC39" s="93"/>
      <c r="CD39" s="94"/>
      <c r="CE39" s="94"/>
      <c r="CF39" s="94"/>
      <c r="CG39" s="93"/>
      <c r="CH39" s="84"/>
    </row>
    <row r="40" spans="1:86" ht="23.25" hidden="1" outlineLevel="1" x14ac:dyDescent="0.25">
      <c r="B40" s="92" t="s">
        <v>110</v>
      </c>
      <c r="C40" s="149" t="s">
        <v>111</v>
      </c>
      <c r="D40" s="149"/>
      <c r="E40" s="149"/>
      <c r="F40" s="149"/>
      <c r="G40" s="149"/>
      <c r="H40" s="149"/>
      <c r="I40" s="149"/>
      <c r="J40" s="149"/>
      <c r="K40" s="149"/>
      <c r="L40" s="149"/>
      <c r="M40" s="149"/>
      <c r="N40" s="149"/>
      <c r="O40" s="149"/>
      <c r="P40" s="149"/>
      <c r="Q40" s="149"/>
      <c r="R40" s="149"/>
      <c r="S40" s="149"/>
      <c r="T40" s="149"/>
      <c r="U40" s="149"/>
      <c r="V40" s="149"/>
      <c r="W40" s="149"/>
      <c r="X40" s="149"/>
      <c r="Y40" s="149"/>
      <c r="Z40" s="149"/>
      <c r="AA40" s="149"/>
      <c r="AB40" s="149"/>
      <c r="AC40" s="149"/>
      <c r="AD40" s="149"/>
      <c r="AE40" s="149"/>
      <c r="AF40" s="149"/>
      <c r="AG40" s="149"/>
      <c r="AH40" s="149"/>
      <c r="AI40" s="149"/>
      <c r="AJ40" s="149"/>
      <c r="AK40" s="149"/>
      <c r="AL40" s="149"/>
      <c r="AM40" s="149"/>
      <c r="AN40" s="149"/>
      <c r="AO40" s="149"/>
      <c r="AP40" s="149"/>
      <c r="AQ40" s="149"/>
      <c r="AR40" s="93"/>
      <c r="AS40" s="94"/>
      <c r="AT40" s="93"/>
      <c r="AU40" s="93"/>
      <c r="AV40" s="94"/>
      <c r="AW40" s="93"/>
      <c r="AX40" s="93"/>
      <c r="AY40" s="93"/>
      <c r="AZ40" s="93"/>
      <c r="BA40" s="93"/>
      <c r="BB40" s="93"/>
      <c r="BC40" s="93"/>
      <c r="BD40" s="93"/>
      <c r="BE40" s="93"/>
      <c r="BF40" s="93"/>
      <c r="BG40" s="93"/>
      <c r="BH40" s="94"/>
      <c r="BI40" s="93"/>
      <c r="BJ40" s="93"/>
      <c r="BK40" s="94"/>
      <c r="BL40" s="93"/>
      <c r="BM40" s="94"/>
      <c r="BN40" s="93"/>
      <c r="BO40" s="93"/>
      <c r="BP40" s="93"/>
      <c r="BQ40" s="94"/>
      <c r="BR40" s="93"/>
      <c r="BS40" s="93"/>
      <c r="BT40" s="93"/>
      <c r="BU40" s="93"/>
      <c r="BV40" s="93"/>
      <c r="BW40" s="93"/>
      <c r="BX40" s="93"/>
      <c r="BY40" s="94"/>
      <c r="BZ40" s="93"/>
      <c r="CA40" s="93"/>
      <c r="CB40" s="93"/>
      <c r="CC40" s="93"/>
      <c r="CD40" s="94"/>
      <c r="CE40" s="94"/>
      <c r="CF40" s="94"/>
      <c r="CG40" s="93"/>
      <c r="CH40" s="84"/>
    </row>
    <row r="41" spans="1:86" ht="54.95" customHeight="1" collapsed="1" x14ac:dyDescent="0.25">
      <c r="A41" s="18" t="s">
        <v>21</v>
      </c>
      <c r="B41" s="67" t="str">
        <f>A41&amp;" "&amp;VLOOKUP(A41,T_COMPETENCES[#Data],2,FALSE)</f>
        <v>C3.3 Disposer rationnellement les matériaux en tenant compte des règles de prévention des risques liés à l'activité physique.</v>
      </c>
      <c r="C41" s="68" t="str">
        <f t="shared" ref="C41:C42" si="14">IF(E41=0,"NE",(SUM(F41:CG41)*0.25)/COUNTA(F41:CG41))</f>
        <v>NE</v>
      </c>
      <c r="D41" s="69" t="str">
        <f t="shared" ref="D41:D42" si="15">IF(E41=0,"NE",IF(AND(C41&gt;=$C$3,E41&gt;=3),"OUI","NON"))</f>
        <v>NE</v>
      </c>
      <c r="E41" s="70">
        <f t="shared" ref="E41:E42" si="16">COUNTA(F41:CG41)</f>
        <v>0</v>
      </c>
      <c r="F41" s="71"/>
      <c r="G41" s="71"/>
      <c r="H41" s="72"/>
      <c r="I41" s="71"/>
      <c r="J41" s="71"/>
      <c r="K41" s="71"/>
      <c r="L41" s="71"/>
      <c r="M41" s="71"/>
      <c r="N41" s="72"/>
      <c r="O41" s="71"/>
      <c r="P41" s="71"/>
      <c r="Q41" s="73"/>
      <c r="R41" s="71"/>
      <c r="S41" s="71"/>
      <c r="T41" s="71"/>
      <c r="U41" s="71"/>
      <c r="V41" s="71"/>
      <c r="W41" s="71"/>
      <c r="X41" s="71"/>
      <c r="Y41" s="71"/>
      <c r="Z41" s="72"/>
      <c r="AA41" s="71"/>
      <c r="AB41" s="71"/>
      <c r="AC41" s="72"/>
      <c r="AD41" s="71"/>
      <c r="AE41" s="71"/>
      <c r="AF41" s="72"/>
      <c r="AG41" s="71"/>
      <c r="AH41" s="71"/>
      <c r="AI41" s="72"/>
      <c r="AJ41" s="71"/>
      <c r="AK41" s="71"/>
      <c r="AL41" s="72"/>
      <c r="AM41" s="71"/>
      <c r="AN41" s="71"/>
      <c r="AO41" s="71"/>
      <c r="AP41" s="71"/>
      <c r="AQ41" s="71"/>
      <c r="AR41" s="74"/>
      <c r="AS41" s="72"/>
      <c r="AT41" s="71"/>
      <c r="AU41" s="71"/>
      <c r="AV41" s="72"/>
      <c r="AW41" s="71"/>
      <c r="AX41" s="71"/>
      <c r="AY41" s="71"/>
      <c r="AZ41" s="71"/>
      <c r="BA41" s="71"/>
      <c r="BB41" s="71"/>
      <c r="BC41" s="71"/>
      <c r="BD41" s="71"/>
      <c r="BE41" s="71"/>
      <c r="BF41" s="71"/>
      <c r="BG41" s="71"/>
      <c r="BH41" s="72"/>
      <c r="BI41" s="71"/>
      <c r="BJ41" s="71"/>
      <c r="BK41" s="72"/>
      <c r="BL41" s="71"/>
      <c r="BM41" s="72"/>
      <c r="BN41" s="71"/>
      <c r="BO41" s="71"/>
      <c r="BP41" s="71"/>
      <c r="BQ41" s="72"/>
      <c r="BR41" s="71"/>
      <c r="BS41" s="71"/>
      <c r="BT41" s="71"/>
      <c r="BU41" s="71"/>
      <c r="BV41" s="72"/>
      <c r="BW41" s="71"/>
      <c r="BX41" s="71"/>
      <c r="BY41" s="72"/>
      <c r="BZ41" s="71"/>
      <c r="CA41" s="71"/>
      <c r="CB41" s="71"/>
      <c r="CC41" s="71"/>
      <c r="CD41" s="72"/>
      <c r="CE41" s="72"/>
      <c r="CF41" s="72"/>
      <c r="CG41" s="71"/>
      <c r="CH41" s="84"/>
    </row>
    <row r="42" spans="1:86" ht="54.95" customHeight="1" x14ac:dyDescent="0.25">
      <c r="A42" s="18" t="s">
        <v>22</v>
      </c>
      <c r="B42" s="81" t="str">
        <f>A42&amp;" "&amp;VLOOKUP(A42,T_COMPETENCES[#Data],2,FALSE)</f>
        <v>C3.4 Préparer les outils, positionner et régler les accessoires pour une opération</v>
      </c>
      <c r="C42" s="68" t="str">
        <f t="shared" si="14"/>
        <v>NE</v>
      </c>
      <c r="D42" s="69" t="str">
        <f t="shared" si="15"/>
        <v>NE</v>
      </c>
      <c r="E42" s="70">
        <f t="shared" si="16"/>
        <v>0</v>
      </c>
      <c r="F42" s="71"/>
      <c r="G42" s="71"/>
      <c r="H42" s="72"/>
      <c r="I42" s="71"/>
      <c r="J42" s="71"/>
      <c r="K42" s="71"/>
      <c r="L42" s="71"/>
      <c r="M42" s="71"/>
      <c r="N42" s="72"/>
      <c r="O42" s="71"/>
      <c r="P42" s="71"/>
      <c r="Q42" s="73"/>
      <c r="R42" s="71"/>
      <c r="S42" s="71"/>
      <c r="T42" s="71"/>
      <c r="U42" s="71"/>
      <c r="V42" s="71"/>
      <c r="W42" s="71"/>
      <c r="X42" s="71"/>
      <c r="Y42" s="71"/>
      <c r="Z42" s="72"/>
      <c r="AA42" s="71"/>
      <c r="AB42" s="71"/>
      <c r="AC42" s="72"/>
      <c r="AD42" s="71"/>
      <c r="AE42" s="71"/>
      <c r="AF42" s="72"/>
      <c r="AG42" s="71"/>
      <c r="AH42" s="71"/>
      <c r="AI42" s="72"/>
      <c r="AJ42" s="71"/>
      <c r="AK42" s="71"/>
      <c r="AL42" s="72"/>
      <c r="AM42" s="71"/>
      <c r="AN42" s="71"/>
      <c r="AO42" s="71"/>
      <c r="AP42" s="71"/>
      <c r="AQ42" s="71"/>
      <c r="AR42" s="74"/>
      <c r="AS42" s="72"/>
      <c r="AT42" s="71"/>
      <c r="AU42" s="71"/>
      <c r="AV42" s="72"/>
      <c r="AW42" s="71"/>
      <c r="AX42" s="71"/>
      <c r="AY42" s="71"/>
      <c r="AZ42" s="71"/>
      <c r="BA42" s="71"/>
      <c r="BB42" s="71"/>
      <c r="BC42" s="71"/>
      <c r="BD42" s="71"/>
      <c r="BE42" s="71"/>
      <c r="BF42" s="71"/>
      <c r="BG42" s="71"/>
      <c r="BH42" s="72"/>
      <c r="BI42" s="71"/>
      <c r="BJ42" s="71"/>
      <c r="BK42" s="72"/>
      <c r="BL42" s="71"/>
      <c r="BM42" s="72"/>
      <c r="BN42" s="71"/>
      <c r="BO42" s="71"/>
      <c r="BP42" s="71"/>
      <c r="BQ42" s="72"/>
      <c r="BR42" s="71"/>
      <c r="BS42" s="71"/>
      <c r="BT42" s="71"/>
      <c r="BU42" s="71"/>
      <c r="BV42" s="72"/>
      <c r="BW42" s="71"/>
      <c r="BX42" s="71"/>
      <c r="BY42" s="72"/>
      <c r="BZ42" s="71"/>
      <c r="CA42" s="71"/>
      <c r="CB42" s="71"/>
      <c r="CC42" s="71"/>
      <c r="CD42" s="72"/>
      <c r="CE42" s="72"/>
      <c r="CF42" s="72"/>
      <c r="CG42" s="71"/>
      <c r="CH42" s="84"/>
    </row>
    <row r="43" spans="1:86" ht="49.9" hidden="1" customHeight="1" outlineLevel="1" x14ac:dyDescent="0.25">
      <c r="B43" s="95" t="s">
        <v>112</v>
      </c>
      <c r="C43" s="149" t="s">
        <v>113</v>
      </c>
      <c r="D43" s="149"/>
      <c r="E43" s="149"/>
      <c r="F43" s="149"/>
      <c r="G43" s="149"/>
      <c r="H43" s="149"/>
      <c r="I43" s="149"/>
      <c r="J43" s="149"/>
      <c r="K43" s="149"/>
      <c r="L43" s="149"/>
      <c r="M43" s="149"/>
      <c r="N43" s="149"/>
      <c r="O43" s="149"/>
      <c r="P43" s="149"/>
      <c r="Q43" s="149"/>
      <c r="R43" s="149"/>
      <c r="S43" s="149"/>
      <c r="T43" s="149"/>
      <c r="U43" s="149"/>
      <c r="V43" s="149"/>
      <c r="W43" s="149"/>
      <c r="X43" s="149"/>
      <c r="Y43" s="149"/>
      <c r="Z43" s="149"/>
      <c r="AA43" s="149"/>
      <c r="AB43" s="149"/>
      <c r="AC43" s="149"/>
      <c r="AD43" s="149"/>
      <c r="AE43" s="149"/>
      <c r="AF43" s="149"/>
      <c r="AG43" s="149"/>
      <c r="AH43" s="149"/>
      <c r="AI43" s="149"/>
      <c r="AJ43" s="149"/>
      <c r="AK43" s="149"/>
      <c r="AL43" s="149"/>
      <c r="AM43" s="149"/>
      <c r="AN43" s="149"/>
      <c r="AO43" s="149"/>
      <c r="AP43" s="149"/>
      <c r="AQ43" s="149"/>
      <c r="AR43" s="93"/>
      <c r="AS43" s="94"/>
      <c r="AT43" s="93"/>
      <c r="AU43" s="93"/>
      <c r="AV43" s="94"/>
      <c r="AW43" s="93"/>
      <c r="AX43" s="93"/>
      <c r="AY43" s="93"/>
      <c r="AZ43" s="93"/>
      <c r="BA43" s="93"/>
      <c r="BB43" s="93"/>
      <c r="BC43" s="93"/>
      <c r="BD43" s="93"/>
      <c r="BE43" s="93"/>
      <c r="BF43" s="93"/>
      <c r="BG43" s="93"/>
      <c r="BH43" s="94"/>
      <c r="BI43" s="93"/>
      <c r="BJ43" s="93"/>
      <c r="BK43" s="94"/>
      <c r="BL43" s="93"/>
      <c r="BM43" s="94"/>
      <c r="BN43" s="93"/>
      <c r="BO43" s="93"/>
      <c r="BP43" s="93"/>
      <c r="BQ43" s="94"/>
      <c r="BR43" s="93"/>
      <c r="BS43" s="93"/>
      <c r="BT43" s="93"/>
      <c r="BU43" s="93"/>
      <c r="BV43" s="93"/>
      <c r="BW43" s="93"/>
      <c r="BX43" s="93"/>
      <c r="BY43" s="94"/>
      <c r="BZ43" s="93"/>
      <c r="CA43" s="93"/>
      <c r="CB43" s="93"/>
      <c r="CC43" s="93"/>
      <c r="CD43" s="94"/>
      <c r="CE43" s="94"/>
      <c r="CF43" s="94"/>
      <c r="CG43" s="93"/>
      <c r="CH43" s="84"/>
    </row>
    <row r="44" spans="1:86" ht="49.9" hidden="1" customHeight="1" outlineLevel="1" x14ac:dyDescent="0.25">
      <c r="B44" s="95" t="s">
        <v>114</v>
      </c>
      <c r="C44" s="149"/>
      <c r="D44" s="149"/>
      <c r="E44" s="149"/>
      <c r="F44" s="149"/>
      <c r="G44" s="149"/>
      <c r="H44" s="149"/>
      <c r="I44" s="149"/>
      <c r="J44" s="149"/>
      <c r="K44" s="149"/>
      <c r="L44" s="149"/>
      <c r="M44" s="149"/>
      <c r="N44" s="149"/>
      <c r="O44" s="149"/>
      <c r="P44" s="149"/>
      <c r="Q44" s="149"/>
      <c r="R44" s="149"/>
      <c r="S44" s="149"/>
      <c r="T44" s="149"/>
      <c r="U44" s="149"/>
      <c r="V44" s="149"/>
      <c r="W44" s="149"/>
      <c r="X44" s="149"/>
      <c r="Y44" s="149"/>
      <c r="Z44" s="149"/>
      <c r="AA44" s="149"/>
      <c r="AB44" s="149"/>
      <c r="AC44" s="149"/>
      <c r="AD44" s="149"/>
      <c r="AE44" s="149"/>
      <c r="AF44" s="149"/>
      <c r="AG44" s="149"/>
      <c r="AH44" s="149"/>
      <c r="AI44" s="149"/>
      <c r="AJ44" s="149"/>
      <c r="AK44" s="149"/>
      <c r="AL44" s="149"/>
      <c r="AM44" s="149"/>
      <c r="AN44" s="149"/>
      <c r="AO44" s="149"/>
      <c r="AP44" s="149"/>
      <c r="AQ44" s="149"/>
      <c r="AR44" s="93"/>
      <c r="AS44" s="94"/>
      <c r="AT44" s="93"/>
      <c r="AU44" s="93"/>
      <c r="AV44" s="94"/>
      <c r="AW44" s="93"/>
      <c r="AX44" s="93"/>
      <c r="AY44" s="93"/>
      <c r="AZ44" s="93"/>
      <c r="BA44" s="93"/>
      <c r="BB44" s="93"/>
      <c r="BC44" s="93"/>
      <c r="BD44" s="93"/>
      <c r="BE44" s="93"/>
      <c r="BF44" s="93"/>
      <c r="BG44" s="93"/>
      <c r="BH44" s="94"/>
      <c r="BI44" s="93"/>
      <c r="BJ44" s="93"/>
      <c r="BK44" s="94"/>
      <c r="BL44" s="93"/>
      <c r="BM44" s="94"/>
      <c r="BN44" s="93"/>
      <c r="BO44" s="93"/>
      <c r="BP44" s="93"/>
      <c r="BQ44" s="94"/>
      <c r="BR44" s="93"/>
      <c r="BS44" s="93"/>
      <c r="BT44" s="93"/>
      <c r="BU44" s="93"/>
      <c r="BV44" s="93"/>
      <c r="BW44" s="93"/>
      <c r="BX44" s="93"/>
      <c r="BY44" s="94"/>
      <c r="BZ44" s="93"/>
      <c r="CA44" s="93"/>
      <c r="CB44" s="93"/>
      <c r="CC44" s="93"/>
      <c r="CD44" s="94"/>
      <c r="CE44" s="94"/>
      <c r="CF44" s="94"/>
      <c r="CG44" s="93"/>
      <c r="CH44" s="84"/>
    </row>
    <row r="45" spans="1:86" ht="49.9" hidden="1" customHeight="1" outlineLevel="1" x14ac:dyDescent="0.25">
      <c r="B45" s="95" t="s">
        <v>115</v>
      </c>
      <c r="C45" s="149"/>
      <c r="D45" s="149"/>
      <c r="E45" s="149"/>
      <c r="F45" s="149"/>
      <c r="G45" s="149"/>
      <c r="H45" s="149"/>
      <c r="I45" s="149"/>
      <c r="J45" s="149"/>
      <c r="K45" s="149"/>
      <c r="L45" s="149"/>
      <c r="M45" s="149"/>
      <c r="N45" s="149"/>
      <c r="O45" s="149"/>
      <c r="P45" s="149"/>
      <c r="Q45" s="149"/>
      <c r="R45" s="149"/>
      <c r="S45" s="149"/>
      <c r="T45" s="149"/>
      <c r="U45" s="149"/>
      <c r="V45" s="149"/>
      <c r="W45" s="149"/>
      <c r="X45" s="149"/>
      <c r="Y45" s="149"/>
      <c r="Z45" s="149"/>
      <c r="AA45" s="149"/>
      <c r="AB45" s="149"/>
      <c r="AC45" s="149"/>
      <c r="AD45" s="149"/>
      <c r="AE45" s="149"/>
      <c r="AF45" s="149"/>
      <c r="AG45" s="149"/>
      <c r="AH45" s="149"/>
      <c r="AI45" s="149"/>
      <c r="AJ45" s="149"/>
      <c r="AK45" s="149"/>
      <c r="AL45" s="149"/>
      <c r="AM45" s="149"/>
      <c r="AN45" s="149"/>
      <c r="AO45" s="149"/>
      <c r="AP45" s="149"/>
      <c r="AQ45" s="149"/>
      <c r="AR45" s="93"/>
      <c r="AS45" s="94"/>
      <c r="AT45" s="93"/>
      <c r="AU45" s="93"/>
      <c r="AV45" s="94"/>
      <c r="AW45" s="93"/>
      <c r="AX45" s="93"/>
      <c r="AY45" s="93"/>
      <c r="AZ45" s="93"/>
      <c r="BA45" s="93"/>
      <c r="BB45" s="93"/>
      <c r="BC45" s="93"/>
      <c r="BD45" s="93"/>
      <c r="BE45" s="93"/>
      <c r="BF45" s="93"/>
      <c r="BG45" s="93"/>
      <c r="BH45" s="94"/>
      <c r="BI45" s="93"/>
      <c r="BJ45" s="93"/>
      <c r="BK45" s="94"/>
      <c r="BL45" s="93"/>
      <c r="BM45" s="94"/>
      <c r="BN45" s="93"/>
      <c r="BO45" s="93"/>
      <c r="BP45" s="93"/>
      <c r="BQ45" s="94"/>
      <c r="BR45" s="93"/>
      <c r="BS45" s="93"/>
      <c r="BT45" s="93"/>
      <c r="BU45" s="93"/>
      <c r="BV45" s="93"/>
      <c r="BW45" s="93"/>
      <c r="BX45" s="93"/>
      <c r="BY45" s="94"/>
      <c r="BZ45" s="93"/>
      <c r="CA45" s="93"/>
      <c r="CB45" s="93"/>
      <c r="CC45" s="93"/>
      <c r="CD45" s="94"/>
      <c r="CE45" s="94"/>
      <c r="CF45" s="94"/>
      <c r="CG45" s="93"/>
      <c r="CH45" s="84"/>
    </row>
    <row r="46" spans="1:86" ht="54.95" customHeight="1" collapsed="1" x14ac:dyDescent="0.25">
      <c r="A46" s="18" t="s">
        <v>23</v>
      </c>
      <c r="B46" s="67" t="str">
        <f>A46&amp;" "&amp;VLOOKUP(A46,T_COMPETENCES[#Data],2,FALSE)</f>
        <v>C3.5 Réaliser les différentes tâches dans l'ordre établi</v>
      </c>
      <c r="C46" s="68" t="str">
        <f>IF(E46=0,"NE",(SUM(F46:CG46)*0.25)/COUNTA(F46:CG46))</f>
        <v>NE</v>
      </c>
      <c r="D46" s="69" t="str">
        <f>IF(E46=0,"NE",IF(AND(C46&gt;=$C$3,E46&gt;=3),"OUI","NON"))</f>
        <v>NE</v>
      </c>
      <c r="E46" s="70">
        <f>COUNTA(F46:CG46)</f>
        <v>0</v>
      </c>
      <c r="F46" s="71"/>
      <c r="G46" s="71"/>
      <c r="H46" s="72"/>
      <c r="I46" s="71"/>
      <c r="J46" s="71"/>
      <c r="K46" s="71"/>
      <c r="L46" s="71"/>
      <c r="M46" s="71"/>
      <c r="N46" s="72"/>
      <c r="O46" s="71"/>
      <c r="P46" s="71"/>
      <c r="Q46" s="73"/>
      <c r="R46" s="71"/>
      <c r="S46" s="71"/>
      <c r="T46" s="71"/>
      <c r="U46" s="71"/>
      <c r="V46" s="71"/>
      <c r="W46" s="71"/>
      <c r="X46" s="71"/>
      <c r="Y46" s="71"/>
      <c r="Z46" s="72"/>
      <c r="AA46" s="71"/>
      <c r="AB46" s="71"/>
      <c r="AC46" s="72"/>
      <c r="AD46" s="71"/>
      <c r="AE46" s="71"/>
      <c r="AF46" s="72"/>
      <c r="AG46" s="71"/>
      <c r="AH46" s="71"/>
      <c r="AI46" s="72"/>
      <c r="AJ46" s="71"/>
      <c r="AK46" s="71"/>
      <c r="AL46" s="72"/>
      <c r="AM46" s="71"/>
      <c r="AN46" s="71"/>
      <c r="AO46" s="71"/>
      <c r="AP46" s="71"/>
      <c r="AQ46" s="71"/>
      <c r="AR46" s="74"/>
      <c r="AS46" s="72"/>
      <c r="AT46" s="71"/>
      <c r="AU46" s="71"/>
      <c r="AV46" s="72"/>
      <c r="AW46" s="71"/>
      <c r="AX46" s="71"/>
      <c r="AY46" s="71"/>
      <c r="AZ46" s="71"/>
      <c r="BA46" s="71"/>
      <c r="BB46" s="71"/>
      <c r="BC46" s="71"/>
      <c r="BD46" s="71"/>
      <c r="BE46" s="71"/>
      <c r="BF46" s="71"/>
      <c r="BG46" s="71"/>
      <c r="BH46" s="72"/>
      <c r="BI46" s="71"/>
      <c r="BJ46" s="71"/>
      <c r="BK46" s="72"/>
      <c r="BL46" s="71"/>
      <c r="BM46" s="72"/>
      <c r="BN46" s="71"/>
      <c r="BO46" s="71"/>
      <c r="BP46" s="71"/>
      <c r="BQ46" s="72"/>
      <c r="BR46" s="71"/>
      <c r="BS46" s="71"/>
      <c r="BT46" s="71"/>
      <c r="BU46" s="71"/>
      <c r="BV46" s="72"/>
      <c r="BW46" s="71"/>
      <c r="BX46" s="71"/>
      <c r="BY46" s="72"/>
      <c r="BZ46" s="71"/>
      <c r="CA46" s="71"/>
      <c r="CB46" s="71"/>
      <c r="CC46" s="71"/>
      <c r="CD46" s="72"/>
      <c r="CE46" s="72"/>
      <c r="CF46" s="72"/>
      <c r="CG46" s="71"/>
      <c r="CH46" s="84"/>
    </row>
    <row r="47" spans="1:86" ht="40.15" hidden="1" customHeight="1" outlineLevel="1" x14ac:dyDescent="0.25">
      <c r="B47" s="95" t="s">
        <v>116</v>
      </c>
      <c r="C47" s="149" t="s">
        <v>99</v>
      </c>
      <c r="D47" s="149"/>
      <c r="E47" s="149"/>
      <c r="F47" s="149"/>
      <c r="G47" s="149"/>
      <c r="H47" s="149"/>
      <c r="I47" s="149"/>
      <c r="J47" s="149"/>
      <c r="K47" s="149"/>
      <c r="L47" s="149"/>
      <c r="M47" s="149"/>
      <c r="N47" s="149"/>
      <c r="O47" s="149"/>
      <c r="P47" s="149"/>
      <c r="Q47" s="149"/>
      <c r="R47" s="149"/>
      <c r="S47" s="149"/>
      <c r="T47" s="149"/>
      <c r="U47" s="149"/>
      <c r="V47" s="149"/>
      <c r="W47" s="149"/>
      <c r="X47" s="149"/>
      <c r="Y47" s="149"/>
      <c r="Z47" s="149"/>
      <c r="AA47" s="149"/>
      <c r="AB47" s="149"/>
      <c r="AC47" s="149"/>
      <c r="AD47" s="149"/>
      <c r="AE47" s="149"/>
      <c r="AF47" s="149"/>
      <c r="AG47" s="149"/>
      <c r="AH47" s="149"/>
      <c r="AI47" s="149"/>
      <c r="AJ47" s="149"/>
      <c r="AK47" s="149"/>
      <c r="AL47" s="149"/>
      <c r="AM47" s="149"/>
      <c r="AN47" s="149"/>
      <c r="AO47" s="149"/>
      <c r="AP47" s="149"/>
      <c r="AQ47" s="149"/>
      <c r="AR47" s="93"/>
      <c r="AS47" s="94"/>
      <c r="AT47" s="93"/>
      <c r="AU47" s="93"/>
      <c r="AV47" s="94"/>
      <c r="AW47" s="93"/>
      <c r="AX47" s="93"/>
      <c r="AY47" s="93"/>
      <c r="AZ47" s="93"/>
      <c r="BA47" s="93"/>
      <c r="BB47" s="93"/>
      <c r="BC47" s="93"/>
      <c r="BD47" s="93"/>
      <c r="BE47" s="93"/>
      <c r="BF47" s="93"/>
      <c r="BG47" s="93"/>
      <c r="BH47" s="94"/>
      <c r="BI47" s="93"/>
      <c r="BJ47" s="93"/>
      <c r="BK47" s="94"/>
      <c r="BL47" s="93"/>
      <c r="BM47" s="94"/>
      <c r="BN47" s="93"/>
      <c r="BO47" s="93"/>
      <c r="BP47" s="93"/>
      <c r="BQ47" s="94"/>
      <c r="BR47" s="93"/>
      <c r="BS47" s="93"/>
      <c r="BT47" s="93"/>
      <c r="BU47" s="93"/>
      <c r="BV47" s="93"/>
      <c r="BW47" s="93"/>
      <c r="BX47" s="93"/>
      <c r="BY47" s="94"/>
      <c r="BZ47" s="93"/>
      <c r="CA47" s="93"/>
      <c r="CB47" s="93"/>
      <c r="CC47" s="93"/>
      <c r="CD47" s="94"/>
      <c r="CE47" s="94"/>
      <c r="CF47" s="94"/>
      <c r="CG47" s="93"/>
      <c r="CH47" s="84"/>
    </row>
    <row r="48" spans="1:86" ht="23.25" hidden="1" outlineLevel="1" x14ac:dyDescent="0.25">
      <c r="B48" s="95" t="s">
        <v>117</v>
      </c>
      <c r="C48" s="149" t="s">
        <v>118</v>
      </c>
      <c r="D48" s="149"/>
      <c r="E48" s="149"/>
      <c r="F48" s="149"/>
      <c r="G48" s="149"/>
      <c r="H48" s="149"/>
      <c r="I48" s="149"/>
      <c r="J48" s="149"/>
      <c r="K48" s="149"/>
      <c r="L48" s="149"/>
      <c r="M48" s="149"/>
      <c r="N48" s="149"/>
      <c r="O48" s="149"/>
      <c r="P48" s="149"/>
      <c r="Q48" s="149"/>
      <c r="R48" s="149"/>
      <c r="S48" s="149"/>
      <c r="T48" s="149"/>
      <c r="U48" s="149"/>
      <c r="V48" s="149"/>
      <c r="W48" s="149"/>
      <c r="X48" s="149"/>
      <c r="Y48" s="149"/>
      <c r="Z48" s="149"/>
      <c r="AA48" s="149"/>
      <c r="AB48" s="149"/>
      <c r="AC48" s="149"/>
      <c r="AD48" s="149"/>
      <c r="AE48" s="149"/>
      <c r="AF48" s="149"/>
      <c r="AG48" s="149"/>
      <c r="AH48" s="149"/>
      <c r="AI48" s="149"/>
      <c r="AJ48" s="149"/>
      <c r="AK48" s="149"/>
      <c r="AL48" s="149"/>
      <c r="AM48" s="149"/>
      <c r="AN48" s="149"/>
      <c r="AO48" s="149"/>
      <c r="AP48" s="149"/>
      <c r="AQ48" s="149"/>
      <c r="AR48" s="93"/>
      <c r="AS48" s="94"/>
      <c r="AT48" s="93"/>
      <c r="AU48" s="93"/>
      <c r="AV48" s="94"/>
      <c r="AW48" s="93"/>
      <c r="AX48" s="93"/>
      <c r="AY48" s="93"/>
      <c r="AZ48" s="93"/>
      <c r="BA48" s="93"/>
      <c r="BB48" s="93"/>
      <c r="BC48" s="93"/>
      <c r="BD48" s="93"/>
      <c r="BE48" s="93"/>
      <c r="BF48" s="93"/>
      <c r="BG48" s="93"/>
      <c r="BH48" s="94"/>
      <c r="BI48" s="93"/>
      <c r="BJ48" s="93"/>
      <c r="BK48" s="94"/>
      <c r="BL48" s="93"/>
      <c r="BM48" s="94"/>
      <c r="BN48" s="93"/>
      <c r="BO48" s="93"/>
      <c r="BP48" s="93"/>
      <c r="BQ48" s="94"/>
      <c r="BR48" s="93"/>
      <c r="BS48" s="93"/>
      <c r="BT48" s="93"/>
      <c r="BU48" s="93"/>
      <c r="BV48" s="93"/>
      <c r="BW48" s="93"/>
      <c r="BX48" s="93"/>
      <c r="BY48" s="94"/>
      <c r="BZ48" s="93"/>
      <c r="CA48" s="93"/>
      <c r="CB48" s="93"/>
      <c r="CC48" s="93"/>
      <c r="CD48" s="94"/>
      <c r="CE48" s="94"/>
      <c r="CF48" s="94"/>
      <c r="CG48" s="93"/>
      <c r="CH48" s="84"/>
    </row>
    <row r="49" spans="1:86" ht="54" hidden="1" customHeight="1" outlineLevel="1" x14ac:dyDescent="0.25">
      <c r="B49" s="95" t="s">
        <v>119</v>
      </c>
      <c r="C49" s="149" t="s">
        <v>120</v>
      </c>
      <c r="D49" s="149"/>
      <c r="E49" s="149"/>
      <c r="F49" s="149"/>
      <c r="G49" s="149"/>
      <c r="H49" s="149"/>
      <c r="I49" s="149"/>
      <c r="J49" s="149"/>
      <c r="K49" s="149"/>
      <c r="L49" s="149"/>
      <c r="M49" s="149"/>
      <c r="N49" s="149"/>
      <c r="O49" s="149"/>
      <c r="P49" s="149"/>
      <c r="Q49" s="149"/>
      <c r="R49" s="149"/>
      <c r="S49" s="149"/>
      <c r="T49" s="149"/>
      <c r="U49" s="149"/>
      <c r="V49" s="149"/>
      <c r="W49" s="149"/>
      <c r="X49" s="149"/>
      <c r="Y49" s="149"/>
      <c r="Z49" s="149"/>
      <c r="AA49" s="149"/>
      <c r="AB49" s="149"/>
      <c r="AC49" s="149"/>
      <c r="AD49" s="149"/>
      <c r="AE49" s="149"/>
      <c r="AF49" s="149"/>
      <c r="AG49" s="149"/>
      <c r="AH49" s="149"/>
      <c r="AI49" s="149"/>
      <c r="AJ49" s="149"/>
      <c r="AK49" s="149"/>
      <c r="AL49" s="149"/>
      <c r="AM49" s="149"/>
      <c r="AN49" s="149"/>
      <c r="AO49" s="149"/>
      <c r="AP49" s="149"/>
      <c r="AQ49" s="149"/>
      <c r="AR49" s="93"/>
      <c r="AS49" s="94"/>
      <c r="AT49" s="93"/>
      <c r="AU49" s="93"/>
      <c r="AV49" s="94"/>
      <c r="AW49" s="93"/>
      <c r="AX49" s="93"/>
      <c r="AY49" s="93"/>
      <c r="AZ49" s="93"/>
      <c r="BA49" s="93"/>
      <c r="BB49" s="93"/>
      <c r="BC49" s="93"/>
      <c r="BD49" s="93"/>
      <c r="BE49" s="93"/>
      <c r="BF49" s="93"/>
      <c r="BG49" s="93"/>
      <c r="BH49" s="94"/>
      <c r="BI49" s="93"/>
      <c r="BJ49" s="93"/>
      <c r="BK49" s="94"/>
      <c r="BL49" s="93"/>
      <c r="BM49" s="94"/>
      <c r="BN49" s="93"/>
      <c r="BO49" s="93"/>
      <c r="BP49" s="93"/>
      <c r="BQ49" s="94"/>
      <c r="BR49" s="93"/>
      <c r="BS49" s="93"/>
      <c r="BT49" s="93"/>
      <c r="BU49" s="93"/>
      <c r="BV49" s="93"/>
      <c r="BW49" s="93"/>
      <c r="BX49" s="93"/>
      <c r="BY49" s="94"/>
      <c r="BZ49" s="93"/>
      <c r="CA49" s="93"/>
      <c r="CB49" s="93"/>
      <c r="CC49" s="93"/>
      <c r="CD49" s="94"/>
      <c r="CE49" s="94"/>
      <c r="CF49" s="94"/>
      <c r="CG49" s="93"/>
      <c r="CH49" s="84"/>
    </row>
    <row r="50" spans="1:86" ht="54.95" customHeight="1" collapsed="1" x14ac:dyDescent="0.25">
      <c r="A50" s="18" t="s">
        <v>24</v>
      </c>
      <c r="B50" s="81" t="str">
        <f>A50&amp;" "&amp;VLOOKUP(A50,T_COMPETENCES[#Data],2,FALSE)</f>
        <v>C3.6 Respecter les priorités</v>
      </c>
      <c r="C50" s="68" t="str">
        <f>IF(E50=0,"NE",(SUM(F50:CG50)*0.25)/COUNTA(F50:CG50))</f>
        <v>NE</v>
      </c>
      <c r="D50" s="69" t="str">
        <f>IF(E50=0,"NE",IF(AND(C50&gt;=$C$3,E50&gt;=3),"OUI","NON"))</f>
        <v>NE</v>
      </c>
      <c r="E50" s="70">
        <f>COUNTA(F50:CG50)</f>
        <v>0</v>
      </c>
      <c r="F50" s="71"/>
      <c r="G50" s="71"/>
      <c r="H50" s="72"/>
      <c r="I50" s="71"/>
      <c r="J50" s="71"/>
      <c r="K50" s="71"/>
      <c r="L50" s="71"/>
      <c r="M50" s="71"/>
      <c r="N50" s="72"/>
      <c r="O50" s="71"/>
      <c r="P50" s="71"/>
      <c r="Q50" s="73"/>
      <c r="R50" s="71"/>
      <c r="S50" s="71"/>
      <c r="T50" s="71"/>
      <c r="U50" s="71"/>
      <c r="V50" s="71"/>
      <c r="W50" s="71"/>
      <c r="X50" s="71"/>
      <c r="Y50" s="71"/>
      <c r="Z50" s="72"/>
      <c r="AA50" s="71"/>
      <c r="AB50" s="71"/>
      <c r="AC50" s="72"/>
      <c r="AD50" s="71"/>
      <c r="AE50" s="71"/>
      <c r="AF50" s="72"/>
      <c r="AG50" s="71"/>
      <c r="AH50" s="71"/>
      <c r="AI50" s="72"/>
      <c r="AJ50" s="71"/>
      <c r="AK50" s="71"/>
      <c r="AL50" s="72"/>
      <c r="AM50" s="71"/>
      <c r="AN50" s="71"/>
      <c r="AO50" s="71"/>
      <c r="AP50" s="71"/>
      <c r="AQ50" s="71"/>
      <c r="AR50" s="74"/>
      <c r="AS50" s="72"/>
      <c r="AT50" s="71"/>
      <c r="AU50" s="71"/>
      <c r="AV50" s="72"/>
      <c r="AW50" s="71"/>
      <c r="AX50" s="71"/>
      <c r="AY50" s="71"/>
      <c r="AZ50" s="71"/>
      <c r="BA50" s="71"/>
      <c r="BB50" s="71"/>
      <c r="BC50" s="71"/>
      <c r="BD50" s="71"/>
      <c r="BE50" s="71"/>
      <c r="BF50" s="71"/>
      <c r="BG50" s="71"/>
      <c r="BH50" s="72"/>
      <c r="BI50" s="71"/>
      <c r="BJ50" s="71"/>
      <c r="BK50" s="72"/>
      <c r="BL50" s="71"/>
      <c r="BM50" s="72"/>
      <c r="BN50" s="71"/>
      <c r="BO50" s="71"/>
      <c r="BP50" s="71"/>
      <c r="BQ50" s="72"/>
      <c r="BR50" s="71"/>
      <c r="BS50" s="71"/>
      <c r="BT50" s="71"/>
      <c r="BU50" s="71"/>
      <c r="BV50" s="72"/>
      <c r="BW50" s="71"/>
      <c r="BX50" s="71"/>
      <c r="BY50" s="72"/>
      <c r="BZ50" s="71"/>
      <c r="CA50" s="71"/>
      <c r="CB50" s="71"/>
      <c r="CC50" s="71"/>
      <c r="CD50" s="72"/>
      <c r="CE50" s="72"/>
      <c r="CF50" s="72"/>
      <c r="CG50" s="71"/>
      <c r="CH50" s="84"/>
    </row>
    <row r="51" spans="1:86" ht="54" hidden="1" customHeight="1" outlineLevel="1" x14ac:dyDescent="0.25">
      <c r="B51" s="95" t="s">
        <v>121</v>
      </c>
      <c r="C51" s="149" t="s">
        <v>122</v>
      </c>
      <c r="D51" s="149"/>
      <c r="E51" s="149"/>
      <c r="F51" s="149"/>
      <c r="G51" s="149"/>
      <c r="H51" s="149"/>
      <c r="I51" s="149"/>
      <c r="J51" s="149"/>
      <c r="K51" s="149"/>
      <c r="L51" s="149"/>
      <c r="M51" s="149"/>
      <c r="N51" s="149"/>
      <c r="O51" s="149"/>
      <c r="P51" s="149"/>
      <c r="Q51" s="149"/>
      <c r="R51" s="149"/>
      <c r="S51" s="149"/>
      <c r="T51" s="149"/>
      <c r="U51" s="149"/>
      <c r="V51" s="149"/>
      <c r="W51" s="149"/>
      <c r="X51" s="149"/>
      <c r="Y51" s="149"/>
      <c r="Z51" s="149"/>
      <c r="AA51" s="149"/>
      <c r="AB51" s="149"/>
      <c r="AC51" s="149"/>
      <c r="AD51" s="149"/>
      <c r="AE51" s="149"/>
      <c r="AF51" s="149"/>
      <c r="AG51" s="149"/>
      <c r="AH51" s="149"/>
      <c r="AI51" s="149"/>
      <c r="AJ51" s="149"/>
      <c r="AK51" s="149"/>
      <c r="AL51" s="149"/>
      <c r="AM51" s="149"/>
      <c r="AN51" s="149"/>
      <c r="AO51" s="149"/>
      <c r="AP51" s="149"/>
      <c r="AQ51" s="149"/>
      <c r="AR51" s="93"/>
      <c r="AS51" s="94"/>
      <c r="AT51" s="93"/>
      <c r="AU51" s="93"/>
      <c r="AV51" s="94"/>
      <c r="AW51" s="93"/>
      <c r="AX51" s="93"/>
      <c r="AY51" s="93"/>
      <c r="AZ51" s="93"/>
      <c r="BA51" s="93"/>
      <c r="BB51" s="93"/>
      <c r="BC51" s="93"/>
      <c r="BD51" s="93"/>
      <c r="BE51" s="93"/>
      <c r="BF51" s="93"/>
      <c r="BG51" s="93"/>
      <c r="BH51" s="94"/>
      <c r="BI51" s="93"/>
      <c r="BJ51" s="93"/>
      <c r="BK51" s="94"/>
      <c r="BL51" s="93"/>
      <c r="BM51" s="94"/>
      <c r="BN51" s="93"/>
      <c r="BO51" s="93"/>
      <c r="BP51" s="93"/>
      <c r="BQ51" s="94"/>
      <c r="BR51" s="93"/>
      <c r="BS51" s="93"/>
      <c r="BT51" s="93"/>
      <c r="BU51" s="93"/>
      <c r="BV51" s="93"/>
      <c r="BW51" s="93"/>
      <c r="BX51" s="93"/>
      <c r="BY51" s="94"/>
      <c r="BZ51" s="93"/>
      <c r="CA51" s="93"/>
      <c r="CB51" s="93"/>
      <c r="CC51" s="93"/>
      <c r="CD51" s="94"/>
      <c r="CE51" s="94"/>
      <c r="CF51" s="94"/>
      <c r="CG51" s="93"/>
      <c r="CH51" s="84"/>
    </row>
    <row r="52" spans="1:86" ht="54" hidden="1" customHeight="1" outlineLevel="1" x14ac:dyDescent="0.25">
      <c r="B52" s="95" t="s">
        <v>123</v>
      </c>
      <c r="C52" s="149"/>
      <c r="D52" s="149"/>
      <c r="E52" s="149"/>
      <c r="F52" s="149"/>
      <c r="G52" s="149"/>
      <c r="H52" s="149"/>
      <c r="I52" s="149"/>
      <c r="J52" s="149"/>
      <c r="K52" s="149"/>
      <c r="L52" s="149"/>
      <c r="M52" s="149"/>
      <c r="N52" s="149"/>
      <c r="O52" s="149"/>
      <c r="P52" s="149"/>
      <c r="Q52" s="149"/>
      <c r="R52" s="149"/>
      <c r="S52" s="149"/>
      <c r="T52" s="149"/>
      <c r="U52" s="149"/>
      <c r="V52" s="149"/>
      <c r="W52" s="149"/>
      <c r="X52" s="149"/>
      <c r="Y52" s="149"/>
      <c r="Z52" s="149"/>
      <c r="AA52" s="149"/>
      <c r="AB52" s="149"/>
      <c r="AC52" s="149"/>
      <c r="AD52" s="149"/>
      <c r="AE52" s="149"/>
      <c r="AF52" s="149"/>
      <c r="AG52" s="149"/>
      <c r="AH52" s="149"/>
      <c r="AI52" s="149"/>
      <c r="AJ52" s="149"/>
      <c r="AK52" s="149"/>
      <c r="AL52" s="149"/>
      <c r="AM52" s="149"/>
      <c r="AN52" s="149"/>
      <c r="AO52" s="149"/>
      <c r="AP52" s="149"/>
      <c r="AQ52" s="149"/>
      <c r="AR52" s="93"/>
      <c r="AS52" s="94"/>
      <c r="AT52" s="93"/>
      <c r="AU52" s="93"/>
      <c r="AV52" s="94"/>
      <c r="AW52" s="93"/>
      <c r="AX52" s="93"/>
      <c r="AY52" s="93"/>
      <c r="AZ52" s="93"/>
      <c r="BA52" s="93"/>
      <c r="BB52" s="93"/>
      <c r="BC52" s="93"/>
      <c r="BD52" s="93"/>
      <c r="BE52" s="93"/>
      <c r="BF52" s="93"/>
      <c r="BG52" s="93"/>
      <c r="BH52" s="94"/>
      <c r="BI52" s="93"/>
      <c r="BJ52" s="93"/>
      <c r="BK52" s="94"/>
      <c r="BL52" s="93"/>
      <c r="BM52" s="94"/>
      <c r="BN52" s="93"/>
      <c r="BO52" s="93"/>
      <c r="BP52" s="93"/>
      <c r="BQ52" s="94"/>
      <c r="BR52" s="93"/>
      <c r="BS52" s="93"/>
      <c r="BT52" s="93"/>
      <c r="BU52" s="93"/>
      <c r="BV52" s="93"/>
      <c r="BW52" s="93"/>
      <c r="BX52" s="93"/>
      <c r="BY52" s="94"/>
      <c r="BZ52" s="93"/>
      <c r="CA52" s="93"/>
      <c r="CB52" s="93"/>
      <c r="CC52" s="93"/>
      <c r="CD52" s="94"/>
      <c r="CE52" s="94"/>
      <c r="CF52" s="94"/>
      <c r="CG52" s="93"/>
      <c r="CH52" s="84"/>
    </row>
    <row r="53" spans="1:86" ht="54.95" customHeight="1" collapsed="1" x14ac:dyDescent="0.25">
      <c r="A53" s="18" t="s">
        <v>25</v>
      </c>
      <c r="B53" s="67" t="str">
        <f>A53&amp;" "&amp;VLOOKUP(A53,T_COMPETENCES[#Data],2,FALSE)</f>
        <v>C3.7 Maîtriser les principales unités de mesures et savoir les associer aux grandeurs correspondantes</v>
      </c>
      <c r="C53" s="68" t="str">
        <f t="shared" ref="C53:C54" si="17">IF(E53=0,"NE",(SUM(F53:CG53)*0.25)/COUNTA(F53:CG53))</f>
        <v>NE</v>
      </c>
      <c r="D53" s="69" t="str">
        <f t="shared" ref="D53:D54" si="18">IF(E53=0,"NE",IF(AND(C53&gt;=$C$3,E53&gt;=3),"OUI","NON"))</f>
        <v>NE</v>
      </c>
      <c r="E53" s="70">
        <f t="shared" ref="E53:E54" si="19">COUNTA(F53:CG53)</f>
        <v>0</v>
      </c>
      <c r="F53" s="71"/>
      <c r="G53" s="71"/>
      <c r="H53" s="72"/>
      <c r="I53" s="71"/>
      <c r="J53" s="71"/>
      <c r="K53" s="71"/>
      <c r="L53" s="71"/>
      <c r="M53" s="71"/>
      <c r="N53" s="72"/>
      <c r="O53" s="71"/>
      <c r="P53" s="71"/>
      <c r="Q53" s="73"/>
      <c r="R53" s="71"/>
      <c r="S53" s="71"/>
      <c r="T53" s="71"/>
      <c r="U53" s="71"/>
      <c r="V53" s="71"/>
      <c r="W53" s="71"/>
      <c r="X53" s="71"/>
      <c r="Y53" s="71"/>
      <c r="Z53" s="72"/>
      <c r="AA53" s="71"/>
      <c r="AB53" s="71"/>
      <c r="AC53" s="72"/>
      <c r="AD53" s="71"/>
      <c r="AE53" s="71"/>
      <c r="AF53" s="72"/>
      <c r="AG53" s="71"/>
      <c r="AH53" s="71"/>
      <c r="AI53" s="72"/>
      <c r="AJ53" s="71"/>
      <c r="AK53" s="71"/>
      <c r="AL53" s="72"/>
      <c r="AM53" s="71"/>
      <c r="AN53" s="71"/>
      <c r="AO53" s="71"/>
      <c r="AP53" s="71"/>
      <c r="AQ53" s="71"/>
      <c r="AR53" s="74"/>
      <c r="AS53" s="72"/>
      <c r="AT53" s="71"/>
      <c r="AU53" s="71"/>
      <c r="AV53" s="72"/>
      <c r="AW53" s="71"/>
      <c r="AX53" s="71"/>
      <c r="AY53" s="71"/>
      <c r="AZ53" s="71"/>
      <c r="BA53" s="71"/>
      <c r="BB53" s="71"/>
      <c r="BC53" s="71"/>
      <c r="BD53" s="71"/>
      <c r="BE53" s="71"/>
      <c r="BF53" s="71"/>
      <c r="BG53" s="71"/>
      <c r="BH53" s="72"/>
      <c r="BI53" s="71"/>
      <c r="BJ53" s="71"/>
      <c r="BK53" s="72"/>
      <c r="BL53" s="71"/>
      <c r="BM53" s="72"/>
      <c r="BN53" s="71"/>
      <c r="BO53" s="71"/>
      <c r="BP53" s="71"/>
      <c r="BQ53" s="72"/>
      <c r="BR53" s="71"/>
      <c r="BS53" s="71"/>
      <c r="BT53" s="71"/>
      <c r="BU53" s="71"/>
      <c r="BV53" s="72"/>
      <c r="BW53" s="71"/>
      <c r="BX53" s="71"/>
      <c r="BY53" s="72"/>
      <c r="BZ53" s="71"/>
      <c r="CA53" s="71"/>
      <c r="CB53" s="71"/>
      <c r="CC53" s="71"/>
      <c r="CD53" s="72"/>
      <c r="CE53" s="72"/>
      <c r="CF53" s="72"/>
      <c r="CG53" s="71"/>
      <c r="CH53" s="84"/>
    </row>
    <row r="54" spans="1:86" ht="54.95" customHeight="1" x14ac:dyDescent="0.25">
      <c r="A54" s="18" t="s">
        <v>26</v>
      </c>
      <c r="B54" s="91" t="str">
        <f>A54&amp;" "&amp;VLOOKUP(A54,T_COMPETENCES[#Data],2,FALSE)</f>
        <v>C3.8 Prendre et reporter des mesures</v>
      </c>
      <c r="C54" s="68" t="str">
        <f t="shared" si="17"/>
        <v>NE</v>
      </c>
      <c r="D54" s="69" t="str">
        <f t="shared" si="18"/>
        <v>NE</v>
      </c>
      <c r="E54" s="70">
        <f t="shared" si="19"/>
        <v>0</v>
      </c>
      <c r="F54" s="71"/>
      <c r="G54" s="71"/>
      <c r="H54" s="72"/>
      <c r="I54" s="71"/>
      <c r="J54" s="71"/>
      <c r="K54" s="71"/>
      <c r="L54" s="71"/>
      <c r="M54" s="71"/>
      <c r="N54" s="72"/>
      <c r="O54" s="71"/>
      <c r="P54" s="71"/>
      <c r="Q54" s="73"/>
      <c r="R54" s="71"/>
      <c r="S54" s="71"/>
      <c r="T54" s="71"/>
      <c r="U54" s="71"/>
      <c r="V54" s="71"/>
      <c r="W54" s="71"/>
      <c r="X54" s="71"/>
      <c r="Y54" s="71"/>
      <c r="Z54" s="72"/>
      <c r="AA54" s="71"/>
      <c r="AB54" s="71"/>
      <c r="AC54" s="72"/>
      <c r="AD54" s="71"/>
      <c r="AE54" s="71"/>
      <c r="AF54" s="72"/>
      <c r="AG54" s="71"/>
      <c r="AH54" s="71"/>
      <c r="AI54" s="72"/>
      <c r="AJ54" s="71"/>
      <c r="AK54" s="71"/>
      <c r="AL54" s="72"/>
      <c r="AM54" s="71"/>
      <c r="AN54" s="71"/>
      <c r="AO54" s="71"/>
      <c r="AP54" s="71"/>
      <c r="AQ54" s="71"/>
      <c r="AR54" s="74"/>
      <c r="AS54" s="72"/>
      <c r="AT54" s="71"/>
      <c r="AU54" s="71"/>
      <c r="AV54" s="72"/>
      <c r="AW54" s="71"/>
      <c r="AX54" s="71"/>
      <c r="AY54" s="71"/>
      <c r="AZ54" s="71"/>
      <c r="BA54" s="71"/>
      <c r="BB54" s="71"/>
      <c r="BC54" s="71"/>
      <c r="BD54" s="71"/>
      <c r="BE54" s="71"/>
      <c r="BF54" s="71"/>
      <c r="BG54" s="71"/>
      <c r="BH54" s="72"/>
      <c r="BI54" s="71"/>
      <c r="BJ54" s="71"/>
      <c r="BK54" s="72"/>
      <c r="BL54" s="71"/>
      <c r="BM54" s="72"/>
      <c r="BN54" s="71"/>
      <c r="BO54" s="71"/>
      <c r="BP54" s="71"/>
      <c r="BQ54" s="72"/>
      <c r="BR54" s="71"/>
      <c r="BS54" s="71"/>
      <c r="BT54" s="71"/>
      <c r="BU54" s="71"/>
      <c r="BV54" s="72"/>
      <c r="BW54" s="71"/>
      <c r="BX54" s="71"/>
      <c r="BY54" s="72"/>
      <c r="BZ54" s="71"/>
      <c r="CA54" s="71"/>
      <c r="CB54" s="71"/>
      <c r="CC54" s="71"/>
      <c r="CD54" s="72"/>
      <c r="CE54" s="72"/>
      <c r="CF54" s="72"/>
      <c r="CG54" s="71"/>
      <c r="CH54" s="84"/>
    </row>
    <row r="55" spans="1:86" ht="54" hidden="1" customHeight="1" outlineLevel="1" x14ac:dyDescent="0.25">
      <c r="B55" s="96" t="s">
        <v>124</v>
      </c>
      <c r="C55" s="149" t="s">
        <v>125</v>
      </c>
      <c r="D55" s="149"/>
      <c r="E55" s="149"/>
      <c r="F55" s="149"/>
      <c r="G55" s="149"/>
      <c r="H55" s="149"/>
      <c r="I55" s="149"/>
      <c r="J55" s="149"/>
      <c r="K55" s="149"/>
      <c r="L55" s="149"/>
      <c r="M55" s="149"/>
      <c r="N55" s="149"/>
      <c r="O55" s="149"/>
      <c r="P55" s="149"/>
      <c r="Q55" s="149"/>
      <c r="R55" s="149"/>
      <c r="S55" s="149"/>
      <c r="T55" s="149"/>
      <c r="U55" s="149"/>
      <c r="V55" s="149"/>
      <c r="W55" s="149"/>
      <c r="X55" s="149"/>
      <c r="Y55" s="149"/>
      <c r="Z55" s="149"/>
      <c r="AA55" s="149"/>
      <c r="AB55" s="149"/>
      <c r="AC55" s="149"/>
      <c r="AD55" s="149"/>
      <c r="AE55" s="149"/>
      <c r="AF55" s="149"/>
      <c r="AG55" s="149"/>
      <c r="AH55" s="149"/>
      <c r="AI55" s="149"/>
      <c r="AJ55" s="149"/>
      <c r="AK55" s="149"/>
      <c r="AL55" s="149"/>
      <c r="AM55" s="149"/>
      <c r="AN55" s="149"/>
      <c r="AO55" s="149"/>
      <c r="AP55" s="149"/>
      <c r="AQ55" s="149"/>
      <c r="AR55" s="97"/>
      <c r="AS55" s="94"/>
      <c r="AT55" s="93"/>
      <c r="AU55" s="93"/>
      <c r="AV55" s="94"/>
      <c r="AW55" s="93"/>
      <c r="AX55" s="93"/>
      <c r="AY55" s="93"/>
      <c r="AZ55" s="93"/>
      <c r="BA55" s="93"/>
      <c r="BB55" s="93"/>
      <c r="BC55" s="93"/>
      <c r="BD55" s="93"/>
      <c r="BE55" s="93"/>
      <c r="BF55" s="93"/>
      <c r="BG55" s="93"/>
      <c r="BH55" s="94"/>
      <c r="BI55" s="93"/>
      <c r="BJ55" s="93"/>
      <c r="BK55" s="94"/>
      <c r="BL55" s="93"/>
      <c r="BM55" s="94"/>
      <c r="BN55" s="93"/>
      <c r="BO55" s="93"/>
      <c r="BP55" s="93"/>
      <c r="BQ55" s="94"/>
      <c r="BR55" s="93"/>
      <c r="BS55" s="93"/>
      <c r="BT55" s="93"/>
      <c r="BU55" s="93"/>
      <c r="BV55" s="93"/>
      <c r="BW55" s="93"/>
      <c r="BX55" s="93"/>
      <c r="BY55" s="94"/>
      <c r="BZ55" s="93"/>
      <c r="CA55" s="93"/>
      <c r="CB55" s="93"/>
      <c r="CC55" s="93"/>
      <c r="CD55" s="94"/>
      <c r="CE55" s="94"/>
      <c r="CF55" s="94"/>
      <c r="CG55" s="93"/>
      <c r="CH55" s="84"/>
    </row>
    <row r="56" spans="1:86" ht="54.95" customHeight="1" collapsed="1" x14ac:dyDescent="0.25">
      <c r="A56" s="18" t="s">
        <v>27</v>
      </c>
      <c r="B56" s="67" t="str">
        <f>A56&amp;" "&amp;VLOOKUP(A56,T_COMPETENCES[#Data],2,FALSE)</f>
        <v>C3.9 Tracer un trait de niveau, d'aplomb</v>
      </c>
      <c r="C56" s="68" t="str">
        <f t="shared" ref="C56:C62" si="20">IF(E56=0,"NE",(SUM(F56:CG56)*0.25)/COUNTA(F56:CG56))</f>
        <v>NE</v>
      </c>
      <c r="D56" s="69" t="str">
        <f t="shared" ref="D56:D62" si="21">IF(E56=0,"NE",IF(AND(C56&gt;=$C$3,E56&gt;=3),"OUI","NON"))</f>
        <v>NE</v>
      </c>
      <c r="E56" s="70">
        <f t="shared" ref="E56:E62" si="22">COUNTA(F56:CG56)</f>
        <v>0</v>
      </c>
      <c r="F56" s="71"/>
      <c r="G56" s="71"/>
      <c r="H56" s="72"/>
      <c r="I56" s="71"/>
      <c r="J56" s="71"/>
      <c r="K56" s="71"/>
      <c r="L56" s="71"/>
      <c r="M56" s="71"/>
      <c r="N56" s="72"/>
      <c r="O56" s="71"/>
      <c r="P56" s="71"/>
      <c r="Q56" s="73"/>
      <c r="R56" s="71"/>
      <c r="S56" s="71"/>
      <c r="T56" s="71"/>
      <c r="U56" s="71"/>
      <c r="V56" s="71"/>
      <c r="W56" s="71"/>
      <c r="X56" s="71"/>
      <c r="Y56" s="71"/>
      <c r="Z56" s="72"/>
      <c r="AA56" s="71"/>
      <c r="AB56" s="71"/>
      <c r="AC56" s="72"/>
      <c r="AD56" s="71"/>
      <c r="AE56" s="71"/>
      <c r="AF56" s="72"/>
      <c r="AG56" s="71"/>
      <c r="AH56" s="71"/>
      <c r="AI56" s="72"/>
      <c r="AJ56" s="71"/>
      <c r="AK56" s="71"/>
      <c r="AL56" s="72"/>
      <c r="AM56" s="71"/>
      <c r="AN56" s="71"/>
      <c r="AO56" s="71"/>
      <c r="AP56" s="71"/>
      <c r="AQ56" s="71"/>
      <c r="AR56" s="74"/>
      <c r="AS56" s="72"/>
      <c r="AT56" s="71"/>
      <c r="AU56" s="71"/>
      <c r="AV56" s="72"/>
      <c r="AW56" s="71"/>
      <c r="AX56" s="71"/>
      <c r="AY56" s="71"/>
      <c r="AZ56" s="71"/>
      <c r="BA56" s="71"/>
      <c r="BB56" s="71"/>
      <c r="BC56" s="71"/>
      <c r="BD56" s="71"/>
      <c r="BE56" s="71"/>
      <c r="BF56" s="71"/>
      <c r="BG56" s="71"/>
      <c r="BH56" s="72"/>
      <c r="BI56" s="71"/>
      <c r="BJ56" s="71"/>
      <c r="BK56" s="72"/>
      <c r="BL56" s="71"/>
      <c r="BM56" s="72"/>
      <c r="BN56" s="71"/>
      <c r="BO56" s="71"/>
      <c r="BP56" s="71"/>
      <c r="BQ56" s="72"/>
      <c r="BR56" s="71"/>
      <c r="BS56" s="71"/>
      <c r="BT56" s="71"/>
      <c r="BU56" s="71"/>
      <c r="BV56" s="72"/>
      <c r="BW56" s="71"/>
      <c r="BX56" s="71"/>
      <c r="BY56" s="72"/>
      <c r="BZ56" s="71"/>
      <c r="CA56" s="71"/>
      <c r="CB56" s="71"/>
      <c r="CC56" s="71"/>
      <c r="CD56" s="72"/>
      <c r="CE56" s="72"/>
      <c r="CF56" s="72"/>
      <c r="CG56" s="71"/>
      <c r="CH56" s="84"/>
    </row>
    <row r="57" spans="1:86" ht="54.95" customHeight="1" x14ac:dyDescent="0.25">
      <c r="A57" s="18" t="s">
        <v>28</v>
      </c>
      <c r="B57" s="81" t="str">
        <f>A57&amp;" "&amp;VLOOKUP(A57,T_COMPETENCES[#Data],2,FALSE)</f>
        <v>C3.10 Préparer des supports</v>
      </c>
      <c r="C57" s="68" t="str">
        <f t="shared" si="20"/>
        <v>NE</v>
      </c>
      <c r="D57" s="69" t="str">
        <f t="shared" si="21"/>
        <v>NE</v>
      </c>
      <c r="E57" s="70">
        <f t="shared" si="22"/>
        <v>0</v>
      </c>
      <c r="F57" s="71"/>
      <c r="G57" s="71"/>
      <c r="H57" s="72"/>
      <c r="I57" s="71"/>
      <c r="J57" s="71"/>
      <c r="K57" s="71"/>
      <c r="L57" s="71"/>
      <c r="M57" s="71"/>
      <c r="N57" s="72"/>
      <c r="O57" s="71"/>
      <c r="P57" s="71"/>
      <c r="Q57" s="73"/>
      <c r="R57" s="71"/>
      <c r="S57" s="71"/>
      <c r="T57" s="71"/>
      <c r="U57" s="71"/>
      <c r="V57" s="71"/>
      <c r="W57" s="71"/>
      <c r="X57" s="71"/>
      <c r="Y57" s="71"/>
      <c r="Z57" s="72"/>
      <c r="AA57" s="71"/>
      <c r="AB57" s="71"/>
      <c r="AC57" s="72"/>
      <c r="AD57" s="71"/>
      <c r="AE57" s="71"/>
      <c r="AF57" s="72"/>
      <c r="AG57" s="71"/>
      <c r="AH57" s="71"/>
      <c r="AI57" s="72"/>
      <c r="AJ57" s="71"/>
      <c r="AK57" s="71"/>
      <c r="AL57" s="72"/>
      <c r="AM57" s="71"/>
      <c r="AN57" s="71"/>
      <c r="AO57" s="71"/>
      <c r="AP57" s="71"/>
      <c r="AQ57" s="71"/>
      <c r="AR57" s="74"/>
      <c r="AS57" s="72"/>
      <c r="AT57" s="71"/>
      <c r="AU57" s="71"/>
      <c r="AV57" s="72"/>
      <c r="AW57" s="71"/>
      <c r="AX57" s="71"/>
      <c r="AY57" s="71"/>
      <c r="AZ57" s="71"/>
      <c r="BA57" s="71"/>
      <c r="BB57" s="71"/>
      <c r="BC57" s="71"/>
      <c r="BD57" s="71"/>
      <c r="BE57" s="71"/>
      <c r="BF57" s="71"/>
      <c r="BG57" s="71"/>
      <c r="BH57" s="72"/>
      <c r="BI57" s="71"/>
      <c r="BJ57" s="71"/>
      <c r="BK57" s="72"/>
      <c r="BL57" s="71"/>
      <c r="BM57" s="72"/>
      <c r="BN57" s="71"/>
      <c r="BO57" s="71"/>
      <c r="BP57" s="71"/>
      <c r="BQ57" s="72"/>
      <c r="BR57" s="71"/>
      <c r="BS57" s="71"/>
      <c r="BT57" s="71"/>
      <c r="BU57" s="71"/>
      <c r="BV57" s="72"/>
      <c r="BW57" s="71"/>
      <c r="BX57" s="71"/>
      <c r="BY57" s="72"/>
      <c r="BZ57" s="71"/>
      <c r="CA57" s="71"/>
      <c r="CB57" s="71"/>
      <c r="CC57" s="71"/>
      <c r="CD57" s="72"/>
      <c r="CE57" s="72"/>
      <c r="CF57" s="72"/>
      <c r="CG57" s="71"/>
      <c r="CH57" s="84"/>
    </row>
    <row r="58" spans="1:86" ht="54.95" customHeight="1" x14ac:dyDescent="0.25">
      <c r="A58" s="18" t="s">
        <v>29</v>
      </c>
      <c r="B58" s="67" t="str">
        <f>A58&amp;" "&amp;VLOOKUP(A58,T_COMPETENCES[#Data],2,FALSE)</f>
        <v>C3.11 Monter, assembler des éléments, des sous ensembles à l'aide d'une procédure ou d'une représentation graphique</v>
      </c>
      <c r="C58" s="68" t="str">
        <f t="shared" si="20"/>
        <v>NE</v>
      </c>
      <c r="D58" s="69" t="str">
        <f t="shared" si="21"/>
        <v>NE</v>
      </c>
      <c r="E58" s="70">
        <f t="shared" si="22"/>
        <v>0</v>
      </c>
      <c r="F58" s="71"/>
      <c r="G58" s="71"/>
      <c r="H58" s="72"/>
      <c r="I58" s="71"/>
      <c r="J58" s="71"/>
      <c r="K58" s="71"/>
      <c r="L58" s="71"/>
      <c r="M58" s="71"/>
      <c r="N58" s="72"/>
      <c r="O58" s="71"/>
      <c r="P58" s="71"/>
      <c r="Q58" s="73"/>
      <c r="R58" s="71"/>
      <c r="S58" s="71"/>
      <c r="T58" s="71"/>
      <c r="U58" s="71"/>
      <c r="V58" s="71"/>
      <c r="W58" s="71"/>
      <c r="X58" s="71"/>
      <c r="Y58" s="71"/>
      <c r="Z58" s="72"/>
      <c r="AA58" s="71"/>
      <c r="AB58" s="71"/>
      <c r="AC58" s="72"/>
      <c r="AD58" s="71"/>
      <c r="AE58" s="71"/>
      <c r="AF58" s="72"/>
      <c r="AG58" s="71"/>
      <c r="AH58" s="71"/>
      <c r="AI58" s="72"/>
      <c r="AJ58" s="71"/>
      <c r="AK58" s="71"/>
      <c r="AL58" s="72"/>
      <c r="AM58" s="71"/>
      <c r="AN58" s="71"/>
      <c r="AO58" s="71"/>
      <c r="AP58" s="71"/>
      <c r="AQ58" s="71"/>
      <c r="AR58" s="74"/>
      <c r="AS58" s="72"/>
      <c r="AT58" s="71"/>
      <c r="AU58" s="71"/>
      <c r="AV58" s="72"/>
      <c r="AW58" s="71"/>
      <c r="AX58" s="71"/>
      <c r="AY58" s="71"/>
      <c r="AZ58" s="71"/>
      <c r="BA58" s="71"/>
      <c r="BB58" s="71"/>
      <c r="BC58" s="71"/>
      <c r="BD58" s="71"/>
      <c r="BE58" s="71"/>
      <c r="BF58" s="71"/>
      <c r="BG58" s="71"/>
      <c r="BH58" s="72"/>
      <c r="BI58" s="71"/>
      <c r="BJ58" s="71"/>
      <c r="BK58" s="72"/>
      <c r="BL58" s="71"/>
      <c r="BM58" s="72"/>
      <c r="BN58" s="71"/>
      <c r="BO58" s="71"/>
      <c r="BP58" s="71"/>
      <c r="BQ58" s="72"/>
      <c r="BR58" s="71"/>
      <c r="BS58" s="71"/>
      <c r="BT58" s="71"/>
      <c r="BU58" s="71"/>
      <c r="BV58" s="72"/>
      <c r="BW58" s="71"/>
      <c r="BX58" s="71"/>
      <c r="BY58" s="72"/>
      <c r="BZ58" s="71"/>
      <c r="CA58" s="71"/>
      <c r="CB58" s="71"/>
      <c r="CC58" s="71"/>
      <c r="CD58" s="72"/>
      <c r="CE58" s="72"/>
      <c r="CF58" s="72"/>
      <c r="CG58" s="71"/>
      <c r="CH58" s="84"/>
    </row>
    <row r="59" spans="1:86" ht="54.95" customHeight="1" x14ac:dyDescent="0.25">
      <c r="A59" s="18" t="s">
        <v>30</v>
      </c>
      <c r="B59" s="81" t="str">
        <f>A59&amp;" "&amp;VLOOKUP(A59,T_COMPETENCES[#Data],2,FALSE)</f>
        <v>C3.12 Positionner, régler des éléments, des constituants</v>
      </c>
      <c r="C59" s="68" t="str">
        <f t="shared" si="20"/>
        <v>NE</v>
      </c>
      <c r="D59" s="69" t="str">
        <f t="shared" si="21"/>
        <v>NE</v>
      </c>
      <c r="E59" s="70">
        <f t="shared" si="22"/>
        <v>0</v>
      </c>
      <c r="F59" s="71"/>
      <c r="G59" s="71"/>
      <c r="H59" s="72"/>
      <c r="I59" s="71"/>
      <c r="J59" s="71"/>
      <c r="K59" s="71"/>
      <c r="L59" s="71"/>
      <c r="M59" s="71"/>
      <c r="N59" s="72"/>
      <c r="O59" s="71"/>
      <c r="P59" s="71"/>
      <c r="Q59" s="73"/>
      <c r="R59" s="71"/>
      <c r="S59" s="71"/>
      <c r="T59" s="71"/>
      <c r="U59" s="71"/>
      <c r="V59" s="71"/>
      <c r="W59" s="71"/>
      <c r="X59" s="71"/>
      <c r="Y59" s="71"/>
      <c r="Z59" s="72"/>
      <c r="AA59" s="71"/>
      <c r="AB59" s="71"/>
      <c r="AC59" s="72"/>
      <c r="AD59" s="71"/>
      <c r="AE59" s="71"/>
      <c r="AF59" s="72"/>
      <c r="AG59" s="71"/>
      <c r="AH59" s="71"/>
      <c r="AI59" s="72"/>
      <c r="AJ59" s="71"/>
      <c r="AK59" s="71"/>
      <c r="AL59" s="72"/>
      <c r="AM59" s="71"/>
      <c r="AN59" s="71"/>
      <c r="AO59" s="71"/>
      <c r="AP59" s="71"/>
      <c r="AQ59" s="71"/>
      <c r="AR59" s="74"/>
      <c r="AS59" s="72"/>
      <c r="AT59" s="71"/>
      <c r="AU59" s="71"/>
      <c r="AV59" s="72"/>
      <c r="AW59" s="71"/>
      <c r="AX59" s="71"/>
      <c r="AY59" s="71"/>
      <c r="AZ59" s="71"/>
      <c r="BA59" s="71"/>
      <c r="BB59" s="71"/>
      <c r="BC59" s="71"/>
      <c r="BD59" s="71"/>
      <c r="BE59" s="71"/>
      <c r="BF59" s="71"/>
      <c r="BG59" s="71"/>
      <c r="BH59" s="72"/>
      <c r="BI59" s="71"/>
      <c r="BJ59" s="71"/>
      <c r="BK59" s="72"/>
      <c r="BL59" s="71"/>
      <c r="BM59" s="72"/>
      <c r="BN59" s="71"/>
      <c r="BO59" s="71"/>
      <c r="BP59" s="71"/>
      <c r="BQ59" s="72"/>
      <c r="BR59" s="71"/>
      <c r="BS59" s="71"/>
      <c r="BT59" s="71"/>
      <c r="BU59" s="71"/>
      <c r="BV59" s="72"/>
      <c r="BW59" s="71"/>
      <c r="BX59" s="71"/>
      <c r="BY59" s="72"/>
      <c r="BZ59" s="71"/>
      <c r="CA59" s="71"/>
      <c r="CB59" s="71"/>
      <c r="CC59" s="71"/>
      <c r="CD59" s="72"/>
      <c r="CE59" s="72"/>
      <c r="CF59" s="72"/>
      <c r="CG59" s="71"/>
      <c r="CH59" s="84"/>
    </row>
    <row r="60" spans="1:86" ht="54.95" customHeight="1" x14ac:dyDescent="0.25">
      <c r="A60" s="18" t="s">
        <v>31</v>
      </c>
      <c r="B60" s="67" t="str">
        <f>A60&amp;" "&amp;VLOOKUP(A60,T_COMPETENCES[#Data],2,FALSE)</f>
        <v>C3.13 Contrôler une dimension, un assemblage, un aspect de finition</v>
      </c>
      <c r="C60" s="68" t="str">
        <f t="shared" si="20"/>
        <v>NE</v>
      </c>
      <c r="D60" s="69" t="str">
        <f t="shared" si="21"/>
        <v>NE</v>
      </c>
      <c r="E60" s="70">
        <f t="shared" si="22"/>
        <v>0</v>
      </c>
      <c r="F60" s="71"/>
      <c r="G60" s="71"/>
      <c r="H60" s="72"/>
      <c r="I60" s="71"/>
      <c r="J60" s="71"/>
      <c r="K60" s="71"/>
      <c r="L60" s="71"/>
      <c r="M60" s="71"/>
      <c r="N60" s="72"/>
      <c r="O60" s="71"/>
      <c r="P60" s="71"/>
      <c r="Q60" s="73"/>
      <c r="R60" s="71"/>
      <c r="S60" s="71"/>
      <c r="T60" s="71"/>
      <c r="U60" s="71"/>
      <c r="V60" s="71"/>
      <c r="W60" s="71"/>
      <c r="X60" s="71"/>
      <c r="Y60" s="71"/>
      <c r="Z60" s="72"/>
      <c r="AA60" s="71"/>
      <c r="AB60" s="71"/>
      <c r="AC60" s="72"/>
      <c r="AD60" s="71"/>
      <c r="AE60" s="71"/>
      <c r="AF60" s="72"/>
      <c r="AG60" s="71"/>
      <c r="AH60" s="71"/>
      <c r="AI60" s="72"/>
      <c r="AJ60" s="71"/>
      <c r="AK60" s="71"/>
      <c r="AL60" s="72"/>
      <c r="AM60" s="71"/>
      <c r="AN60" s="71"/>
      <c r="AO60" s="71"/>
      <c r="AP60" s="71"/>
      <c r="AQ60" s="71"/>
      <c r="AR60" s="74"/>
      <c r="AS60" s="72"/>
      <c r="AT60" s="71"/>
      <c r="AU60" s="71"/>
      <c r="AV60" s="72"/>
      <c r="AW60" s="71"/>
      <c r="AX60" s="71"/>
      <c r="AY60" s="71"/>
      <c r="AZ60" s="71"/>
      <c r="BA60" s="71"/>
      <c r="BB60" s="71"/>
      <c r="BC60" s="71"/>
      <c r="BD60" s="71"/>
      <c r="BE60" s="71"/>
      <c r="BF60" s="71"/>
      <c r="BG60" s="71"/>
      <c r="BH60" s="72"/>
      <c r="BI60" s="71"/>
      <c r="BJ60" s="71"/>
      <c r="BK60" s="72"/>
      <c r="BL60" s="71"/>
      <c r="BM60" s="72"/>
      <c r="BN60" s="71"/>
      <c r="BO60" s="71"/>
      <c r="BP60" s="71"/>
      <c r="BQ60" s="72"/>
      <c r="BR60" s="71"/>
      <c r="BS60" s="71"/>
      <c r="BT60" s="71"/>
      <c r="BU60" s="71"/>
      <c r="BV60" s="72"/>
      <c r="BW60" s="71"/>
      <c r="BX60" s="71"/>
      <c r="BY60" s="72"/>
      <c r="BZ60" s="71"/>
      <c r="CA60" s="71"/>
      <c r="CB60" s="71"/>
      <c r="CC60" s="71"/>
      <c r="CD60" s="72"/>
      <c r="CE60" s="72"/>
      <c r="CF60" s="72"/>
      <c r="CG60" s="71"/>
      <c r="CH60" s="84"/>
    </row>
    <row r="61" spans="1:86" ht="54.95" customHeight="1" x14ac:dyDescent="0.25">
      <c r="A61" s="18" t="s">
        <v>32</v>
      </c>
      <c r="B61" s="81" t="str">
        <f>A61&amp;" "&amp;VLOOKUP(A61,T_COMPETENCES[#Data],2,FALSE)</f>
        <v>C3.14 Vérifier les quantités</v>
      </c>
      <c r="C61" s="68" t="str">
        <f t="shared" si="20"/>
        <v>NE</v>
      </c>
      <c r="D61" s="69" t="str">
        <f t="shared" si="21"/>
        <v>NE</v>
      </c>
      <c r="E61" s="70">
        <f t="shared" si="22"/>
        <v>0</v>
      </c>
      <c r="F61" s="71"/>
      <c r="G61" s="71"/>
      <c r="H61" s="72"/>
      <c r="I61" s="71"/>
      <c r="J61" s="71"/>
      <c r="K61" s="71"/>
      <c r="L61" s="71"/>
      <c r="M61" s="71"/>
      <c r="N61" s="72"/>
      <c r="O61" s="71"/>
      <c r="P61" s="71"/>
      <c r="Q61" s="73"/>
      <c r="R61" s="71"/>
      <c r="S61" s="71"/>
      <c r="T61" s="71"/>
      <c r="U61" s="71"/>
      <c r="V61" s="71"/>
      <c r="W61" s="71"/>
      <c r="X61" s="71"/>
      <c r="Y61" s="71"/>
      <c r="Z61" s="72"/>
      <c r="AA61" s="71"/>
      <c r="AB61" s="71"/>
      <c r="AC61" s="72"/>
      <c r="AD61" s="71"/>
      <c r="AE61" s="71"/>
      <c r="AF61" s="72"/>
      <c r="AG61" s="71"/>
      <c r="AH61" s="71"/>
      <c r="AI61" s="72"/>
      <c r="AJ61" s="71"/>
      <c r="AK61" s="71"/>
      <c r="AL61" s="72"/>
      <c r="AM61" s="71"/>
      <c r="AN61" s="71"/>
      <c r="AO61" s="71"/>
      <c r="AP61" s="71"/>
      <c r="AQ61" s="71"/>
      <c r="AR61" s="74"/>
      <c r="AS61" s="72"/>
      <c r="AT61" s="71"/>
      <c r="AU61" s="71"/>
      <c r="AV61" s="72"/>
      <c r="AW61" s="71"/>
      <c r="AX61" s="71"/>
      <c r="AY61" s="71"/>
      <c r="AZ61" s="71"/>
      <c r="BA61" s="71"/>
      <c r="BB61" s="71"/>
      <c r="BC61" s="71"/>
      <c r="BD61" s="71"/>
      <c r="BE61" s="71"/>
      <c r="BF61" s="71"/>
      <c r="BG61" s="71"/>
      <c r="BH61" s="72"/>
      <c r="BI61" s="71"/>
      <c r="BJ61" s="71"/>
      <c r="BK61" s="72"/>
      <c r="BL61" s="71"/>
      <c r="BM61" s="72"/>
      <c r="BN61" s="71"/>
      <c r="BO61" s="71"/>
      <c r="BP61" s="71"/>
      <c r="BQ61" s="72"/>
      <c r="BR61" s="71"/>
      <c r="BS61" s="71"/>
      <c r="BT61" s="71"/>
      <c r="BU61" s="71"/>
      <c r="BV61" s="72"/>
      <c r="BW61" s="71"/>
      <c r="BX61" s="71"/>
      <c r="BY61" s="72"/>
      <c r="BZ61" s="71"/>
      <c r="CA61" s="71"/>
      <c r="CB61" s="71"/>
      <c r="CC61" s="71"/>
      <c r="CD61" s="72"/>
      <c r="CE61" s="72"/>
      <c r="CF61" s="72"/>
      <c r="CG61" s="71"/>
      <c r="CH61" s="84"/>
    </row>
    <row r="62" spans="1:86" ht="54.95" customHeight="1" x14ac:dyDescent="0.25">
      <c r="A62" s="18" t="s">
        <v>33</v>
      </c>
      <c r="B62" s="67" t="str">
        <f>A62&amp;" "&amp;VLOOKUP(A62,T_COMPETENCES[#Data],2,FALSE)</f>
        <v>C3.15 Exécuter une tâche dans un temps imparti</v>
      </c>
      <c r="C62" s="68" t="str">
        <f t="shared" si="20"/>
        <v>NE</v>
      </c>
      <c r="D62" s="69" t="str">
        <f t="shared" si="21"/>
        <v>NE</v>
      </c>
      <c r="E62" s="70">
        <f t="shared" si="22"/>
        <v>0</v>
      </c>
      <c r="F62" s="71"/>
      <c r="G62" s="71"/>
      <c r="H62" s="72"/>
      <c r="I62" s="71"/>
      <c r="J62" s="71"/>
      <c r="K62" s="71"/>
      <c r="L62" s="71"/>
      <c r="M62" s="71"/>
      <c r="N62" s="72"/>
      <c r="O62" s="71"/>
      <c r="P62" s="71"/>
      <c r="Q62" s="73"/>
      <c r="R62" s="71"/>
      <c r="S62" s="71"/>
      <c r="T62" s="71"/>
      <c r="U62" s="71"/>
      <c r="V62" s="71"/>
      <c r="W62" s="71"/>
      <c r="X62" s="71"/>
      <c r="Y62" s="71"/>
      <c r="Z62" s="72"/>
      <c r="AA62" s="71"/>
      <c r="AB62" s="71"/>
      <c r="AC62" s="72"/>
      <c r="AD62" s="71"/>
      <c r="AE62" s="71"/>
      <c r="AF62" s="72"/>
      <c r="AG62" s="71"/>
      <c r="AH62" s="71"/>
      <c r="AI62" s="72"/>
      <c r="AJ62" s="71"/>
      <c r="AK62" s="71"/>
      <c r="AL62" s="72"/>
      <c r="AM62" s="71"/>
      <c r="AN62" s="71"/>
      <c r="AO62" s="71"/>
      <c r="AP62" s="71"/>
      <c r="AQ62" s="71"/>
      <c r="AR62" s="74"/>
      <c r="AS62" s="72"/>
      <c r="AT62" s="71"/>
      <c r="AU62" s="71"/>
      <c r="AV62" s="72"/>
      <c r="AW62" s="71"/>
      <c r="AX62" s="71"/>
      <c r="AY62" s="71"/>
      <c r="AZ62" s="71"/>
      <c r="BA62" s="71"/>
      <c r="BB62" s="71"/>
      <c r="BC62" s="71"/>
      <c r="BD62" s="71"/>
      <c r="BE62" s="71"/>
      <c r="BF62" s="71"/>
      <c r="BG62" s="71"/>
      <c r="BH62" s="72"/>
      <c r="BI62" s="71"/>
      <c r="BJ62" s="71"/>
      <c r="BK62" s="72"/>
      <c r="BL62" s="71"/>
      <c r="BM62" s="72"/>
      <c r="BN62" s="71"/>
      <c r="BO62" s="71"/>
      <c r="BP62" s="71"/>
      <c r="BQ62" s="72"/>
      <c r="BR62" s="71"/>
      <c r="BS62" s="71"/>
      <c r="BT62" s="71"/>
      <c r="BU62" s="71"/>
      <c r="BV62" s="72"/>
      <c r="BW62" s="71"/>
      <c r="BX62" s="71"/>
      <c r="BY62" s="72"/>
      <c r="BZ62" s="71"/>
      <c r="CA62" s="71"/>
      <c r="CB62" s="71"/>
      <c r="CC62" s="71"/>
      <c r="CD62" s="72"/>
      <c r="CE62" s="72"/>
      <c r="CF62" s="72"/>
      <c r="CG62" s="71"/>
      <c r="CH62" s="84"/>
    </row>
    <row r="63" spans="1:86" ht="23.25" hidden="1" outlineLevel="1" x14ac:dyDescent="0.25">
      <c r="B63" s="95" t="s">
        <v>126</v>
      </c>
      <c r="C63" s="149" t="s">
        <v>127</v>
      </c>
      <c r="D63" s="149"/>
      <c r="E63" s="149"/>
      <c r="F63" s="149"/>
      <c r="G63" s="149"/>
      <c r="H63" s="149"/>
      <c r="I63" s="149"/>
      <c r="J63" s="149"/>
      <c r="K63" s="149"/>
      <c r="L63" s="149"/>
      <c r="M63" s="149"/>
      <c r="N63" s="149"/>
      <c r="O63" s="149"/>
      <c r="P63" s="149"/>
      <c r="Q63" s="149"/>
      <c r="R63" s="149"/>
      <c r="S63" s="149"/>
      <c r="T63" s="149"/>
      <c r="U63" s="149"/>
      <c r="V63" s="149"/>
      <c r="W63" s="149"/>
      <c r="X63" s="149"/>
      <c r="Y63" s="149"/>
      <c r="Z63" s="149"/>
      <c r="AA63" s="149"/>
      <c r="AB63" s="149"/>
      <c r="AC63" s="149"/>
      <c r="AD63" s="149"/>
      <c r="AE63" s="149"/>
      <c r="AF63" s="149"/>
      <c r="AG63" s="149"/>
      <c r="AH63" s="149"/>
      <c r="AI63" s="149"/>
      <c r="AJ63" s="149"/>
      <c r="AK63" s="149"/>
      <c r="AL63" s="149"/>
      <c r="AM63" s="149"/>
      <c r="AN63" s="149"/>
      <c r="AO63" s="149"/>
      <c r="AP63" s="149"/>
      <c r="AQ63" s="149"/>
      <c r="AR63" s="98"/>
      <c r="AS63" s="99"/>
      <c r="AT63" s="98"/>
      <c r="AU63" s="98"/>
      <c r="AV63" s="99"/>
      <c r="AW63" s="98"/>
      <c r="AX63" s="98"/>
      <c r="AY63" s="98"/>
      <c r="AZ63" s="98"/>
      <c r="BA63" s="98"/>
      <c r="BB63" s="98"/>
      <c r="BC63" s="98"/>
      <c r="BD63" s="98"/>
      <c r="BE63" s="98"/>
      <c r="BF63" s="98"/>
      <c r="BG63" s="98"/>
      <c r="BH63" s="99"/>
      <c r="BI63" s="98"/>
      <c r="BJ63" s="98"/>
      <c r="BK63" s="99"/>
      <c r="BL63" s="98"/>
      <c r="BM63" s="99"/>
      <c r="BN63" s="98"/>
      <c r="BO63" s="98"/>
      <c r="BP63" s="98"/>
      <c r="BQ63" s="99"/>
      <c r="BR63" s="98"/>
      <c r="BS63" s="98"/>
      <c r="BT63" s="98"/>
      <c r="BU63" s="98"/>
      <c r="BV63" s="98"/>
      <c r="BW63" s="98"/>
      <c r="BX63" s="98"/>
      <c r="BY63" s="99"/>
      <c r="BZ63" s="98"/>
      <c r="CA63" s="98"/>
      <c r="CB63" s="98"/>
      <c r="CC63" s="98"/>
      <c r="CD63" s="99"/>
      <c r="CE63" s="99"/>
      <c r="CF63" s="99"/>
      <c r="CG63" s="98"/>
      <c r="CH63" s="84"/>
    </row>
    <row r="64" spans="1:86" ht="23.25" hidden="1" outlineLevel="1" x14ac:dyDescent="0.25">
      <c r="B64" s="95" t="s">
        <v>128</v>
      </c>
      <c r="C64" s="149" t="s">
        <v>129</v>
      </c>
      <c r="D64" s="149"/>
      <c r="E64" s="149"/>
      <c r="F64" s="149"/>
      <c r="G64" s="149"/>
      <c r="H64" s="149"/>
      <c r="I64" s="149"/>
      <c r="J64" s="149"/>
      <c r="K64" s="149"/>
      <c r="L64" s="149"/>
      <c r="M64" s="149"/>
      <c r="N64" s="149"/>
      <c r="O64" s="149"/>
      <c r="P64" s="149"/>
      <c r="Q64" s="149"/>
      <c r="R64" s="149"/>
      <c r="S64" s="149"/>
      <c r="T64" s="149"/>
      <c r="U64" s="149"/>
      <c r="V64" s="149"/>
      <c r="W64" s="149"/>
      <c r="X64" s="149"/>
      <c r="Y64" s="149"/>
      <c r="Z64" s="149"/>
      <c r="AA64" s="149"/>
      <c r="AB64" s="149"/>
      <c r="AC64" s="149"/>
      <c r="AD64" s="149"/>
      <c r="AE64" s="149"/>
      <c r="AF64" s="149"/>
      <c r="AG64" s="149"/>
      <c r="AH64" s="149"/>
      <c r="AI64" s="149"/>
      <c r="AJ64" s="149"/>
      <c r="AK64" s="149"/>
      <c r="AL64" s="149"/>
      <c r="AM64" s="149"/>
      <c r="AN64" s="149"/>
      <c r="AO64" s="149"/>
      <c r="AP64" s="149"/>
      <c r="AQ64" s="149"/>
      <c r="AR64" s="98"/>
      <c r="AS64" s="99"/>
      <c r="AT64" s="98"/>
      <c r="AU64" s="98"/>
      <c r="AV64" s="99"/>
      <c r="AW64" s="98"/>
      <c r="AX64" s="98"/>
      <c r="AY64" s="98"/>
      <c r="AZ64" s="98"/>
      <c r="BA64" s="98"/>
      <c r="BB64" s="98"/>
      <c r="BC64" s="98"/>
      <c r="BD64" s="98"/>
      <c r="BE64" s="98"/>
      <c r="BF64" s="98"/>
      <c r="BG64" s="98"/>
      <c r="BH64" s="99"/>
      <c r="BI64" s="98"/>
      <c r="BJ64" s="98"/>
      <c r="BK64" s="99"/>
      <c r="BL64" s="98"/>
      <c r="BM64" s="99"/>
      <c r="BN64" s="98"/>
      <c r="BO64" s="98"/>
      <c r="BP64" s="98"/>
      <c r="BQ64" s="99"/>
      <c r="BR64" s="98"/>
      <c r="BS64" s="98"/>
      <c r="BT64" s="98"/>
      <c r="BU64" s="98"/>
      <c r="BV64" s="98"/>
      <c r="BW64" s="98"/>
      <c r="BX64" s="98"/>
      <c r="BY64" s="99"/>
      <c r="BZ64" s="98"/>
      <c r="CA64" s="98"/>
      <c r="CB64" s="98"/>
      <c r="CC64" s="98"/>
      <c r="CD64" s="99"/>
      <c r="CE64" s="99"/>
      <c r="CF64" s="99"/>
      <c r="CG64" s="98"/>
      <c r="CH64" s="84"/>
    </row>
    <row r="65" spans="1:86" ht="42" customHeight="1" collapsed="1" x14ac:dyDescent="0.25">
      <c r="A65" s="18">
        <v>4</v>
      </c>
      <c r="B65" s="143" t="str">
        <f>A65&amp;" "&amp;VLOOKUP(A65,T_COMPETENCES[#Data],2,FALSE)</f>
        <v>4 Communication et compte rendu</v>
      </c>
      <c r="C65" s="144" t="e">
        <v>#REF!</v>
      </c>
      <c r="D65" s="145" t="e">
        <v>#REF!</v>
      </c>
      <c r="E65" s="144" t="e">
        <v>#REF!</v>
      </c>
      <c r="F65" s="144" t="e">
        <v>#REF!</v>
      </c>
      <c r="G65" s="144" t="e">
        <v>#REF!</v>
      </c>
      <c r="H65" s="144" t="e">
        <v>#REF!</v>
      </c>
      <c r="I65" s="144" t="e">
        <v>#REF!</v>
      </c>
      <c r="J65" s="144" t="e">
        <v>#REF!</v>
      </c>
      <c r="K65" s="144" t="e">
        <v>#REF!</v>
      </c>
      <c r="L65" s="144" t="e">
        <v>#REF!</v>
      </c>
      <c r="M65" s="144" t="e">
        <v>#REF!</v>
      </c>
      <c r="N65" s="144" t="e">
        <v>#REF!</v>
      </c>
      <c r="O65" s="144" t="e">
        <v>#REF!</v>
      </c>
      <c r="P65" s="144" t="e">
        <v>#REF!</v>
      </c>
      <c r="Q65" s="144" t="e">
        <v>#REF!</v>
      </c>
      <c r="R65" s="144" t="e">
        <v>#REF!</v>
      </c>
      <c r="S65" s="144" t="e">
        <v>#REF!</v>
      </c>
      <c r="T65" s="144" t="e">
        <v>#REF!</v>
      </c>
      <c r="U65" s="144" t="e">
        <v>#REF!</v>
      </c>
      <c r="V65" s="144" t="e">
        <v>#REF!</v>
      </c>
      <c r="W65" s="144" t="e">
        <v>#REF!</v>
      </c>
      <c r="X65" s="144" t="e">
        <v>#REF!</v>
      </c>
      <c r="Y65" s="144" t="e">
        <v>#REF!</v>
      </c>
      <c r="Z65" s="144" t="e">
        <v>#REF!</v>
      </c>
      <c r="AA65" s="144" t="e">
        <v>#REF!</v>
      </c>
      <c r="AB65" s="144" t="e">
        <v>#REF!</v>
      </c>
      <c r="AC65" s="144" t="e">
        <v>#REF!</v>
      </c>
      <c r="AD65" s="144" t="e">
        <v>#REF!</v>
      </c>
      <c r="AE65" s="144" t="e">
        <v>#REF!</v>
      </c>
      <c r="AF65" s="144" t="e">
        <v>#REF!</v>
      </c>
      <c r="AG65" s="144" t="e">
        <v>#REF!</v>
      </c>
      <c r="AH65" s="144" t="e">
        <v>#REF!</v>
      </c>
      <c r="AI65" s="144" t="e">
        <v>#REF!</v>
      </c>
      <c r="AJ65" s="144" t="e">
        <v>#REF!</v>
      </c>
      <c r="AK65" s="144" t="e">
        <v>#REF!</v>
      </c>
      <c r="AL65" s="144" t="e">
        <v>#REF!</v>
      </c>
      <c r="AM65" s="144" t="e">
        <v>#REF!</v>
      </c>
      <c r="AN65" s="144" t="e">
        <v>#REF!</v>
      </c>
      <c r="AO65" s="144" t="e">
        <v>#REF!</v>
      </c>
      <c r="AP65" s="144" t="e">
        <v>#REF!</v>
      </c>
      <c r="AQ65" s="144" t="e">
        <v>#REF!</v>
      </c>
      <c r="AR65" s="146" t="e">
        <v>#REF!</v>
      </c>
      <c r="AS65" s="146" t="e">
        <v>#REF!</v>
      </c>
      <c r="AT65" s="146" t="e">
        <v>#REF!</v>
      </c>
      <c r="AU65" s="146" t="e">
        <v>#REF!</v>
      </c>
      <c r="AV65" s="146" t="e">
        <v>#REF!</v>
      </c>
      <c r="AW65" s="146" t="e">
        <v>#REF!</v>
      </c>
      <c r="AX65" s="146" t="e">
        <v>#REF!</v>
      </c>
      <c r="AY65" s="146" t="e">
        <v>#REF!</v>
      </c>
      <c r="AZ65" s="146" t="e">
        <v>#REF!</v>
      </c>
      <c r="BA65" s="146" t="e">
        <v>#REF!</v>
      </c>
      <c r="BB65" s="146" t="e">
        <v>#REF!</v>
      </c>
      <c r="BC65" s="146" t="e">
        <v>#REF!</v>
      </c>
      <c r="BD65" s="146" t="e">
        <v>#REF!</v>
      </c>
      <c r="BE65" s="146" t="e">
        <v>#REF!</v>
      </c>
      <c r="BF65" s="146" t="e">
        <v>#REF!</v>
      </c>
      <c r="BG65" s="146" t="e">
        <v>#REF!</v>
      </c>
      <c r="BH65" s="146" t="e">
        <v>#REF!</v>
      </c>
      <c r="BI65" s="146" t="e">
        <v>#REF!</v>
      </c>
      <c r="BJ65" s="146" t="e">
        <v>#REF!</v>
      </c>
      <c r="BK65" s="146" t="e">
        <v>#REF!</v>
      </c>
      <c r="BL65" s="146" t="e">
        <v>#REF!</v>
      </c>
      <c r="BM65" s="146" t="e">
        <v>#REF!</v>
      </c>
      <c r="BN65" s="146" t="e">
        <v>#REF!</v>
      </c>
      <c r="BO65" s="146" t="e">
        <v>#REF!</v>
      </c>
      <c r="BP65" s="146" t="e">
        <v>#REF!</v>
      </c>
      <c r="BQ65" s="146" t="e">
        <v>#REF!</v>
      </c>
      <c r="BR65" s="146" t="e">
        <v>#REF!</v>
      </c>
      <c r="BS65" s="146" t="e">
        <v>#REF!</v>
      </c>
      <c r="BT65" s="146" t="e">
        <v>#REF!</v>
      </c>
      <c r="BU65" s="146" t="e">
        <v>#REF!</v>
      </c>
      <c r="BV65" s="146" t="e">
        <v>#REF!</v>
      </c>
      <c r="BW65" s="146" t="e">
        <v>#REF!</v>
      </c>
      <c r="BX65" s="146" t="e">
        <v>#REF!</v>
      </c>
      <c r="BY65" s="146" t="e">
        <v>#REF!</v>
      </c>
      <c r="BZ65" s="146" t="e">
        <v>#REF!</v>
      </c>
      <c r="CA65" s="146" t="e">
        <v>#REF!</v>
      </c>
      <c r="CB65" s="146" t="e">
        <v>#REF!</v>
      </c>
      <c r="CC65" s="146" t="e">
        <v>#REF!</v>
      </c>
      <c r="CD65" s="146" t="e">
        <v>#REF!</v>
      </c>
      <c r="CE65" s="146" t="e">
        <v>#REF!</v>
      </c>
      <c r="CF65" s="146" t="e">
        <v>#REF!</v>
      </c>
      <c r="CG65" s="146" t="e">
        <v>#REF!</v>
      </c>
      <c r="CH65" s="83"/>
    </row>
    <row r="66" spans="1:86" ht="54.95" customHeight="1" x14ac:dyDescent="0.25">
      <c r="A66" s="18" t="s">
        <v>34</v>
      </c>
      <c r="B66" s="81" t="str">
        <f>A66&amp;" "&amp;VLOOKUP(A66,T_COMPETENCES[#Data],2,FALSE)</f>
        <v>C4.1 Faire un compte rendu écrit et oral d'une activité en atelier ou en entreprise</v>
      </c>
      <c r="C66" s="68" t="str">
        <f>IF(E66=0,"NE",(SUM(F66:CG66)*0.25)/COUNTA(F66:CG66))</f>
        <v>NE</v>
      </c>
      <c r="D66" s="69" t="str">
        <f>IF(E66=0,"NE",IF(AND(C66&gt;=$C$3,E66&gt;=3),"OUI","NON"))</f>
        <v>NE</v>
      </c>
      <c r="E66" s="70">
        <f>COUNTA(F66:CG66)</f>
        <v>0</v>
      </c>
      <c r="F66" s="71"/>
      <c r="G66" s="71"/>
      <c r="H66" s="72"/>
      <c r="I66" s="71"/>
      <c r="J66" s="71"/>
      <c r="K66" s="71"/>
      <c r="L66" s="71"/>
      <c r="M66" s="71"/>
      <c r="N66" s="72"/>
      <c r="O66" s="71"/>
      <c r="P66" s="71"/>
      <c r="Q66" s="73"/>
      <c r="R66" s="71"/>
      <c r="S66" s="71"/>
      <c r="T66" s="71"/>
      <c r="U66" s="71"/>
      <c r="V66" s="71"/>
      <c r="W66" s="71"/>
      <c r="X66" s="71"/>
      <c r="Y66" s="71"/>
      <c r="Z66" s="72"/>
      <c r="AA66" s="71"/>
      <c r="AB66" s="71"/>
      <c r="AC66" s="72"/>
      <c r="AD66" s="71"/>
      <c r="AE66" s="71"/>
      <c r="AF66" s="72"/>
      <c r="AG66" s="71"/>
      <c r="AH66" s="71"/>
      <c r="AI66" s="72"/>
      <c r="AJ66" s="71"/>
      <c r="AK66" s="71"/>
      <c r="AL66" s="72"/>
      <c r="AM66" s="71"/>
      <c r="AN66" s="71"/>
      <c r="AO66" s="71"/>
      <c r="AP66" s="71"/>
      <c r="AQ66" s="71"/>
      <c r="AR66" s="74"/>
      <c r="AS66" s="72"/>
      <c r="AT66" s="71"/>
      <c r="AU66" s="71"/>
      <c r="AV66" s="72"/>
      <c r="AW66" s="71"/>
      <c r="AX66" s="71"/>
      <c r="AY66" s="71"/>
      <c r="AZ66" s="71"/>
      <c r="BA66" s="71"/>
      <c r="BB66" s="71"/>
      <c r="BC66" s="71"/>
      <c r="BD66" s="71"/>
      <c r="BE66" s="71"/>
      <c r="BF66" s="71"/>
      <c r="BG66" s="71"/>
      <c r="BH66" s="72"/>
      <c r="BI66" s="71"/>
      <c r="BJ66" s="71"/>
      <c r="BK66" s="72"/>
      <c r="BL66" s="71"/>
      <c r="BM66" s="72"/>
      <c r="BN66" s="71"/>
      <c r="BO66" s="71"/>
      <c r="BP66" s="71"/>
      <c r="BQ66" s="72"/>
      <c r="BR66" s="71"/>
      <c r="BS66" s="71"/>
      <c r="BT66" s="71"/>
      <c r="BU66" s="71"/>
      <c r="BV66" s="72"/>
      <c r="BW66" s="71"/>
      <c r="BX66" s="71"/>
      <c r="BY66" s="72"/>
      <c r="BZ66" s="71"/>
      <c r="CA66" s="71"/>
      <c r="CB66" s="71"/>
      <c r="CC66" s="71"/>
      <c r="CD66" s="72"/>
      <c r="CE66" s="72"/>
      <c r="CF66" s="72"/>
      <c r="CG66" s="71"/>
      <c r="CH66" s="84"/>
    </row>
    <row r="67" spans="1:86" ht="23.25" hidden="1" outlineLevel="1" x14ac:dyDescent="0.25">
      <c r="B67" s="82" t="s">
        <v>130</v>
      </c>
      <c r="C67" s="147" t="s">
        <v>131</v>
      </c>
      <c r="D67" s="148"/>
      <c r="E67" s="148"/>
      <c r="F67" s="148"/>
      <c r="G67" s="148"/>
      <c r="H67" s="148"/>
      <c r="I67" s="148"/>
      <c r="J67" s="148"/>
      <c r="K67" s="148"/>
      <c r="L67" s="148"/>
      <c r="M67" s="148"/>
      <c r="N67" s="148"/>
      <c r="O67" s="148"/>
      <c r="P67" s="148"/>
      <c r="Q67" s="148"/>
      <c r="R67" s="148"/>
      <c r="S67" s="148"/>
      <c r="T67" s="148"/>
      <c r="U67" s="148"/>
      <c r="V67" s="148"/>
      <c r="W67" s="148"/>
      <c r="X67" s="148"/>
      <c r="Y67" s="148"/>
      <c r="Z67" s="148"/>
      <c r="AA67" s="148"/>
      <c r="AB67" s="148"/>
      <c r="AC67" s="148"/>
      <c r="AD67" s="148"/>
      <c r="AE67" s="148"/>
      <c r="AF67" s="148"/>
      <c r="AG67" s="148"/>
      <c r="AH67" s="148"/>
      <c r="AI67" s="148"/>
      <c r="AJ67" s="148"/>
      <c r="AK67" s="148"/>
      <c r="AL67" s="148"/>
      <c r="AM67" s="148"/>
      <c r="AN67" s="148"/>
      <c r="AO67" s="148"/>
      <c r="AP67" s="148"/>
      <c r="AQ67" s="148"/>
      <c r="AR67" s="100"/>
      <c r="AS67" s="80"/>
      <c r="AT67" s="101"/>
      <c r="AU67" s="101"/>
      <c r="AV67" s="80"/>
      <c r="AW67" s="101"/>
      <c r="AX67" s="101"/>
      <c r="AY67" s="101"/>
      <c r="AZ67" s="101"/>
      <c r="BA67" s="101"/>
      <c r="BB67" s="101"/>
      <c r="BC67" s="101"/>
      <c r="BD67" s="101"/>
      <c r="BE67" s="101"/>
      <c r="BF67" s="101"/>
      <c r="BG67" s="101"/>
      <c r="BH67" s="80"/>
      <c r="BI67" s="101"/>
      <c r="BJ67" s="101"/>
      <c r="BK67" s="80"/>
      <c r="BL67" s="101"/>
      <c r="BM67" s="80"/>
      <c r="BN67" s="101"/>
      <c r="BO67" s="101"/>
      <c r="BP67" s="101"/>
      <c r="BQ67" s="80"/>
      <c r="BR67" s="101"/>
      <c r="BS67" s="101"/>
      <c r="BT67" s="101"/>
      <c r="BU67" s="101"/>
      <c r="BV67" s="102"/>
      <c r="BW67" s="101"/>
      <c r="BX67" s="101"/>
      <c r="BY67" s="80"/>
      <c r="BZ67" s="101"/>
      <c r="CA67" s="101"/>
      <c r="CB67" s="101"/>
      <c r="CC67" s="101"/>
      <c r="CD67" s="80"/>
      <c r="CE67" s="80"/>
      <c r="CF67" s="80"/>
      <c r="CG67" s="101"/>
      <c r="CH67" s="84"/>
    </row>
    <row r="68" spans="1:86" ht="23.25" hidden="1" outlineLevel="1" x14ac:dyDescent="0.25">
      <c r="B68" s="82" t="s">
        <v>132</v>
      </c>
      <c r="C68" s="147" t="s">
        <v>133</v>
      </c>
      <c r="D68" s="148"/>
      <c r="E68" s="148"/>
      <c r="F68" s="148"/>
      <c r="G68" s="148"/>
      <c r="H68" s="148"/>
      <c r="I68" s="148"/>
      <c r="J68" s="148"/>
      <c r="K68" s="148"/>
      <c r="L68" s="148"/>
      <c r="M68" s="148"/>
      <c r="N68" s="148"/>
      <c r="O68" s="148"/>
      <c r="P68" s="148"/>
      <c r="Q68" s="148"/>
      <c r="R68" s="148"/>
      <c r="S68" s="148"/>
      <c r="T68" s="148"/>
      <c r="U68" s="148"/>
      <c r="V68" s="148"/>
      <c r="W68" s="148"/>
      <c r="X68" s="148"/>
      <c r="Y68" s="148"/>
      <c r="Z68" s="148"/>
      <c r="AA68" s="148"/>
      <c r="AB68" s="148"/>
      <c r="AC68" s="148"/>
      <c r="AD68" s="148"/>
      <c r="AE68" s="148"/>
      <c r="AF68" s="148"/>
      <c r="AG68" s="148"/>
      <c r="AH68" s="148"/>
      <c r="AI68" s="148"/>
      <c r="AJ68" s="148"/>
      <c r="AK68" s="148"/>
      <c r="AL68" s="148"/>
      <c r="AM68" s="148"/>
      <c r="AN68" s="148"/>
      <c r="AO68" s="148"/>
      <c r="AP68" s="148"/>
      <c r="AQ68" s="148"/>
      <c r="AR68" s="100"/>
      <c r="AS68" s="80"/>
      <c r="AT68" s="101"/>
      <c r="AU68" s="101"/>
      <c r="AV68" s="80"/>
      <c r="AW68" s="101"/>
      <c r="AX68" s="101"/>
      <c r="AY68" s="101"/>
      <c r="AZ68" s="101"/>
      <c r="BA68" s="101"/>
      <c r="BB68" s="101"/>
      <c r="BC68" s="101"/>
      <c r="BD68" s="101"/>
      <c r="BE68" s="101"/>
      <c r="BF68" s="101"/>
      <c r="BG68" s="101"/>
      <c r="BH68" s="80"/>
      <c r="BI68" s="101"/>
      <c r="BJ68" s="101"/>
      <c r="BK68" s="80"/>
      <c r="BL68" s="101"/>
      <c r="BM68" s="80"/>
      <c r="BN68" s="101"/>
      <c r="BO68" s="101"/>
      <c r="BP68" s="101"/>
      <c r="BQ68" s="80"/>
      <c r="BR68" s="101"/>
      <c r="BS68" s="101"/>
      <c r="BT68" s="101"/>
      <c r="BU68" s="101"/>
      <c r="BV68" s="102"/>
      <c r="BW68" s="101"/>
      <c r="BX68" s="101"/>
      <c r="BY68" s="80"/>
      <c r="BZ68" s="101"/>
      <c r="CA68" s="101"/>
      <c r="CB68" s="101"/>
      <c r="CC68" s="101"/>
      <c r="CD68" s="80"/>
      <c r="CE68" s="80"/>
      <c r="CF68" s="80"/>
      <c r="CG68" s="101"/>
      <c r="CH68" s="84"/>
    </row>
    <row r="69" spans="1:86" ht="23.25" hidden="1" outlineLevel="1" x14ac:dyDescent="0.25">
      <c r="B69" s="82" t="s">
        <v>134</v>
      </c>
      <c r="C69" s="147" t="s">
        <v>135</v>
      </c>
      <c r="D69" s="148"/>
      <c r="E69" s="148"/>
      <c r="F69" s="148"/>
      <c r="G69" s="148"/>
      <c r="H69" s="148"/>
      <c r="I69" s="148"/>
      <c r="J69" s="148"/>
      <c r="K69" s="148"/>
      <c r="L69" s="148"/>
      <c r="M69" s="148"/>
      <c r="N69" s="148"/>
      <c r="O69" s="148"/>
      <c r="P69" s="148"/>
      <c r="Q69" s="148"/>
      <c r="R69" s="148"/>
      <c r="S69" s="148"/>
      <c r="T69" s="148"/>
      <c r="U69" s="148"/>
      <c r="V69" s="148"/>
      <c r="W69" s="148"/>
      <c r="X69" s="148"/>
      <c r="Y69" s="148"/>
      <c r="Z69" s="148"/>
      <c r="AA69" s="148"/>
      <c r="AB69" s="148"/>
      <c r="AC69" s="148"/>
      <c r="AD69" s="148"/>
      <c r="AE69" s="148"/>
      <c r="AF69" s="148"/>
      <c r="AG69" s="148"/>
      <c r="AH69" s="148"/>
      <c r="AI69" s="148"/>
      <c r="AJ69" s="148"/>
      <c r="AK69" s="148"/>
      <c r="AL69" s="148"/>
      <c r="AM69" s="148"/>
      <c r="AN69" s="148"/>
      <c r="AO69" s="148"/>
      <c r="AP69" s="148"/>
      <c r="AQ69" s="148"/>
      <c r="AR69" s="100"/>
      <c r="AS69" s="80"/>
      <c r="AT69" s="101"/>
      <c r="AU69" s="101"/>
      <c r="AV69" s="80"/>
      <c r="AW69" s="101"/>
      <c r="AX69" s="101"/>
      <c r="AY69" s="101"/>
      <c r="AZ69" s="101"/>
      <c r="BA69" s="101"/>
      <c r="BB69" s="101"/>
      <c r="BC69" s="101"/>
      <c r="BD69" s="101"/>
      <c r="BE69" s="101"/>
      <c r="BF69" s="101"/>
      <c r="BG69" s="101"/>
      <c r="BH69" s="80"/>
      <c r="BI69" s="101"/>
      <c r="BJ69" s="101"/>
      <c r="BK69" s="80"/>
      <c r="BL69" s="101"/>
      <c r="BM69" s="80"/>
      <c r="BN69" s="101"/>
      <c r="BO69" s="101"/>
      <c r="BP69" s="101"/>
      <c r="BQ69" s="80"/>
      <c r="BR69" s="101"/>
      <c r="BS69" s="101"/>
      <c r="BT69" s="101"/>
      <c r="BU69" s="101"/>
      <c r="BV69" s="102"/>
      <c r="BW69" s="101"/>
      <c r="BX69" s="101"/>
      <c r="BY69" s="80"/>
      <c r="BZ69" s="101"/>
      <c r="CA69" s="101"/>
      <c r="CB69" s="101"/>
      <c r="CC69" s="101"/>
      <c r="CD69" s="80"/>
      <c r="CE69" s="80"/>
      <c r="CF69" s="80"/>
      <c r="CG69" s="101"/>
      <c r="CH69" s="84"/>
    </row>
    <row r="70" spans="1:86" ht="54.95" customHeight="1" collapsed="1" x14ac:dyDescent="0.25">
      <c r="A70" s="18" t="s">
        <v>35</v>
      </c>
      <c r="B70" s="67" t="str">
        <f>A70&amp;" "&amp;VLOOKUP(A70,T_COMPETENCES[#Data],2,FALSE)</f>
        <v>C4.2 Décrire oralement une situation et/ou des conditions de travail</v>
      </c>
      <c r="C70" s="68" t="str">
        <f>IF(E70=0,"NE",(SUM(F70:CG70)*0.25)/COUNTA(F70:CG70))</f>
        <v>NE</v>
      </c>
      <c r="D70" s="69" t="str">
        <f>IF(E70=0,"NE",IF(AND(C70&gt;=$C$3,E70&gt;=3),"OUI","NON"))</f>
        <v>NE</v>
      </c>
      <c r="E70" s="70">
        <f>COUNTA(F70:CG70)</f>
        <v>0</v>
      </c>
      <c r="F70" s="71"/>
      <c r="G70" s="71"/>
      <c r="H70" s="72"/>
      <c r="I70" s="71"/>
      <c r="J70" s="71"/>
      <c r="K70" s="71"/>
      <c r="L70" s="71"/>
      <c r="M70" s="71"/>
      <c r="N70" s="72"/>
      <c r="O70" s="71"/>
      <c r="P70" s="71"/>
      <c r="Q70" s="73"/>
      <c r="R70" s="71"/>
      <c r="S70" s="71"/>
      <c r="T70" s="71"/>
      <c r="U70" s="71"/>
      <c r="V70" s="71"/>
      <c r="W70" s="71"/>
      <c r="X70" s="71"/>
      <c r="Y70" s="71"/>
      <c r="Z70" s="72"/>
      <c r="AA70" s="71"/>
      <c r="AB70" s="71"/>
      <c r="AC70" s="72"/>
      <c r="AD70" s="71"/>
      <c r="AE70" s="71"/>
      <c r="AF70" s="72"/>
      <c r="AG70" s="71"/>
      <c r="AH70" s="71"/>
      <c r="AI70" s="72"/>
      <c r="AJ70" s="71"/>
      <c r="AK70" s="71"/>
      <c r="AL70" s="72"/>
      <c r="AM70" s="71"/>
      <c r="AN70" s="71"/>
      <c r="AO70" s="71"/>
      <c r="AP70" s="71"/>
      <c r="AQ70" s="71"/>
      <c r="AR70" s="74"/>
      <c r="AS70" s="72"/>
      <c r="AT70" s="71"/>
      <c r="AU70" s="71"/>
      <c r="AV70" s="72"/>
      <c r="AW70" s="71"/>
      <c r="AX70" s="71"/>
      <c r="AY70" s="71"/>
      <c r="AZ70" s="71"/>
      <c r="BA70" s="71"/>
      <c r="BB70" s="71"/>
      <c r="BC70" s="71"/>
      <c r="BD70" s="71"/>
      <c r="BE70" s="71"/>
      <c r="BF70" s="71"/>
      <c r="BG70" s="71"/>
      <c r="BH70" s="72"/>
      <c r="BI70" s="71"/>
      <c r="BJ70" s="71"/>
      <c r="BK70" s="72"/>
      <c r="BL70" s="71"/>
      <c r="BM70" s="72"/>
      <c r="BN70" s="71"/>
      <c r="BO70" s="71"/>
      <c r="BP70" s="71"/>
      <c r="BQ70" s="72"/>
      <c r="BR70" s="71"/>
      <c r="BS70" s="71"/>
      <c r="BT70" s="71"/>
      <c r="BU70" s="71"/>
      <c r="BV70" s="72"/>
      <c r="BW70" s="71"/>
      <c r="BX70" s="71"/>
      <c r="BY70" s="72"/>
      <c r="BZ70" s="71"/>
      <c r="CA70" s="71"/>
      <c r="CB70" s="71"/>
      <c r="CC70" s="71"/>
      <c r="CD70" s="72"/>
      <c r="CE70" s="72"/>
      <c r="CF70" s="72"/>
      <c r="CG70" s="71"/>
      <c r="CH70" s="84"/>
    </row>
    <row r="71" spans="1:86" ht="23.25" hidden="1" outlineLevel="1" x14ac:dyDescent="0.25">
      <c r="B71" s="103" t="s">
        <v>136</v>
      </c>
      <c r="C71" s="148" t="s">
        <v>137</v>
      </c>
      <c r="D71" s="148"/>
      <c r="E71" s="148"/>
      <c r="F71" s="148"/>
      <c r="G71" s="148"/>
      <c r="H71" s="148"/>
      <c r="I71" s="148"/>
      <c r="J71" s="148"/>
      <c r="K71" s="148"/>
      <c r="L71" s="148"/>
      <c r="M71" s="148"/>
      <c r="N71" s="148"/>
      <c r="O71" s="148"/>
      <c r="P71" s="148"/>
      <c r="Q71" s="148"/>
      <c r="R71" s="148"/>
      <c r="S71" s="148"/>
      <c r="T71" s="148"/>
      <c r="U71" s="148"/>
      <c r="V71" s="148"/>
      <c r="W71" s="148"/>
      <c r="X71" s="148"/>
      <c r="Y71" s="148"/>
      <c r="Z71" s="148"/>
      <c r="AA71" s="148"/>
      <c r="AB71" s="148"/>
      <c r="AC71" s="148"/>
      <c r="AD71" s="148"/>
      <c r="AE71" s="148"/>
      <c r="AF71" s="148"/>
      <c r="AG71" s="148"/>
      <c r="AH71" s="148"/>
      <c r="AI71" s="148"/>
      <c r="AJ71" s="148"/>
      <c r="AK71" s="148"/>
      <c r="AL71" s="148"/>
      <c r="AM71" s="148"/>
      <c r="AN71" s="148"/>
      <c r="AO71" s="148"/>
      <c r="AP71" s="148"/>
      <c r="AQ71" s="148"/>
      <c r="AR71" s="101"/>
      <c r="AS71" s="80"/>
      <c r="AT71" s="101"/>
      <c r="AU71" s="101"/>
      <c r="AV71" s="80"/>
      <c r="AW71" s="101"/>
      <c r="AX71" s="101"/>
      <c r="AY71" s="101"/>
      <c r="AZ71" s="101"/>
      <c r="BA71" s="101"/>
      <c r="BB71" s="101"/>
      <c r="BC71" s="101"/>
      <c r="BD71" s="101"/>
      <c r="BE71" s="101"/>
      <c r="BF71" s="101"/>
      <c r="BG71" s="101"/>
      <c r="BH71" s="80"/>
      <c r="BI71" s="101"/>
      <c r="BJ71" s="101"/>
      <c r="BK71" s="80"/>
      <c r="BL71" s="101"/>
      <c r="BM71" s="80"/>
      <c r="BN71" s="101"/>
      <c r="BO71" s="101"/>
      <c r="BP71" s="101"/>
      <c r="BQ71" s="80"/>
      <c r="BR71" s="101"/>
      <c r="BS71" s="101"/>
      <c r="BT71" s="101"/>
      <c r="BU71" s="101"/>
      <c r="BV71" s="102"/>
      <c r="BW71" s="101"/>
      <c r="BX71" s="101"/>
      <c r="BY71" s="80"/>
      <c r="BZ71" s="101"/>
      <c r="CA71" s="101"/>
      <c r="CB71" s="101"/>
      <c r="CC71" s="101"/>
      <c r="CD71" s="80"/>
      <c r="CE71" s="80"/>
      <c r="CF71" s="80"/>
      <c r="CG71" s="101"/>
      <c r="CH71" s="84"/>
    </row>
    <row r="72" spans="1:86" ht="81" hidden="1" customHeight="1" outlineLevel="1" x14ac:dyDescent="0.25">
      <c r="B72" s="103" t="s">
        <v>138</v>
      </c>
      <c r="C72" s="148" t="s">
        <v>139</v>
      </c>
      <c r="D72" s="148"/>
      <c r="E72" s="148"/>
      <c r="F72" s="148"/>
      <c r="G72" s="148"/>
      <c r="H72" s="148"/>
      <c r="I72" s="148"/>
      <c r="J72" s="148"/>
      <c r="K72" s="148"/>
      <c r="L72" s="148"/>
      <c r="M72" s="148"/>
      <c r="N72" s="148"/>
      <c r="O72" s="148"/>
      <c r="P72" s="148"/>
      <c r="Q72" s="148"/>
      <c r="R72" s="148"/>
      <c r="S72" s="148"/>
      <c r="T72" s="148"/>
      <c r="U72" s="148"/>
      <c r="V72" s="148"/>
      <c r="W72" s="148"/>
      <c r="X72" s="148"/>
      <c r="Y72" s="148"/>
      <c r="Z72" s="148"/>
      <c r="AA72" s="148"/>
      <c r="AB72" s="148"/>
      <c r="AC72" s="148"/>
      <c r="AD72" s="148"/>
      <c r="AE72" s="148"/>
      <c r="AF72" s="148"/>
      <c r="AG72" s="148"/>
      <c r="AH72" s="148"/>
      <c r="AI72" s="148"/>
      <c r="AJ72" s="148"/>
      <c r="AK72" s="148"/>
      <c r="AL72" s="148"/>
      <c r="AM72" s="148"/>
      <c r="AN72" s="148"/>
      <c r="AO72" s="148"/>
      <c r="AP72" s="148"/>
      <c r="AQ72" s="148"/>
      <c r="AR72" s="101"/>
      <c r="AS72" s="80"/>
      <c r="AT72" s="101"/>
      <c r="AU72" s="101"/>
      <c r="AV72" s="80"/>
      <c r="AW72" s="101"/>
      <c r="AX72" s="101"/>
      <c r="AY72" s="101"/>
      <c r="AZ72" s="101"/>
      <c r="BA72" s="101"/>
      <c r="BB72" s="101"/>
      <c r="BC72" s="101"/>
      <c r="BD72" s="101"/>
      <c r="BE72" s="101"/>
      <c r="BF72" s="101"/>
      <c r="BG72" s="101"/>
      <c r="BH72" s="80"/>
      <c r="BI72" s="101"/>
      <c r="BJ72" s="101"/>
      <c r="BK72" s="80"/>
      <c r="BL72" s="101"/>
      <c r="BM72" s="80"/>
      <c r="BN72" s="101"/>
      <c r="BO72" s="101"/>
      <c r="BP72" s="101"/>
      <c r="BQ72" s="80"/>
      <c r="BR72" s="101"/>
      <c r="BS72" s="101"/>
      <c r="BT72" s="101"/>
      <c r="BU72" s="101"/>
      <c r="BV72" s="102"/>
      <c r="BW72" s="101"/>
      <c r="BX72" s="101"/>
      <c r="BY72" s="80"/>
      <c r="BZ72" s="101"/>
      <c r="CA72" s="101"/>
      <c r="CB72" s="101"/>
      <c r="CC72" s="101"/>
      <c r="CD72" s="80"/>
      <c r="CE72" s="80"/>
      <c r="CF72" s="80"/>
      <c r="CG72" s="101"/>
      <c r="CH72" s="84"/>
    </row>
    <row r="73" spans="1:86" ht="54.95" customHeight="1" collapsed="1" x14ac:dyDescent="0.25">
      <c r="A73" s="18" t="s">
        <v>36</v>
      </c>
      <c r="B73" s="81" t="str">
        <f>A73&amp;" "&amp;VLOOKUP(A73,T_COMPETENCES[#Data],2,FALSE)</f>
        <v>C4.3 S'avoir s'auto évaluer</v>
      </c>
      <c r="C73" s="68" t="str">
        <f t="shared" ref="C73:C74" si="23">IF(E73=0,"NE",(SUM(F73:CG73)*0.25)/COUNTA(F73:CG73))</f>
        <v>NE</v>
      </c>
      <c r="D73" s="69" t="str">
        <f t="shared" ref="D73:D74" si="24">IF(E73=0,"NE",IF(AND(C73&gt;=$C$3,E73&gt;=3),"OUI","NON"))</f>
        <v>NE</v>
      </c>
      <c r="E73" s="70">
        <f t="shared" ref="E73:E74" si="25">COUNTA(F73:CG73)</f>
        <v>0</v>
      </c>
      <c r="F73" s="71"/>
      <c r="G73" s="71"/>
      <c r="H73" s="72"/>
      <c r="I73" s="71"/>
      <c r="J73" s="71"/>
      <c r="K73" s="71"/>
      <c r="L73" s="71"/>
      <c r="M73" s="71"/>
      <c r="N73" s="72"/>
      <c r="O73" s="71"/>
      <c r="P73" s="71"/>
      <c r="Q73" s="73"/>
      <c r="R73" s="71"/>
      <c r="S73" s="71"/>
      <c r="T73" s="71"/>
      <c r="U73" s="71"/>
      <c r="V73" s="71"/>
      <c r="W73" s="71"/>
      <c r="X73" s="71"/>
      <c r="Y73" s="71"/>
      <c r="Z73" s="72"/>
      <c r="AA73" s="71"/>
      <c r="AB73" s="71"/>
      <c r="AC73" s="72"/>
      <c r="AD73" s="71"/>
      <c r="AE73" s="71"/>
      <c r="AF73" s="72"/>
      <c r="AG73" s="71"/>
      <c r="AH73" s="71"/>
      <c r="AI73" s="72"/>
      <c r="AJ73" s="71"/>
      <c r="AK73" s="71"/>
      <c r="AL73" s="72"/>
      <c r="AM73" s="71"/>
      <c r="AN73" s="71"/>
      <c r="AO73" s="71"/>
      <c r="AP73" s="71"/>
      <c r="AQ73" s="71"/>
      <c r="AR73" s="74"/>
      <c r="AS73" s="72"/>
      <c r="AT73" s="71"/>
      <c r="AU73" s="71"/>
      <c r="AV73" s="72"/>
      <c r="AW73" s="71"/>
      <c r="AX73" s="71"/>
      <c r="AY73" s="71"/>
      <c r="AZ73" s="71"/>
      <c r="BA73" s="71"/>
      <c r="BB73" s="71"/>
      <c r="BC73" s="71"/>
      <c r="BD73" s="71"/>
      <c r="BE73" s="71"/>
      <c r="BF73" s="71"/>
      <c r="BG73" s="71"/>
      <c r="BH73" s="72"/>
      <c r="BI73" s="71"/>
      <c r="BJ73" s="71"/>
      <c r="BK73" s="72"/>
      <c r="BL73" s="71"/>
      <c r="BM73" s="72"/>
      <c r="BN73" s="71"/>
      <c r="BO73" s="71"/>
      <c r="BP73" s="71"/>
      <c r="BQ73" s="72"/>
      <c r="BR73" s="71"/>
      <c r="BS73" s="71"/>
      <c r="BT73" s="71"/>
      <c r="BU73" s="71"/>
      <c r="BV73" s="72"/>
      <c r="BW73" s="71"/>
      <c r="BX73" s="71"/>
      <c r="BY73" s="72"/>
      <c r="BZ73" s="71"/>
      <c r="CA73" s="71"/>
      <c r="CB73" s="71"/>
      <c r="CC73" s="71"/>
      <c r="CD73" s="72"/>
      <c r="CE73" s="72"/>
      <c r="CF73" s="72"/>
      <c r="CG73" s="71"/>
      <c r="CH73" s="84"/>
    </row>
    <row r="74" spans="1:86" ht="54.95" customHeight="1" x14ac:dyDescent="0.25">
      <c r="A74" s="18" t="s">
        <v>37</v>
      </c>
      <c r="B74" s="67" t="str">
        <f>A74&amp;" "&amp;VLOOKUP(A74,T_COMPETENCES[#Data],2,FALSE)</f>
        <v>C4.4 Décrire oralement un produit, ouvrage ou partie d’ouvrage</v>
      </c>
      <c r="C74" s="68" t="str">
        <f t="shared" si="23"/>
        <v>NE</v>
      </c>
      <c r="D74" s="69" t="str">
        <f t="shared" si="24"/>
        <v>NE</v>
      </c>
      <c r="E74" s="70">
        <f t="shared" si="25"/>
        <v>0</v>
      </c>
      <c r="F74" s="71"/>
      <c r="G74" s="71"/>
      <c r="H74" s="72"/>
      <c r="I74" s="71"/>
      <c r="J74" s="71"/>
      <c r="K74" s="71"/>
      <c r="L74" s="71"/>
      <c r="M74" s="71"/>
      <c r="N74" s="72"/>
      <c r="O74" s="71"/>
      <c r="P74" s="71"/>
      <c r="Q74" s="73"/>
      <c r="R74" s="71"/>
      <c r="S74" s="71"/>
      <c r="T74" s="71"/>
      <c r="U74" s="71"/>
      <c r="V74" s="71"/>
      <c r="W74" s="71"/>
      <c r="X74" s="71"/>
      <c r="Y74" s="71"/>
      <c r="Z74" s="72"/>
      <c r="AA74" s="71"/>
      <c r="AB74" s="71"/>
      <c r="AC74" s="72"/>
      <c r="AD74" s="71"/>
      <c r="AE74" s="71"/>
      <c r="AF74" s="72"/>
      <c r="AG74" s="71"/>
      <c r="AH74" s="71"/>
      <c r="AI74" s="72"/>
      <c r="AJ74" s="71"/>
      <c r="AK74" s="71"/>
      <c r="AL74" s="72"/>
      <c r="AM74" s="71"/>
      <c r="AN74" s="71"/>
      <c r="AO74" s="71"/>
      <c r="AP74" s="71"/>
      <c r="AQ74" s="71"/>
      <c r="AR74" s="74"/>
      <c r="AS74" s="72"/>
      <c r="AT74" s="71"/>
      <c r="AU74" s="71"/>
      <c r="AV74" s="72"/>
      <c r="AW74" s="71"/>
      <c r="AX74" s="71"/>
      <c r="AY74" s="71"/>
      <c r="AZ74" s="71"/>
      <c r="BA74" s="71"/>
      <c r="BB74" s="71"/>
      <c r="BC74" s="71"/>
      <c r="BD74" s="71"/>
      <c r="BE74" s="71"/>
      <c r="BF74" s="71"/>
      <c r="BG74" s="71"/>
      <c r="BH74" s="72"/>
      <c r="BI74" s="71"/>
      <c r="BJ74" s="71"/>
      <c r="BK74" s="72"/>
      <c r="BL74" s="71"/>
      <c r="BM74" s="72"/>
      <c r="BN74" s="71"/>
      <c r="BO74" s="71"/>
      <c r="BP74" s="71"/>
      <c r="BQ74" s="72"/>
      <c r="BR74" s="71"/>
      <c r="BS74" s="71"/>
      <c r="BT74" s="71"/>
      <c r="BU74" s="71"/>
      <c r="BV74" s="72"/>
      <c r="BW74" s="71"/>
      <c r="BX74" s="71"/>
      <c r="BY74" s="72"/>
      <c r="BZ74" s="71"/>
      <c r="CA74" s="71"/>
      <c r="CB74" s="71"/>
      <c r="CC74" s="71"/>
      <c r="CD74" s="72"/>
      <c r="CE74" s="72"/>
      <c r="CF74" s="72"/>
      <c r="CG74" s="71"/>
      <c r="CH74" s="84"/>
    </row>
    <row r="75" spans="1:86" ht="28.15" hidden="1" customHeight="1" outlineLevel="1" x14ac:dyDescent="0.25">
      <c r="B75" s="103" t="s">
        <v>140</v>
      </c>
      <c r="C75" s="142" t="s">
        <v>141</v>
      </c>
      <c r="D75" s="142"/>
      <c r="E75" s="142"/>
      <c r="F75" s="142"/>
      <c r="G75" s="142"/>
      <c r="H75" s="142"/>
      <c r="I75" s="142"/>
      <c r="J75" s="142"/>
      <c r="K75" s="142"/>
      <c r="L75" s="142"/>
      <c r="M75" s="142"/>
      <c r="N75" s="142"/>
      <c r="O75" s="142"/>
      <c r="P75" s="142"/>
      <c r="Q75" s="142"/>
      <c r="R75" s="142"/>
      <c r="S75" s="142"/>
      <c r="T75" s="142"/>
      <c r="U75" s="142"/>
      <c r="V75" s="142"/>
      <c r="W75" s="142"/>
      <c r="X75" s="142"/>
      <c r="Y75" s="142"/>
      <c r="Z75" s="142"/>
      <c r="AA75" s="142"/>
      <c r="AB75" s="142"/>
      <c r="AC75" s="142"/>
      <c r="AD75" s="142"/>
      <c r="AE75" s="142"/>
      <c r="AF75" s="142"/>
      <c r="AG75" s="142"/>
      <c r="AH75" s="142"/>
      <c r="AI75" s="142"/>
      <c r="AJ75" s="142"/>
      <c r="AK75" s="142"/>
      <c r="AL75" s="142"/>
      <c r="AM75" s="142"/>
      <c r="AN75" s="142"/>
      <c r="AO75" s="142"/>
      <c r="AP75" s="142"/>
      <c r="AQ75" s="142"/>
      <c r="AR75" s="101"/>
      <c r="AS75" s="80"/>
      <c r="AT75" s="101"/>
      <c r="AU75" s="101"/>
      <c r="AV75" s="80"/>
      <c r="AW75" s="101"/>
      <c r="AX75" s="101"/>
      <c r="AY75" s="101"/>
      <c r="AZ75" s="101"/>
      <c r="BA75" s="101"/>
      <c r="BB75" s="101"/>
      <c r="BC75" s="101"/>
      <c r="BD75" s="101"/>
      <c r="BE75" s="101"/>
      <c r="BF75" s="101"/>
      <c r="BG75" s="101"/>
      <c r="BH75" s="80"/>
      <c r="BI75" s="101"/>
      <c r="BJ75" s="101"/>
      <c r="BK75" s="80"/>
      <c r="BL75" s="101"/>
      <c r="BM75" s="80"/>
      <c r="BN75" s="101"/>
      <c r="BO75" s="101"/>
      <c r="BP75" s="101"/>
      <c r="BQ75" s="80"/>
      <c r="BR75" s="101"/>
      <c r="BS75" s="101"/>
      <c r="BT75" s="101"/>
      <c r="BU75" s="101"/>
      <c r="BV75" s="102"/>
      <c r="BW75" s="101"/>
      <c r="BX75" s="101"/>
      <c r="BY75" s="80"/>
      <c r="BZ75" s="101"/>
      <c r="CA75" s="101"/>
      <c r="CB75" s="101"/>
      <c r="CC75" s="101"/>
      <c r="CD75" s="80"/>
      <c r="CE75" s="80"/>
      <c r="CF75" s="80"/>
      <c r="CG75" s="101"/>
      <c r="CH75" s="84"/>
    </row>
    <row r="76" spans="1:86" ht="54" hidden="1" customHeight="1" outlineLevel="1" x14ac:dyDescent="0.25">
      <c r="B76" s="103" t="s">
        <v>142</v>
      </c>
      <c r="C76" s="142" t="s">
        <v>143</v>
      </c>
      <c r="D76" s="142"/>
      <c r="E76" s="142"/>
      <c r="F76" s="142"/>
      <c r="G76" s="142"/>
      <c r="H76" s="142"/>
      <c r="I76" s="142"/>
      <c r="J76" s="142"/>
      <c r="K76" s="142"/>
      <c r="L76" s="142"/>
      <c r="M76" s="142"/>
      <c r="N76" s="142"/>
      <c r="O76" s="142"/>
      <c r="P76" s="142"/>
      <c r="Q76" s="142"/>
      <c r="R76" s="142"/>
      <c r="S76" s="142"/>
      <c r="T76" s="142"/>
      <c r="U76" s="142"/>
      <c r="V76" s="142"/>
      <c r="W76" s="142"/>
      <c r="X76" s="142"/>
      <c r="Y76" s="142"/>
      <c r="Z76" s="142"/>
      <c r="AA76" s="142"/>
      <c r="AB76" s="142"/>
      <c r="AC76" s="142"/>
      <c r="AD76" s="142"/>
      <c r="AE76" s="142"/>
      <c r="AF76" s="142"/>
      <c r="AG76" s="142"/>
      <c r="AH76" s="142"/>
      <c r="AI76" s="142"/>
      <c r="AJ76" s="142"/>
      <c r="AK76" s="142"/>
      <c r="AL76" s="142"/>
      <c r="AM76" s="142"/>
      <c r="AN76" s="142"/>
      <c r="AO76" s="142"/>
      <c r="AP76" s="142"/>
      <c r="AQ76" s="142"/>
      <c r="AR76" s="101"/>
      <c r="AS76" s="80"/>
      <c r="AT76" s="101"/>
      <c r="AU76" s="101"/>
      <c r="AV76" s="80"/>
      <c r="AW76" s="101"/>
      <c r="AX76" s="101"/>
      <c r="AY76" s="101"/>
      <c r="AZ76" s="101"/>
      <c r="BA76" s="101"/>
      <c r="BB76" s="101"/>
      <c r="BC76" s="101"/>
      <c r="BD76" s="101"/>
      <c r="BE76" s="101"/>
      <c r="BF76" s="101"/>
      <c r="BG76" s="101"/>
      <c r="BH76" s="80"/>
      <c r="BI76" s="101"/>
      <c r="BJ76" s="101"/>
      <c r="BK76" s="80"/>
      <c r="BL76" s="101"/>
      <c r="BM76" s="80"/>
      <c r="BN76" s="101"/>
      <c r="BO76" s="101"/>
      <c r="BP76" s="101"/>
      <c r="BQ76" s="80"/>
      <c r="BR76" s="101"/>
      <c r="BS76" s="101"/>
      <c r="BT76" s="101"/>
      <c r="BU76" s="101"/>
      <c r="BV76" s="102"/>
      <c r="BW76" s="101"/>
      <c r="BX76" s="101"/>
      <c r="BY76" s="80"/>
      <c r="BZ76" s="101"/>
      <c r="CA76" s="101"/>
      <c r="CB76" s="101"/>
      <c r="CC76" s="101"/>
      <c r="CD76" s="80"/>
      <c r="CE76" s="80"/>
      <c r="CF76" s="80"/>
      <c r="CG76" s="101"/>
      <c r="CH76" s="84"/>
    </row>
    <row r="77" spans="1:86" ht="28.15" hidden="1" customHeight="1" outlineLevel="1" x14ac:dyDescent="0.25">
      <c r="B77" s="103" t="s">
        <v>144</v>
      </c>
      <c r="C77" s="142" t="s">
        <v>145</v>
      </c>
      <c r="D77" s="142"/>
      <c r="E77" s="142"/>
      <c r="F77" s="142"/>
      <c r="G77" s="142"/>
      <c r="H77" s="142"/>
      <c r="I77" s="142"/>
      <c r="J77" s="142"/>
      <c r="K77" s="142"/>
      <c r="L77" s="142"/>
      <c r="M77" s="142"/>
      <c r="N77" s="142"/>
      <c r="O77" s="142"/>
      <c r="P77" s="142"/>
      <c r="Q77" s="142"/>
      <c r="R77" s="142"/>
      <c r="S77" s="142"/>
      <c r="T77" s="142"/>
      <c r="U77" s="142"/>
      <c r="V77" s="142"/>
      <c r="W77" s="142"/>
      <c r="X77" s="142"/>
      <c r="Y77" s="142"/>
      <c r="Z77" s="142"/>
      <c r="AA77" s="142"/>
      <c r="AB77" s="142"/>
      <c r="AC77" s="142"/>
      <c r="AD77" s="142"/>
      <c r="AE77" s="142"/>
      <c r="AF77" s="142"/>
      <c r="AG77" s="142"/>
      <c r="AH77" s="142"/>
      <c r="AI77" s="142"/>
      <c r="AJ77" s="142"/>
      <c r="AK77" s="142"/>
      <c r="AL77" s="142"/>
      <c r="AM77" s="142"/>
      <c r="AN77" s="142"/>
      <c r="AO77" s="142"/>
      <c r="AP77" s="142"/>
      <c r="AQ77" s="142"/>
      <c r="AR77" s="101"/>
      <c r="AS77" s="80"/>
      <c r="AT77" s="101"/>
      <c r="AU77" s="101"/>
      <c r="AV77" s="80"/>
      <c r="AW77" s="101"/>
      <c r="AX77" s="101"/>
      <c r="AY77" s="101"/>
      <c r="AZ77" s="101"/>
      <c r="BA77" s="101"/>
      <c r="BB77" s="101"/>
      <c r="BC77" s="101"/>
      <c r="BD77" s="101"/>
      <c r="BE77" s="101"/>
      <c r="BF77" s="101"/>
      <c r="BG77" s="101"/>
      <c r="BH77" s="80"/>
      <c r="BI77" s="101"/>
      <c r="BJ77" s="101"/>
      <c r="BK77" s="80"/>
      <c r="BL77" s="101"/>
      <c r="BM77" s="80"/>
      <c r="BN77" s="101"/>
      <c r="BO77" s="101"/>
      <c r="BP77" s="101"/>
      <c r="BQ77" s="80"/>
      <c r="BR77" s="101"/>
      <c r="BS77" s="101"/>
      <c r="BT77" s="101"/>
      <c r="BU77" s="101"/>
      <c r="BV77" s="102"/>
      <c r="BW77" s="101"/>
      <c r="BX77" s="101"/>
      <c r="BY77" s="80"/>
      <c r="BZ77" s="101"/>
      <c r="CA77" s="101"/>
      <c r="CB77" s="101"/>
      <c r="CC77" s="101"/>
      <c r="CD77" s="80"/>
      <c r="CE77" s="80"/>
      <c r="CF77" s="80"/>
      <c r="CG77" s="101"/>
      <c r="CH77" s="84"/>
    </row>
    <row r="78" spans="1:86" ht="28.15" hidden="1" customHeight="1" outlineLevel="1" x14ac:dyDescent="0.25">
      <c r="B78" s="103" t="s">
        <v>146</v>
      </c>
      <c r="C78" s="142"/>
      <c r="D78" s="142"/>
      <c r="E78" s="142"/>
      <c r="F78" s="142"/>
      <c r="G78" s="142"/>
      <c r="H78" s="142"/>
      <c r="I78" s="142"/>
      <c r="J78" s="142"/>
      <c r="K78" s="142"/>
      <c r="L78" s="142"/>
      <c r="M78" s="142"/>
      <c r="N78" s="142"/>
      <c r="O78" s="142"/>
      <c r="P78" s="142"/>
      <c r="Q78" s="142"/>
      <c r="R78" s="142"/>
      <c r="S78" s="142"/>
      <c r="T78" s="142"/>
      <c r="U78" s="142"/>
      <c r="V78" s="142"/>
      <c r="W78" s="142"/>
      <c r="X78" s="142"/>
      <c r="Y78" s="142"/>
      <c r="Z78" s="142"/>
      <c r="AA78" s="142"/>
      <c r="AB78" s="142"/>
      <c r="AC78" s="142"/>
      <c r="AD78" s="142"/>
      <c r="AE78" s="142"/>
      <c r="AF78" s="142"/>
      <c r="AG78" s="142"/>
      <c r="AH78" s="142"/>
      <c r="AI78" s="142"/>
      <c r="AJ78" s="142"/>
      <c r="AK78" s="142"/>
      <c r="AL78" s="142"/>
      <c r="AM78" s="142"/>
      <c r="AN78" s="142"/>
      <c r="AO78" s="142"/>
      <c r="AP78" s="142"/>
      <c r="AQ78" s="142"/>
      <c r="AR78" s="101"/>
      <c r="AS78" s="80"/>
      <c r="AT78" s="101"/>
      <c r="AU78" s="101"/>
      <c r="AV78" s="80"/>
      <c r="AW78" s="101"/>
      <c r="AX78" s="101"/>
      <c r="AY78" s="101"/>
      <c r="AZ78" s="101"/>
      <c r="BA78" s="101"/>
      <c r="BB78" s="101"/>
      <c r="BC78" s="101"/>
      <c r="BD78" s="101"/>
      <c r="BE78" s="101"/>
      <c r="BF78" s="101"/>
      <c r="BG78" s="101"/>
      <c r="BH78" s="80"/>
      <c r="BI78" s="101"/>
      <c r="BJ78" s="101"/>
      <c r="BK78" s="80"/>
      <c r="BL78" s="101"/>
      <c r="BM78" s="80"/>
      <c r="BN78" s="101"/>
      <c r="BO78" s="101"/>
      <c r="BP78" s="101"/>
      <c r="BQ78" s="80"/>
      <c r="BR78" s="101"/>
      <c r="BS78" s="101"/>
      <c r="BT78" s="101"/>
      <c r="BU78" s="101"/>
      <c r="BV78" s="102"/>
      <c r="BW78" s="101"/>
      <c r="BX78" s="101"/>
      <c r="BY78" s="80"/>
      <c r="BZ78" s="101"/>
      <c r="CA78" s="101"/>
      <c r="CB78" s="101"/>
      <c r="CC78" s="101"/>
      <c r="CD78" s="80"/>
      <c r="CE78" s="80"/>
      <c r="CF78" s="80"/>
      <c r="CG78" s="101"/>
      <c r="CH78" s="84"/>
    </row>
    <row r="79" spans="1:86" ht="28.15" hidden="1" customHeight="1" outlineLevel="1" x14ac:dyDescent="0.25">
      <c r="B79" s="103" t="s">
        <v>147</v>
      </c>
      <c r="C79" s="142" t="s">
        <v>148</v>
      </c>
      <c r="D79" s="142"/>
      <c r="E79" s="142"/>
      <c r="F79" s="142"/>
      <c r="G79" s="142"/>
      <c r="H79" s="142"/>
      <c r="I79" s="142"/>
      <c r="J79" s="142"/>
      <c r="K79" s="142"/>
      <c r="L79" s="142"/>
      <c r="M79" s="142"/>
      <c r="N79" s="142"/>
      <c r="O79" s="142"/>
      <c r="P79" s="142"/>
      <c r="Q79" s="142"/>
      <c r="R79" s="142"/>
      <c r="S79" s="142"/>
      <c r="T79" s="142"/>
      <c r="U79" s="142"/>
      <c r="V79" s="142"/>
      <c r="W79" s="142"/>
      <c r="X79" s="142"/>
      <c r="Y79" s="142"/>
      <c r="Z79" s="142"/>
      <c r="AA79" s="142"/>
      <c r="AB79" s="142"/>
      <c r="AC79" s="142"/>
      <c r="AD79" s="142"/>
      <c r="AE79" s="142"/>
      <c r="AF79" s="142"/>
      <c r="AG79" s="142"/>
      <c r="AH79" s="142"/>
      <c r="AI79" s="142"/>
      <c r="AJ79" s="142"/>
      <c r="AK79" s="142"/>
      <c r="AL79" s="142"/>
      <c r="AM79" s="142"/>
      <c r="AN79" s="142"/>
      <c r="AO79" s="142"/>
      <c r="AP79" s="142"/>
      <c r="AQ79" s="142"/>
      <c r="AR79" s="101"/>
      <c r="AS79" s="80"/>
      <c r="AT79" s="101"/>
      <c r="AU79" s="101"/>
      <c r="AV79" s="80"/>
      <c r="AW79" s="101"/>
      <c r="AX79" s="101"/>
      <c r="AY79" s="101"/>
      <c r="AZ79" s="101"/>
      <c r="BA79" s="101"/>
      <c r="BB79" s="101"/>
      <c r="BC79" s="101"/>
      <c r="BD79" s="101"/>
      <c r="BE79" s="101"/>
      <c r="BF79" s="101"/>
      <c r="BG79" s="101"/>
      <c r="BH79" s="80"/>
      <c r="BI79" s="101"/>
      <c r="BJ79" s="101"/>
      <c r="BK79" s="80"/>
      <c r="BL79" s="101"/>
      <c r="BM79" s="80"/>
      <c r="BN79" s="101"/>
      <c r="BO79" s="101"/>
      <c r="BP79" s="101"/>
      <c r="BQ79" s="80"/>
      <c r="BR79" s="101"/>
      <c r="BS79" s="101"/>
      <c r="BT79" s="101"/>
      <c r="BU79" s="101"/>
      <c r="BV79" s="102"/>
      <c r="BW79" s="101"/>
      <c r="BX79" s="101"/>
      <c r="BY79" s="80"/>
      <c r="BZ79" s="101"/>
      <c r="CA79" s="101"/>
      <c r="CB79" s="101"/>
      <c r="CC79" s="101"/>
      <c r="CD79" s="80"/>
      <c r="CE79" s="80"/>
      <c r="CF79" s="80"/>
      <c r="CG79" s="101"/>
      <c r="CH79" s="84"/>
    </row>
    <row r="80" spans="1:86" ht="54" hidden="1" customHeight="1" outlineLevel="1" x14ac:dyDescent="0.25">
      <c r="B80" s="103" t="s">
        <v>149</v>
      </c>
      <c r="C80" s="142" t="s">
        <v>150</v>
      </c>
      <c r="D80" s="142"/>
      <c r="E80" s="142"/>
      <c r="F80" s="142"/>
      <c r="G80" s="142"/>
      <c r="H80" s="142"/>
      <c r="I80" s="142"/>
      <c r="J80" s="142"/>
      <c r="K80" s="142"/>
      <c r="L80" s="142"/>
      <c r="M80" s="142"/>
      <c r="N80" s="142"/>
      <c r="O80" s="142"/>
      <c r="P80" s="142"/>
      <c r="Q80" s="142"/>
      <c r="R80" s="142"/>
      <c r="S80" s="142"/>
      <c r="T80" s="142"/>
      <c r="U80" s="142"/>
      <c r="V80" s="142"/>
      <c r="W80" s="142"/>
      <c r="X80" s="142"/>
      <c r="Y80" s="142"/>
      <c r="Z80" s="142"/>
      <c r="AA80" s="142"/>
      <c r="AB80" s="142"/>
      <c r="AC80" s="142"/>
      <c r="AD80" s="142"/>
      <c r="AE80" s="142"/>
      <c r="AF80" s="142"/>
      <c r="AG80" s="142"/>
      <c r="AH80" s="142"/>
      <c r="AI80" s="142"/>
      <c r="AJ80" s="142"/>
      <c r="AK80" s="142"/>
      <c r="AL80" s="142"/>
      <c r="AM80" s="142"/>
      <c r="AN80" s="142"/>
      <c r="AO80" s="142"/>
      <c r="AP80" s="142"/>
      <c r="AQ80" s="142"/>
      <c r="AR80" s="101"/>
      <c r="AS80" s="80"/>
      <c r="AT80" s="101"/>
      <c r="AU80" s="101"/>
      <c r="AV80" s="80"/>
      <c r="AW80" s="101"/>
      <c r="AX80" s="101"/>
      <c r="AY80" s="101"/>
      <c r="AZ80" s="101"/>
      <c r="BA80" s="101"/>
      <c r="BB80" s="101"/>
      <c r="BC80" s="101"/>
      <c r="BD80" s="101"/>
      <c r="BE80" s="101"/>
      <c r="BF80" s="101"/>
      <c r="BG80" s="101"/>
      <c r="BH80" s="80"/>
      <c r="BI80" s="101"/>
      <c r="BJ80" s="101"/>
      <c r="BK80" s="80"/>
      <c r="BL80" s="101"/>
      <c r="BM80" s="80"/>
      <c r="BN80" s="101"/>
      <c r="BO80" s="101"/>
      <c r="BP80" s="101"/>
      <c r="BQ80" s="80"/>
      <c r="BR80" s="101"/>
      <c r="BS80" s="101"/>
      <c r="BT80" s="101"/>
      <c r="BU80" s="101"/>
      <c r="BV80" s="102"/>
      <c r="BW80" s="101"/>
      <c r="BX80" s="101"/>
      <c r="BY80" s="80"/>
      <c r="BZ80" s="101"/>
      <c r="CA80" s="101"/>
      <c r="CB80" s="101"/>
      <c r="CC80" s="101"/>
      <c r="CD80" s="80"/>
      <c r="CE80" s="80"/>
      <c r="CF80" s="80"/>
      <c r="CG80" s="101"/>
      <c r="CH80" s="84"/>
    </row>
    <row r="81" spans="2:86" ht="139.9" hidden="1" customHeight="1" outlineLevel="1" x14ac:dyDescent="0.25">
      <c r="B81" s="104" t="s">
        <v>151</v>
      </c>
      <c r="C81" s="142" t="s">
        <v>152</v>
      </c>
      <c r="D81" s="142"/>
      <c r="E81" s="142"/>
      <c r="F81" s="142"/>
      <c r="G81" s="142"/>
      <c r="H81" s="142"/>
      <c r="I81" s="142"/>
      <c r="J81" s="142"/>
      <c r="K81" s="142"/>
      <c r="L81" s="142"/>
      <c r="M81" s="142"/>
      <c r="N81" s="142"/>
      <c r="O81" s="142"/>
      <c r="P81" s="142"/>
      <c r="Q81" s="142"/>
      <c r="R81" s="142"/>
      <c r="S81" s="142"/>
      <c r="T81" s="142"/>
      <c r="U81" s="142"/>
      <c r="V81" s="142"/>
      <c r="W81" s="142"/>
      <c r="X81" s="142"/>
      <c r="Y81" s="142"/>
      <c r="Z81" s="142"/>
      <c r="AA81" s="142"/>
      <c r="AB81" s="142"/>
      <c r="AC81" s="142"/>
      <c r="AD81" s="142"/>
      <c r="AE81" s="142"/>
      <c r="AF81" s="142"/>
      <c r="AG81" s="142"/>
      <c r="AH81" s="142"/>
      <c r="AI81" s="142"/>
      <c r="AJ81" s="142"/>
      <c r="AK81" s="142"/>
      <c r="AL81" s="142"/>
      <c r="AM81" s="142"/>
      <c r="AN81" s="142"/>
      <c r="AO81" s="142"/>
      <c r="AP81" s="142"/>
      <c r="AQ81" s="142"/>
      <c r="AR81" s="105"/>
      <c r="AS81" s="105"/>
      <c r="AT81" s="105"/>
      <c r="AU81" s="105"/>
      <c r="AV81" s="105"/>
      <c r="AW81" s="105"/>
      <c r="AX81" s="105"/>
      <c r="AY81" s="105"/>
      <c r="AZ81" s="105"/>
      <c r="BA81" s="105"/>
      <c r="BB81" s="105"/>
      <c r="BC81" s="105"/>
      <c r="BD81" s="105"/>
      <c r="BE81" s="105"/>
      <c r="BF81" s="105"/>
      <c r="BG81" s="105"/>
      <c r="BH81" s="105"/>
      <c r="BI81" s="105"/>
      <c r="BJ81" s="105"/>
      <c r="BK81" s="105"/>
      <c r="BL81" s="105"/>
      <c r="BM81" s="105"/>
      <c r="BN81" s="105"/>
      <c r="BO81" s="105"/>
      <c r="BP81" s="105"/>
      <c r="BQ81" s="105"/>
      <c r="BR81" s="105"/>
      <c r="BS81" s="105"/>
      <c r="BT81" s="105"/>
      <c r="BU81" s="105"/>
      <c r="BV81" s="105"/>
      <c r="BW81" s="105"/>
      <c r="BX81" s="105"/>
      <c r="BY81" s="105"/>
      <c r="BZ81" s="105"/>
      <c r="CA81" s="105"/>
      <c r="CB81" s="105"/>
      <c r="CC81" s="105"/>
      <c r="CD81" s="105"/>
      <c r="CE81" s="105"/>
      <c r="CF81" s="105"/>
      <c r="CG81" s="105"/>
      <c r="CH81" s="106"/>
    </row>
    <row r="82" spans="2:86" ht="96" customHeight="1" collapsed="1" x14ac:dyDescent="0.25">
      <c r="B82" s="139"/>
      <c r="C82" s="139"/>
      <c r="D82" s="139"/>
      <c r="E82" s="139"/>
      <c r="F82" s="139"/>
      <c r="G82" s="139"/>
      <c r="H82" s="139"/>
      <c r="I82" s="139"/>
      <c r="J82" s="139"/>
      <c r="K82" s="139"/>
      <c r="L82" s="139"/>
      <c r="M82" s="139"/>
      <c r="N82" s="139"/>
      <c r="O82" s="139"/>
      <c r="P82" s="139"/>
      <c r="Q82" s="139"/>
      <c r="R82" s="139"/>
      <c r="S82" s="139"/>
      <c r="T82" s="139"/>
      <c r="U82" s="139"/>
      <c r="V82" s="139"/>
      <c r="W82" s="139"/>
      <c r="X82" s="139"/>
      <c r="Y82" s="139"/>
      <c r="Z82" s="139"/>
      <c r="AA82" s="139"/>
      <c r="AB82" s="139"/>
      <c r="AC82" s="139"/>
      <c r="AD82" s="139"/>
      <c r="AE82" s="139"/>
      <c r="AF82" s="139"/>
      <c r="AG82" s="139"/>
      <c r="AH82" s="139"/>
      <c r="AI82" s="139"/>
      <c r="AJ82" s="139"/>
      <c r="AK82" s="139"/>
      <c r="AL82" s="139"/>
      <c r="AM82" s="139"/>
      <c r="AN82" s="139"/>
      <c r="AO82" s="139"/>
      <c r="AP82" s="139"/>
      <c r="AQ82" s="139"/>
      <c r="AR82" s="139"/>
      <c r="AS82" s="139"/>
      <c r="AT82" s="139"/>
      <c r="AU82" s="139"/>
      <c r="AV82" s="139"/>
      <c r="AW82" s="139"/>
      <c r="AX82" s="139"/>
      <c r="AY82" s="139"/>
      <c r="AZ82" s="139"/>
      <c r="BA82" s="139"/>
      <c r="BB82" s="139"/>
      <c r="BC82" s="139"/>
      <c r="BD82" s="139"/>
      <c r="BE82" s="139"/>
      <c r="BF82" s="139"/>
      <c r="BG82" s="139"/>
      <c r="BH82" s="139"/>
      <c r="BI82" s="139"/>
      <c r="BJ82" s="139"/>
      <c r="BK82" s="139"/>
      <c r="BL82" s="139"/>
      <c r="BM82" s="139"/>
      <c r="BN82" s="139"/>
      <c r="BO82" s="139"/>
      <c r="BP82" s="139"/>
      <c r="BQ82" s="139"/>
      <c r="BR82" s="139"/>
      <c r="BS82" s="139"/>
      <c r="BT82" s="139"/>
      <c r="BU82" s="139"/>
      <c r="BV82" s="139"/>
      <c r="BW82" s="139"/>
      <c r="BX82" s="139"/>
      <c r="BY82" s="139"/>
      <c r="BZ82" s="139"/>
      <c r="CA82" s="139"/>
      <c r="CB82" s="139"/>
      <c r="CC82" s="139"/>
      <c r="CD82" s="139"/>
      <c r="CE82" s="139"/>
      <c r="CF82" s="139"/>
      <c r="CG82" s="139"/>
    </row>
    <row r="83" spans="2:86" ht="38.25" customHeight="1" x14ac:dyDescent="0.25">
      <c r="CH83" s="35"/>
    </row>
    <row r="84" spans="2:86" ht="25.15" customHeight="1" x14ac:dyDescent="0.35">
      <c r="B84" s="140"/>
      <c r="C84" s="140"/>
      <c r="F84" s="109"/>
      <c r="CH84" s="35"/>
    </row>
    <row r="85" spans="2:86" ht="25.15" customHeight="1" x14ac:dyDescent="0.35">
      <c r="B85" s="141"/>
      <c r="C85" s="141"/>
      <c r="CH85" s="35"/>
    </row>
    <row r="86" spans="2:86" ht="25.15" customHeight="1" x14ac:dyDescent="0.35">
      <c r="B86" s="140"/>
      <c r="C86" s="140"/>
      <c r="D86" s="110"/>
      <c r="W86" s="35" t="s">
        <v>153</v>
      </c>
      <c r="CH86" s="35"/>
    </row>
    <row r="87" spans="2:86" ht="25.15" customHeight="1" x14ac:dyDescent="0.35">
      <c r="B87" s="141"/>
      <c r="C87" s="141"/>
    </row>
    <row r="88" spans="2:86" ht="25.15" customHeight="1" x14ac:dyDescent="0.35">
      <c r="B88" s="140"/>
      <c r="C88" s="140"/>
      <c r="D88" s="111"/>
    </row>
    <row r="89" spans="2:86" x14ac:dyDescent="0.25">
      <c r="B89" s="138"/>
      <c r="C89" s="138"/>
    </row>
    <row r="90" spans="2:86" x14ac:dyDescent="0.25">
      <c r="B90" s="138"/>
      <c r="C90" s="138"/>
    </row>
  </sheetData>
  <sheetProtection sheet="1" objects="1" scenarios="1" formatColumns="0" formatRows="0"/>
  <mergeCells count="91">
    <mergeCell ref="C7:C11"/>
    <mergeCell ref="D7:D11"/>
    <mergeCell ref="E7:E11"/>
    <mergeCell ref="F7:I7"/>
    <mergeCell ref="J7:M7"/>
    <mergeCell ref="F8:Y8"/>
    <mergeCell ref="F3:CG4"/>
    <mergeCell ref="D6:E6"/>
    <mergeCell ref="N7:Q7"/>
    <mergeCell ref="R7:U7"/>
    <mergeCell ref="V7:Y7"/>
    <mergeCell ref="BV7:BY7"/>
    <mergeCell ref="BZ7:CC7"/>
    <mergeCell ref="CD7:CG7"/>
    <mergeCell ref="Z8:AS8"/>
    <mergeCell ref="AT8:BM8"/>
    <mergeCell ref="BN8:CG8"/>
    <mergeCell ref="AX7:BA7"/>
    <mergeCell ref="BB7:BE7"/>
    <mergeCell ref="BF7:BI7"/>
    <mergeCell ref="BJ7:BM7"/>
    <mergeCell ref="BN7:BQ7"/>
    <mergeCell ref="BR7:BU7"/>
    <mergeCell ref="Z7:AC7"/>
    <mergeCell ref="AD7:AG7"/>
    <mergeCell ref="AH7:AK7"/>
    <mergeCell ref="AL7:AO7"/>
    <mergeCell ref="AP7:AS7"/>
    <mergeCell ref="AT7:AW7"/>
    <mergeCell ref="AP10:AS10"/>
    <mergeCell ref="AT10:AW10"/>
    <mergeCell ref="AX10:BA10"/>
    <mergeCell ref="F10:I10"/>
    <mergeCell ref="J10:M10"/>
    <mergeCell ref="N10:Q10"/>
    <mergeCell ref="R10:U10"/>
    <mergeCell ref="V10:Y10"/>
    <mergeCell ref="Z10:AC10"/>
    <mergeCell ref="C33:AQ33"/>
    <mergeCell ref="BZ10:CC10"/>
    <mergeCell ref="CD10:CG10"/>
    <mergeCell ref="B12:CG12"/>
    <mergeCell ref="C14:AQ14"/>
    <mergeCell ref="C15:AQ15"/>
    <mergeCell ref="C16:AQ16"/>
    <mergeCell ref="BB10:BE10"/>
    <mergeCell ref="BF10:BI10"/>
    <mergeCell ref="BJ10:BM10"/>
    <mergeCell ref="BN10:BQ10"/>
    <mergeCell ref="BR10:BU10"/>
    <mergeCell ref="BV10:BY10"/>
    <mergeCell ref="AD10:AG10"/>
    <mergeCell ref="AH10:AK10"/>
    <mergeCell ref="AL10:AO10"/>
    <mergeCell ref="C17:AQ17"/>
    <mergeCell ref="C23:AQ23"/>
    <mergeCell ref="C24:AQ24"/>
    <mergeCell ref="B25:CG25"/>
    <mergeCell ref="C28:AQ28"/>
    <mergeCell ref="C64:AQ64"/>
    <mergeCell ref="C34:AQ34"/>
    <mergeCell ref="B36:CG36"/>
    <mergeCell ref="C39:AQ39"/>
    <mergeCell ref="C40:AQ40"/>
    <mergeCell ref="C43:AQ45"/>
    <mergeCell ref="C47:AQ47"/>
    <mergeCell ref="C48:AQ48"/>
    <mergeCell ref="C49:AQ49"/>
    <mergeCell ref="C51:AQ52"/>
    <mergeCell ref="C55:AQ55"/>
    <mergeCell ref="C63:AQ63"/>
    <mergeCell ref="C81:AQ81"/>
    <mergeCell ref="B65:CG65"/>
    <mergeCell ref="C67:AQ67"/>
    <mergeCell ref="C68:AQ68"/>
    <mergeCell ref="C69:AQ69"/>
    <mergeCell ref="C71:AQ71"/>
    <mergeCell ref="C72:AQ72"/>
    <mergeCell ref="C75:AQ75"/>
    <mergeCell ref="C76:AQ76"/>
    <mergeCell ref="C77:AQ78"/>
    <mergeCell ref="C79:AQ79"/>
    <mergeCell ref="C80:AQ80"/>
    <mergeCell ref="B89:C89"/>
    <mergeCell ref="B90:C90"/>
    <mergeCell ref="B82:CG82"/>
    <mergeCell ref="B84:C84"/>
    <mergeCell ref="B85:C85"/>
    <mergeCell ref="B86:C86"/>
    <mergeCell ref="B87:C87"/>
    <mergeCell ref="B88:C88"/>
  </mergeCells>
  <conditionalFormatting sqref="C13">
    <cfRule type="iconSet" priority="69">
      <iconSet iconSet="5Rating">
        <cfvo type="percent" val="0"/>
        <cfvo type="num" val="0.25"/>
        <cfvo type="num" val="0.5"/>
        <cfvo type="num" val="0.75"/>
        <cfvo type="num" val="1"/>
      </iconSet>
    </cfRule>
  </conditionalFormatting>
  <conditionalFormatting sqref="C18:C22">
    <cfRule type="iconSet" priority="64">
      <iconSet iconSet="5Rating">
        <cfvo type="percent" val="0"/>
        <cfvo type="num" val="0.25"/>
        <cfvo type="num" val="0.5"/>
        <cfvo type="num" val="0.75"/>
        <cfvo type="num" val="1"/>
      </iconSet>
    </cfRule>
  </conditionalFormatting>
  <conditionalFormatting sqref="C26:C27">
    <cfRule type="iconSet" priority="59">
      <iconSet iconSet="5Rating">
        <cfvo type="percent" val="0"/>
        <cfvo type="num" val="0.25"/>
        <cfvo type="num" val="0.5"/>
        <cfvo type="num" val="0.75"/>
        <cfvo type="num" val="1"/>
      </iconSet>
    </cfRule>
  </conditionalFormatting>
  <conditionalFormatting sqref="C29:C32">
    <cfRule type="iconSet" priority="54">
      <iconSet iconSet="5Rating">
        <cfvo type="percent" val="0"/>
        <cfvo type="num" val="0.25"/>
        <cfvo type="num" val="0.5"/>
        <cfvo type="num" val="0.75"/>
        <cfvo type="num" val="1"/>
      </iconSet>
    </cfRule>
  </conditionalFormatting>
  <conditionalFormatting sqref="C35">
    <cfRule type="iconSet" priority="49">
      <iconSet iconSet="5Rating">
        <cfvo type="percent" val="0"/>
        <cfvo type="num" val="0.25"/>
        <cfvo type="num" val="0.5"/>
        <cfvo type="num" val="0.75"/>
        <cfvo type="num" val="1"/>
      </iconSet>
    </cfRule>
  </conditionalFormatting>
  <conditionalFormatting sqref="C37:C38">
    <cfRule type="iconSet" priority="44">
      <iconSet iconSet="5Rating">
        <cfvo type="percent" val="0"/>
        <cfvo type="num" val="0.25"/>
        <cfvo type="num" val="0.5"/>
        <cfvo type="num" val="0.75"/>
        <cfvo type="num" val="1"/>
      </iconSet>
    </cfRule>
  </conditionalFormatting>
  <conditionalFormatting sqref="C41:C42">
    <cfRule type="iconSet" priority="39">
      <iconSet iconSet="5Rating">
        <cfvo type="percent" val="0"/>
        <cfvo type="num" val="0.25"/>
        <cfvo type="num" val="0.5"/>
        <cfvo type="num" val="0.75"/>
        <cfvo type="num" val="1"/>
      </iconSet>
    </cfRule>
  </conditionalFormatting>
  <conditionalFormatting sqref="C46">
    <cfRule type="iconSet" priority="34">
      <iconSet iconSet="5Rating">
        <cfvo type="percent" val="0"/>
        <cfvo type="num" val="0.25"/>
        <cfvo type="num" val="0.5"/>
        <cfvo type="num" val="0.75"/>
        <cfvo type="num" val="1"/>
      </iconSet>
    </cfRule>
  </conditionalFormatting>
  <conditionalFormatting sqref="C50">
    <cfRule type="iconSet" priority="29">
      <iconSet iconSet="5Rating">
        <cfvo type="percent" val="0"/>
        <cfvo type="num" val="0.25"/>
        <cfvo type="num" val="0.5"/>
        <cfvo type="num" val="0.75"/>
        <cfvo type="num" val="1"/>
      </iconSet>
    </cfRule>
  </conditionalFormatting>
  <conditionalFormatting sqref="C53:C54">
    <cfRule type="iconSet" priority="24">
      <iconSet iconSet="5Rating">
        <cfvo type="percent" val="0"/>
        <cfvo type="num" val="0.25"/>
        <cfvo type="num" val="0.5"/>
        <cfvo type="num" val="0.75"/>
        <cfvo type="num" val="1"/>
      </iconSet>
    </cfRule>
  </conditionalFormatting>
  <conditionalFormatting sqref="C56:C62">
    <cfRule type="iconSet" priority="19">
      <iconSet iconSet="5Rating">
        <cfvo type="percent" val="0"/>
        <cfvo type="num" val="0.25"/>
        <cfvo type="num" val="0.5"/>
        <cfvo type="num" val="0.75"/>
        <cfvo type="num" val="1"/>
      </iconSet>
    </cfRule>
  </conditionalFormatting>
  <conditionalFormatting sqref="C66">
    <cfRule type="iconSet" priority="14">
      <iconSet iconSet="5Rating">
        <cfvo type="percent" val="0"/>
        <cfvo type="num" val="0.25"/>
        <cfvo type="num" val="0.5"/>
        <cfvo type="num" val="0.75"/>
        <cfvo type="num" val="1"/>
      </iconSet>
    </cfRule>
  </conditionalFormatting>
  <conditionalFormatting sqref="C70">
    <cfRule type="iconSet" priority="9">
      <iconSet iconSet="5Rating">
        <cfvo type="percent" val="0"/>
        <cfvo type="num" val="0.25"/>
        <cfvo type="num" val="0.5"/>
        <cfvo type="num" val="0.75"/>
        <cfvo type="num" val="1"/>
      </iconSet>
    </cfRule>
  </conditionalFormatting>
  <conditionalFormatting sqref="C73:C74">
    <cfRule type="iconSet" priority="4">
      <iconSet iconSet="5Rating">
        <cfvo type="percent" val="0"/>
        <cfvo type="num" val="0.25"/>
        <cfvo type="num" val="0.5"/>
        <cfvo type="num" val="0.75"/>
        <cfvo type="num" val="1"/>
      </iconSet>
    </cfRule>
  </conditionalFormatting>
  <conditionalFormatting sqref="D13">
    <cfRule type="cellIs" dxfId="217" priority="66" operator="equal">
      <formula>"NON"</formula>
    </cfRule>
    <cfRule type="cellIs" dxfId="216" priority="67" operator="equal">
      <formula>"OUI"</formula>
    </cfRule>
    <cfRule type="cellIs" dxfId="215" priority="68" operator="equal">
      <formula>"NE"</formula>
    </cfRule>
  </conditionalFormatting>
  <conditionalFormatting sqref="D18:D22">
    <cfRule type="cellIs" dxfId="214" priority="61" operator="equal">
      <formula>"NON"</formula>
    </cfRule>
    <cfRule type="cellIs" dxfId="213" priority="62" operator="equal">
      <formula>"OUI"</formula>
    </cfRule>
    <cfRule type="cellIs" dxfId="212" priority="63" operator="equal">
      <formula>"NE"</formula>
    </cfRule>
  </conditionalFormatting>
  <conditionalFormatting sqref="D26:D27">
    <cfRule type="cellIs" dxfId="211" priority="56" operator="equal">
      <formula>"NON"</formula>
    </cfRule>
    <cfRule type="cellIs" dxfId="210" priority="57" operator="equal">
      <formula>"OUI"</formula>
    </cfRule>
    <cfRule type="cellIs" dxfId="209" priority="58" operator="equal">
      <formula>"NE"</formula>
    </cfRule>
  </conditionalFormatting>
  <conditionalFormatting sqref="D29:D32">
    <cfRule type="cellIs" dxfId="208" priority="51" operator="equal">
      <formula>"NON"</formula>
    </cfRule>
    <cfRule type="cellIs" dxfId="207" priority="52" operator="equal">
      <formula>"OUI"</formula>
    </cfRule>
    <cfRule type="cellIs" dxfId="206" priority="53" operator="equal">
      <formula>"NE"</formula>
    </cfRule>
  </conditionalFormatting>
  <conditionalFormatting sqref="D35">
    <cfRule type="cellIs" dxfId="205" priority="46" operator="equal">
      <formula>"NON"</formula>
    </cfRule>
    <cfRule type="cellIs" dxfId="204" priority="47" operator="equal">
      <formula>"OUI"</formula>
    </cfRule>
    <cfRule type="cellIs" dxfId="203" priority="48" operator="equal">
      <formula>"NE"</formula>
    </cfRule>
  </conditionalFormatting>
  <conditionalFormatting sqref="D37:D38">
    <cfRule type="cellIs" dxfId="202" priority="41" operator="equal">
      <formula>"NON"</formula>
    </cfRule>
    <cfRule type="cellIs" dxfId="201" priority="42" operator="equal">
      <formula>"OUI"</formula>
    </cfRule>
    <cfRule type="cellIs" dxfId="200" priority="43" operator="equal">
      <formula>"NE"</formula>
    </cfRule>
  </conditionalFormatting>
  <conditionalFormatting sqref="D41:D42">
    <cfRule type="cellIs" dxfId="199" priority="36" operator="equal">
      <formula>"NON"</formula>
    </cfRule>
    <cfRule type="cellIs" dxfId="198" priority="37" operator="equal">
      <formula>"OUI"</formula>
    </cfRule>
    <cfRule type="cellIs" dxfId="197" priority="38" operator="equal">
      <formula>"NE"</formula>
    </cfRule>
  </conditionalFormatting>
  <conditionalFormatting sqref="D46">
    <cfRule type="cellIs" dxfId="196" priority="31" operator="equal">
      <formula>"NON"</formula>
    </cfRule>
    <cfRule type="cellIs" dxfId="195" priority="32" operator="equal">
      <formula>"OUI"</formula>
    </cfRule>
    <cfRule type="cellIs" dxfId="194" priority="33" operator="equal">
      <formula>"NE"</formula>
    </cfRule>
  </conditionalFormatting>
  <conditionalFormatting sqref="D50">
    <cfRule type="cellIs" dxfId="193" priority="26" operator="equal">
      <formula>"NON"</formula>
    </cfRule>
    <cfRule type="cellIs" dxfId="192" priority="27" operator="equal">
      <formula>"OUI"</formula>
    </cfRule>
    <cfRule type="cellIs" dxfId="191" priority="28" operator="equal">
      <formula>"NE"</formula>
    </cfRule>
  </conditionalFormatting>
  <conditionalFormatting sqref="D53:D54">
    <cfRule type="cellIs" dxfId="190" priority="21" operator="equal">
      <formula>"NON"</formula>
    </cfRule>
    <cfRule type="cellIs" dxfId="189" priority="22" operator="equal">
      <formula>"OUI"</formula>
    </cfRule>
    <cfRule type="cellIs" dxfId="188" priority="23" operator="equal">
      <formula>"NE"</formula>
    </cfRule>
  </conditionalFormatting>
  <conditionalFormatting sqref="D56:D62">
    <cfRule type="cellIs" dxfId="187" priority="16" operator="equal">
      <formula>"NON"</formula>
    </cfRule>
    <cfRule type="cellIs" dxfId="186" priority="17" operator="equal">
      <formula>"OUI"</formula>
    </cfRule>
    <cfRule type="cellIs" dxfId="185" priority="18" operator="equal">
      <formula>"NE"</formula>
    </cfRule>
  </conditionalFormatting>
  <conditionalFormatting sqref="D66">
    <cfRule type="cellIs" dxfId="184" priority="11" operator="equal">
      <formula>"NON"</formula>
    </cfRule>
    <cfRule type="cellIs" dxfId="183" priority="12" operator="equal">
      <formula>"OUI"</formula>
    </cfRule>
    <cfRule type="cellIs" dxfId="182" priority="13" operator="equal">
      <formula>"NE"</formula>
    </cfRule>
  </conditionalFormatting>
  <conditionalFormatting sqref="D70">
    <cfRule type="cellIs" dxfId="181" priority="6" operator="equal">
      <formula>"NON"</formula>
    </cfRule>
    <cfRule type="cellIs" dxfId="180" priority="7" operator="equal">
      <formula>"OUI"</formula>
    </cfRule>
    <cfRule type="cellIs" dxfId="179" priority="8" operator="equal">
      <formula>"NE"</formula>
    </cfRule>
  </conditionalFormatting>
  <conditionalFormatting sqref="D73:D74">
    <cfRule type="cellIs" dxfId="178" priority="1" operator="equal">
      <formula>"NON"</formula>
    </cfRule>
    <cfRule type="cellIs" dxfId="177" priority="2" operator="equal">
      <formula>"OUI"</formula>
    </cfRule>
    <cfRule type="cellIs" dxfId="176" priority="3" operator="equal">
      <formula>"NE"</formula>
    </cfRule>
  </conditionalFormatting>
  <dataValidations disablePrompts="1" count="3">
    <dataValidation type="whole" allowBlank="1" showInputMessage="1" showErrorMessage="1" sqref="AR33:CG34 AR51:CG52 AR63:CG64 AR28:CG28 AR23:CG24 AR39:CG40 AR43:CG45 AR47:CG49 AR55:CG55 AR67:CG69 AR71:CG72 AR75:CG81" xr:uid="{B7F77FF8-2EE2-4CB9-A0F7-84EFBF689EB3}">
      <formula1>0</formula1>
      <formula2>1</formula2>
    </dataValidation>
    <dataValidation type="whole" allowBlank="1" showInputMessage="1" showErrorMessage="1" sqref="C14:D17 E13:CG22 E26:CG27 E29:CG32 E35:CG35 E37:CG38 E41:CG42 E46:CG46 E50:CG50 E53:CG54 E56:CG62 E66:CG66 E70:CG70 E73:CG74" xr:uid="{0704BC53-8AE1-45F0-A434-99FC580BF114}">
      <formula1>0</formula1>
      <formula2>4</formula2>
    </dataValidation>
    <dataValidation type="decimal" allowBlank="1" showInputMessage="1" showErrorMessage="1" sqref="C13 C18:C22 C26:C27 C29:C32 C35 C37:C38 C41:C42 C46 C50 C53:C54 C56:C62 C66 C70 C73:C74" xr:uid="{602F6B19-BE17-42A1-BC5C-F37234D83BE7}">
      <formula1>0</formula1>
      <formula2>1</formula2>
    </dataValidation>
  </dataValidations>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iconSet" priority="70" id="{1720504B-1269-49CB-9B67-779924C69B47}">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F13:CG13</xm:sqref>
        </x14:conditionalFormatting>
        <x14:conditionalFormatting xmlns:xm="http://schemas.microsoft.com/office/excel/2006/main">
          <x14:cfRule type="iconSet" priority="65" id="{2E1F0EFE-3C53-4F2C-85A8-9E42A72438DE}">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F18:CG22</xm:sqref>
        </x14:conditionalFormatting>
        <x14:conditionalFormatting xmlns:xm="http://schemas.microsoft.com/office/excel/2006/main">
          <x14:cfRule type="iconSet" priority="60" id="{7ABB6733-F424-4320-B882-14DE499708AD}">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F26:CG27</xm:sqref>
        </x14:conditionalFormatting>
        <x14:conditionalFormatting xmlns:xm="http://schemas.microsoft.com/office/excel/2006/main">
          <x14:cfRule type="iconSet" priority="55" id="{246BEE00-A5D7-47DE-BDB2-66505A2D44D5}">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F29:CG32</xm:sqref>
        </x14:conditionalFormatting>
        <x14:conditionalFormatting xmlns:xm="http://schemas.microsoft.com/office/excel/2006/main">
          <x14:cfRule type="iconSet" priority="50" id="{93A640F3-893D-4A10-BD30-9494965C8F69}">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F35:CG35</xm:sqref>
        </x14:conditionalFormatting>
        <x14:conditionalFormatting xmlns:xm="http://schemas.microsoft.com/office/excel/2006/main">
          <x14:cfRule type="iconSet" priority="45" id="{28C35EDF-B989-49E8-9144-A0DE629171E0}">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F37:CG38</xm:sqref>
        </x14:conditionalFormatting>
        <x14:conditionalFormatting xmlns:xm="http://schemas.microsoft.com/office/excel/2006/main">
          <x14:cfRule type="iconSet" priority="40" id="{F84141D9-2563-4A22-B3E4-41DDA305A856}">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F41:CG42</xm:sqref>
        </x14:conditionalFormatting>
        <x14:conditionalFormatting xmlns:xm="http://schemas.microsoft.com/office/excel/2006/main">
          <x14:cfRule type="iconSet" priority="35" id="{D82E950E-E574-477A-86EC-AA568D7FCAC1}">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F46:CG46</xm:sqref>
        </x14:conditionalFormatting>
        <x14:conditionalFormatting xmlns:xm="http://schemas.microsoft.com/office/excel/2006/main">
          <x14:cfRule type="iconSet" priority="30" id="{3174053D-6017-4384-9162-08823049FB6A}">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F50:CG50</xm:sqref>
        </x14:conditionalFormatting>
        <x14:conditionalFormatting xmlns:xm="http://schemas.microsoft.com/office/excel/2006/main">
          <x14:cfRule type="iconSet" priority="25" id="{16D579E9-6942-4433-BA86-E08EB6CBC797}">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F53:CG54</xm:sqref>
        </x14:conditionalFormatting>
        <x14:conditionalFormatting xmlns:xm="http://schemas.microsoft.com/office/excel/2006/main">
          <x14:cfRule type="iconSet" priority="20" id="{76EC1C09-E90A-49F5-ABC0-4C5226953486}">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F56:CG62</xm:sqref>
        </x14:conditionalFormatting>
        <x14:conditionalFormatting xmlns:xm="http://schemas.microsoft.com/office/excel/2006/main">
          <x14:cfRule type="iconSet" priority="15" id="{6B3E6EAA-2B50-4AF6-87AE-B046D5425497}">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F66:CG66</xm:sqref>
        </x14:conditionalFormatting>
        <x14:conditionalFormatting xmlns:xm="http://schemas.microsoft.com/office/excel/2006/main">
          <x14:cfRule type="iconSet" priority="10" id="{D0725B40-E602-4B10-8ABB-644285604C37}">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F70:CG70</xm:sqref>
        </x14:conditionalFormatting>
        <x14:conditionalFormatting xmlns:xm="http://schemas.microsoft.com/office/excel/2006/main">
          <x14:cfRule type="iconSet" priority="5" id="{CFC7024A-CBF7-43FB-B0E0-0436885D61F0}">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F73:CG74</xm:sqref>
        </x14:conditionalFormatting>
      </x14:conditionalFormattings>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C97698-E7D4-4F49-8CAF-AC957F664883}">
  <sheetPr codeName="F_DefCmptnc"/>
  <dimension ref="A1:E37"/>
  <sheetViews>
    <sheetView workbookViewId="0">
      <pane ySplit="1" topLeftCell="A2" activePane="bottomLeft" state="frozen"/>
      <selection pane="bottomLeft" activeCell="E2" sqref="E2"/>
    </sheetView>
  </sheetViews>
  <sheetFormatPr baseColWidth="10" defaultRowHeight="15" x14ac:dyDescent="0.25"/>
  <cols>
    <col min="1" max="1" width="11.42578125" customWidth="1"/>
    <col min="2" max="2" width="148.140625" bestFit="1" customWidth="1"/>
    <col min="3" max="3" width="12.28515625" customWidth="1"/>
    <col min="4" max="4" width="3.7109375" customWidth="1"/>
    <col min="5" max="5" width="23.28515625" customWidth="1"/>
  </cols>
  <sheetData>
    <row r="1" spans="1:5" ht="48.75" customHeight="1" thickBot="1" x14ac:dyDescent="0.3">
      <c r="A1" s="17" t="s">
        <v>38</v>
      </c>
      <c r="B1" s="9" t="s">
        <v>39</v>
      </c>
      <c r="C1" s="9" t="s">
        <v>164</v>
      </c>
      <c r="E1" s="10" t="s">
        <v>40</v>
      </c>
    </row>
    <row r="2" spans="1:5" x14ac:dyDescent="0.25">
      <c r="A2" s="11">
        <v>1</v>
      </c>
      <c r="B2" s="12" t="s">
        <v>1</v>
      </c>
      <c r="C2" s="120">
        <f>MATCH(T_COMPETENCES[[#This Row],[Réf.]],'Modèle élève'!A:A,0)</f>
        <v>7</v>
      </c>
      <c r="E2" s="13">
        <v>0.75</v>
      </c>
    </row>
    <row r="3" spans="1:5" x14ac:dyDescent="0.25">
      <c r="A3" s="14" t="s">
        <v>6</v>
      </c>
      <c r="B3" s="15" t="s">
        <v>41</v>
      </c>
      <c r="C3" s="12">
        <f>MATCH(T_COMPETENCES[[#This Row],[Réf.]],'Modèle élève'!A:A,0)</f>
        <v>13</v>
      </c>
    </row>
    <row r="4" spans="1:5" x14ac:dyDescent="0.25">
      <c r="A4" s="11" t="s">
        <v>7</v>
      </c>
      <c r="B4" s="16" t="s">
        <v>42</v>
      </c>
      <c r="C4" s="12">
        <f>MATCH(T_COMPETENCES[[#This Row],[Réf.]],'Modèle élève'!A:A,0)</f>
        <v>18</v>
      </c>
    </row>
    <row r="5" spans="1:5" x14ac:dyDescent="0.25">
      <c r="A5" s="11" t="s">
        <v>8</v>
      </c>
      <c r="B5" s="16" t="s">
        <v>43</v>
      </c>
      <c r="C5" s="12">
        <f>MATCH(T_COMPETENCES[[#This Row],[Réf.]],'Modèle élève'!A:A,0)</f>
        <v>19</v>
      </c>
    </row>
    <row r="6" spans="1:5" x14ac:dyDescent="0.25">
      <c r="A6" s="11" t="s">
        <v>9</v>
      </c>
      <c r="B6" s="16" t="s">
        <v>44</v>
      </c>
      <c r="C6" s="12">
        <f>MATCH(T_COMPETENCES[[#This Row],[Réf.]],'Modèle élève'!A:A,0)</f>
        <v>20</v>
      </c>
    </row>
    <row r="7" spans="1:5" x14ac:dyDescent="0.25">
      <c r="A7" s="11" t="s">
        <v>10</v>
      </c>
      <c r="B7" s="16" t="s">
        <v>45</v>
      </c>
      <c r="C7" s="12">
        <f>MATCH(T_COMPETENCES[[#This Row],[Réf.]],'Modèle élève'!A:A,0)</f>
        <v>21</v>
      </c>
    </row>
    <row r="8" spans="1:5" x14ac:dyDescent="0.25">
      <c r="A8" s="11" t="s">
        <v>11</v>
      </c>
      <c r="B8" s="16" t="s">
        <v>46</v>
      </c>
      <c r="C8" s="12">
        <f>MATCH(T_COMPETENCES[[#This Row],[Réf.]],'Modèle élève'!A:A,0)</f>
        <v>22</v>
      </c>
    </row>
    <row r="9" spans="1:5" x14ac:dyDescent="0.25">
      <c r="A9" s="11">
        <v>2</v>
      </c>
      <c r="B9" s="12" t="s">
        <v>2</v>
      </c>
      <c r="C9" s="12">
        <f>MATCH(T_COMPETENCES[[#This Row],[Réf.]],'Modèle élève'!A:A,0)</f>
        <v>25</v>
      </c>
    </row>
    <row r="10" spans="1:5" x14ac:dyDescent="0.25">
      <c r="A10" s="11" t="s">
        <v>12</v>
      </c>
      <c r="B10" s="16" t="s">
        <v>47</v>
      </c>
      <c r="C10" s="12">
        <f>MATCH(T_COMPETENCES[[#This Row],[Réf.]],'Modèle élève'!A:A,0)</f>
        <v>26</v>
      </c>
    </row>
    <row r="11" spans="1:5" x14ac:dyDescent="0.25">
      <c r="A11" s="11" t="s">
        <v>13</v>
      </c>
      <c r="B11" s="16" t="s">
        <v>48</v>
      </c>
      <c r="C11" s="12">
        <f>MATCH(T_COMPETENCES[[#This Row],[Réf.]],'Modèle élève'!A:A,0)</f>
        <v>27</v>
      </c>
    </row>
    <row r="12" spans="1:5" x14ac:dyDescent="0.25">
      <c r="A12" s="11" t="s">
        <v>14</v>
      </c>
      <c r="B12" s="16" t="s">
        <v>49</v>
      </c>
      <c r="C12" s="12">
        <f>MATCH(T_COMPETENCES[[#This Row],[Réf.]],'Modèle élève'!A:A,0)</f>
        <v>29</v>
      </c>
    </row>
    <row r="13" spans="1:5" x14ac:dyDescent="0.25">
      <c r="A13" s="11" t="s">
        <v>15</v>
      </c>
      <c r="B13" s="16" t="s">
        <v>50</v>
      </c>
      <c r="C13" s="12">
        <f>MATCH(T_COMPETENCES[[#This Row],[Réf.]],'Modèle élève'!A:A,0)</f>
        <v>30</v>
      </c>
    </row>
    <row r="14" spans="1:5" x14ac:dyDescent="0.25">
      <c r="A14" s="11" t="s">
        <v>16</v>
      </c>
      <c r="B14" s="16" t="s">
        <v>51</v>
      </c>
      <c r="C14" s="12">
        <f>MATCH(T_COMPETENCES[[#This Row],[Réf.]],'Modèle élève'!A:A,0)</f>
        <v>31</v>
      </c>
    </row>
    <row r="15" spans="1:5" x14ac:dyDescent="0.25">
      <c r="A15" s="11" t="s">
        <v>17</v>
      </c>
      <c r="B15" s="16" t="s">
        <v>52</v>
      </c>
      <c r="C15" s="12">
        <f>MATCH(T_COMPETENCES[[#This Row],[Réf.]],'Modèle élève'!A:A,0)</f>
        <v>32</v>
      </c>
    </row>
    <row r="16" spans="1:5" x14ac:dyDescent="0.25">
      <c r="A16" s="11" t="s">
        <v>18</v>
      </c>
      <c r="B16" s="16" t="s">
        <v>53</v>
      </c>
      <c r="C16" s="12">
        <f>MATCH(T_COMPETENCES[[#This Row],[Réf.]],'Modèle élève'!A:A,0)</f>
        <v>35</v>
      </c>
    </row>
    <row r="17" spans="1:3" x14ac:dyDescent="0.25">
      <c r="A17" s="11">
        <v>3</v>
      </c>
      <c r="B17" s="12" t="s">
        <v>3</v>
      </c>
      <c r="C17" s="12">
        <f>MATCH(T_COMPETENCES[[#This Row],[Réf.]],'Modèle élève'!A:A,0)</f>
        <v>36</v>
      </c>
    </row>
    <row r="18" spans="1:3" x14ac:dyDescent="0.25">
      <c r="A18" s="11" t="s">
        <v>19</v>
      </c>
      <c r="B18" s="16" t="s">
        <v>54</v>
      </c>
      <c r="C18" s="12">
        <f>MATCH(T_COMPETENCES[[#This Row],[Réf.]],'Modèle élève'!A:A,0)</f>
        <v>37</v>
      </c>
    </row>
    <row r="19" spans="1:3" x14ac:dyDescent="0.25">
      <c r="A19" s="11" t="s">
        <v>20</v>
      </c>
      <c r="B19" s="16" t="s">
        <v>55</v>
      </c>
      <c r="C19" s="12">
        <f>MATCH(T_COMPETENCES[[#This Row],[Réf.]],'Modèle élève'!A:A,0)</f>
        <v>38</v>
      </c>
    </row>
    <row r="20" spans="1:3" x14ac:dyDescent="0.25">
      <c r="A20" s="11" t="s">
        <v>21</v>
      </c>
      <c r="B20" s="16" t="s">
        <v>56</v>
      </c>
      <c r="C20" s="12">
        <f>MATCH(T_COMPETENCES[[#This Row],[Réf.]],'Modèle élève'!A:A,0)</f>
        <v>41</v>
      </c>
    </row>
    <row r="21" spans="1:3" x14ac:dyDescent="0.25">
      <c r="A21" s="11" t="s">
        <v>22</v>
      </c>
      <c r="B21" s="16" t="s">
        <v>57</v>
      </c>
      <c r="C21" s="12">
        <f>MATCH(T_COMPETENCES[[#This Row],[Réf.]],'Modèle élève'!A:A,0)</f>
        <v>42</v>
      </c>
    </row>
    <row r="22" spans="1:3" x14ac:dyDescent="0.25">
      <c r="A22" s="11" t="s">
        <v>23</v>
      </c>
      <c r="B22" s="16" t="s">
        <v>58</v>
      </c>
      <c r="C22" s="12">
        <f>MATCH(T_COMPETENCES[[#This Row],[Réf.]],'Modèle élève'!A:A,0)</f>
        <v>46</v>
      </c>
    </row>
    <row r="23" spans="1:3" x14ac:dyDescent="0.25">
      <c r="A23" s="11" t="s">
        <v>24</v>
      </c>
      <c r="B23" s="16" t="s">
        <v>154</v>
      </c>
      <c r="C23" s="12">
        <f>MATCH(T_COMPETENCES[[#This Row],[Réf.]],'Modèle élève'!A:A,0)</f>
        <v>50</v>
      </c>
    </row>
    <row r="24" spans="1:3" x14ac:dyDescent="0.25">
      <c r="A24" s="11" t="s">
        <v>25</v>
      </c>
      <c r="B24" s="16" t="s">
        <v>59</v>
      </c>
      <c r="C24" s="12">
        <f>MATCH(T_COMPETENCES[[#This Row],[Réf.]],'Modèle élève'!A:A,0)</f>
        <v>53</v>
      </c>
    </row>
    <row r="25" spans="1:3" x14ac:dyDescent="0.25">
      <c r="A25" s="11" t="s">
        <v>26</v>
      </c>
      <c r="B25" s="16" t="s">
        <v>60</v>
      </c>
      <c r="C25" s="12">
        <f>MATCH(T_COMPETENCES[[#This Row],[Réf.]],'Modèle élève'!A:A,0)</f>
        <v>54</v>
      </c>
    </row>
    <row r="26" spans="1:3" x14ac:dyDescent="0.25">
      <c r="A26" s="11" t="s">
        <v>27</v>
      </c>
      <c r="B26" s="16" t="s">
        <v>61</v>
      </c>
      <c r="C26" s="12">
        <f>MATCH(T_COMPETENCES[[#This Row],[Réf.]],'Modèle élève'!A:A,0)</f>
        <v>56</v>
      </c>
    </row>
    <row r="27" spans="1:3" x14ac:dyDescent="0.25">
      <c r="A27" s="11" t="s">
        <v>28</v>
      </c>
      <c r="B27" s="16" t="s">
        <v>62</v>
      </c>
      <c r="C27" s="12">
        <f>MATCH(T_COMPETENCES[[#This Row],[Réf.]],'Modèle élève'!A:A,0)</f>
        <v>57</v>
      </c>
    </row>
    <row r="28" spans="1:3" x14ac:dyDescent="0.25">
      <c r="A28" s="11" t="s">
        <v>29</v>
      </c>
      <c r="B28" s="16" t="s">
        <v>63</v>
      </c>
      <c r="C28" s="12">
        <f>MATCH(T_COMPETENCES[[#This Row],[Réf.]],'Modèle élève'!A:A,0)</f>
        <v>58</v>
      </c>
    </row>
    <row r="29" spans="1:3" x14ac:dyDescent="0.25">
      <c r="A29" s="11" t="s">
        <v>30</v>
      </c>
      <c r="B29" s="16" t="s">
        <v>64</v>
      </c>
      <c r="C29" s="12">
        <f>MATCH(T_COMPETENCES[[#This Row],[Réf.]],'Modèle élève'!A:A,0)</f>
        <v>59</v>
      </c>
    </row>
    <row r="30" spans="1:3" x14ac:dyDescent="0.25">
      <c r="A30" s="11" t="s">
        <v>31</v>
      </c>
      <c r="B30" s="16" t="s">
        <v>65</v>
      </c>
      <c r="C30" s="12">
        <f>MATCH(T_COMPETENCES[[#This Row],[Réf.]],'Modèle élève'!A:A,0)</f>
        <v>60</v>
      </c>
    </row>
    <row r="31" spans="1:3" x14ac:dyDescent="0.25">
      <c r="A31" s="11" t="s">
        <v>32</v>
      </c>
      <c r="B31" s="16" t="s">
        <v>66</v>
      </c>
      <c r="C31" s="12">
        <f>MATCH(T_COMPETENCES[[#This Row],[Réf.]],'Modèle élève'!A:A,0)</f>
        <v>61</v>
      </c>
    </row>
    <row r="32" spans="1:3" x14ac:dyDescent="0.25">
      <c r="A32" s="11" t="s">
        <v>33</v>
      </c>
      <c r="B32" s="16" t="s">
        <v>67</v>
      </c>
      <c r="C32" s="12">
        <f>MATCH(T_COMPETENCES[[#This Row],[Réf.]],'Modèle élève'!A:A,0)</f>
        <v>62</v>
      </c>
    </row>
    <row r="33" spans="1:3" x14ac:dyDescent="0.25">
      <c r="A33" s="11">
        <v>4</v>
      </c>
      <c r="B33" s="12" t="s">
        <v>4</v>
      </c>
      <c r="C33" s="12">
        <f>MATCH(T_COMPETENCES[[#This Row],[Réf.]],'Modèle élève'!A:A,0)</f>
        <v>65</v>
      </c>
    </row>
    <row r="34" spans="1:3" x14ac:dyDescent="0.25">
      <c r="A34" s="11" t="s">
        <v>34</v>
      </c>
      <c r="B34" s="16" t="s">
        <v>68</v>
      </c>
      <c r="C34" s="12">
        <f>MATCH(T_COMPETENCES[[#This Row],[Réf.]],'Modèle élève'!A:A,0)</f>
        <v>66</v>
      </c>
    </row>
    <row r="35" spans="1:3" x14ac:dyDescent="0.25">
      <c r="A35" s="11" t="s">
        <v>35</v>
      </c>
      <c r="B35" s="16" t="s">
        <v>69</v>
      </c>
      <c r="C35" s="12">
        <f>MATCH(T_COMPETENCES[[#This Row],[Réf.]],'Modèle élève'!A:A,0)</f>
        <v>70</v>
      </c>
    </row>
    <row r="36" spans="1:3" x14ac:dyDescent="0.25">
      <c r="A36" s="11" t="s">
        <v>36</v>
      </c>
      <c r="B36" s="16" t="s">
        <v>70</v>
      </c>
      <c r="C36" s="12">
        <f>MATCH(T_COMPETENCES[[#This Row],[Réf.]],'Modèle élève'!A:A,0)</f>
        <v>73</v>
      </c>
    </row>
    <row r="37" spans="1:3" x14ac:dyDescent="0.25">
      <c r="A37" s="11" t="s">
        <v>37</v>
      </c>
      <c r="B37" s="16" t="s">
        <v>71</v>
      </c>
      <c r="C37" s="12">
        <f>MATCH(T_COMPETENCES[[#This Row],[Réf.]],'Modèle élève'!A:A,0)</f>
        <v>74</v>
      </c>
    </row>
  </sheetData>
  <sheetProtection sheet="1" objects="1" scenarios="1"/>
  <conditionalFormatting sqref="A2:C37">
    <cfRule type="expression" dxfId="175" priority="2">
      <formula>IFERROR(SEARCH(".",$AK2),0)=0</formula>
    </cfRule>
  </conditionalFormatting>
  <conditionalFormatting sqref="E2">
    <cfRule type="expression" dxfId="174" priority="1">
      <formula>IFERROR(SEARCH(".",$AK2),0)=0</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049" r:id="rId3" name="Button 1">
              <controlPr defaultSize="0" print="0" autoFill="0" autoPict="0" macro="[0]!MAJ_CommentCmptnc">
                <anchor moveWithCells="1" sizeWithCells="1">
                  <from>
                    <xdr:col>1</xdr:col>
                    <xdr:colOff>6057900</xdr:colOff>
                    <xdr:row>0</xdr:row>
                    <xdr:rowOff>76200</xdr:rowOff>
                  </from>
                  <to>
                    <xdr:col>1</xdr:col>
                    <xdr:colOff>8963025</xdr:colOff>
                    <xdr:row>0</xdr:row>
                    <xdr:rowOff>533400</xdr:rowOff>
                  </to>
                </anchor>
              </controlPr>
            </control>
          </mc:Choice>
        </mc:AlternateContent>
      </controls>
    </mc:Choice>
  </mc:AlternateContent>
  <tableParts count="1">
    <tablePart r:id="rId4"/>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3E2DAF-BA50-43BA-9FFA-2620142F3FDE}">
  <sheetPr codeName="F_Param"/>
  <dimension ref="A1:D7"/>
  <sheetViews>
    <sheetView showGridLines="0" showRowColHeaders="0" topLeftCell="B1" workbookViewId="0">
      <selection activeCell="C3" sqref="C3"/>
    </sheetView>
  </sheetViews>
  <sheetFormatPr baseColWidth="10" defaultRowHeight="15" x14ac:dyDescent="0.25"/>
  <cols>
    <col min="1" max="1" width="37.7109375" style="113" hidden="1" customWidth="1"/>
    <col min="2" max="2" width="5.7109375" style="113" customWidth="1"/>
    <col min="3" max="3" width="11.42578125" style="116"/>
    <col min="4" max="4" width="91.140625" style="112" customWidth="1"/>
    <col min="5" max="5" width="5.7109375" customWidth="1"/>
  </cols>
  <sheetData>
    <row r="1" spans="1:4" ht="21.75" customHeight="1" x14ac:dyDescent="0.25">
      <c r="A1" s="114" t="s">
        <v>158</v>
      </c>
      <c r="C1" s="124" t="s">
        <v>159</v>
      </c>
      <c r="D1" s="125" t="s">
        <v>160</v>
      </c>
    </row>
    <row r="2" spans="1:4" ht="30" x14ac:dyDescent="0.25">
      <c r="A2" s="115" t="s">
        <v>156</v>
      </c>
      <c r="C2" s="121" t="s">
        <v>155</v>
      </c>
      <c r="D2" s="122" t="s">
        <v>168</v>
      </c>
    </row>
    <row r="3" spans="1:4" ht="60" x14ac:dyDescent="0.25">
      <c r="A3" s="115" t="s">
        <v>157</v>
      </c>
      <c r="C3" s="121" t="s">
        <v>163</v>
      </c>
      <c r="D3" s="123" t="s">
        <v>166</v>
      </c>
    </row>
    <row r="4" spans="1:4" ht="45" x14ac:dyDescent="0.25">
      <c r="A4" s="115" t="s">
        <v>161</v>
      </c>
      <c r="C4" s="121" t="s">
        <v>162</v>
      </c>
      <c r="D4" s="123" t="str">
        <f>"Exemple (créé à partir des paramètres renseignés) de nom de feuille : "&amp;LEFT(FE_PARM_RADIC&amp;TEXT(5,FE_PARM_FRMT)&amp;FE_PARM_SEP&amp;"Martin DURAND",31)&amp;"
Un nom de feuille ne peut pas excéder 31 caractères donc le nom de l'élève pourra éventellement être tronqué."</f>
        <v>Exemple (créé à partir des paramètres renseignés) de nom de feuille : E05-Martin DURAND
Un nom de feuille ne peut pas excéder 31 caractères donc le nom de l'élève pourra éventellement être tronqué.</v>
      </c>
    </row>
    <row r="5" spans="1:4" ht="30" customHeight="1" x14ac:dyDescent="0.25">
      <c r="C5" s="238" t="s">
        <v>167</v>
      </c>
      <c r="D5" s="238"/>
    </row>
    <row r="7" spans="1:4" x14ac:dyDescent="0.25">
      <c r="A7" s="113">
        <v>2</v>
      </c>
    </row>
  </sheetData>
  <sheetProtection sheet="1" objects="1" scenarios="1"/>
  <mergeCells count="1">
    <mergeCell ref="C5:D5"/>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9</vt:i4>
      </vt:variant>
    </vt:vector>
  </HeadingPairs>
  <TitlesOfParts>
    <vt:vector size="17" baseType="lpstr">
      <vt:lpstr>Récapitulatif</vt:lpstr>
      <vt:lpstr>E01-Lilou</vt:lpstr>
      <vt:lpstr>E02-Louis</vt:lpstr>
      <vt:lpstr>E03-Lucie</vt:lpstr>
      <vt:lpstr>E04-Lucas</vt:lpstr>
      <vt:lpstr>Modèle élève</vt:lpstr>
      <vt:lpstr>Définition des compétences</vt:lpstr>
      <vt:lpstr>Paramètres</vt:lpstr>
      <vt:lpstr>FE_PARM_FRMT</vt:lpstr>
      <vt:lpstr>FE_PARM_RADIC</vt:lpstr>
      <vt:lpstr>FE_PARM_SEP</vt:lpstr>
      <vt:lpstr>'E01-Lilou'!LST_ELEVES</vt:lpstr>
      <vt:lpstr>'E02-Louis'!LST_ELEVES</vt:lpstr>
      <vt:lpstr>'E03-Lucie'!LST_ELEVES</vt:lpstr>
      <vt:lpstr>'E04-Lucas'!LST_ELEVES</vt:lpstr>
      <vt:lpstr>LST_ELEVES</vt:lpstr>
      <vt:lpstr>PARM_PRCTG_CMPTNC</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Cylfo</dc:creator>
  <cp:lastModifiedBy>Y C</cp:lastModifiedBy>
  <dcterms:created xsi:type="dcterms:W3CDTF">2023-10-24T12:07:28Z</dcterms:created>
  <dcterms:modified xsi:type="dcterms:W3CDTF">2023-10-25T18:45:49Z</dcterms:modified>
</cp:coreProperties>
</file>