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ylfo\EP\CB40130\"/>
    </mc:Choice>
  </mc:AlternateContent>
  <xr:revisionPtr revIDLastSave="0" documentId="13_ncr:1_{7241A3FF-94D8-4FE1-9950-596FD173050D}" xr6:coauthVersionLast="47" xr6:coauthVersionMax="47" xr10:uidLastSave="{00000000-0000-0000-0000-000000000000}"/>
  <bookViews>
    <workbookView xWindow="-120" yWindow="-120" windowWidth="29040" windowHeight="15720" xr2:uid="{45488AE7-B456-184A-8347-B5478223F8C3}"/>
  </bookViews>
  <sheets>
    <sheet name="Feuil1" sheetId="1" r:id="rId1"/>
  </sheets>
  <externalReferences>
    <externalReference r:id="rId2"/>
  </externalReferences>
  <definedNames>
    <definedName name="Rayons">OFFSET([1]JANVIER!$J$3,,,COUNTA([1]JANVIER!$J$3:$J$22))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I20" i="1" s="1"/>
  <c r="G5" i="1"/>
  <c r="M9" i="1" s="1"/>
  <c r="G6" i="1"/>
  <c r="G7" i="1"/>
  <c r="M22" i="1" s="1"/>
  <c r="G8" i="1"/>
  <c r="G9" i="1"/>
  <c r="G10" i="1"/>
  <c r="G11" i="1"/>
  <c r="M14" i="1" s="1"/>
  <c r="G12" i="1"/>
  <c r="G13" i="1"/>
  <c r="G17" i="1" s="1"/>
  <c r="G14" i="1"/>
  <c r="G15" i="1"/>
  <c r="G16" i="1"/>
  <c r="M8" i="1" s="1"/>
  <c r="G18" i="1"/>
  <c r="G19" i="1"/>
  <c r="G20" i="1" s="1"/>
  <c r="M3" i="1"/>
  <c r="M4" i="1"/>
  <c r="M5" i="1"/>
  <c r="M6" i="1"/>
  <c r="M7" i="1"/>
  <c r="M10" i="1"/>
  <c r="M11" i="1"/>
  <c r="M12" i="1"/>
  <c r="M13" i="1"/>
  <c r="M15" i="1"/>
  <c r="M16" i="1"/>
  <c r="M17" i="1"/>
  <c r="M18" i="1"/>
  <c r="M19" i="1"/>
  <c r="M20" i="1"/>
  <c r="M21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O5" i="1" l="1"/>
  <c r="O4" i="1"/>
  <c r="N3" i="1"/>
  <c r="O18" i="1"/>
  <c r="O9" i="1"/>
  <c r="N21" i="1"/>
  <c r="N5" i="1" l="1"/>
  <c r="N4" i="1"/>
  <c r="O3" i="1"/>
  <c r="N9" i="1"/>
  <c r="N18" i="1"/>
  <c r="O6" i="1"/>
  <c r="N6" i="1"/>
  <c r="O13" i="1"/>
  <c r="N13" i="1"/>
  <c r="N8" i="1"/>
  <c r="O8" i="1"/>
  <c r="O7" i="1"/>
  <c r="N7" i="1"/>
  <c r="N20" i="1"/>
  <c r="O20" i="1"/>
  <c r="O19" i="1"/>
  <c r="N19" i="1"/>
  <c r="M23" i="1"/>
  <c r="N23" i="1" s="1"/>
  <c r="O14" i="1"/>
  <c r="N14" i="1"/>
  <c r="N16" i="1"/>
  <c r="O16" i="1"/>
  <c r="O15" i="1"/>
  <c r="N15" i="1"/>
  <c r="O10" i="1"/>
  <c r="N10" i="1"/>
  <c r="O17" i="1"/>
  <c r="N17" i="1"/>
  <c r="N12" i="1"/>
  <c r="O12" i="1"/>
  <c r="O11" i="1"/>
  <c r="N11" i="1"/>
</calcChain>
</file>

<file path=xl/sharedStrings.xml><?xml version="1.0" encoding="utf-8"?>
<sst xmlns="http://schemas.openxmlformats.org/spreadsheetml/2006/main" count="68" uniqueCount="47">
  <si>
    <t>recap par rayon</t>
  </si>
  <si>
    <t>TOTAUX</t>
  </si>
  <si>
    <t>%</t>
  </si>
  <si>
    <t>RANG</t>
  </si>
  <si>
    <t>DATES</t>
  </si>
  <si>
    <t>MAGASIN</t>
  </si>
  <si>
    <t>RAYON</t>
  </si>
  <si>
    <t>PRODUITS</t>
  </si>
  <si>
    <t>PRIX UNIT</t>
  </si>
  <si>
    <t>NBR</t>
  </si>
  <si>
    <t>PRIX TOTAL</t>
  </si>
  <si>
    <t>UTIL</t>
  </si>
  <si>
    <t>TOT MENS</t>
  </si>
  <si>
    <t>B.O.F</t>
  </si>
  <si>
    <t>BAZAR</t>
  </si>
  <si>
    <t>BOUCHERIE TRAD</t>
  </si>
  <si>
    <t>CHARCUTERIE</t>
  </si>
  <si>
    <t>CHARCUTERIE TRAITEUR LS</t>
  </si>
  <si>
    <t>DROGUERIE</t>
  </si>
  <si>
    <t>EPICERIE</t>
  </si>
  <si>
    <t>FROMAGE COUPE</t>
  </si>
  <si>
    <t>FRUITS ET LEGUMES</t>
  </si>
  <si>
    <t>LIQUIDES</t>
  </si>
  <si>
    <t>PARFUMERIE</t>
  </si>
  <si>
    <t>SURGELES</t>
  </si>
  <si>
    <t>VOLAILLE LS</t>
  </si>
  <si>
    <t>BOUCHERIE</t>
  </si>
  <si>
    <t>POISSONS</t>
  </si>
  <si>
    <t>TEXTILES</t>
  </si>
  <si>
    <t>PATISSERIE</t>
  </si>
  <si>
    <t>PAIN</t>
  </si>
  <si>
    <t>&gt;&gt;&gt;BON ACHAT REDUCT</t>
  </si>
  <si>
    <t>&gt;&gt;&gt;&gt;TOTAL</t>
  </si>
  <si>
    <t>VERIF</t>
  </si>
  <si>
    <t>AA</t>
  </si>
  <si>
    <t>BB</t>
  </si>
  <si>
    <t>CC</t>
  </si>
  <si>
    <t>DD</t>
  </si>
  <si>
    <t>EE</t>
  </si>
  <si>
    <t>SS</t>
  </si>
  <si>
    <t>FF</t>
  </si>
  <si>
    <t>RECHERCHE DE FORMULE A METTRE DANS CELLULES COLONNE D</t>
  </si>
  <si>
    <t>pour obtenir le total des sonnes en colonne G  (mais uniquement les sommes relatives au ticket correspondant à la date indiquée)</t>
  </si>
  <si>
    <t>RECHERCHE DE FORMULE A METTRE DANS CELLULES COLONNE I</t>
  </si>
  <si>
    <t>pour obtenir le total cumulatif des sommes en colonne D</t>
  </si>
  <si>
    <t>ZZ</t>
  </si>
  <si>
    <t>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</si>
</sst>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€&quot;_ ;_ * \(#,##0.00\)\ &quot;€&quot;_ ;_ * &quot;-&quot;??_)\ &quot;€&quot;_ ;_ @_ "/>
    <numFmt numFmtId="165" formatCode="#,##0.00\ &quot;€&quot;"/>
  </numFmts>
  <fonts count="9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charset val="129"/>
      <scheme val="minor"/>
    </font>
    <font>
      <b/>
      <i/>
      <sz val="12"/>
      <color theme="1"/>
      <name val="Calibri"/>
      <family val="2"/>
      <scheme val="minor"/>
    </font>
    <font>
      <sz val="10"/>
      <color theme="1"/>
      <name val="Monospace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charset val="134"/>
      <scheme val="minor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2BF6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0" fillId="3" borderId="0" xfId="0" applyFill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0" fillId="5" borderId="4" xfId="0" applyFill="1" applyBorder="1"/>
    <xf numFmtId="0" fontId="3" fillId="5" borderId="5" xfId="0" applyFont="1" applyFill="1" applyBorder="1"/>
    <xf numFmtId="165" fontId="2" fillId="5" borderId="6" xfId="1" applyNumberFormat="1" applyFont="1" applyFill="1" applyBorder="1" applyAlignment="1">
      <alignment horizontal="right" vertical="center"/>
    </xf>
    <xf numFmtId="9" fontId="4" fillId="5" borderId="7" xfId="2" applyFont="1" applyFill="1" applyBorder="1" applyAlignment="1">
      <alignment horizontal="center" vertical="center"/>
    </xf>
    <xf numFmtId="0" fontId="4" fillId="3" borderId="0" xfId="2" applyNumberFormat="1" applyFont="1" applyFill="1" applyBorder="1" applyAlignment="1">
      <alignment horizontal="center" vertical="center"/>
    </xf>
    <xf numFmtId="14" fontId="0" fillId="0" borderId="8" xfId="0" applyNumberFormat="1" applyBorder="1"/>
    <xf numFmtId="14" fontId="0" fillId="0" borderId="9" xfId="0" applyNumberFormat="1" applyBorder="1" applyAlignment="1">
      <alignment horizontal="center"/>
    </xf>
    <xf numFmtId="0" fontId="0" fillId="0" borderId="9" xfId="0" applyBorder="1"/>
    <xf numFmtId="165" fontId="5" fillId="0" borderId="8" xfId="0" applyNumberFormat="1" applyFont="1" applyBorder="1"/>
    <xf numFmtId="165" fontId="0" fillId="0" borderId="10" xfId="1" applyNumberFormat="1" applyFont="1" applyBorder="1"/>
    <xf numFmtId="0" fontId="0" fillId="0" borderId="8" xfId="0" applyBorder="1"/>
    <xf numFmtId="0" fontId="0" fillId="6" borderId="11" xfId="0" applyFill="1" applyBorder="1"/>
    <xf numFmtId="0" fontId="3" fillId="6" borderId="12" xfId="0" applyFont="1" applyFill="1" applyBorder="1"/>
    <xf numFmtId="165" fontId="2" fillId="5" borderId="13" xfId="1" applyNumberFormat="1" applyFont="1" applyFill="1" applyBorder="1" applyAlignment="1">
      <alignment horizontal="right" vertical="center"/>
    </xf>
    <xf numFmtId="9" fontId="4" fillId="5" borderId="14" xfId="2" applyFont="1" applyFill="1" applyBorder="1" applyAlignment="1">
      <alignment horizontal="center" vertical="center"/>
    </xf>
    <xf numFmtId="0" fontId="0" fillId="7" borderId="11" xfId="0" applyFill="1" applyBorder="1"/>
    <xf numFmtId="0" fontId="3" fillId="7" borderId="12" xfId="0" applyFont="1" applyFill="1" applyBorder="1"/>
    <xf numFmtId="0" fontId="0" fillId="8" borderId="11" xfId="0" applyFill="1" applyBorder="1"/>
    <xf numFmtId="0" fontId="3" fillId="8" borderId="12" xfId="0" applyFont="1" applyFill="1" applyBorder="1"/>
    <xf numFmtId="0" fontId="0" fillId="9" borderId="11" xfId="0" applyFill="1" applyBorder="1"/>
    <xf numFmtId="0" fontId="3" fillId="9" borderId="12" xfId="0" applyFont="1" applyFill="1" applyBorder="1"/>
    <xf numFmtId="0" fontId="0" fillId="10" borderId="11" xfId="0" applyFill="1" applyBorder="1"/>
    <xf numFmtId="0" fontId="3" fillId="10" borderId="12" xfId="0" applyFont="1" applyFill="1" applyBorder="1"/>
    <xf numFmtId="0" fontId="0" fillId="11" borderId="11" xfId="0" applyFill="1" applyBorder="1"/>
    <xf numFmtId="0" fontId="3" fillId="11" borderId="12" xfId="0" applyFont="1" applyFill="1" applyBorder="1"/>
    <xf numFmtId="0" fontId="0" fillId="12" borderId="11" xfId="0" applyFill="1" applyBorder="1"/>
    <xf numFmtId="0" fontId="3" fillId="12" borderId="12" xfId="0" applyFont="1" applyFill="1" applyBorder="1"/>
    <xf numFmtId="0" fontId="0" fillId="13" borderId="11" xfId="0" applyFill="1" applyBorder="1"/>
    <xf numFmtId="0" fontId="3" fillId="13" borderId="12" xfId="0" applyFont="1" applyFill="1" applyBorder="1"/>
    <xf numFmtId="0" fontId="0" fillId="5" borderId="11" xfId="0" applyFill="1" applyBorder="1"/>
    <xf numFmtId="0" fontId="3" fillId="5" borderId="12" xfId="0" applyFont="1" applyFill="1" applyBorder="1"/>
    <xf numFmtId="0" fontId="0" fillId="11" borderId="16" xfId="0" applyFill="1" applyBorder="1"/>
    <xf numFmtId="0" fontId="3" fillId="11" borderId="17" xfId="0" applyFont="1" applyFill="1" applyBorder="1"/>
    <xf numFmtId="165" fontId="2" fillId="5" borderId="18" xfId="1" applyNumberFormat="1" applyFont="1" applyFill="1" applyBorder="1" applyAlignment="1">
      <alignment horizontal="right" vertical="center"/>
    </xf>
    <xf numFmtId="9" fontId="4" fillId="5" borderId="19" xfId="2" applyFont="1" applyFill="1" applyBorder="1" applyAlignment="1">
      <alignment horizontal="center" vertical="center"/>
    </xf>
    <xf numFmtId="0" fontId="7" fillId="2" borderId="1" xfId="0" applyFont="1" applyFill="1" applyBorder="1"/>
    <xf numFmtId="0" fontId="0" fillId="2" borderId="20" xfId="0" applyFill="1" applyBorder="1"/>
    <xf numFmtId="164" fontId="7" fillId="0" borderId="0" xfId="1" applyFont="1" applyBorder="1" applyAlignment="1">
      <alignment horizontal="center" vertical="center"/>
    </xf>
    <xf numFmtId="165" fontId="8" fillId="0" borderId="0" xfId="0" applyNumberFormat="1" applyFont="1" applyAlignment="1">
      <alignment horizontal="right" vertical="center"/>
    </xf>
    <xf numFmtId="165" fontId="5" fillId="0" borderId="22" xfId="0" applyNumberFormat="1" applyFont="1" applyBorder="1"/>
    <xf numFmtId="165" fontId="5" fillId="0" borderId="15" xfId="0" applyNumberFormat="1" applyFont="1" applyBorder="1"/>
    <xf numFmtId="165" fontId="5" fillId="0" borderId="21" xfId="0" applyNumberFormat="1" applyFont="1" applyBorder="1"/>
    <xf numFmtId="165" fontId="6" fillId="14" borderId="21" xfId="0" applyNumberFormat="1" applyFont="1" applyFill="1" applyBorder="1"/>
    <xf numFmtId="14" fontId="0" fillId="0" borderId="22" xfId="0" applyNumberFormat="1" applyBorder="1"/>
    <xf numFmtId="14" fontId="0" fillId="0" borderId="24" xfId="0" applyNumberFormat="1" applyBorder="1" applyAlignment="1">
      <alignment horizontal="center"/>
    </xf>
    <xf numFmtId="0" fontId="0" fillId="0" borderId="24" xfId="0" applyBorder="1"/>
    <xf numFmtId="165" fontId="0" fillId="0" borderId="25" xfId="1" applyNumberFormat="1" applyFont="1" applyBorder="1"/>
    <xf numFmtId="0" fontId="0" fillId="0" borderId="22" xfId="0" applyBorder="1"/>
    <xf numFmtId="165" fontId="0" fillId="0" borderId="0" xfId="0" applyNumberFormat="1"/>
    <xf numFmtId="165" fontId="2" fillId="4" borderId="3" xfId="0" applyNumberFormat="1" applyFont="1" applyFill="1" applyBorder="1" applyAlignment="1">
      <alignment horizontal="center"/>
    </xf>
    <xf numFmtId="165" fontId="6" fillId="0" borderId="8" xfId="0" applyNumberFormat="1" applyFont="1" applyBorder="1"/>
    <xf numFmtId="165" fontId="6" fillId="0" borderId="15" xfId="0" applyNumberFormat="1" applyFont="1" applyBorder="1"/>
    <xf numFmtId="165" fontId="6" fillId="0" borderId="23" xfId="0" applyNumberFormat="1" applyFont="1" applyBorder="1"/>
    <xf numFmtId="165" fontId="2" fillId="4" borderId="2" xfId="0" applyNumberFormat="1" applyFont="1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#,##0.00\ &quot;€&quot;"/>
      <border diagonalUp="0" diagonalDown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FF00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165" formatCode="#,##0.00\ &quot;€&quot;"/>
      <border diagonalUp="0" diagonalDown="0" outline="0"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#,##0.00\ &quot;€&quot;"/>
      <border diagonalUp="0" diagonalDown="0" outline="0">
        <left/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onospace"/>
        <scheme val="none"/>
      </font>
      <numFmt numFmtId="165" formatCode="#,##0.00\ &quot;€&quot;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border diagonalUp="0" diagonalDown="0">
        <left style="dotted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dotted">
          <color indexed="64"/>
        </left>
        <right/>
        <top style="dotted">
          <color indexed="64"/>
        </top>
        <bottom style="dotted">
          <color indexed="64"/>
        </bottom>
        <vertical/>
        <horizontal/>
      </border>
    </dxf>
    <dxf>
      <numFmt numFmtId="19" formatCode="dd/mm/yyyy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border outline="0">
        <bottom style="dotted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2BF6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arlesbride%201\Library\Mobile%20Documents\com~apple~CloudDocs\TICKETS%20CAISSE%20LECLERC\2022\000-BASE%20PRIX%20LECLERC%20%202022%20EN%20COURS%20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ANVI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A0B422-3461-4F27-9DB1-F3612A2A8ACE}" name="Tableau1" displayName="Tableau1" ref="A3:I20" totalsRowShown="0" headerRowDxfId="13" tableBorderDxfId="12">
  <autoFilter ref="A3:I20" xr:uid="{7FA0B422-3461-4F27-9DB1-F3612A2A8ACE}"/>
  <tableColumns count="9">
    <tableColumn id="1" xr3:uid="{D8B1F215-06FC-46DF-B735-4E144942AB50}" name="DATES" dataDxfId="11"/>
    <tableColumn id="2" xr3:uid="{F05A1315-D1FB-4E97-8C63-6BADDB6DD9FF}" name="MAGASIN" dataDxfId="10"/>
    <tableColumn id="3" xr3:uid="{20093547-435B-49E2-8AA6-117DE867F55D}" name="RAYON" dataDxfId="9"/>
    <tableColumn id="4" xr3:uid="{FBF12203-0743-4607-82BB-9609719D3864}" name="PRODUITS" dataDxfId="8"/>
    <tableColumn id="5" xr3:uid="{53D95E0A-B44A-4F8D-AD5C-76D0C7923433}" name="PRIX UNIT" dataDxfId="7" dataCellStyle="Monétaire"/>
    <tableColumn id="6" xr3:uid="{B67E6020-3649-4212-8809-1BCF86FBC856}" name="NBR" dataDxfId="6"/>
    <tableColumn id="7" xr3:uid="{B70D9595-0DB1-456C-A2A9-11A6D5D25464}" name="PRIX TOTAL" dataDxfId="0" dataCellStyle="Monétaire">
      <calculatedColumnFormula>IF(Tableau1[[#This Row],[RAYON]]&lt;&gt;"&gt;&gt;&gt;&gt;TOTAL",ROUND(Tableau1[[#This Row],[PRIX UNIT]]*Tableau1[[#This Row],[NBR]],2),IF(Tableau1[[#This Row],[RAYON]]="&gt;&gt;&gt;&gt;TOTAL",SUMIFS($G$3:G3,$A$3:A3,A3),""))</calculatedColumnFormula>
    </tableColumn>
    <tableColumn id="8" xr3:uid="{1F7BD593-C794-4223-A321-732D8C0D4F0A}" name="UTIL" dataDxfId="5"/>
    <tableColumn id="9" xr3:uid="{B195079B-7C89-4D3C-A19C-0B2A670638B1}" name="TOT MENS" dataDxfId="4">
      <calculatedColumnFormula>IF(Tableau1[[#This Row],[RAYON]]="&gt;&gt;&gt;&gt;TOTAL",SUMIFS($G$3:G3,$C$3:C3,"&gt;&gt;&gt;&gt;TOTAL"),"")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CAB72-3775-DD48-A005-445D9272DDA2}">
  <dimension ref="A1:O40"/>
  <sheetViews>
    <sheetView tabSelected="1" workbookViewId="0">
      <selection activeCell="A21" sqref="A21"/>
    </sheetView>
  </sheetViews>
  <sheetFormatPr baseColWidth="10" defaultRowHeight="15.75"/>
  <cols>
    <col min="1" max="3" width="16" customWidth="1"/>
    <col min="4" max="4" width="35" customWidth="1"/>
    <col min="5" max="5" width="16" style="54" customWidth="1"/>
    <col min="6" max="6" width="16" customWidth="1"/>
    <col min="7" max="7" width="16" style="54" customWidth="1"/>
    <col min="8" max="8" width="16" customWidth="1"/>
    <col min="9" max="9" width="16" style="54" customWidth="1"/>
  </cols>
  <sheetData>
    <row r="1" spans="1:15">
      <c r="J1" s="1"/>
      <c r="K1" s="1"/>
      <c r="L1" s="1"/>
      <c r="M1" s="1"/>
      <c r="N1" s="1"/>
      <c r="O1" s="1"/>
    </row>
    <row r="2" spans="1:15" ht="16.5" thickBot="1">
      <c r="J2" s="1"/>
      <c r="K2" t="s">
        <v>0</v>
      </c>
      <c r="M2" t="s">
        <v>1</v>
      </c>
      <c r="N2" s="2" t="s">
        <v>2</v>
      </c>
      <c r="O2" s="3" t="s">
        <v>3</v>
      </c>
    </row>
    <row r="3" spans="1:15">
      <c r="A3" s="4" t="s">
        <v>4</v>
      </c>
      <c r="B3" s="4" t="s">
        <v>5</v>
      </c>
      <c r="C3" s="4" t="s">
        <v>6</v>
      </c>
      <c r="D3" s="4" t="s">
        <v>7</v>
      </c>
      <c r="E3" s="59" t="s">
        <v>8</v>
      </c>
      <c r="F3" s="4" t="s">
        <v>9</v>
      </c>
      <c r="G3" s="59" t="s">
        <v>10</v>
      </c>
      <c r="H3" s="5" t="s">
        <v>11</v>
      </c>
      <c r="I3" s="55" t="s">
        <v>12</v>
      </c>
      <c r="J3" s="1"/>
      <c r="K3" s="6" t="s">
        <v>13</v>
      </c>
      <c r="L3" s="7"/>
      <c r="M3" s="8">
        <f>SUMIFS(Tableau1[PRIX TOTAL],Tableau1[RAYON],"="&amp;K3)</f>
        <v>0</v>
      </c>
      <c r="N3" s="9">
        <f>IF(ISERROR(M3/$L$18),0,M3/$L$18)</f>
        <v>0</v>
      </c>
      <c r="O3" s="10" t="e">
        <f t="shared" ref="O3:O20" si="0">RANK(M3,$L$1:$L$16,0)</f>
        <v>#N/A</v>
      </c>
    </row>
    <row r="4" spans="1:15">
      <c r="A4" s="11">
        <v>45179</v>
      </c>
      <c r="B4" s="12"/>
      <c r="C4" s="13" t="s">
        <v>16</v>
      </c>
      <c r="D4" s="14" t="s">
        <v>34</v>
      </c>
      <c r="E4" s="15">
        <v>1.5</v>
      </c>
      <c r="F4" s="16">
        <v>1</v>
      </c>
      <c r="G4" s="15">
        <f>IF(Tableau1[[#This Row],[RAYON]]&lt;&gt;"&gt;&gt;&gt;&gt;TOTAL",ROUND(Tableau1[[#This Row],[PRIX UNIT]]*Tableau1[[#This Row],[NBR]],2),IF(Tableau1[[#This Row],[RAYON]]="&gt;&gt;&gt;&gt;TOTAL",SUMIFS($G$3:G3,$A$3:A3,A3),""))</f>
        <v>1.5</v>
      </c>
      <c r="H4" s="16"/>
      <c r="I4" s="56" t="str">
        <f>IF(Tableau1[[#This Row],[RAYON]]="&gt;&gt;&gt;&gt;TOTAL",SUMIFS($G$3:G3,$C$3:C3,"&gt;&gt;&gt;&gt;TOTAL"),"")</f>
        <v/>
      </c>
      <c r="J4" s="1"/>
      <c r="K4" s="17" t="s">
        <v>14</v>
      </c>
      <c r="L4" s="18"/>
      <c r="M4" s="19">
        <f>SUMIFS(Tableau1[PRIX TOTAL],Tableau1[RAYON],"="&amp;K4)</f>
        <v>0</v>
      </c>
      <c r="N4" s="20">
        <f>IF(ISERROR(M4/$L$18),0,M4/$L$18)</f>
        <v>0</v>
      </c>
      <c r="O4" s="10" t="e">
        <f t="shared" si="0"/>
        <v>#N/A</v>
      </c>
    </row>
    <row r="5" spans="1:15">
      <c r="A5" s="11">
        <v>45179</v>
      </c>
      <c r="B5" s="12"/>
      <c r="C5" s="13" t="s">
        <v>19</v>
      </c>
      <c r="D5" s="14" t="s">
        <v>35</v>
      </c>
      <c r="E5" s="15">
        <v>2.5</v>
      </c>
      <c r="F5" s="16">
        <v>2</v>
      </c>
      <c r="G5" s="15">
        <f>IF(Tableau1[[#This Row],[RAYON]]&lt;&gt;"&gt;&gt;&gt;&gt;TOTAL",ROUND(Tableau1[[#This Row],[PRIX UNIT]]*Tableau1[[#This Row],[NBR]],2),IF(Tableau1[[#This Row],[RAYON]]="&gt;&gt;&gt;&gt;TOTAL",SUMIFS($G$3:G4,$A$3:A4,A4),""))</f>
        <v>5</v>
      </c>
      <c r="H5" s="16"/>
      <c r="I5" s="57" t="str">
        <f>IF(Tableau1[[#This Row],[RAYON]]="&gt;&gt;&gt;&gt;TOTAL",SUMIFS($G$3:G4,$C$3:C4,"&gt;&gt;&gt;&gt;TOTAL"),"")</f>
        <v/>
      </c>
      <c r="J5" s="1"/>
      <c r="K5" s="21" t="s">
        <v>15</v>
      </c>
      <c r="L5" s="22"/>
      <c r="M5" s="19">
        <f>SUMIFS(Tableau1[PRIX TOTAL],Tableau1[RAYON],"="&amp;K5)</f>
        <v>2</v>
      </c>
      <c r="N5" s="20">
        <f t="shared" ref="N5:N21" si="1">IF(ISERROR(M5/$L$18),0,M5/$L$18)</f>
        <v>0</v>
      </c>
      <c r="O5" s="10" t="e">
        <f t="shared" si="0"/>
        <v>#N/A</v>
      </c>
    </row>
    <row r="6" spans="1:15" ht="16.5" thickBot="1">
      <c r="A6" s="11">
        <v>45179</v>
      </c>
      <c r="B6" s="12"/>
      <c r="C6" s="13" t="s">
        <v>21</v>
      </c>
      <c r="D6" s="45" t="s">
        <v>36</v>
      </c>
      <c r="E6" s="15">
        <v>3</v>
      </c>
      <c r="F6" s="16">
        <v>1</v>
      </c>
      <c r="G6" s="15">
        <f>IF(Tableau1[[#This Row],[RAYON]]&lt;&gt;"&gt;&gt;&gt;&gt;TOTAL",ROUND(Tableau1[[#This Row],[PRIX UNIT]]*Tableau1[[#This Row],[NBR]],2),IF(Tableau1[[#This Row],[RAYON]]="&gt;&gt;&gt;&gt;TOTAL",SUMIFS($G$3:G5,$A$3:A5,A5),""))</f>
        <v>3</v>
      </c>
      <c r="H6" s="16"/>
      <c r="I6" s="58" t="str">
        <f>IF(Tableau1[[#This Row],[RAYON]]="&gt;&gt;&gt;&gt;TOTAL",SUMIFS($G$3:G5,$C$3:C5,"&gt;&gt;&gt;&gt;TOTAL"),"")</f>
        <v/>
      </c>
      <c r="J6" s="1"/>
      <c r="K6" s="23" t="s">
        <v>16</v>
      </c>
      <c r="L6" s="24"/>
      <c r="M6" s="19">
        <f>SUMIFS(Tableau1[PRIX TOTAL],Tableau1[RAYON],"="&amp;K6)</f>
        <v>7.5</v>
      </c>
      <c r="N6" s="20">
        <f t="shared" si="1"/>
        <v>0</v>
      </c>
      <c r="O6" s="10" t="e">
        <f t="shared" si="0"/>
        <v>#N/A</v>
      </c>
    </row>
    <row r="7" spans="1:15" ht="16.5" thickBot="1">
      <c r="A7" s="11">
        <v>45179</v>
      </c>
      <c r="B7" s="12"/>
      <c r="C7" s="13" t="s">
        <v>32</v>
      </c>
      <c r="D7" s="47"/>
      <c r="E7" s="15"/>
      <c r="F7" s="16"/>
      <c r="G7" s="15">
        <f>IF(Tableau1[[#This Row],[RAYON]]&lt;&gt;"&gt;&gt;&gt;&gt;TOTAL",ROUND(Tableau1[[#This Row],[PRIX UNIT]]*Tableau1[[#This Row],[NBR]],2),IF(Tableau1[[#This Row],[RAYON]]="&gt;&gt;&gt;&gt;TOTAL",SUMIFS($G$3:G6,$A$3:A6,A6),""))</f>
        <v>9.5</v>
      </c>
      <c r="H7" s="13"/>
      <c r="I7" s="48">
        <f>IF(Tableau1[[#This Row],[RAYON]]="&gt;&gt;&gt;&gt;TOTAL",SUMIFS($G$3:G6,$C$3:C6,"&gt;&gt;&gt;&gt;TOTAL"),"")</f>
        <v>9.5</v>
      </c>
      <c r="J7" s="1"/>
      <c r="K7" s="25" t="s">
        <v>17</v>
      </c>
      <c r="L7" s="26"/>
      <c r="M7" s="19">
        <f>SUMIFS(Tableau1[PRIX TOTAL],Tableau1[RAYON],"="&amp;K7)</f>
        <v>4</v>
      </c>
      <c r="N7" s="20">
        <f t="shared" si="1"/>
        <v>0</v>
      </c>
      <c r="O7" s="10" t="e">
        <f t="shared" si="0"/>
        <v>#N/A</v>
      </c>
    </row>
    <row r="8" spans="1:15">
      <c r="A8" s="11">
        <v>45181</v>
      </c>
      <c r="B8" s="12"/>
      <c r="C8" s="13" t="s">
        <v>16</v>
      </c>
      <c r="D8" s="46" t="s">
        <v>37</v>
      </c>
      <c r="E8" s="15">
        <v>6</v>
      </c>
      <c r="F8" s="16">
        <v>1</v>
      </c>
      <c r="G8" s="15">
        <f>IF(Tableau1[[#This Row],[RAYON]]&lt;&gt;"&gt;&gt;&gt;&gt;TOTAL",ROUND(Tableau1[[#This Row],[PRIX UNIT]]*Tableau1[[#This Row],[NBR]],2),IF(Tableau1[[#This Row],[RAYON]]="&gt;&gt;&gt;&gt;TOTAL",SUMIFS($G$3:G7,$A$3:A7,A7),""))</f>
        <v>6</v>
      </c>
      <c r="H8" s="16"/>
      <c r="I8" s="57" t="str">
        <f>IF(Tableau1[[#This Row],[RAYON]]="&gt;&gt;&gt;&gt;TOTAL",SUMIFS($G$3:G7,$C$3:C7,"&gt;&gt;&gt;&gt;TOTAL"),"")</f>
        <v/>
      </c>
      <c r="J8" s="1"/>
      <c r="K8" s="27" t="s">
        <v>18</v>
      </c>
      <c r="L8" s="28"/>
      <c r="M8" s="19">
        <f>SUMIFS(Tableau1[PRIX TOTAL],Tableau1[RAYON],"="&amp;K8)</f>
        <v>33</v>
      </c>
      <c r="N8" s="20">
        <f t="shared" si="1"/>
        <v>0</v>
      </c>
      <c r="O8" s="10" t="e">
        <f t="shared" si="0"/>
        <v>#N/A</v>
      </c>
    </row>
    <row r="9" spans="1:15">
      <c r="A9" s="11">
        <v>45181</v>
      </c>
      <c r="B9" s="12"/>
      <c r="C9" s="13" t="s">
        <v>18</v>
      </c>
      <c r="D9" s="14" t="s">
        <v>38</v>
      </c>
      <c r="E9" s="15">
        <v>3</v>
      </c>
      <c r="F9" s="16">
        <v>1</v>
      </c>
      <c r="G9" s="15">
        <f>IF(Tableau1[[#This Row],[RAYON]]&lt;&gt;"&gt;&gt;&gt;&gt;TOTAL",ROUND(Tableau1[[#This Row],[PRIX UNIT]]*Tableau1[[#This Row],[NBR]],2),IF(Tableau1[[#This Row],[RAYON]]="&gt;&gt;&gt;&gt;TOTAL",SUMIFS($G$3:G8,$A$3:A8,A8),""))</f>
        <v>3</v>
      </c>
      <c r="H9" s="16"/>
      <c r="I9" s="57" t="str">
        <f>IF(Tableau1[[#This Row],[RAYON]]="&gt;&gt;&gt;&gt;TOTAL",SUMIFS($G$3:G8,$C$3:C8,"&gt;&gt;&gt;&gt;TOTAL"),"")</f>
        <v/>
      </c>
      <c r="J9" s="1"/>
      <c r="K9" s="29" t="s">
        <v>19</v>
      </c>
      <c r="L9" s="30"/>
      <c r="M9" s="19">
        <f>SUMIFS(Tableau1[PRIX TOTAL],Tableau1[RAYON],"="&amp;K9)</f>
        <v>10</v>
      </c>
      <c r="N9" s="20">
        <f t="shared" si="1"/>
        <v>0</v>
      </c>
      <c r="O9" s="10" t="e">
        <f t="shared" si="0"/>
        <v>#N/A</v>
      </c>
    </row>
    <row r="10" spans="1:15">
      <c r="A10" s="11">
        <v>45181</v>
      </c>
      <c r="B10" s="12"/>
      <c r="C10" s="13" t="s">
        <v>19</v>
      </c>
      <c r="D10" s="14" t="s">
        <v>39</v>
      </c>
      <c r="E10" s="15">
        <v>5</v>
      </c>
      <c r="F10" s="16">
        <v>1</v>
      </c>
      <c r="G10" s="15">
        <f>IF(Tableau1[[#This Row],[RAYON]]&lt;&gt;"&gt;&gt;&gt;&gt;TOTAL",ROUND(Tableau1[[#This Row],[PRIX UNIT]]*Tableau1[[#This Row],[NBR]],2),IF(Tableau1[[#This Row],[RAYON]]="&gt;&gt;&gt;&gt;TOTAL",SUMIFS($G$3:G9,$A$3:A9,A9),""))</f>
        <v>5</v>
      </c>
      <c r="H10" s="16"/>
      <c r="I10" s="57" t="str">
        <f>IF(Tableau1[[#This Row],[RAYON]]="&gt;&gt;&gt;&gt;TOTAL",SUMIFS($G$3:G9,$C$3:C9,"&gt;&gt;&gt;&gt;TOTAL"),"")</f>
        <v/>
      </c>
      <c r="J10" s="1"/>
      <c r="K10" s="31" t="s">
        <v>20</v>
      </c>
      <c r="L10" s="32"/>
      <c r="M10" s="19">
        <f>SUMIFS(Tableau1[PRIX TOTAL],Tableau1[RAYON],"="&amp;K10)</f>
        <v>9</v>
      </c>
      <c r="N10" s="20">
        <f t="shared" si="1"/>
        <v>0</v>
      </c>
      <c r="O10" s="10" t="e">
        <f t="shared" si="0"/>
        <v>#N/A</v>
      </c>
    </row>
    <row r="11" spans="1:15" ht="16.5" thickBot="1">
      <c r="A11" s="11">
        <v>45181</v>
      </c>
      <c r="B11" s="12"/>
      <c r="C11" s="13" t="s">
        <v>24</v>
      </c>
      <c r="D11" s="14" t="s">
        <v>40</v>
      </c>
      <c r="E11" s="15">
        <v>7</v>
      </c>
      <c r="F11" s="16">
        <v>1</v>
      </c>
      <c r="G11" s="15">
        <f>IF(Tableau1[[#This Row],[RAYON]]&lt;&gt;"&gt;&gt;&gt;&gt;TOTAL",ROUND(Tableau1[[#This Row],[PRIX UNIT]]*Tableau1[[#This Row],[NBR]],2),IF(Tableau1[[#This Row],[RAYON]]="&gt;&gt;&gt;&gt;TOTAL",SUMIFS($G$3:G10,$A$3:A10,A10),""))</f>
        <v>7</v>
      </c>
      <c r="H11" s="16"/>
      <c r="I11" s="58" t="str">
        <f>IF(Tableau1[[#This Row],[RAYON]]="&gt;&gt;&gt;&gt;TOTAL",SUMIFS($G$3:G10,$C$3:C10,"&gt;&gt;&gt;&gt;TOTAL"),"")</f>
        <v/>
      </c>
      <c r="J11" s="1"/>
      <c r="K11" s="33" t="s">
        <v>21</v>
      </c>
      <c r="L11" s="34"/>
      <c r="M11" s="19">
        <f>SUMIFS(Tableau1[PRIX TOTAL],Tableau1[RAYON],"="&amp;K11)</f>
        <v>3</v>
      </c>
      <c r="N11" s="20">
        <f t="shared" si="1"/>
        <v>0</v>
      </c>
      <c r="O11" s="10" t="e">
        <f t="shared" si="0"/>
        <v>#N/A</v>
      </c>
    </row>
    <row r="12" spans="1:15" ht="16.5" thickBot="1">
      <c r="A12" s="11">
        <v>45181</v>
      </c>
      <c r="B12" s="12"/>
      <c r="C12" s="13" t="s">
        <v>32</v>
      </c>
      <c r="D12" s="47"/>
      <c r="E12" s="15"/>
      <c r="F12" s="16"/>
      <c r="G12" s="15">
        <f>IF(Tableau1[[#This Row],[RAYON]]&lt;&gt;"&gt;&gt;&gt;&gt;TOTAL",ROUND(Tableau1[[#This Row],[PRIX UNIT]]*Tableau1[[#This Row],[NBR]],2),IF(Tableau1[[#This Row],[RAYON]]="&gt;&gt;&gt;&gt;TOTAL",SUMIFS($G$3:G11,$A$3:A11,A11),""))</f>
        <v>21</v>
      </c>
      <c r="H12" s="13"/>
      <c r="I12" s="48">
        <f>IF(Tableau1[[#This Row],[RAYON]]="&gt;&gt;&gt;&gt;TOTAL",SUMIFS($G$3:G11,$C$3:C11,"&gt;&gt;&gt;&gt;TOTAL"),"")</f>
        <v>30.5</v>
      </c>
      <c r="J12" s="1"/>
      <c r="K12" s="35" t="s">
        <v>22</v>
      </c>
      <c r="L12" s="36"/>
      <c r="M12" s="19">
        <f>SUMIFS(Tableau1[PRIX TOTAL],Tableau1[RAYON],"="&amp;K12)</f>
        <v>3</v>
      </c>
      <c r="N12" s="20">
        <f t="shared" si="1"/>
        <v>0</v>
      </c>
      <c r="O12" s="10" t="e">
        <f t="shared" si="0"/>
        <v>#N/A</v>
      </c>
    </row>
    <row r="13" spans="1:15">
      <c r="A13" s="11">
        <v>45182</v>
      </c>
      <c r="B13" s="12"/>
      <c r="C13" s="13" t="s">
        <v>15</v>
      </c>
      <c r="D13" s="14" t="s">
        <v>45</v>
      </c>
      <c r="E13" s="15">
        <v>2</v>
      </c>
      <c r="F13" s="16">
        <v>1</v>
      </c>
      <c r="G13" s="15">
        <f>IF(Tableau1[[#This Row],[RAYON]]&lt;&gt;"&gt;&gt;&gt;&gt;TOTAL",ROUND(Tableau1[[#This Row],[PRIX UNIT]]*Tableau1[[#This Row],[NBR]],2),IF(Tableau1[[#This Row],[RAYON]]="&gt;&gt;&gt;&gt;TOTAL",SUMIFS($G$3:G12,$A$3:A12,A12),""))</f>
        <v>2</v>
      </c>
      <c r="H13" s="16"/>
      <c r="I13" s="57" t="str">
        <f>IF(Tableau1[[#This Row],[RAYON]]="&gt;&gt;&gt;&gt;TOTAL",SUMIFS($G$3:G12,$C$3:C12,"&gt;&gt;&gt;&gt;TOTAL"),"")</f>
        <v/>
      </c>
      <c r="J13" s="1"/>
      <c r="K13" s="17" t="s">
        <v>23</v>
      </c>
      <c r="L13" s="18"/>
      <c r="M13" s="19">
        <f>SUMIFS(Tableau1[PRIX TOTAL],Tableau1[RAYON],"="&amp;K13)</f>
        <v>12</v>
      </c>
      <c r="N13" s="20">
        <f t="shared" si="1"/>
        <v>0</v>
      </c>
      <c r="O13" s="10" t="e">
        <f t="shared" si="0"/>
        <v>#N/A</v>
      </c>
    </row>
    <row r="14" spans="1:15">
      <c r="A14" s="11">
        <v>45182</v>
      </c>
      <c r="B14" s="12"/>
      <c r="C14" s="13" t="s">
        <v>20</v>
      </c>
      <c r="D14" s="14" t="s">
        <v>37</v>
      </c>
      <c r="E14" s="15">
        <v>3</v>
      </c>
      <c r="F14" s="16">
        <v>3</v>
      </c>
      <c r="G14" s="15">
        <f>IF(Tableau1[[#This Row],[RAYON]]&lt;&gt;"&gt;&gt;&gt;&gt;TOTAL",ROUND(Tableau1[[#This Row],[PRIX UNIT]]*Tableau1[[#This Row],[NBR]],2),IF(Tableau1[[#This Row],[RAYON]]="&gt;&gt;&gt;&gt;TOTAL",SUMIFS($G$3:G13,$A$3:A13,A13),""))</f>
        <v>9</v>
      </c>
      <c r="H14" s="16"/>
      <c r="I14" s="57" t="str">
        <f>IF(Tableau1[[#This Row],[RAYON]]="&gt;&gt;&gt;&gt;TOTAL",SUMIFS($G$3:G13,$C$3:C13,"&gt;&gt;&gt;&gt;TOTAL"),"")</f>
        <v/>
      </c>
      <c r="J14" s="1"/>
      <c r="K14" s="21" t="s">
        <v>24</v>
      </c>
      <c r="L14" s="22"/>
      <c r="M14" s="19">
        <f>SUMIFS(Tableau1[PRIX TOTAL],Tableau1[RAYON],"="&amp;K14)</f>
        <v>7</v>
      </c>
      <c r="N14" s="20">
        <f t="shared" si="1"/>
        <v>0</v>
      </c>
      <c r="O14" s="10" t="e">
        <f t="shared" si="0"/>
        <v>#N/A</v>
      </c>
    </row>
    <row r="15" spans="1:15">
      <c r="A15" s="11">
        <v>45182</v>
      </c>
      <c r="B15" s="12"/>
      <c r="C15" s="13" t="s">
        <v>17</v>
      </c>
      <c r="D15" s="14" t="s">
        <v>34</v>
      </c>
      <c r="E15" s="15">
        <v>4</v>
      </c>
      <c r="F15" s="16">
        <v>1</v>
      </c>
      <c r="G15" s="15">
        <f>IF(Tableau1[[#This Row],[RAYON]]&lt;&gt;"&gt;&gt;&gt;&gt;TOTAL",ROUND(Tableau1[[#This Row],[PRIX UNIT]]*Tableau1[[#This Row],[NBR]],2),IF(Tableau1[[#This Row],[RAYON]]="&gt;&gt;&gt;&gt;TOTAL",SUMIFS($G$3:G14,$A$3:A14,A14),""))</f>
        <v>4</v>
      </c>
      <c r="H15" s="16"/>
      <c r="I15" s="57" t="str">
        <f>IF(Tableau1[[#This Row],[RAYON]]="&gt;&gt;&gt;&gt;TOTAL",SUMIFS($G$3:G14,$C$3:C14,"&gt;&gt;&gt;&gt;TOTAL"),"")</f>
        <v/>
      </c>
      <c r="J15" s="1"/>
      <c r="K15" s="23" t="s">
        <v>25</v>
      </c>
      <c r="L15" s="24"/>
      <c r="M15" s="19">
        <f>SUMIFS(Tableau1[PRIX TOTAL],Tableau1[RAYON],"="&amp;K15)</f>
        <v>0</v>
      </c>
      <c r="N15" s="20">
        <f t="shared" si="1"/>
        <v>0</v>
      </c>
      <c r="O15" s="10" t="e">
        <f t="shared" si="0"/>
        <v>#N/A</v>
      </c>
    </row>
    <row r="16" spans="1:15" ht="16.5" thickBot="1">
      <c r="A16" s="11">
        <v>45182</v>
      </c>
      <c r="B16" s="12"/>
      <c r="C16" s="13" t="s">
        <v>18</v>
      </c>
      <c r="D16" s="14" t="s">
        <v>45</v>
      </c>
      <c r="E16" s="15">
        <v>5</v>
      </c>
      <c r="F16" s="16">
        <v>6</v>
      </c>
      <c r="G16" s="15">
        <f>IF(Tableau1[[#This Row],[RAYON]]&lt;&gt;"&gt;&gt;&gt;&gt;TOTAL",ROUND(Tableau1[[#This Row],[PRIX UNIT]]*Tableau1[[#This Row],[NBR]],2),IF(Tableau1[[#This Row],[RAYON]]="&gt;&gt;&gt;&gt;TOTAL",SUMIFS($G$3:G15,$A$3:A15,A15),""))</f>
        <v>30</v>
      </c>
      <c r="H16" s="16"/>
      <c r="I16" s="57" t="str">
        <f>IF(Tableau1[[#This Row],[RAYON]]="&gt;&gt;&gt;&gt;TOTAL",SUMIFS($G$3:G15,$C$3:C15,"&gt;&gt;&gt;&gt;TOTAL"),"")</f>
        <v/>
      </c>
      <c r="J16" s="1"/>
      <c r="K16" s="25" t="s">
        <v>26</v>
      </c>
      <c r="L16" s="26"/>
      <c r="M16" s="19">
        <f>SUMIFS(Tableau1[PRIX TOTAL],Tableau1[RAYON],"="&amp;K16)</f>
        <v>0</v>
      </c>
      <c r="N16" s="20">
        <f t="shared" si="1"/>
        <v>0</v>
      </c>
      <c r="O16" s="10" t="e">
        <f t="shared" si="0"/>
        <v>#N/A</v>
      </c>
    </row>
    <row r="17" spans="1:15" ht="16.5" thickBot="1">
      <c r="A17" s="11">
        <v>45182</v>
      </c>
      <c r="B17" s="12"/>
      <c r="C17" s="13" t="s">
        <v>32</v>
      </c>
      <c r="D17" s="47"/>
      <c r="E17" s="15"/>
      <c r="F17" s="16"/>
      <c r="G17" s="15">
        <f>IF(Tableau1[[#This Row],[RAYON]]&lt;&gt;"&gt;&gt;&gt;&gt;TOTAL",ROUND(Tableau1[[#This Row],[PRIX UNIT]]*Tableau1[[#This Row],[NBR]],2),IF(Tableau1[[#This Row],[RAYON]]="&gt;&gt;&gt;&gt;TOTAL",SUMIFS($G$3:G16,$A$3:A16,A16),""))</f>
        <v>45</v>
      </c>
      <c r="H17" s="16"/>
      <c r="I17" s="48">
        <f>IF(Tableau1[[#This Row],[RAYON]]="&gt;&gt;&gt;&gt;TOTAL",SUMIFS($G$3:G16,$C$3:C16,"&gt;&gt;&gt;&gt;TOTAL"),"")</f>
        <v>75.5</v>
      </c>
      <c r="J17" s="1"/>
      <c r="K17" s="27" t="s">
        <v>27</v>
      </c>
      <c r="L17" s="28"/>
      <c r="M17" s="19">
        <f>SUMIFS(Tableau1[PRIX TOTAL],Tableau1[RAYON],"="&amp;K17)</f>
        <v>0</v>
      </c>
      <c r="N17" s="20">
        <f t="shared" si="1"/>
        <v>0</v>
      </c>
      <c r="O17" s="10" t="e">
        <f t="shared" si="0"/>
        <v>#N/A</v>
      </c>
    </row>
    <row r="18" spans="1:15">
      <c r="A18" s="11">
        <v>45183</v>
      </c>
      <c r="B18" s="12"/>
      <c r="C18" s="13" t="s">
        <v>22</v>
      </c>
      <c r="D18" s="14" t="s">
        <v>39</v>
      </c>
      <c r="E18" s="15">
        <v>3</v>
      </c>
      <c r="F18" s="16">
        <v>1</v>
      </c>
      <c r="G18" s="15">
        <f>IF(Tableau1[[#This Row],[RAYON]]&lt;&gt;"&gt;&gt;&gt;&gt;TOTAL",ROUND(Tableau1[[#This Row],[PRIX UNIT]]*Tableau1[[#This Row],[NBR]],2),IF(Tableau1[[#This Row],[RAYON]]="&gt;&gt;&gt;&gt;TOTAL",SUMIFS($G$3:G17,$A$3:A17,A17),""))</f>
        <v>3</v>
      </c>
      <c r="H18" s="16"/>
      <c r="I18" s="57" t="str">
        <f>IF(Tableau1[[#This Row],[RAYON]]="&gt;&gt;&gt;&gt;TOTAL",SUMIFS($G$3:G17,$C$3:C17,"&gt;&gt;&gt;&gt;TOTAL"),"")</f>
        <v/>
      </c>
      <c r="J18" s="1"/>
      <c r="K18" s="29" t="s">
        <v>28</v>
      </c>
      <c r="L18" s="30"/>
      <c r="M18" s="19">
        <f>SUMIFS(Tableau1[PRIX TOTAL],Tableau1[RAYON],"="&amp;K18)</f>
        <v>0</v>
      </c>
      <c r="N18" s="20">
        <f t="shared" si="1"/>
        <v>0</v>
      </c>
      <c r="O18" s="10" t="e">
        <f t="shared" si="0"/>
        <v>#N/A</v>
      </c>
    </row>
    <row r="19" spans="1:15">
      <c r="A19" s="11">
        <v>45183</v>
      </c>
      <c r="B19" s="12"/>
      <c r="C19" s="13" t="s">
        <v>23</v>
      </c>
      <c r="D19" s="14" t="s">
        <v>46</v>
      </c>
      <c r="E19" s="15">
        <v>6</v>
      </c>
      <c r="F19" s="16">
        <v>2</v>
      </c>
      <c r="G19" s="15">
        <f>IF(Tableau1[[#This Row],[RAYON]]&lt;&gt;"&gt;&gt;&gt;&gt;TOTAL",ROUND(Tableau1[[#This Row],[PRIX UNIT]]*Tableau1[[#This Row],[NBR]],2),IF(Tableau1[[#This Row],[RAYON]]="&gt;&gt;&gt;&gt;TOTAL",SUMIFS($G$3:G18,$A$3:A18,A18),""))</f>
        <v>12</v>
      </c>
      <c r="H19" s="16"/>
      <c r="I19" s="57" t="str">
        <f>IF(Tableau1[[#This Row],[RAYON]]="&gt;&gt;&gt;&gt;TOTAL",SUMIFS($G$3:G18,$C$3:C18,"&gt;&gt;&gt;&gt;TOTAL"),"")</f>
        <v/>
      </c>
      <c r="J19" s="1"/>
      <c r="K19" s="31" t="s">
        <v>29</v>
      </c>
      <c r="L19" s="32"/>
      <c r="M19" s="19">
        <f>SUMIFS(Tableau1[PRIX TOTAL],Tableau1[RAYON],"="&amp;K19)</f>
        <v>0</v>
      </c>
      <c r="N19" s="20">
        <f t="shared" si="1"/>
        <v>0</v>
      </c>
      <c r="O19" s="10" t="e">
        <f t="shared" si="0"/>
        <v>#N/A</v>
      </c>
    </row>
    <row r="20" spans="1:15">
      <c r="A20" s="49">
        <v>45183</v>
      </c>
      <c r="B20" s="50"/>
      <c r="C20" s="51" t="s">
        <v>32</v>
      </c>
      <c r="D20" s="45"/>
      <c r="E20" s="52"/>
      <c r="F20" s="53"/>
      <c r="G20" s="52">
        <f>IF(Tableau1[[#This Row],[RAYON]]&lt;&gt;"&gt;&gt;&gt;&gt;TOTAL",ROUND(Tableau1[[#This Row],[PRIX UNIT]]*Tableau1[[#This Row],[NBR]],2),IF(Tableau1[[#This Row],[RAYON]]="&gt;&gt;&gt;&gt;TOTAL",SUMIFS($G$3:G19,$A$3:A19,A19),""))</f>
        <v>15</v>
      </c>
      <c r="H20" s="53"/>
      <c r="I20" s="58">
        <f>IF(Tableau1[[#This Row],[RAYON]]="&gt;&gt;&gt;&gt;TOTAL",SUMIFS($G$3:G19,$C$3:C19,"&gt;&gt;&gt;&gt;TOTAL"),"")</f>
        <v>90.5</v>
      </c>
      <c r="J20" s="1"/>
      <c r="K20" s="33" t="s">
        <v>30</v>
      </c>
      <c r="L20" s="34"/>
      <c r="M20" s="19">
        <f>SUMIFS(Tableau1[PRIX TOTAL],Tableau1[RAYON],"="&amp;K20)</f>
        <v>0</v>
      </c>
      <c r="N20" s="20">
        <f t="shared" si="1"/>
        <v>0</v>
      </c>
      <c r="O20" s="10" t="e">
        <f t="shared" si="0"/>
        <v>#N/A</v>
      </c>
    </row>
    <row r="21" spans="1:15" ht="16.5" thickBot="1">
      <c r="A21" s="11"/>
      <c r="B21" s="12"/>
      <c r="C21" s="13"/>
      <c r="D21" s="14"/>
      <c r="E21" s="15"/>
      <c r="F21" s="16"/>
      <c r="G21" s="15"/>
      <c r="H21" s="16"/>
      <c r="I21" s="57"/>
      <c r="J21" s="1"/>
      <c r="K21" s="37" t="s">
        <v>31</v>
      </c>
      <c r="L21" s="38"/>
      <c r="M21" s="39">
        <f>SUMIFS(Tableau1[PRIX TOTAL],Tableau1[RAYON],"="&amp;K21)</f>
        <v>0</v>
      </c>
      <c r="N21" s="40">
        <f t="shared" si="1"/>
        <v>0</v>
      </c>
      <c r="O21" s="1"/>
    </row>
    <row r="22" spans="1:15" ht="16.5" thickBot="1">
      <c r="A22" s="11"/>
      <c r="B22" s="12"/>
      <c r="C22" s="13"/>
      <c r="D22" s="14"/>
      <c r="E22" s="15"/>
      <c r="F22" s="16"/>
      <c r="G22" s="15"/>
      <c r="H22" s="16"/>
      <c r="I22" s="57"/>
      <c r="J22" s="1"/>
      <c r="K22" s="41" t="s">
        <v>32</v>
      </c>
      <c r="L22" s="42"/>
      <c r="M22" s="39">
        <f>SUMIFS(Tableau1[PRIX TOTAL],Tableau1[RAYON],"="&amp;K22)</f>
        <v>90.5</v>
      </c>
      <c r="N22" s="43"/>
      <c r="O22" s="1"/>
    </row>
    <row r="23" spans="1:15">
      <c r="A23" s="49"/>
      <c r="B23" s="50"/>
      <c r="C23" s="51"/>
      <c r="D23" s="45"/>
      <c r="E23" s="52"/>
      <c r="F23" s="53"/>
      <c r="G23" s="52"/>
      <c r="H23" s="53"/>
      <c r="I23" s="58"/>
      <c r="J23" s="1"/>
      <c r="K23" t="s">
        <v>33</v>
      </c>
      <c r="M23" s="44">
        <f>IF(ISERROR(SUM(M3:M21)),"",SUM(M3:M21))</f>
        <v>90.5</v>
      </c>
      <c r="N23" s="44">
        <f>IF(ISERROR(M23-M22),"",M23-M22)</f>
        <v>0</v>
      </c>
      <c r="O23" s="1"/>
    </row>
    <row r="24" spans="1:15">
      <c r="A24" s="11"/>
      <c r="B24" s="12"/>
      <c r="C24" s="13"/>
      <c r="D24" s="14"/>
      <c r="E24" s="15"/>
      <c r="F24" s="16"/>
      <c r="G24" s="15"/>
      <c r="H24" s="16"/>
      <c r="I24" s="57"/>
      <c r="J24" s="1"/>
      <c r="O24" s="1"/>
    </row>
    <row r="25" spans="1:15">
      <c r="A25" s="11"/>
      <c r="B25" s="12"/>
      <c r="C25" s="13"/>
      <c r="D25" s="14"/>
      <c r="E25" s="15"/>
      <c r="F25" s="16"/>
      <c r="G25" s="15"/>
      <c r="H25" s="16"/>
      <c r="I25" s="57"/>
      <c r="J25" s="1"/>
      <c r="O25" s="1"/>
    </row>
    <row r="26" spans="1:15">
      <c r="A26" s="11"/>
      <c r="B26" s="12"/>
      <c r="C26" s="13"/>
      <c r="D26" s="14"/>
      <c r="E26" s="15"/>
      <c r="F26" s="16"/>
      <c r="G26" s="15"/>
      <c r="H26" s="16"/>
      <c r="I26" s="57"/>
      <c r="J26" s="1"/>
      <c r="O26" s="1"/>
    </row>
    <row r="27" spans="1:15">
      <c r="A27" s="11"/>
      <c r="B27" s="12"/>
      <c r="C27" s="13"/>
      <c r="D27" s="14"/>
      <c r="E27" s="15"/>
      <c r="F27" s="16"/>
      <c r="G27" s="15"/>
      <c r="H27" s="16"/>
      <c r="I27" s="57"/>
      <c r="J27" s="1"/>
      <c r="O27" s="1"/>
    </row>
    <row r="28" spans="1:15">
      <c r="A28" s="11"/>
      <c r="B28" s="12"/>
      <c r="C28" s="13"/>
      <c r="D28" s="14"/>
      <c r="E28" s="15"/>
      <c r="F28" s="16"/>
      <c r="G28" s="15"/>
      <c r="H28" s="16"/>
      <c r="I28" s="57"/>
      <c r="J28" s="1"/>
      <c r="O28" s="1"/>
    </row>
    <row r="29" spans="1:15">
      <c r="A29" s="11"/>
      <c r="B29" s="12"/>
      <c r="C29" s="13"/>
      <c r="D29" s="14"/>
      <c r="E29" s="15"/>
      <c r="F29" s="16"/>
      <c r="G29" s="15"/>
      <c r="H29" s="16"/>
      <c r="I29" s="57"/>
      <c r="J29" s="1"/>
      <c r="O29" s="1"/>
    </row>
    <row r="30" spans="1:15">
      <c r="A30" s="11"/>
      <c r="B30" s="12"/>
      <c r="C30" s="13"/>
      <c r="D30" s="14"/>
      <c r="E30" s="15"/>
      <c r="F30" s="16"/>
      <c r="G30" s="15"/>
      <c r="H30" s="16"/>
      <c r="I30" s="57"/>
      <c r="J30" s="1"/>
      <c r="O30" s="1"/>
    </row>
    <row r="31" spans="1:15">
      <c r="A31" s="11"/>
      <c r="B31" s="12"/>
      <c r="C31" s="13"/>
      <c r="D31" s="14"/>
      <c r="E31" s="15"/>
      <c r="F31" s="16"/>
      <c r="G31" s="15"/>
      <c r="H31" s="16"/>
      <c r="I31" s="57"/>
      <c r="J31" s="1"/>
      <c r="O31" s="1"/>
    </row>
    <row r="32" spans="1:15">
      <c r="A32" s="11"/>
      <c r="B32" s="12"/>
      <c r="C32" s="13"/>
      <c r="D32" s="14"/>
      <c r="E32" s="15"/>
      <c r="F32" s="16"/>
      <c r="G32" s="15"/>
      <c r="H32" s="16"/>
      <c r="I32" s="57"/>
      <c r="J32" s="1"/>
      <c r="O32" s="1"/>
    </row>
    <row r="33" spans="1:15">
      <c r="A33" s="11"/>
      <c r="B33" s="12"/>
      <c r="C33" s="13"/>
      <c r="D33" s="14"/>
      <c r="E33" s="15"/>
      <c r="F33" s="16"/>
      <c r="G33" s="15"/>
      <c r="H33" s="16"/>
      <c r="I33" s="57"/>
      <c r="J33" s="1"/>
      <c r="O33" s="1"/>
    </row>
    <row r="34" spans="1:15">
      <c r="A34" s="11"/>
      <c r="B34" s="12"/>
      <c r="C34" s="13"/>
      <c r="D34" s="14"/>
      <c r="E34" s="15"/>
      <c r="F34" s="16"/>
      <c r="G34" s="15"/>
      <c r="H34" s="16"/>
      <c r="I34" s="57"/>
      <c r="J34" s="1"/>
      <c r="O34" s="1"/>
    </row>
    <row r="35" spans="1:15">
      <c r="A35" s="11"/>
      <c r="B35" s="12"/>
      <c r="C35" s="13"/>
      <c r="D35" s="14"/>
      <c r="E35" s="15"/>
      <c r="F35" s="16"/>
      <c r="G35" s="15"/>
      <c r="H35" s="16"/>
      <c r="I35" s="57"/>
    </row>
    <row r="36" spans="1:15">
      <c r="C36" t="s">
        <v>41</v>
      </c>
    </row>
    <row r="37" spans="1:15">
      <c r="D37" t="s">
        <v>42</v>
      </c>
    </row>
    <row r="39" spans="1:15">
      <c r="C39" t="s">
        <v>43</v>
      </c>
    </row>
    <row r="40" spans="1:15">
      <c r="D40" t="s">
        <v>44</v>
      </c>
    </row>
  </sheetData>
  <conditionalFormatting sqref="A4:I20">
    <cfRule type="expression" dxfId="3" priority="1">
      <formula>$C4="&gt;&gt;&gt;&gt;TOTAL"</formula>
    </cfRule>
  </conditionalFormatting>
  <conditionalFormatting sqref="B4:F35">
    <cfRule type="expression" dxfId="2" priority="3">
      <formula>IF($C4="&gt;&gt;&gt;BON ACHAT REDUCT",ROW(),"")</formula>
    </cfRule>
  </conditionalFormatting>
  <conditionalFormatting sqref="H4:H35">
    <cfRule type="expression" dxfId="1" priority="5">
      <formula>IF($C4="&gt;&gt;&gt;BON ACHAT REDUCT",ROW(),"")</formula>
    </cfRule>
  </conditionalFormatting>
  <dataValidations count="2">
    <dataValidation type="list" allowBlank="1" showInputMessage="1" showErrorMessage="1" sqref="C4:C35" xr:uid="{A7C17005-2DB8-9545-B370-F00A177127E2}">
      <formula1>$K$3:$K$22</formula1>
    </dataValidation>
    <dataValidation type="list" allowBlank="1" showInputMessage="1" showErrorMessage="1" sqref="B4:B35" xr:uid="{83A17805-DE68-E844-B9AF-C9F93E220572}">
      <formula1>$K$86:$K$94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BRIDE</dc:creator>
  <cp:lastModifiedBy>Y C</cp:lastModifiedBy>
  <dcterms:created xsi:type="dcterms:W3CDTF">2023-10-01T08:39:23Z</dcterms:created>
  <dcterms:modified xsi:type="dcterms:W3CDTF">2023-10-03T08:05:24Z</dcterms:modified>
</cp:coreProperties>
</file>