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75DE2F19-7491-4837-91DC-95B97A328501}" xr6:coauthVersionLast="47" xr6:coauthVersionMax="47" xr10:uidLastSave="{00000000-0000-0000-0000-000000000000}"/>
  <bookViews>
    <workbookView xWindow="-120" yWindow="-120" windowWidth="29040" windowHeight="15720" xr2:uid="{45488AE7-B456-184A-8347-B5478223F8C3}"/>
  </bookViews>
  <sheets>
    <sheet name="Feuil1" sheetId="1" r:id="rId1"/>
  </sheets>
  <externalReferences>
    <externalReference r:id="rId2"/>
  </externalReferences>
  <definedNames>
    <definedName name="Rayons">OFFSET([1]JANVIER!$J$3,,,COUNTA([1]JANVIER!$J$3:$J$22))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12" i="1"/>
  <c r="G12" i="1"/>
  <c r="G7" i="1"/>
  <c r="D12" i="1"/>
  <c r="D7" i="1"/>
  <c r="G24" i="1"/>
  <c r="G23" i="1"/>
  <c r="G22" i="1"/>
  <c r="G21" i="1"/>
  <c r="G20" i="1"/>
  <c r="G19" i="1"/>
  <c r="G18" i="1"/>
  <c r="G17" i="1"/>
  <c r="G16" i="1"/>
  <c r="G15" i="1"/>
  <c r="G14" i="1"/>
  <c r="G13" i="1"/>
  <c r="G11" i="1"/>
  <c r="G10" i="1"/>
  <c r="G9" i="1"/>
  <c r="M4" i="1" s="1" a="1"/>
  <c r="M4" i="1" s="1"/>
  <c r="G8" i="1"/>
  <c r="G6" i="1"/>
  <c r="M5" i="1" a="1"/>
  <c r="M5" i="1" s="1"/>
  <c r="G5" i="1"/>
  <c r="G4" i="1"/>
  <c r="M3" i="1" l="1" a="1"/>
  <c r="M3" i="1" s="1"/>
  <c r="N3" i="1" s="1"/>
  <c r="M18" i="1" a="1"/>
  <c r="M18" i="1" s="1"/>
  <c r="O18" i="1" s="1"/>
  <c r="M9" i="1" a="1"/>
  <c r="M9" i="1" s="1"/>
  <c r="O9" i="1" s="1"/>
  <c r="N4" i="1"/>
  <c r="O4" i="1"/>
  <c r="O5" i="1"/>
  <c r="N5" i="1"/>
  <c r="M7" i="1" a="1"/>
  <c r="M7" i="1" s="1"/>
  <c r="M11" i="1" a="1"/>
  <c r="M11" i="1" s="1"/>
  <c r="M15" i="1" a="1"/>
  <c r="M15" i="1" s="1"/>
  <c r="M19" i="1" a="1"/>
  <c r="M19" i="1" s="1"/>
  <c r="M8" i="1" a="1"/>
  <c r="M8" i="1" s="1"/>
  <c r="M12" i="1" a="1"/>
  <c r="M12" i="1" s="1"/>
  <c r="M16" i="1" a="1"/>
  <c r="M16" i="1" s="1"/>
  <c r="M20" i="1" a="1"/>
  <c r="M20" i="1" s="1"/>
  <c r="M13" i="1" a="1"/>
  <c r="M13" i="1" s="1"/>
  <c r="M17" i="1" a="1"/>
  <c r="M17" i="1" s="1"/>
  <c r="M21" i="1" a="1"/>
  <c r="M21" i="1" s="1"/>
  <c r="N21" i="1" s="1"/>
  <c r="M22" i="1" a="1"/>
  <c r="M22" i="1" s="1"/>
  <c r="M6" i="1" a="1"/>
  <c r="M6" i="1" s="1"/>
  <c r="M10" i="1" a="1"/>
  <c r="M10" i="1" s="1"/>
  <c r="M14" i="1" a="1"/>
  <c r="M14" i="1" s="1"/>
  <c r="O3" i="1" l="1"/>
  <c r="N9" i="1"/>
  <c r="N18" i="1"/>
  <c r="O6" i="1"/>
  <c r="N6" i="1"/>
  <c r="O13" i="1"/>
  <c r="N13" i="1"/>
  <c r="N8" i="1"/>
  <c r="O8" i="1"/>
  <c r="O7" i="1"/>
  <c r="N7" i="1"/>
  <c r="N20" i="1"/>
  <c r="O20" i="1"/>
  <c r="O19" i="1"/>
  <c r="N19" i="1"/>
  <c r="M23" i="1"/>
  <c r="N23" i="1" s="1"/>
  <c r="O14" i="1"/>
  <c r="N14" i="1"/>
  <c r="N16" i="1"/>
  <c r="O16" i="1"/>
  <c r="O15" i="1"/>
  <c r="N15" i="1"/>
  <c r="O10" i="1"/>
  <c r="N10" i="1"/>
  <c r="O17" i="1"/>
  <c r="N17" i="1"/>
  <c r="N12" i="1"/>
  <c r="O12" i="1"/>
  <c r="O11" i="1"/>
  <c r="N11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<sst xmlns="http://schemas.openxmlformats.org/spreadsheetml/2006/main" count="54" uniqueCount="45">
  <si>
    <t>recap par rayon</t>
  </si>
  <si>
    <t>TOTAUX</t>
  </si>
  <si>
    <t>%</t>
  </si>
  <si>
    <t>RANG</t>
  </si>
  <si>
    <t>DATES</t>
  </si>
  <si>
    <t>MAGASIN</t>
  </si>
  <si>
    <t>RAYON</t>
  </si>
  <si>
    <t>PRODUITS</t>
  </si>
  <si>
    <t>PRIX UNIT</t>
  </si>
  <si>
    <t>NBR</t>
  </si>
  <si>
    <t>PRIX TOTAL</t>
  </si>
  <si>
    <t>UTIL</t>
  </si>
  <si>
    <t>TOT MENS</t>
  </si>
  <si>
    <t>B.O.F</t>
  </si>
  <si>
    <t>BAZAR</t>
  </si>
  <si>
    <t>BOUCHERIE TRAD</t>
  </si>
  <si>
    <t>CHARCUTERIE</t>
  </si>
  <si>
    <t>CHARCUTERIE TRAITEUR LS</t>
  </si>
  <si>
    <t>DROGUERIE</t>
  </si>
  <si>
    <t>EPICERIE</t>
  </si>
  <si>
    <t>FROMAGE COUPE</t>
  </si>
  <si>
    <t>FRUITS ET LEGUMES</t>
  </si>
  <si>
    <t>LIQUIDES</t>
  </si>
  <si>
    <t>PARFUMERIE</t>
  </si>
  <si>
    <t>SURGELES</t>
  </si>
  <si>
    <t>VOLAILLE LS</t>
  </si>
  <si>
    <t>BOUCHERIE</t>
  </si>
  <si>
    <t>POISSONS</t>
  </si>
  <si>
    <t>TEXTILES</t>
  </si>
  <si>
    <t>PATISSERIE</t>
  </si>
  <si>
    <t>PAIN</t>
  </si>
  <si>
    <t>&gt;&gt;&gt;BON ACHAT REDUCT</t>
  </si>
  <si>
    <t>&gt;&gt;&gt;&gt;TOTAL</t>
  </si>
  <si>
    <t>VERIF</t>
  </si>
  <si>
    <t>AA</t>
  </si>
  <si>
    <t>BB</t>
  </si>
  <si>
    <t>CC</t>
  </si>
  <si>
    <t>DD</t>
  </si>
  <si>
    <t>EE</t>
  </si>
  <si>
    <t>SS</t>
  </si>
  <si>
    <t>FF</t>
  </si>
  <si>
    <t>RECHERCHE DE FORMULE A METTRE DANS CELLULES COLONNE D</t>
  </si>
  <si>
    <t>pour obtenir le total des sonnes en colonne G  (mais uniquement les sommes relatives au ticket correspondant à la date indiquée)</t>
  </si>
  <si>
    <t>RECHERCHE DE FORMULE A METTRE DANS CELLULES COLONNE I</t>
  </si>
  <si>
    <t>pour obtenir le total cumulatif des sommes en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</si>
</sst>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Monospace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2BF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5" borderId="4" xfId="0" applyFill="1" applyBorder="1"/>
    <xf numFmtId="0" fontId="3" fillId="5" borderId="5" xfId="0" applyFont="1" applyFill="1" applyBorder="1"/>
    <xf numFmtId="165" fontId="2" fillId="5" borderId="6" xfId="1" applyNumberFormat="1" applyFont="1" applyFill="1" applyBorder="1" applyAlignment="1">
      <alignment horizontal="right" vertical="center"/>
    </xf>
    <xf numFmtId="9" fontId="4" fillId="5" borderId="7" xfId="2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horizontal="center" vertical="center"/>
    </xf>
    <xf numFmtId="14" fontId="0" fillId="0" borderId="8" xfId="0" applyNumberFormat="1" applyBorder="1"/>
    <xf numFmtId="14" fontId="0" fillId="0" borderId="9" xfId="0" applyNumberFormat="1" applyBorder="1" applyAlignment="1">
      <alignment horizontal="center"/>
    </xf>
    <xf numFmtId="0" fontId="0" fillId="0" borderId="9" xfId="0" applyBorder="1"/>
    <xf numFmtId="165" fontId="5" fillId="0" borderId="8" xfId="0" applyNumberFormat="1" applyFont="1" applyBorder="1"/>
    <xf numFmtId="165" fontId="0" fillId="0" borderId="10" xfId="1" applyNumberFormat="1" applyFont="1" applyBorder="1"/>
    <xf numFmtId="0" fontId="0" fillId="0" borderId="8" xfId="0" applyBorder="1"/>
    <xf numFmtId="164" fontId="0" fillId="0" borderId="10" xfId="1" applyFont="1" applyBorder="1"/>
    <xf numFmtId="0" fontId="6" fillId="0" borderId="8" xfId="0" applyFont="1" applyBorder="1"/>
    <xf numFmtId="0" fontId="0" fillId="6" borderId="11" xfId="0" applyFill="1" applyBorder="1"/>
    <xf numFmtId="0" fontId="3" fillId="6" borderId="12" xfId="0" applyFont="1" applyFill="1" applyBorder="1"/>
    <xf numFmtId="165" fontId="2" fillId="5" borderId="13" xfId="1" applyNumberFormat="1" applyFont="1" applyFill="1" applyBorder="1" applyAlignment="1">
      <alignment horizontal="right" vertical="center"/>
    </xf>
    <xf numFmtId="9" fontId="4" fillId="5" borderId="14" xfId="2" applyFont="1" applyFill="1" applyBorder="1" applyAlignment="1">
      <alignment horizontal="center" vertical="center"/>
    </xf>
    <xf numFmtId="0" fontId="6" fillId="0" borderId="15" xfId="0" applyFont="1" applyBorder="1"/>
    <xf numFmtId="0" fontId="0" fillId="7" borderId="11" xfId="0" applyFill="1" applyBorder="1"/>
    <xf numFmtId="0" fontId="3" fillId="7" borderId="12" xfId="0" applyFont="1" applyFill="1" applyBorder="1"/>
    <xf numFmtId="0" fontId="0" fillId="8" borderId="11" xfId="0" applyFill="1" applyBorder="1"/>
    <xf numFmtId="0" fontId="3" fillId="8" borderId="12" xfId="0" applyFont="1" applyFill="1" applyBorder="1"/>
    <xf numFmtId="0" fontId="0" fillId="9" borderId="11" xfId="0" applyFill="1" applyBorder="1"/>
    <xf numFmtId="0" fontId="3" fillId="9" borderId="12" xfId="0" applyFont="1" applyFill="1" applyBorder="1"/>
    <xf numFmtId="0" fontId="0" fillId="10" borderId="11" xfId="0" applyFill="1" applyBorder="1"/>
    <xf numFmtId="0" fontId="3" fillId="10" borderId="12" xfId="0" applyFont="1" applyFill="1" applyBorder="1"/>
    <xf numFmtId="0" fontId="0" fillId="11" borderId="11" xfId="0" applyFill="1" applyBorder="1"/>
    <xf numFmtId="0" fontId="3" fillId="11" borderId="12" xfId="0" applyFont="1" applyFill="1" applyBorder="1"/>
    <xf numFmtId="0" fontId="0" fillId="12" borderId="11" xfId="0" applyFill="1" applyBorder="1"/>
    <xf numFmtId="0" fontId="3" fillId="12" borderId="12" xfId="0" applyFont="1" applyFill="1" applyBorder="1"/>
    <xf numFmtId="0" fontId="0" fillId="13" borderId="11" xfId="0" applyFill="1" applyBorder="1"/>
    <xf numFmtId="0" fontId="3" fillId="13" borderId="12" xfId="0" applyFont="1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11" borderId="16" xfId="0" applyFill="1" applyBorder="1"/>
    <xf numFmtId="0" fontId="3" fillId="11" borderId="17" xfId="0" applyFont="1" applyFill="1" applyBorder="1"/>
    <xf numFmtId="165" fontId="2" fillId="5" borderId="18" xfId="1" applyNumberFormat="1" applyFont="1" applyFill="1" applyBorder="1" applyAlignment="1">
      <alignment horizontal="right" vertical="center"/>
    </xf>
    <xf numFmtId="9" fontId="4" fillId="5" borderId="19" xfId="2" applyFont="1" applyFill="1" applyBorder="1" applyAlignment="1">
      <alignment horizontal="center" vertical="center"/>
    </xf>
    <xf numFmtId="0" fontId="7" fillId="2" borderId="1" xfId="0" applyFont="1" applyFill="1" applyBorder="1"/>
    <xf numFmtId="0" fontId="0" fillId="2" borderId="20" xfId="0" applyFill="1" applyBorder="1"/>
    <xf numFmtId="164" fontId="7" fillId="0" borderId="0" xfId="1" applyFont="1" applyBorder="1" applyAlignment="1">
      <alignment horizontal="center" vertical="center"/>
    </xf>
    <xf numFmtId="165" fontId="8" fillId="0" borderId="0" xfId="0" applyNumberFormat="1" applyFont="1" applyAlignment="1">
      <alignment horizontal="right" vertical="center"/>
    </xf>
    <xf numFmtId="165" fontId="5" fillId="0" borderId="22" xfId="0" applyNumberFormat="1" applyFont="1" applyBorder="1"/>
    <xf numFmtId="165" fontId="5" fillId="0" borderId="15" xfId="0" applyNumberFormat="1" applyFont="1" applyBorder="1"/>
    <xf numFmtId="165" fontId="5" fillId="0" borderId="21" xfId="0" applyNumberFormat="1" applyFont="1" applyBorder="1"/>
    <xf numFmtId="0" fontId="6" fillId="0" borderId="23" xfId="0" applyFont="1" applyBorder="1"/>
    <xf numFmtId="165" fontId="6" fillId="14" borderId="21" xfId="0" applyNumberFormat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5"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arlesbride%201\Library\Mobile%20Documents\com~apple~CloudDocs\TICKETS%20CAISSE%20LECLERC\2022\000-BASE%20PRIX%20LECLERC%20%202022%20EN%20COURS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AB72-3775-DD48-A005-445D9272DDA2}">
  <dimension ref="A1:O30"/>
  <sheetViews>
    <sheetView tabSelected="1" workbookViewId="0">
      <selection activeCell="H7" sqref="H7"/>
    </sheetView>
  </sheetViews>
  <sheetFormatPr baseColWidth="10" defaultRowHeight="15.75"/>
  <cols>
    <col min="1" max="3" width="16" customWidth="1"/>
    <col min="4" max="4" width="35" customWidth="1"/>
    <col min="5" max="9" width="16" customWidth="1"/>
  </cols>
  <sheetData>
    <row r="1" spans="1:15">
      <c r="J1" s="1"/>
      <c r="K1" s="1"/>
      <c r="L1" s="1"/>
      <c r="M1" s="1"/>
      <c r="N1" s="1"/>
      <c r="O1" s="1"/>
    </row>
    <row r="2" spans="1:15" ht="16.5" thickBot="1">
      <c r="J2" s="1"/>
      <c r="K2" t="s">
        <v>0</v>
      </c>
      <c r="M2" t="s">
        <v>1</v>
      </c>
      <c r="N2" s="2" t="s">
        <v>2</v>
      </c>
      <c r="O2" s="3" t="s">
        <v>3</v>
      </c>
    </row>
    <row r="3" spans="1:15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5" t="s">
        <v>12</v>
      </c>
      <c r="J3" s="1"/>
      <c r="K3" s="6" t="s">
        <v>13</v>
      </c>
      <c r="L3" s="7"/>
      <c r="M3" s="8" cm="1">
        <f t="array" ref="M3">IF(ISERROR(SUMPRODUCT(($C$4:$C$996=K3)*($G$4:$G$996))),"",SUMPRODUCT(($C$4:$C$996=K3)*($G$4:$G$996)))</f>
        <v>0</v>
      </c>
      <c r="N3" s="9">
        <f>IF(ISERROR(M3/$L$18),0,M3/$L$18)</f>
        <v>0</v>
      </c>
      <c r="O3" s="10" t="e">
        <f t="shared" ref="O3:O20" si="0">RANK(M3,$L$1:$L$16,0)</f>
        <v>#N/A</v>
      </c>
    </row>
    <row r="4" spans="1:15">
      <c r="A4" s="11">
        <v>45179</v>
      </c>
      <c r="B4" s="12"/>
      <c r="C4" s="13" t="s">
        <v>16</v>
      </c>
      <c r="D4" s="14" t="s">
        <v>34</v>
      </c>
      <c r="E4" s="15">
        <v>1.5</v>
      </c>
      <c r="F4" s="16">
        <v>1</v>
      </c>
      <c r="G4" s="17">
        <f t="shared" ref="G4:G24" si="1">E4*F4</f>
        <v>1.5</v>
      </c>
      <c r="H4" s="16"/>
      <c r="I4" s="18"/>
      <c r="J4" s="1"/>
      <c r="K4" s="19" t="s">
        <v>14</v>
      </c>
      <c r="L4" s="20"/>
      <c r="M4" s="21" cm="1">
        <f t="array" ref="M4">IF(ISERROR(SUMPRODUCT(($C$4:$C$996=K4)*($G$4:$G$996))),"",SUMPRODUCT(($C$4:$C$996=K4)*($G$4:$G$996)))</f>
        <v>0</v>
      </c>
      <c r="N4" s="22">
        <f>IF(ISERROR(M4/$L$18),0,M4/$L$18)</f>
        <v>0</v>
      </c>
      <c r="O4" s="10" t="e">
        <f t="shared" si="0"/>
        <v>#N/A</v>
      </c>
    </row>
    <row r="5" spans="1:15">
      <c r="A5" s="11">
        <v>45179</v>
      </c>
      <c r="B5" s="12"/>
      <c r="C5" s="13" t="s">
        <v>19</v>
      </c>
      <c r="D5" s="14" t="s">
        <v>35</v>
      </c>
      <c r="E5" s="15">
        <v>2.5</v>
      </c>
      <c r="F5" s="16">
        <v>2</v>
      </c>
      <c r="G5" s="17">
        <f t="shared" si="1"/>
        <v>5</v>
      </c>
      <c r="H5" s="16"/>
      <c r="I5" s="23"/>
      <c r="J5" s="1"/>
      <c r="K5" s="24" t="s">
        <v>15</v>
      </c>
      <c r="L5" s="25"/>
      <c r="M5" s="21" cm="1">
        <f t="array" ref="M5">IF(ISERROR(SUMPRODUCT(($C$4:$C$996=K5)*($G$4:$G$996))),"",SUMPRODUCT(($C$4:$C$996=K5)*($G$4:$G$996)))</f>
        <v>0</v>
      </c>
      <c r="N5" s="22">
        <f t="shared" ref="N5:N21" si="2">IF(ISERROR(M5/$L$18),0,M5/$L$18)</f>
        <v>0</v>
      </c>
      <c r="O5" s="10" t="e">
        <f t="shared" si="0"/>
        <v>#N/A</v>
      </c>
    </row>
    <row r="6" spans="1:15" ht="16.5" thickBot="1">
      <c r="A6" s="11">
        <v>45179</v>
      </c>
      <c r="B6" s="12"/>
      <c r="C6" s="13" t="s">
        <v>21</v>
      </c>
      <c r="D6" s="48" t="s">
        <v>36</v>
      </c>
      <c r="E6" s="15">
        <v>3</v>
      </c>
      <c r="F6" s="16">
        <v>1</v>
      </c>
      <c r="G6" s="17">
        <f t="shared" si="1"/>
        <v>3</v>
      </c>
      <c r="H6" s="16"/>
      <c r="I6" s="51"/>
      <c r="J6" s="1"/>
      <c r="K6" s="26" t="s">
        <v>16</v>
      </c>
      <c r="L6" s="27"/>
      <c r="M6" s="21" cm="1">
        <f t="array" ref="M6">IF(ISERROR(SUMPRODUCT(($C$4:$C$996=K6)*($G$4:$G$996))),"",SUMPRODUCT(($C$4:$C$996=K6)*($G$4:$G$996)))</f>
        <v>7.5</v>
      </c>
      <c r="N6" s="22">
        <f t="shared" si="2"/>
        <v>0</v>
      </c>
      <c r="O6" s="10" t="e">
        <f t="shared" si="0"/>
        <v>#N/A</v>
      </c>
    </row>
    <row r="7" spans="1:15" ht="16.5" thickBot="1">
      <c r="A7" s="11">
        <v>45179</v>
      </c>
      <c r="B7" s="12"/>
      <c r="C7" s="13" t="s">
        <v>32</v>
      </c>
      <c r="D7" s="50">
        <f>SUMIFS($G$4:G6,$A$4:A6,A7)</f>
        <v>9.5</v>
      </c>
      <c r="E7" s="15"/>
      <c r="F7" s="16"/>
      <c r="G7" s="17">
        <f t="shared" si="1"/>
        <v>0</v>
      </c>
      <c r="H7" s="13"/>
      <c r="I7" s="52">
        <f>SUMIFS($G$4:G7,C4:C7,"&gt;&gt;&gt;&gt;TOTAL")</f>
        <v>9.5</v>
      </c>
      <c r="J7" s="1"/>
      <c r="K7" s="28" t="s">
        <v>17</v>
      </c>
      <c r="L7" s="29"/>
      <c r="M7" s="21" cm="1">
        <f t="array" ref="M7">IF(ISERROR(SUMPRODUCT(($C$4:$C$996=K7)*($G$4:$G$996))),"",SUMPRODUCT(($C$4:$C$996=K7)*($G$4:$G$996)))</f>
        <v>0</v>
      </c>
      <c r="N7" s="22">
        <f t="shared" si="2"/>
        <v>0</v>
      </c>
      <c r="O7" s="10" t="e">
        <f t="shared" si="0"/>
        <v>#N/A</v>
      </c>
    </row>
    <row r="8" spans="1:15">
      <c r="A8" s="11">
        <v>45181</v>
      </c>
      <c r="B8" s="12"/>
      <c r="C8" s="13" t="s">
        <v>16</v>
      </c>
      <c r="D8" s="49" t="s">
        <v>37</v>
      </c>
      <c r="E8" s="15">
        <v>6</v>
      </c>
      <c r="F8" s="16">
        <v>1</v>
      </c>
      <c r="G8" s="17">
        <f t="shared" si="1"/>
        <v>6</v>
      </c>
      <c r="H8" s="16"/>
      <c r="I8" s="23"/>
      <c r="J8" s="1"/>
      <c r="K8" s="30" t="s">
        <v>18</v>
      </c>
      <c r="L8" s="31"/>
      <c r="M8" s="21" cm="1">
        <f t="array" ref="M8">IF(ISERROR(SUMPRODUCT(($C$4:$C$996=K8)*($G$4:$G$996))),"",SUMPRODUCT(($C$4:$C$996=K8)*($G$4:$G$996)))</f>
        <v>3</v>
      </c>
      <c r="N8" s="22">
        <f t="shared" si="2"/>
        <v>0</v>
      </c>
      <c r="O8" s="10" t="e">
        <f t="shared" si="0"/>
        <v>#N/A</v>
      </c>
    </row>
    <row r="9" spans="1:15">
      <c r="A9" s="11">
        <v>45181</v>
      </c>
      <c r="B9" s="12"/>
      <c r="C9" s="13" t="s">
        <v>18</v>
      </c>
      <c r="D9" s="14" t="s">
        <v>38</v>
      </c>
      <c r="E9" s="15">
        <v>3</v>
      </c>
      <c r="F9" s="16">
        <v>1</v>
      </c>
      <c r="G9" s="17">
        <f t="shared" si="1"/>
        <v>3</v>
      </c>
      <c r="H9" s="16"/>
      <c r="I9" s="23"/>
      <c r="J9" s="1"/>
      <c r="K9" s="32" t="s">
        <v>19</v>
      </c>
      <c r="L9" s="33"/>
      <c r="M9" s="21" cm="1">
        <f t="array" ref="M9">IF(ISERROR(SUMPRODUCT(($C$4:$C$996=K9)*($G$4:$G$996))),"",SUMPRODUCT(($C$4:$C$996=K9)*($G$4:$G$996)))</f>
        <v>10</v>
      </c>
      <c r="N9" s="22">
        <f t="shared" si="2"/>
        <v>0</v>
      </c>
      <c r="O9" s="10" t="e">
        <f t="shared" si="0"/>
        <v>#N/A</v>
      </c>
    </row>
    <row r="10" spans="1:15">
      <c r="A10" s="11">
        <v>45181</v>
      </c>
      <c r="B10" s="12"/>
      <c r="C10" s="13" t="s">
        <v>19</v>
      </c>
      <c r="D10" s="14" t="s">
        <v>39</v>
      </c>
      <c r="E10" s="15">
        <v>5</v>
      </c>
      <c r="F10" s="16">
        <v>1</v>
      </c>
      <c r="G10" s="17">
        <f t="shared" si="1"/>
        <v>5</v>
      </c>
      <c r="H10" s="16"/>
      <c r="I10" s="23"/>
      <c r="J10" s="1"/>
      <c r="K10" s="34" t="s">
        <v>20</v>
      </c>
      <c r="L10" s="35"/>
      <c r="M10" s="21" cm="1">
        <f t="array" ref="M10">IF(ISERROR(SUMPRODUCT(($C$4:$C$996=K10)*($G$4:$G$996))),"",SUMPRODUCT(($C$4:$C$996=K10)*($G$4:$G$996)))</f>
        <v>0</v>
      </c>
      <c r="N10" s="22">
        <f t="shared" si="2"/>
        <v>0</v>
      </c>
      <c r="O10" s="10" t="e">
        <f t="shared" si="0"/>
        <v>#N/A</v>
      </c>
    </row>
    <row r="11" spans="1:15" ht="16.5" thickBot="1">
      <c r="A11" s="11">
        <v>45181</v>
      </c>
      <c r="B11" s="12"/>
      <c r="C11" s="13" t="s">
        <v>24</v>
      </c>
      <c r="D11" s="14" t="s">
        <v>40</v>
      </c>
      <c r="E11" s="15">
        <v>7</v>
      </c>
      <c r="F11" s="16">
        <v>1</v>
      </c>
      <c r="G11" s="17">
        <f t="shared" si="1"/>
        <v>7</v>
      </c>
      <c r="H11" s="16"/>
      <c r="I11" s="51"/>
      <c r="J11" s="1"/>
      <c r="K11" s="36" t="s">
        <v>21</v>
      </c>
      <c r="L11" s="37"/>
      <c r="M11" s="21" cm="1">
        <f t="array" ref="M11">IF(ISERROR(SUMPRODUCT(($C$4:$C$996=K11)*($G$4:$G$996))),"",SUMPRODUCT(($C$4:$C$996=K11)*($G$4:$G$996)))</f>
        <v>3</v>
      </c>
      <c r="N11" s="22">
        <f t="shared" si="2"/>
        <v>0</v>
      </c>
      <c r="O11" s="10" t="e">
        <f t="shared" si="0"/>
        <v>#N/A</v>
      </c>
    </row>
    <row r="12" spans="1:15" ht="16.5" thickBot="1">
      <c r="A12" s="11">
        <v>45181</v>
      </c>
      <c r="B12" s="12"/>
      <c r="C12" s="13" t="s">
        <v>32</v>
      </c>
      <c r="D12" s="50">
        <f>SUMIFS($G$4:G11,$A$4:A11,A12)</f>
        <v>21</v>
      </c>
      <c r="E12" s="15"/>
      <c r="F12" s="16"/>
      <c r="G12" s="17">
        <f t="shared" si="1"/>
        <v>0</v>
      </c>
      <c r="H12" s="13"/>
      <c r="I12" s="52">
        <f>SUMIFS($G$4:G12,$C$4:C12,"&gt;&gt;&gt;&gt;TOTAL")</f>
        <v>30.5</v>
      </c>
      <c r="J12" s="1"/>
      <c r="K12" s="38" t="s">
        <v>22</v>
      </c>
      <c r="L12" s="39"/>
      <c r="M12" s="21" cm="1">
        <f t="array" ref="M12">IF(ISERROR(SUMPRODUCT(($C$4:$C$996=K12)*($G$4:$G$996))),"",SUMPRODUCT(($C$4:$C$996=K12)*($G$4:$G$996)))</f>
        <v>0</v>
      </c>
      <c r="N12" s="22">
        <f t="shared" si="2"/>
        <v>0</v>
      </c>
      <c r="O12" s="10" t="e">
        <f t="shared" si="0"/>
        <v>#N/A</v>
      </c>
    </row>
    <row r="13" spans="1:15">
      <c r="A13" s="11"/>
      <c r="B13" s="12"/>
      <c r="C13" s="13"/>
      <c r="D13" s="14"/>
      <c r="E13" s="15"/>
      <c r="F13" s="16"/>
      <c r="G13" s="17">
        <f t="shared" si="1"/>
        <v>0</v>
      </c>
      <c r="H13" s="16"/>
      <c r="I13" s="23"/>
      <c r="J13" s="1"/>
      <c r="K13" s="19" t="s">
        <v>23</v>
      </c>
      <c r="L13" s="20"/>
      <c r="M13" s="21" cm="1">
        <f t="array" ref="M13">IF(ISERROR(SUMPRODUCT(($C$4:$C$996=K13)*($G$4:$G$996))),"",SUMPRODUCT(($C$4:$C$996=K13)*($G$4:$G$996)))</f>
        <v>0</v>
      </c>
      <c r="N13" s="22">
        <f t="shared" si="2"/>
        <v>0</v>
      </c>
      <c r="O13" s="10" t="e">
        <f t="shared" si="0"/>
        <v>#N/A</v>
      </c>
    </row>
    <row r="14" spans="1:15">
      <c r="A14" s="11"/>
      <c r="B14" s="12"/>
      <c r="C14" s="13"/>
      <c r="D14" s="14"/>
      <c r="E14" s="15"/>
      <c r="F14" s="16"/>
      <c r="G14" s="17">
        <f t="shared" si="1"/>
        <v>0</v>
      </c>
      <c r="H14" s="16"/>
      <c r="I14" s="23"/>
      <c r="J14" s="1"/>
      <c r="K14" s="24" t="s">
        <v>24</v>
      </c>
      <c r="L14" s="25"/>
      <c r="M14" s="21" cm="1">
        <f t="array" ref="M14">IF(ISERROR(SUMPRODUCT(($C$4:$C$996=K14)*($G$4:$G$996))),"",SUMPRODUCT(($C$4:$C$996=K14)*($G$4:$G$996)))</f>
        <v>7</v>
      </c>
      <c r="N14" s="22">
        <f t="shared" si="2"/>
        <v>0</v>
      </c>
      <c r="O14" s="10" t="e">
        <f t="shared" si="0"/>
        <v>#N/A</v>
      </c>
    </row>
    <row r="15" spans="1:15">
      <c r="A15" s="11"/>
      <c r="B15" s="12"/>
      <c r="C15" s="13"/>
      <c r="D15" s="14"/>
      <c r="E15" s="15"/>
      <c r="F15" s="16"/>
      <c r="G15" s="17">
        <f t="shared" si="1"/>
        <v>0</v>
      </c>
      <c r="H15" s="16"/>
      <c r="I15" s="23"/>
      <c r="J15" s="1"/>
      <c r="K15" s="26" t="s">
        <v>25</v>
      </c>
      <c r="L15" s="27"/>
      <c r="M15" s="21" cm="1">
        <f t="array" ref="M15">IF(ISERROR(SUMPRODUCT(($C$4:$C$996=K15)*($G$4:$G$996))),"",SUMPRODUCT(($C$4:$C$996=K15)*($G$4:$G$996)))</f>
        <v>0</v>
      </c>
      <c r="N15" s="22">
        <f t="shared" si="2"/>
        <v>0</v>
      </c>
      <c r="O15" s="10" t="e">
        <f t="shared" si="0"/>
        <v>#N/A</v>
      </c>
    </row>
    <row r="16" spans="1:15">
      <c r="A16" s="11"/>
      <c r="B16" s="12"/>
      <c r="C16" s="13"/>
      <c r="D16" s="14"/>
      <c r="E16" s="15"/>
      <c r="F16" s="16"/>
      <c r="G16" s="17">
        <f t="shared" si="1"/>
        <v>0</v>
      </c>
      <c r="H16" s="16"/>
      <c r="I16" s="23"/>
      <c r="J16" s="1"/>
      <c r="K16" s="28" t="s">
        <v>26</v>
      </c>
      <c r="L16" s="29"/>
      <c r="M16" s="21" cm="1">
        <f t="array" ref="M16">IF(ISERROR(SUMPRODUCT(($C$4:$C$996=K16)*($G$4:$G$996))),"",SUMPRODUCT(($C$4:$C$996=K16)*($G$4:$G$996)))</f>
        <v>0</v>
      </c>
      <c r="N16" s="22">
        <f t="shared" si="2"/>
        <v>0</v>
      </c>
      <c r="O16" s="10" t="e">
        <f t="shared" si="0"/>
        <v>#N/A</v>
      </c>
    </row>
    <row r="17" spans="1:15">
      <c r="A17" s="11"/>
      <c r="B17" s="12"/>
      <c r="C17" s="13"/>
      <c r="D17" s="14"/>
      <c r="E17" s="15"/>
      <c r="F17" s="16"/>
      <c r="G17" s="17">
        <f t="shared" si="1"/>
        <v>0</v>
      </c>
      <c r="H17" s="16"/>
      <c r="I17" s="23"/>
      <c r="J17" s="1"/>
      <c r="K17" s="30" t="s">
        <v>27</v>
      </c>
      <c r="L17" s="31"/>
      <c r="M17" s="21" cm="1">
        <f t="array" ref="M17">IF(ISERROR(SUMPRODUCT(($C$4:$C$996=K17)*($G$4:$G$996))),"",SUMPRODUCT(($C$4:$C$996=K17)*($G$4:$G$996)))</f>
        <v>0</v>
      </c>
      <c r="N17" s="22">
        <f t="shared" si="2"/>
        <v>0</v>
      </c>
      <c r="O17" s="10" t="e">
        <f t="shared" si="0"/>
        <v>#N/A</v>
      </c>
    </row>
    <row r="18" spans="1:15">
      <c r="A18" s="11"/>
      <c r="B18" s="12"/>
      <c r="C18" s="13"/>
      <c r="D18" s="14"/>
      <c r="E18" s="15"/>
      <c r="F18" s="16"/>
      <c r="G18" s="17">
        <f t="shared" si="1"/>
        <v>0</v>
      </c>
      <c r="H18" s="16"/>
      <c r="I18" s="23"/>
      <c r="J18" s="1"/>
      <c r="K18" s="32" t="s">
        <v>28</v>
      </c>
      <c r="L18" s="33"/>
      <c r="M18" s="21" cm="1">
        <f t="array" ref="M18">IF(ISERROR(SUMPRODUCT(($C$4:$C$996=K18)*($G$4:$G$996))),"",SUMPRODUCT(($C$4:$C$996=K18)*($G$4:$G$996)))</f>
        <v>0</v>
      </c>
      <c r="N18" s="22">
        <f t="shared" si="2"/>
        <v>0</v>
      </c>
      <c r="O18" s="10" t="e">
        <f t="shared" si="0"/>
        <v>#N/A</v>
      </c>
    </row>
    <row r="19" spans="1:15">
      <c r="A19" s="11"/>
      <c r="B19" s="12"/>
      <c r="C19" s="13"/>
      <c r="D19" s="14"/>
      <c r="E19" s="15"/>
      <c r="F19" s="16"/>
      <c r="G19" s="17">
        <f t="shared" si="1"/>
        <v>0</v>
      </c>
      <c r="H19" s="16"/>
      <c r="I19" s="23"/>
      <c r="J19" s="1"/>
      <c r="K19" s="34" t="s">
        <v>29</v>
      </c>
      <c r="L19" s="35"/>
      <c r="M19" s="21" cm="1">
        <f t="array" ref="M19">IF(ISERROR(SUMPRODUCT(($C$4:$C$996=K19)*($G$4:$G$996))),"",SUMPRODUCT(($C$4:$C$996=K19)*($G$4:$G$996)))</f>
        <v>0</v>
      </c>
      <c r="N19" s="22">
        <f t="shared" si="2"/>
        <v>0</v>
      </c>
      <c r="O19" s="10" t="e">
        <f t="shared" si="0"/>
        <v>#N/A</v>
      </c>
    </row>
    <row r="20" spans="1:15">
      <c r="A20" s="11"/>
      <c r="B20" s="12"/>
      <c r="C20" s="13"/>
      <c r="D20" s="14"/>
      <c r="E20" s="15"/>
      <c r="F20" s="16"/>
      <c r="G20" s="17">
        <f t="shared" si="1"/>
        <v>0</v>
      </c>
      <c r="H20" s="16"/>
      <c r="I20" s="23"/>
      <c r="J20" s="1"/>
      <c r="K20" s="36" t="s">
        <v>30</v>
      </c>
      <c r="L20" s="37"/>
      <c r="M20" s="21" cm="1">
        <f t="array" ref="M20">IF(ISERROR(SUMPRODUCT(($C$4:$C$996=K20)*($G$4:$G$996))),"",SUMPRODUCT(($C$4:$C$996=K20)*($G$4:$G$996)))</f>
        <v>0</v>
      </c>
      <c r="N20" s="22">
        <f t="shared" si="2"/>
        <v>0</v>
      </c>
      <c r="O20" s="10" t="e">
        <f t="shared" si="0"/>
        <v>#N/A</v>
      </c>
    </row>
    <row r="21" spans="1:15" ht="16.5" thickBot="1">
      <c r="A21" s="11"/>
      <c r="B21" s="12"/>
      <c r="C21" s="13"/>
      <c r="D21" s="14"/>
      <c r="E21" s="15"/>
      <c r="F21" s="16"/>
      <c r="G21" s="17">
        <f t="shared" si="1"/>
        <v>0</v>
      </c>
      <c r="H21" s="16"/>
      <c r="I21" s="23"/>
      <c r="J21" s="1"/>
      <c r="K21" s="40" t="s">
        <v>31</v>
      </c>
      <c r="L21" s="41"/>
      <c r="M21" s="42" cm="1">
        <f t="array" ref="M21">IF(ISERROR(SUMPRODUCT(($C$4:$C$996=K21)*($G$4:$G$996))),"",SUMPRODUCT(($C$4:$C$996=K21)*($G$4:$G$996)))</f>
        <v>0</v>
      </c>
      <c r="N21" s="43">
        <f t="shared" si="2"/>
        <v>0</v>
      </c>
      <c r="O21" s="1"/>
    </row>
    <row r="22" spans="1:15" ht="16.5" thickBot="1">
      <c r="A22" s="11"/>
      <c r="B22" s="12"/>
      <c r="C22" s="13"/>
      <c r="D22" s="14"/>
      <c r="E22" s="15"/>
      <c r="F22" s="16"/>
      <c r="G22" s="17">
        <f t="shared" si="1"/>
        <v>0</v>
      </c>
      <c r="H22" s="16"/>
      <c r="I22" s="23"/>
      <c r="J22" s="1"/>
      <c r="K22" s="44" t="s">
        <v>32</v>
      </c>
      <c r="L22" s="45"/>
      <c r="M22" s="42" cm="1">
        <f t="array" ref="M22">IF(ISERROR(SUMPRODUCT(($C$4:$C$996=K22)*($G$4:$G$996))),"",SUMPRODUCT(($C$4:$C$996=K22)*($G$4:$G$996)))</f>
        <v>0</v>
      </c>
      <c r="N22" s="46"/>
      <c r="O22" s="1"/>
    </row>
    <row r="23" spans="1:15">
      <c r="A23" s="11"/>
      <c r="B23" s="12"/>
      <c r="C23" s="13"/>
      <c r="D23" s="14"/>
      <c r="E23" s="15"/>
      <c r="F23" s="16"/>
      <c r="G23" s="17">
        <f t="shared" si="1"/>
        <v>0</v>
      </c>
      <c r="H23" s="16"/>
      <c r="I23" s="23"/>
      <c r="J23" s="1"/>
      <c r="K23" t="s">
        <v>33</v>
      </c>
      <c r="M23" s="47">
        <f>IF(ISERROR(SUM(M3:M21)),"",SUM(M3:M21))</f>
        <v>30.5</v>
      </c>
      <c r="N23" s="47">
        <f>IF(ISERROR(M23-M22),"",M23-M22)</f>
        <v>30.5</v>
      </c>
      <c r="O23" s="1"/>
    </row>
    <row r="24" spans="1:15">
      <c r="A24" s="11"/>
      <c r="B24" s="12"/>
      <c r="C24" s="13"/>
      <c r="D24" s="14"/>
      <c r="E24" s="15"/>
      <c r="F24" s="16"/>
      <c r="G24" s="17">
        <f t="shared" si="1"/>
        <v>0</v>
      </c>
      <c r="H24" s="16"/>
      <c r="I24" s="23"/>
      <c r="J24" s="1"/>
      <c r="O24" s="1"/>
    </row>
    <row r="26" spans="1:15">
      <c r="C26" t="s">
        <v>41</v>
      </c>
    </row>
    <row r="27" spans="1:15">
      <c r="D27" t="s">
        <v>42</v>
      </c>
    </row>
    <row r="29" spans="1:15">
      <c r="C29" t="s">
        <v>43</v>
      </c>
    </row>
    <row r="30" spans="1:15">
      <c r="D30" t="s">
        <v>44</v>
      </c>
    </row>
  </sheetData>
  <conditionalFormatting sqref="A4:D24">
    <cfRule type="expression" dxfId="4" priority="1">
      <formula>IF($C4="&gt;&gt;&gt;&gt;TOTAL",ROW(),"")</formula>
    </cfRule>
    <cfRule type="expression" dxfId="3" priority="3">
      <formula>IF($C4="&gt;&gt;&gt;&gt;TOTAL",ROW(),"")</formula>
    </cfRule>
  </conditionalFormatting>
  <conditionalFormatting sqref="B4:F24">
    <cfRule type="expression" dxfId="2" priority="2">
      <formula>IF($C4="&gt;&gt;&gt;BON ACHAT REDUCT",ROW(),"")</formula>
    </cfRule>
  </conditionalFormatting>
  <conditionalFormatting sqref="E4:H24">
    <cfRule type="expression" dxfId="0" priority="5">
      <formula>IF($C4="&gt;&gt;&gt;&gt;TOTAL",ROW(),"")</formula>
    </cfRule>
  </conditionalFormatting>
  <conditionalFormatting sqref="H4:H24">
    <cfRule type="expression" dxfId="1" priority="4">
      <formula>IF($C4="&gt;&gt;&gt;BON ACHAT REDUCT",ROW(),"")</formula>
    </cfRule>
  </conditionalFormatting>
  <dataValidations count="3">
    <dataValidation type="list" allowBlank="1" showInputMessage="1" showErrorMessage="1" sqref="C4:C14" xr:uid="{A7C17005-2DB8-9545-B370-F00A177127E2}">
      <formula1>$K$3:$K$22</formula1>
    </dataValidation>
    <dataValidation type="list" allowBlank="1" showInputMessage="1" showErrorMessage="1" sqref="B4:B24" xr:uid="{83A17805-DE68-E844-B9AF-C9F93E220572}">
      <formula1>$K$76:$K$84</formula1>
    </dataValidation>
    <dataValidation type="list" allowBlank="1" showInputMessage="1" showErrorMessage="1" sqref="C15:C24" xr:uid="{9C8342D5-948E-B440-80F4-9F8B4AE98B37}">
      <formula1>Rayons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Y C</cp:lastModifiedBy>
  <dcterms:created xsi:type="dcterms:W3CDTF">2023-10-01T08:39:23Z</dcterms:created>
  <dcterms:modified xsi:type="dcterms:W3CDTF">2023-10-01T15:19:09Z</dcterms:modified>
</cp:coreProperties>
</file>