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Cali\"/>
    </mc:Choice>
  </mc:AlternateContent>
  <xr:revisionPtr revIDLastSave="0" documentId="13_ncr:1_{BCB05C32-15B6-4119-970B-C74A6B95BD8E}" xr6:coauthVersionLast="47" xr6:coauthVersionMax="47" xr10:uidLastSave="{00000000-0000-0000-0000-000000000000}"/>
  <bookViews>
    <workbookView xWindow="-120" yWindow="-120" windowWidth="29040" windowHeight="15720" activeTab="1" xr2:uid="{25625F15-3D59-428B-822F-7F0E2CBA2638}"/>
  </bookViews>
  <sheets>
    <sheet name="Arbre de décision" sheetId="5" r:id="rId1"/>
    <sheet name="Analyse risques " sheetId="3" r:id="rId2"/>
  </sheets>
  <definedNames>
    <definedName name="_xlnm._FilterDatabase" localSheetId="1" hidden="1">'Analyse risques '!$B$10:$U$10</definedName>
    <definedName name="COL_QUEST_EN_COURS">'Analyse risques '!$S$1</definedName>
    <definedName name="PLAGE_QUESTS">T_QUEST[[Q1]:[COLONNE BORNE]]</definedName>
    <definedName name="_xlnm.Print_Area" localSheetId="1">'Analyse risques '!$A$1:$U$28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8" i="3" l="1"/>
  <c r="U8" i="3"/>
  <c r="C8" i="3"/>
  <c r="D8" i="3"/>
  <c r="E8" i="3"/>
  <c r="F8" i="3"/>
  <c r="G8" i="3"/>
  <c r="H8" i="3"/>
  <c r="I8" i="3"/>
  <c r="J8" i="3"/>
  <c r="K8" i="3"/>
  <c r="L8" i="3"/>
  <c r="M8" i="3"/>
  <c r="B8" i="3"/>
  <c r="O8" i="3"/>
  <c r="P8" i="3"/>
  <c r="Q8" i="3"/>
  <c r="R8" i="3"/>
  <c r="N8" i="3"/>
  <c r="T11" i="3"/>
  <c r="T12" i="3"/>
  <c r="T13" i="3"/>
  <c r="T14" i="3"/>
  <c r="T16" i="3"/>
  <c r="T17" i="3"/>
  <c r="T22" i="3"/>
  <c r="T23" i="3"/>
  <c r="T24" i="3"/>
  <c r="T25" i="3"/>
  <c r="T26" i="3"/>
  <c r="T15" i="3"/>
  <c r="T18" i="3"/>
  <c r="T19" i="3"/>
  <c r="T20" i="3"/>
  <c r="T21" i="3"/>
  <c r="T27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S7" authorId="0" shapeId="0" xr:uid="{58337B60-9311-48C6-9DA2-0101D233FE03}">
      <text>
        <r>
          <rPr>
            <sz val="10"/>
            <color indexed="81"/>
            <rFont val="Tahoma"/>
            <family val="2"/>
          </rPr>
          <t xml:space="preserve">    ------ Pour ajouter des questions ------
1 - Insérer des colonnes </t>
        </r>
        <r>
          <rPr>
            <u/>
            <sz val="10"/>
            <color indexed="81"/>
            <rFont val="Tahoma"/>
            <family val="2"/>
          </rPr>
          <t>avant</t>
        </r>
        <r>
          <rPr>
            <sz val="10"/>
            <color indexed="81"/>
            <rFont val="Tahoma"/>
            <family val="2"/>
          </rPr>
          <t xml:space="preserve"> celle-ci.
2 - Incrémenter la numérotation en ligne 1 et 8.
3 - Dupliquer les formules de la ligne 9 (formulation des questions).
</t>
        </r>
        <r>
          <rPr>
            <u/>
            <sz val="10"/>
            <color indexed="81"/>
            <rFont val="Tahoma"/>
            <family val="2"/>
          </rPr>
          <t>/!\</t>
        </r>
        <r>
          <rPr>
            <sz val="10"/>
            <color indexed="81"/>
            <rFont val="Tahoma"/>
            <family val="2"/>
          </rPr>
          <t xml:space="preserve"> Ne pas laisser de colonne(s) vide(s) sans question. La colonne d'affichage du label doit suivre immédiatement la colonne "COLONNE BORNE"</t>
        </r>
      </text>
    </comment>
    <comment ref="S8" authorId="0" shapeId="0" xr:uid="{1169265B-CCF9-440A-8234-94DF49DE7B4D}">
      <text>
        <r>
          <rPr>
            <sz val="9"/>
            <color indexed="81"/>
            <rFont val="Tahoma"/>
            <family val="2"/>
          </rPr>
          <t xml:space="preserve">    ------ Pour ajouter des questions ------
1 - Insérer des colonnes avant celle-ci.
2 - Incrémenter la numérotation en ligne 1 et 8.
3 - Dupliquer les formules de la ligne 9 (formulation des questions).
/!\ Ne pas laisser de colonne(s) vide(s) sans question. La colonne d'affichage du label doit suivre immédiatement la colonne "COLONNE BORNE"
</t>
        </r>
      </text>
    </comment>
  </commentList>
</comments>
</file>

<file path=xl/sharedStrings.xml><?xml version="1.0" encoding="utf-8"?>
<sst xmlns="http://schemas.openxmlformats.org/spreadsheetml/2006/main" count="73" uniqueCount="44">
  <si>
    <t>PRP
PRPO
CCP</t>
  </si>
  <si>
    <t>CCP</t>
  </si>
  <si>
    <t>PRPo</t>
  </si>
  <si>
    <t>Question</t>
  </si>
  <si>
    <t>Si oui, Question</t>
  </si>
  <si>
    <t>Si oui, FIN</t>
  </si>
  <si>
    <t>Si non, FIN</t>
  </si>
  <si>
    <t>Texte de la question</t>
  </si>
  <si>
    <t>A cette étape du process une mesure de maîtrise existe, spécifiquement conçue ou essentielle pour ramener le(s) danger(s) à un niveau acceptable ?</t>
  </si>
  <si>
    <t>Une mesure de maîtrise à une étape ultérieure permet-elle d'éliminer le(s) danger(s) ou le(s) ramener à un niveau acceptable</t>
  </si>
  <si>
    <t xml:space="preserve">N° des questions =&gt; </t>
  </si>
  <si>
    <t>PRP</t>
  </si>
  <si>
    <t>Chemins</t>
  </si>
  <si>
    <t>Labels fin</t>
  </si>
  <si>
    <t>Vérification</t>
  </si>
  <si>
    <t>A cette étape, une contamination peut-elle survenir ou dépasser le niveau de danger acceptable ?</t>
  </si>
  <si>
    <t>Si non, question</t>
  </si>
  <si>
    <t>Colonne1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</si>
  <si>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</si>
  <si>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</si>
  <si>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</si>
  <si>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</si>
  <si>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</si>
  <si>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</si>
  <si>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</si>
  <si>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</si>
  <si>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</si>
  <si>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</si>
  <si>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</si>
  <si>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Q1</t>
  </si>
  <si>
    <t>Q2</t>
  </si>
  <si>
    <t>Q3</t>
  </si>
  <si>
    <t>Q4</t>
  </si>
  <si>
    <t>Q5</t>
  </si>
  <si>
    <t>COLONNE BORNE</t>
  </si>
  <si>
    <t>Oui;Oui;;;Oui;</t>
  </si>
  <si>
    <t>Oui;Oui;;;Non;</t>
  </si>
  <si>
    <t>Oui;Non;Oui;Oui;;</t>
  </si>
  <si>
    <t>Oui;Non;Oui;Non;;</t>
  </si>
  <si>
    <t>Oui;Non;Non;;;</t>
  </si>
  <si>
    <t>Non;;;;;</t>
  </si>
  <si>
    <t>Lire le commentaire du titre de la [COLONNE BORNE]</t>
  </si>
  <si>
    <t>Probablité de défaillance ?</t>
  </si>
  <si>
    <t>Existe-t-il une limite critique mesurable et une surveillance en continu permettant la détection et la correction rapide de la défaillance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</si>
</sst>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b/>
      <sz val="13"/>
      <color theme="4"/>
      <name val="Arial"/>
      <family val="2"/>
    </font>
    <font>
      <b/>
      <sz val="10"/>
      <color theme="1" tint="0.499984740745262"/>
      <name val="Arial"/>
      <family val="2"/>
    </font>
    <font>
      <b/>
      <sz val="19"/>
      <color theme="1" tint="0.14996795556505021"/>
      <name val="Arial"/>
      <family val="2"/>
    </font>
    <font>
      <sz val="9"/>
      <color indexed="23"/>
      <name val="Arial"/>
      <family val="2"/>
    </font>
    <font>
      <sz val="10"/>
      <color indexed="23"/>
      <name val="Arial"/>
      <family val="2"/>
    </font>
    <font>
      <sz val="10"/>
      <color indexed="62"/>
      <name val="Arial"/>
      <family val="2"/>
    </font>
    <font>
      <sz val="10"/>
      <name val="Arial"/>
      <family val="2"/>
    </font>
    <font>
      <sz val="10"/>
      <color theme="4"/>
      <name val="Calibri"/>
      <family val="2"/>
      <scheme val="minor"/>
    </font>
    <font>
      <b/>
      <sz val="10"/>
      <color theme="0" tint="-0.499984740745262"/>
      <name val="Arial"/>
      <family val="2"/>
    </font>
    <font>
      <b/>
      <sz val="11"/>
      <color indexed="8"/>
      <name val="Calibri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  <font>
      <sz val="12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19"/>
      <color theme="1" tint="0.14996795556505021"/>
      <name val="Calibri Light"/>
      <family val="2"/>
      <scheme val="major"/>
    </font>
    <font>
      <sz val="10"/>
      <color indexed="81"/>
      <name val="Tahoma"/>
      <family val="2"/>
    </font>
    <font>
      <u/>
      <sz val="10"/>
      <color indexed="81"/>
      <name val="Tahoma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 applyNumberFormat="0" applyFill="0" applyAlignment="0" applyProtection="0"/>
    <xf numFmtId="0" fontId="2" fillId="0" borderId="0"/>
    <xf numFmtId="0" fontId="3" fillId="0" borderId="0" applyNumberFormat="0" applyFill="0" applyAlignment="0" applyProtection="0"/>
    <xf numFmtId="0" fontId="17" fillId="0" borderId="0" applyNumberFormat="0" applyFill="0" applyAlignment="0" applyProtection="0"/>
    <xf numFmtId="0" fontId="18" fillId="0" borderId="0"/>
    <xf numFmtId="0" fontId="19" fillId="0" borderId="0" applyNumberFormat="0" applyFill="0" applyAlignment="0" applyProtection="0"/>
  </cellStyleXfs>
  <cellXfs count="12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12" fillId="5" borderId="3" xfId="0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0" fontId="0" fillId="0" borderId="3" xfId="0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6" borderId="3" xfId="0" applyFill="1" applyBorder="1" applyAlignment="1">
      <alignment vertical="top"/>
    </xf>
    <xf numFmtId="0" fontId="0" fillId="6" borderId="4" xfId="0" applyFill="1" applyBorder="1" applyAlignment="1">
      <alignment horizontal="center" vertical="top"/>
    </xf>
    <xf numFmtId="0" fontId="4" fillId="0" borderId="15" xfId="2" applyFont="1" applyBorder="1" applyAlignment="1" applyProtection="1">
      <alignment horizontal="center" vertical="center" wrapText="1"/>
      <protection locked="0"/>
    </xf>
    <xf numFmtId="0" fontId="6" fillId="0" borderId="7" xfId="2" applyFont="1" applyBorder="1" applyAlignment="1" applyProtection="1">
      <alignment horizontal="center" vertical="center" wrapText="1"/>
      <protection locked="0"/>
    </xf>
    <xf numFmtId="0" fontId="4" fillId="0" borderId="7" xfId="2" applyFont="1" applyBorder="1" applyAlignment="1" applyProtection="1">
      <alignment horizontal="center" vertical="center" wrapText="1"/>
      <protection locked="0"/>
    </xf>
    <xf numFmtId="0" fontId="8" fillId="0" borderId="7" xfId="2" applyFont="1" applyBorder="1" applyAlignment="1" applyProtection="1">
      <alignment horizontal="center" vertical="center" wrapText="1"/>
      <protection locked="0"/>
    </xf>
    <xf numFmtId="0" fontId="2" fillId="0" borderId="0" xfId="2"/>
    <xf numFmtId="0" fontId="1" fillId="0" borderId="0" xfId="1" applyProtection="1"/>
    <xf numFmtId="0" fontId="2" fillId="0" borderId="0" xfId="2" applyAlignment="1">
      <alignment horizontal="center"/>
    </xf>
    <xf numFmtId="0" fontId="2" fillId="0" borderId="0" xfId="2" applyAlignment="1">
      <alignment horizontal="right"/>
    </xf>
    <xf numFmtId="0" fontId="2" fillId="0" borderId="0" xfId="2" applyAlignment="1">
      <alignment horizontal="center" vertical="center"/>
    </xf>
    <xf numFmtId="0" fontId="2" fillId="0" borderId="0" xfId="2" applyAlignment="1">
      <alignment horizontal="center" vertical="top"/>
    </xf>
    <xf numFmtId="0" fontId="3" fillId="0" borderId="0" xfId="3" applyProtection="1"/>
    <xf numFmtId="0" fontId="2" fillId="2" borderId="0" xfId="2" applyFill="1"/>
    <xf numFmtId="0" fontId="2" fillId="2" borderId="0" xfId="2" applyFill="1" applyAlignment="1">
      <alignment horizontal="center"/>
    </xf>
    <xf numFmtId="0" fontId="2" fillId="3" borderId="0" xfId="2" applyFill="1" applyAlignment="1">
      <alignment horizontal="center" vertical="center"/>
    </xf>
    <xf numFmtId="0" fontId="2" fillId="3" borderId="0" xfId="2" applyFill="1" applyAlignment="1">
      <alignment horizontal="left"/>
    </xf>
    <xf numFmtId="0" fontId="2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0" fontId="14" fillId="8" borderId="11" xfId="0" applyFont="1" applyFill="1" applyBorder="1" applyAlignment="1">
      <alignment horizontal="center" vertical="center"/>
    </xf>
    <xf numFmtId="0" fontId="16" fillId="8" borderId="12" xfId="0" applyFont="1" applyFill="1" applyBorder="1" applyAlignment="1">
      <alignment horizontal="center" vertical="center" textRotation="90"/>
    </xf>
    <xf numFmtId="0" fontId="16" fillId="8" borderId="13" xfId="0" applyFont="1" applyFill="1" applyBorder="1" applyAlignment="1">
      <alignment horizontal="center" vertical="center" textRotation="90"/>
    </xf>
    <xf numFmtId="0" fontId="16" fillId="8" borderId="14" xfId="0" applyFont="1" applyFill="1" applyBorder="1" applyAlignment="1">
      <alignment horizontal="center" vertical="center" textRotation="90"/>
    </xf>
    <xf numFmtId="0" fontId="14" fillId="8" borderId="11" xfId="0" applyFont="1" applyFill="1" applyBorder="1" applyAlignment="1">
      <alignment horizontal="center" vertical="center" wrapText="1"/>
    </xf>
    <xf numFmtId="0" fontId="14" fillId="8" borderId="12" xfId="0" applyFont="1" applyFill="1" applyBorder="1" applyAlignment="1">
      <alignment horizontal="center" vertical="center"/>
    </xf>
    <xf numFmtId="0" fontId="14" fillId="8" borderId="13" xfId="0" applyFont="1" applyFill="1" applyBorder="1" applyAlignment="1">
      <alignment horizontal="center" vertical="center" wrapText="1"/>
    </xf>
    <xf numFmtId="0" fontId="14" fillId="8" borderId="14" xfId="0" applyFont="1" applyFill="1" applyBorder="1" applyAlignment="1">
      <alignment horizontal="center" vertical="center" wrapText="1"/>
    </xf>
    <xf numFmtId="0" fontId="2" fillId="0" borderId="1" xfId="2" applyBorder="1"/>
    <xf numFmtId="0" fontId="2" fillId="0" borderId="9" xfId="2" applyBorder="1" applyAlignment="1">
      <alignment horizontal="center" vertical="center" wrapText="1"/>
    </xf>
    <xf numFmtId="0" fontId="6" fillId="0" borderId="10" xfId="2" applyFont="1" applyBorder="1" applyAlignment="1">
      <alignment horizontal="left" vertical="center" wrapText="1"/>
    </xf>
    <xf numFmtId="0" fontId="7" fillId="0" borderId="5" xfId="2" applyFont="1" applyBorder="1" applyAlignment="1">
      <alignment horizontal="center" vertical="center"/>
    </xf>
    <xf numFmtId="0" fontId="7" fillId="0" borderId="2" xfId="2" applyFont="1" applyBorder="1" applyAlignment="1">
      <alignment horizontal="center" vertical="center"/>
    </xf>
    <xf numFmtId="0" fontId="7" fillId="0" borderId="8" xfId="2" applyFont="1" applyBorder="1" applyAlignment="1">
      <alignment horizontal="center" vertical="center"/>
    </xf>
    <xf numFmtId="0" fontId="6" fillId="0" borderId="9" xfId="2" quotePrefix="1" applyFont="1" applyBorder="1" applyAlignment="1">
      <alignment vertical="center" wrapText="1"/>
    </xf>
    <xf numFmtId="0" fontId="6" fillId="0" borderId="10" xfId="2" quotePrefix="1" applyFont="1" applyBorder="1" applyAlignment="1">
      <alignment vertical="center" wrapText="1"/>
    </xf>
    <xf numFmtId="0" fontId="6" fillId="0" borderId="5" xfId="2" applyFont="1" applyBorder="1" applyAlignment="1">
      <alignment horizontal="center" vertical="center" wrapText="1"/>
    </xf>
    <xf numFmtId="0" fontId="6" fillId="0" borderId="2" xfId="2" applyFont="1" applyBorder="1" applyAlignment="1">
      <alignment horizontal="center" vertical="center" wrapText="1"/>
    </xf>
    <xf numFmtId="0" fontId="6" fillId="0" borderId="8" xfId="2" applyFont="1" applyBorder="1" applyAlignment="1">
      <alignment horizontal="center" vertical="center" wrapText="1"/>
    </xf>
    <xf numFmtId="0" fontId="6" fillId="0" borderId="6" xfId="2" applyFont="1" applyBorder="1" applyAlignment="1">
      <alignment horizontal="center" vertical="center" wrapText="1"/>
    </xf>
    <xf numFmtId="0" fontId="2" fillId="0" borderId="9" xfId="2" applyBorder="1" applyAlignment="1">
      <alignment horizontal="centerContinuous" vertical="center" wrapText="1"/>
    </xf>
    <xf numFmtId="0" fontId="6" fillId="0" borderId="10" xfId="2" applyFont="1" applyBorder="1" applyAlignment="1">
      <alignment vertical="center" wrapText="1"/>
    </xf>
    <xf numFmtId="0" fontId="2" fillId="0" borderId="2" xfId="2" applyBorder="1" applyAlignment="1">
      <alignment horizontal="center" vertical="center"/>
    </xf>
    <xf numFmtId="0" fontId="2" fillId="0" borderId="8" xfId="2" applyBorder="1" applyAlignment="1">
      <alignment horizontal="center" vertical="center"/>
    </xf>
    <xf numFmtId="0" fontId="2" fillId="0" borderId="9" xfId="2" applyBorder="1"/>
    <xf numFmtId="0" fontId="2" fillId="0" borderId="5" xfId="2" applyBorder="1" applyAlignment="1">
      <alignment horizontal="center" vertical="center"/>
    </xf>
    <xf numFmtId="0" fontId="9" fillId="0" borderId="9" xfId="2" applyFont="1" applyBorder="1" applyAlignment="1">
      <alignment horizontal="center" vertical="center" wrapText="1"/>
    </xf>
    <xf numFmtId="0" fontId="6" fillId="0" borderId="10" xfId="2" quotePrefix="1" applyFont="1" applyBorder="1" applyAlignment="1">
      <alignment horizontal="left" vertical="center" wrapText="1"/>
    </xf>
    <xf numFmtId="0" fontId="6" fillId="0" borderId="9" xfId="2" applyFont="1" applyBorder="1" applyAlignment="1">
      <alignment vertical="center" wrapText="1"/>
    </xf>
    <xf numFmtId="0" fontId="10" fillId="0" borderId="0" xfId="2" applyFont="1"/>
    <xf numFmtId="0" fontId="6" fillId="10" borderId="2" xfId="2" applyFont="1" applyFill="1" applyBorder="1" applyAlignment="1">
      <alignment horizontal="center" vertical="center" wrapText="1"/>
    </xf>
    <xf numFmtId="0" fontId="2" fillId="10" borderId="17" xfId="2" applyFill="1" applyBorder="1" applyAlignment="1">
      <alignment horizontal="center" vertical="center" wrapText="1"/>
    </xf>
    <xf numFmtId="0" fontId="2" fillId="10" borderId="2" xfId="2" applyFill="1" applyBorder="1" applyAlignment="1">
      <alignment horizontal="center"/>
    </xf>
    <xf numFmtId="0" fontId="2" fillId="10" borderId="8" xfId="2" applyFill="1" applyBorder="1" applyAlignment="1">
      <alignment horizontal="center"/>
    </xf>
    <xf numFmtId="0" fontId="4" fillId="10" borderId="2" xfId="2" applyFont="1" applyFill="1" applyBorder="1" applyAlignment="1">
      <alignment horizontal="center" vertical="center" wrapText="1"/>
    </xf>
    <xf numFmtId="0" fontId="6" fillId="10" borderId="2" xfId="2" quotePrefix="1" applyFont="1" applyFill="1" applyBorder="1" applyAlignment="1">
      <alignment horizontal="center" vertical="center" wrapText="1"/>
    </xf>
    <xf numFmtId="0" fontId="5" fillId="10" borderId="2" xfId="2" applyFont="1" applyFill="1" applyBorder="1" applyAlignment="1">
      <alignment horizontal="center" vertical="center" wrapText="1"/>
    </xf>
    <xf numFmtId="0" fontId="2" fillId="10" borderId="2" xfId="2" applyFill="1" applyBorder="1" applyAlignment="1">
      <alignment horizontal="center" vertical="center" wrapText="1"/>
    </xf>
    <xf numFmtId="0" fontId="2" fillId="10" borderId="8" xfId="2" applyFill="1" applyBorder="1" applyAlignment="1">
      <alignment horizontal="center" vertical="center" wrapText="1"/>
    </xf>
    <xf numFmtId="0" fontId="8" fillId="10" borderId="2" xfId="2" applyFont="1" applyFill="1" applyBorder="1" applyAlignment="1">
      <alignment horizontal="center" vertical="center" wrapText="1"/>
    </xf>
    <xf numFmtId="0" fontId="8" fillId="10" borderId="2" xfId="2" quotePrefix="1" applyFont="1" applyFill="1" applyBorder="1" applyAlignment="1">
      <alignment horizontal="center" vertical="center" wrapText="1"/>
    </xf>
    <xf numFmtId="0" fontId="6" fillId="10" borderId="8" xfId="2" applyFont="1" applyFill="1" applyBorder="1" applyAlignment="1">
      <alignment horizontal="center" vertical="center" wrapText="1"/>
    </xf>
    <xf numFmtId="0" fontId="22" fillId="8" borderId="11" xfId="0" applyFont="1" applyFill="1" applyBorder="1" applyAlignment="1">
      <alignment horizontal="center" vertical="center"/>
    </xf>
    <xf numFmtId="0" fontId="23" fillId="8" borderId="12" xfId="0" applyFont="1" applyFill="1" applyBorder="1" applyAlignment="1">
      <alignment horizontal="center" vertical="center" textRotation="90"/>
    </xf>
    <xf numFmtId="0" fontId="23" fillId="8" borderId="13" xfId="0" applyFont="1" applyFill="1" applyBorder="1" applyAlignment="1">
      <alignment horizontal="center" vertical="center" textRotation="90"/>
    </xf>
    <xf numFmtId="0" fontId="23" fillId="8" borderId="14" xfId="0" applyFont="1" applyFill="1" applyBorder="1" applyAlignment="1">
      <alignment horizontal="center" vertical="center" textRotation="90"/>
    </xf>
    <xf numFmtId="0" fontId="22" fillId="8" borderId="11" xfId="0" applyFont="1" applyFill="1" applyBorder="1" applyAlignment="1">
      <alignment horizontal="center" vertical="center" wrapText="1"/>
    </xf>
    <xf numFmtId="0" fontId="22" fillId="8" borderId="12" xfId="0" applyFont="1" applyFill="1" applyBorder="1" applyAlignment="1">
      <alignment horizontal="center" vertical="center"/>
    </xf>
    <xf numFmtId="0" fontId="22" fillId="8" borderId="13" xfId="0" applyFont="1" applyFill="1" applyBorder="1" applyAlignment="1">
      <alignment horizontal="center" vertical="center" wrapText="1"/>
    </xf>
    <xf numFmtId="0" fontId="22" fillId="8" borderId="14" xfId="0" applyFont="1" applyFill="1" applyBorder="1" applyAlignment="1">
      <alignment horizontal="center" vertical="center" wrapText="1"/>
    </xf>
    <xf numFmtId="0" fontId="22" fillId="8" borderId="18" xfId="0" applyFont="1" applyFill="1" applyBorder="1" applyAlignment="1">
      <alignment horizontal="center" vertical="center"/>
    </xf>
    <xf numFmtId="0" fontId="23" fillId="8" borderId="22" xfId="0" applyFont="1" applyFill="1" applyBorder="1" applyAlignment="1">
      <alignment horizontal="center" vertical="center" textRotation="90"/>
    </xf>
    <xf numFmtId="0" fontId="23" fillId="8" borderId="23" xfId="0" applyFont="1" applyFill="1" applyBorder="1" applyAlignment="1">
      <alignment horizontal="center" vertical="center" textRotation="90"/>
    </xf>
    <xf numFmtId="0" fontId="23" fillId="8" borderId="24" xfId="0" applyFont="1" applyFill="1" applyBorder="1" applyAlignment="1">
      <alignment horizontal="center" vertical="center" textRotation="90"/>
    </xf>
    <xf numFmtId="0" fontId="22" fillId="8" borderId="18" xfId="0" applyFont="1" applyFill="1" applyBorder="1" applyAlignment="1">
      <alignment horizontal="center" vertical="center" wrapText="1"/>
    </xf>
    <xf numFmtId="0" fontId="22" fillId="8" borderId="22" xfId="0" applyFont="1" applyFill="1" applyBorder="1" applyAlignment="1">
      <alignment horizontal="center" vertical="center"/>
    </xf>
    <xf numFmtId="0" fontId="22" fillId="8" borderId="23" xfId="0" applyFont="1" applyFill="1" applyBorder="1" applyAlignment="1">
      <alignment horizontal="center" vertical="center" wrapText="1"/>
    </xf>
    <xf numFmtId="0" fontId="22" fillId="8" borderId="24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20" xfId="0" applyFont="1" applyFill="1" applyBorder="1" applyAlignment="1">
      <alignment horizontal="center" vertical="center" wrapText="1"/>
    </xf>
    <xf numFmtId="0" fontId="15" fillId="4" borderId="21" xfId="0" applyFont="1" applyFill="1" applyBorder="1" applyAlignment="1">
      <alignment horizontal="center" vertical="center" wrapText="1"/>
    </xf>
    <xf numFmtId="0" fontId="22" fillId="8" borderId="30" xfId="0" applyFont="1" applyFill="1" applyBorder="1" applyAlignment="1">
      <alignment horizontal="center" vertical="center"/>
    </xf>
    <xf numFmtId="0" fontId="5" fillId="7" borderId="27" xfId="2" applyFont="1" applyFill="1" applyBorder="1" applyAlignment="1">
      <alignment horizontal="center" vertical="center" wrapText="1"/>
    </xf>
    <xf numFmtId="0" fontId="5" fillId="7" borderId="28" xfId="2" applyFont="1" applyFill="1" applyBorder="1" applyAlignment="1">
      <alignment horizontal="center" vertical="center" wrapText="1"/>
    </xf>
    <xf numFmtId="0" fontId="15" fillId="4" borderId="29" xfId="2" applyFont="1" applyFill="1" applyBorder="1" applyAlignment="1">
      <alignment horizontal="center" vertical="center" wrapText="1"/>
    </xf>
    <xf numFmtId="0" fontId="2" fillId="11" borderId="12" xfId="2" applyFill="1" applyBorder="1" applyAlignment="1">
      <alignment horizontal="center" vertical="center" wrapText="1"/>
    </xf>
    <xf numFmtId="0" fontId="2" fillId="11" borderId="13" xfId="2" applyFill="1" applyBorder="1" applyAlignment="1">
      <alignment horizontal="center" vertical="center" wrapText="1"/>
    </xf>
    <xf numFmtId="0" fontId="2" fillId="11" borderId="14" xfId="2" applyFill="1" applyBorder="1" applyAlignment="1">
      <alignment horizontal="center" vertical="center" wrapText="1"/>
    </xf>
    <xf numFmtId="0" fontId="15" fillId="9" borderId="26" xfId="2" applyFont="1" applyFill="1" applyBorder="1" applyAlignment="1">
      <alignment horizontal="center" vertical="center" wrapText="1"/>
    </xf>
    <xf numFmtId="0" fontId="15" fillId="9" borderId="11" xfId="2" applyFont="1" applyFill="1" applyBorder="1" applyAlignment="1">
      <alignment horizontal="center" vertical="center" wrapText="1"/>
    </xf>
    <xf numFmtId="0" fontId="5" fillId="7" borderId="11" xfId="2" applyFont="1" applyFill="1" applyBorder="1" applyAlignment="1">
      <alignment horizontal="center" vertical="center" wrapText="1"/>
    </xf>
    <xf numFmtId="0" fontId="15" fillId="9" borderId="11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0" fontId="6" fillId="0" borderId="31" xfId="2" applyFont="1" applyBorder="1" applyAlignment="1">
      <alignment horizontal="center" vertical="center" wrapText="1"/>
    </xf>
    <xf numFmtId="0" fontId="2" fillId="0" borderId="31" xfId="2" applyBorder="1"/>
    <xf numFmtId="0" fontId="2" fillId="0" borderId="31" xfId="2" applyBorder="1" applyAlignment="1">
      <alignment horizontal="center" vertical="center" wrapText="1"/>
    </xf>
    <xf numFmtId="0" fontId="6" fillId="0" borderId="32" xfId="2" applyFont="1" applyBorder="1" applyAlignment="1">
      <alignment horizontal="left" vertical="center" wrapText="1"/>
    </xf>
    <xf numFmtId="0" fontId="7" fillId="0" borderId="33" xfId="2" applyFont="1" applyBorder="1" applyAlignment="1">
      <alignment horizontal="center" vertical="center"/>
    </xf>
    <xf numFmtId="0" fontId="7" fillId="0" borderId="16" xfId="2" applyFont="1" applyBorder="1" applyAlignment="1">
      <alignment horizontal="center" vertical="center"/>
    </xf>
    <xf numFmtId="0" fontId="7" fillId="0" borderId="17" xfId="2" applyFont="1" applyBorder="1" applyAlignment="1">
      <alignment horizontal="center" vertical="center"/>
    </xf>
    <xf numFmtId="0" fontId="6" fillId="0" borderId="31" xfId="2" quotePrefix="1" applyFont="1" applyBorder="1" applyAlignment="1">
      <alignment vertical="center" wrapText="1"/>
    </xf>
    <xf numFmtId="0" fontId="6" fillId="0" borderId="32" xfId="2" quotePrefix="1" applyFont="1" applyBorder="1" applyAlignment="1">
      <alignment vertical="center" wrapText="1"/>
    </xf>
    <xf numFmtId="0" fontId="6" fillId="0" borderId="33" xfId="2" applyFont="1" applyBorder="1" applyAlignment="1">
      <alignment horizontal="center" vertical="center" wrapText="1"/>
    </xf>
    <xf numFmtId="0" fontId="6" fillId="0" borderId="16" xfId="2" applyFont="1" applyBorder="1" applyAlignment="1">
      <alignment horizontal="center" vertical="center" wrapText="1"/>
    </xf>
    <xf numFmtId="0" fontId="6" fillId="0" borderId="17" xfId="2" applyFont="1" applyBorder="1" applyAlignment="1">
      <alignment horizontal="center" vertical="center" wrapText="1"/>
    </xf>
    <xf numFmtId="0" fontId="4" fillId="10" borderId="25" xfId="2" applyFont="1" applyFill="1" applyBorder="1" applyAlignment="1">
      <alignment horizontal="center" vertical="center" wrapText="1"/>
    </xf>
    <xf numFmtId="0" fontId="2" fillId="0" borderId="0" xfId="2" applyAlignment="1">
      <alignment horizontal="left"/>
    </xf>
    <xf numFmtId="0" fontId="2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5" fillId="10" borderId="16" xfId="2" applyFont="1" applyFill="1" applyBorder="1" applyAlignment="1" applyProtection="1">
      <alignment horizontal="center" vertical="center" wrapText="1"/>
    </xf>
    <xf numFmtId="0" fontId="2" fillId="10" borderId="16" xfId="2" applyFill="1" applyBorder="1" applyAlignment="1" applyProtection="1">
      <alignment horizontal="center" vertical="center" wrapText="1"/>
    </xf>
    <xf numFmtId="0" fontId="4" fillId="10" borderId="16" xfId="2" applyFont="1" applyFill="1" applyBorder="1" applyAlignment="1" applyProtection="1">
      <alignment horizontal="center" vertical="center" wrapText="1"/>
    </xf>
  </cellXfs>
  <cellStyles count="7">
    <cellStyle name="Normal" xfId="0" builtinId="0"/>
    <cellStyle name="Normal 2" xfId="2" xr:uid="{AD49405C-0770-44BD-B049-BAE2F079F15B}"/>
    <cellStyle name="Normal 3" xfId="5" xr:uid="{9C8AA2B8-CD05-43FF-8FB4-A2604AC088DD}"/>
    <cellStyle name="Titre 2" xfId="3" xr:uid="{A29F4719-75D2-4D1D-B556-1A9B69D46383}"/>
    <cellStyle name="Titre 2 2" xfId="6" xr:uid="{DA29724D-16A6-4657-B73B-3C30D54A736F}"/>
    <cellStyle name="Titre 1 2" xfId="1" xr:uid="{FC397042-CA49-47A1-97BF-FF9544051460}"/>
    <cellStyle name="Titre 1 2 2" xfId="4" xr:uid="{B8A2489B-588D-4A88-8460-BE2DB5020A45}"/>
  </cellStyles>
  <dxfs count="6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3"/>
        <name val="Arial"/>
        <family val="2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Arial"/>
        <family val="2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9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9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9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9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9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499984740745262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3"/>
        <name val="Arial"/>
        <family val="2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62"/>
        <name val="Arial"/>
        <family val="2"/>
        <scheme val="none"/>
      </font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right style="medium">
          <color indexed="64"/>
        </right>
        <bottom style="thin">
          <color indexed="64"/>
        </bottom>
      </border>
    </dxf>
    <dxf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23"/>
        <name val="Arial"/>
        <family val="2"/>
        <scheme val="none"/>
      </font>
      <fill>
        <patternFill patternType="solid">
          <fgColor indexed="64"/>
          <bgColor indexed="2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1"/>
      </font>
      <fill>
        <patternFill>
          <bgColor rgb="FF98FFFF"/>
        </patternFill>
      </fill>
    </dxf>
    <dxf>
      <fill>
        <patternFill patternType="solid">
          <fgColor auto="1"/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vertical="top" textRotation="0" indent="0" justifyLastLine="0" shrinkToFit="0" readingOrder="0"/>
    </dxf>
    <dxf>
      <alignment horizontal="center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8FFFF"/>
      <color rgb="FF89FFFF"/>
      <color rgb="FF0DFFFF"/>
      <color rgb="FFDCDCDC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0</xdr:row>
          <xdr:rowOff>28575</xdr:rowOff>
        </xdr:from>
        <xdr:to>
          <xdr:col>6</xdr:col>
          <xdr:colOff>1771650</xdr:colOff>
          <xdr:row>0</xdr:row>
          <xdr:rowOff>723900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Chemins possibles de l'arbre de décision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195789</xdr:colOff>
      <xdr:row>2</xdr:row>
      <xdr:rowOff>245798</xdr:rowOff>
    </xdr:from>
    <xdr:to>
      <xdr:col>21</xdr:col>
      <xdr:colOff>705789</xdr:colOff>
      <xdr:row>8</xdr:row>
      <xdr:rowOff>140798</xdr:rowOff>
    </xdr:to>
    <xdr:sp macro="" textlink="">
      <xdr:nvSpPr>
        <xdr:cNvPr id="2" name="Organigramme : Décisio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0865039" y="1198298"/>
          <a:ext cx="4320000" cy="1800000"/>
        </a:xfrm>
        <a:prstGeom prst="flowChartDecision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Q1 - Probablité de défaillance ?</a:t>
          </a:r>
        </a:p>
      </xdr:txBody>
    </xdr:sp>
    <xdr:clientData/>
  </xdr:twoCellAnchor>
  <xdr:twoCellAnchor>
    <xdr:from>
      <xdr:col>16</xdr:col>
      <xdr:colOff>214313</xdr:colOff>
      <xdr:row>12</xdr:row>
      <xdr:rowOff>43392</xdr:rowOff>
    </xdr:from>
    <xdr:to>
      <xdr:col>21</xdr:col>
      <xdr:colOff>724313</xdr:colOff>
      <xdr:row>21</xdr:row>
      <xdr:rowOff>128892</xdr:rowOff>
    </xdr:to>
    <xdr:sp macro="" textlink="">
      <xdr:nvSpPr>
        <xdr:cNvPr id="4" name="Organigramme : Décisio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0883563" y="3662892"/>
          <a:ext cx="4320000" cy="1800000"/>
        </a:xfrm>
        <a:prstGeom prst="flowChartDecision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Q2 - A cette étape du process une mesure de maîtrise existe, spécifiquement conçue ou essentielle pour ramener le(s) danger(s) à un niveau acceptable ?</a:t>
          </a:r>
        </a:p>
      </xdr:txBody>
    </xdr:sp>
    <xdr:clientData/>
  </xdr:twoCellAnchor>
  <xdr:twoCellAnchor>
    <xdr:from>
      <xdr:col>21</xdr:col>
      <xdr:colOff>503233</xdr:colOff>
      <xdr:row>39</xdr:row>
      <xdr:rowOff>68000</xdr:rowOff>
    </xdr:from>
    <xdr:to>
      <xdr:col>27</xdr:col>
      <xdr:colOff>251233</xdr:colOff>
      <xdr:row>48</xdr:row>
      <xdr:rowOff>153500</xdr:rowOff>
    </xdr:to>
    <xdr:sp macro="" textlink="">
      <xdr:nvSpPr>
        <xdr:cNvPr id="5" name="Organigramme : Décisio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4982483" y="8831000"/>
          <a:ext cx="4320000" cy="1800000"/>
        </a:xfrm>
        <a:prstGeom prst="flowChartDecision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0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Q4 - A cette étape, une contamination peut-elle survenir ou dépasser le niveau de danger acceptable ?</a:t>
          </a:r>
        </a:p>
      </xdr:txBody>
    </xdr:sp>
    <xdr:clientData/>
  </xdr:twoCellAnchor>
  <xdr:twoCellAnchor>
    <xdr:from>
      <xdr:col>21</xdr:col>
      <xdr:colOff>479685</xdr:colOff>
      <xdr:row>26</xdr:row>
      <xdr:rowOff>187326</xdr:rowOff>
    </xdr:from>
    <xdr:to>
      <xdr:col>27</xdr:col>
      <xdr:colOff>227685</xdr:colOff>
      <xdr:row>36</xdr:row>
      <xdr:rowOff>82326</xdr:rowOff>
    </xdr:to>
    <xdr:sp macro="" textlink="">
      <xdr:nvSpPr>
        <xdr:cNvPr id="6" name="Organigramme : Décisio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4958935" y="6473826"/>
          <a:ext cx="4320000" cy="1800000"/>
        </a:xfrm>
        <a:prstGeom prst="flowChartDecision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Q3 - A cette étape, une contamination peut-elle survenir ou dépasser le niveau de danger acceptable ?</a:t>
          </a:r>
        </a:p>
      </xdr:txBody>
    </xdr:sp>
    <xdr:clientData/>
  </xdr:twoCellAnchor>
  <xdr:twoCellAnchor>
    <xdr:from>
      <xdr:col>11</xdr:col>
      <xdr:colOff>58209</xdr:colOff>
      <xdr:row>27</xdr:row>
      <xdr:rowOff>90753</xdr:rowOff>
    </xdr:from>
    <xdr:to>
      <xdr:col>16</xdr:col>
      <xdr:colOff>568209</xdr:colOff>
      <xdr:row>36</xdr:row>
      <xdr:rowOff>176253</xdr:rowOff>
    </xdr:to>
    <xdr:sp macro="" textlink="">
      <xdr:nvSpPr>
        <xdr:cNvPr id="7" name="Organigramme : Décisio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6917459" y="6567753"/>
          <a:ext cx="4320000" cy="1800000"/>
        </a:xfrm>
        <a:prstGeom prst="flowChartDecision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Q5 - Existe-t-il une limite critique mesurable et une surveillance en continu permettant la détection et la correction rapide de la défaillance ?</a:t>
          </a:r>
        </a:p>
      </xdr:txBody>
    </xdr:sp>
    <xdr:clientData/>
  </xdr:twoCellAnchor>
  <xdr:twoCellAnchor>
    <xdr:from>
      <xdr:col>19</xdr:col>
      <xdr:colOff>69789</xdr:colOff>
      <xdr:row>8</xdr:row>
      <xdr:rowOff>140798</xdr:rowOff>
    </xdr:from>
    <xdr:to>
      <xdr:col>19</xdr:col>
      <xdr:colOff>88313</xdr:colOff>
      <xdr:row>12</xdr:row>
      <xdr:rowOff>43392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>
          <a:stCxn id="2" idx="2"/>
          <a:endCxn id="4" idx="0"/>
        </xdr:cNvCxnSpPr>
      </xdr:nvCxnSpPr>
      <xdr:spPr>
        <a:xfrm>
          <a:off x="23025039" y="2998298"/>
          <a:ext cx="18524" cy="664594"/>
        </a:xfrm>
        <a:prstGeom prst="straightConnector1">
          <a:avLst/>
        </a:prstGeom>
        <a:ln w="3810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664104</xdr:colOff>
      <xdr:row>4</xdr:row>
      <xdr:rowOff>117740</xdr:rowOff>
    </xdr:from>
    <xdr:to>
      <xdr:col>24</xdr:col>
      <xdr:colOff>400104</xdr:colOff>
      <xdr:row>5</xdr:row>
      <xdr:rowOff>276740</xdr:rowOff>
    </xdr:to>
    <xdr:sp macro="" textlink="">
      <xdr:nvSpPr>
        <xdr:cNvPr id="17" name="Organigramme : Terminateur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25905354" y="1832240"/>
          <a:ext cx="1260000" cy="540000"/>
        </a:xfrm>
        <a:prstGeom prst="flowChartTerminator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PRP</a:t>
          </a:r>
        </a:p>
      </xdr:txBody>
    </xdr:sp>
    <xdr:clientData/>
  </xdr:twoCellAnchor>
  <xdr:twoCellAnchor>
    <xdr:from>
      <xdr:col>21</xdr:col>
      <xdr:colOff>705789</xdr:colOff>
      <xdr:row>5</xdr:row>
      <xdr:rowOff>2798</xdr:rowOff>
    </xdr:from>
    <xdr:to>
      <xdr:col>22</xdr:col>
      <xdr:colOff>664104</xdr:colOff>
      <xdr:row>5</xdr:row>
      <xdr:rowOff>6740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>
          <a:stCxn id="2" idx="3"/>
          <a:endCxn id="17" idx="1"/>
        </xdr:cNvCxnSpPr>
      </xdr:nvCxnSpPr>
      <xdr:spPr>
        <a:xfrm>
          <a:off x="25185039" y="2098298"/>
          <a:ext cx="720315" cy="3942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694209</xdr:colOff>
      <xdr:row>21</xdr:row>
      <xdr:rowOff>128892</xdr:rowOff>
    </xdr:from>
    <xdr:to>
      <xdr:col>19</xdr:col>
      <xdr:colOff>88313</xdr:colOff>
      <xdr:row>27</xdr:row>
      <xdr:rowOff>90753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>
          <a:stCxn id="4" idx="2"/>
          <a:endCxn id="7" idx="0"/>
        </xdr:cNvCxnSpPr>
      </xdr:nvCxnSpPr>
      <xdr:spPr>
        <a:xfrm flipH="1">
          <a:off x="19077459" y="5462892"/>
          <a:ext cx="3966104" cy="1104861"/>
        </a:xfrm>
        <a:prstGeom prst="straightConnector1">
          <a:avLst/>
        </a:prstGeom>
        <a:ln w="3810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88313</xdr:colOff>
      <xdr:row>21</xdr:row>
      <xdr:rowOff>128892</xdr:rowOff>
    </xdr:from>
    <xdr:to>
      <xdr:col>24</xdr:col>
      <xdr:colOff>353685</xdr:colOff>
      <xdr:row>26</xdr:row>
      <xdr:rowOff>187326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>
          <a:stCxn id="4" idx="2"/>
          <a:endCxn id="6" idx="0"/>
        </xdr:cNvCxnSpPr>
      </xdr:nvCxnSpPr>
      <xdr:spPr>
        <a:xfrm>
          <a:off x="23043563" y="5462892"/>
          <a:ext cx="4075372" cy="1010934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353685</xdr:colOff>
      <xdr:row>36</xdr:row>
      <xdr:rowOff>82326</xdr:rowOff>
    </xdr:from>
    <xdr:to>
      <xdr:col>24</xdr:col>
      <xdr:colOff>377233</xdr:colOff>
      <xdr:row>39</xdr:row>
      <xdr:rowOff>68000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CxnSpPr>
          <a:stCxn id="6" idx="2"/>
          <a:endCxn id="5" idx="0"/>
        </xdr:cNvCxnSpPr>
      </xdr:nvCxnSpPr>
      <xdr:spPr>
        <a:xfrm>
          <a:off x="27118935" y="8273826"/>
          <a:ext cx="23548" cy="557174"/>
        </a:xfrm>
        <a:prstGeom prst="straightConnector1">
          <a:avLst/>
        </a:prstGeom>
        <a:ln w="3810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169816</xdr:colOff>
      <xdr:row>30</xdr:row>
      <xdr:rowOff>50006</xdr:rowOff>
    </xdr:from>
    <xdr:to>
      <xdr:col>29</xdr:col>
      <xdr:colOff>667816</xdr:colOff>
      <xdr:row>33</xdr:row>
      <xdr:rowOff>18506</xdr:rowOff>
    </xdr:to>
    <xdr:sp macro="" textlink="">
      <xdr:nvSpPr>
        <xdr:cNvPr id="43" name="Organigramme : Terminateur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29983066" y="7098506"/>
          <a:ext cx="1260000" cy="540000"/>
        </a:xfrm>
        <a:prstGeom prst="flowChartTerminator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PRP</a:t>
          </a:r>
        </a:p>
      </xdr:txBody>
    </xdr:sp>
    <xdr:clientData/>
  </xdr:twoCellAnchor>
  <xdr:twoCellAnchor>
    <xdr:from>
      <xdr:col>27</xdr:col>
      <xdr:colOff>227685</xdr:colOff>
      <xdr:row>31</xdr:row>
      <xdr:rowOff>129506</xdr:rowOff>
    </xdr:from>
    <xdr:to>
      <xdr:col>28</xdr:col>
      <xdr:colOff>169816</xdr:colOff>
      <xdr:row>31</xdr:row>
      <xdr:rowOff>134826</xdr:rowOff>
    </xdr:to>
    <xdr:cxnSp macro="">
      <xdr:nvCxnSpPr>
        <xdr:cNvPr id="44" name="Connecteur droit avec flèche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CxnSpPr>
          <a:stCxn id="6" idx="3"/>
          <a:endCxn id="43" idx="1"/>
        </xdr:cNvCxnSpPr>
      </xdr:nvCxnSpPr>
      <xdr:spPr>
        <a:xfrm flipV="1">
          <a:off x="29278935" y="7368506"/>
          <a:ext cx="704131" cy="532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529913</xdr:colOff>
      <xdr:row>51</xdr:row>
      <xdr:rowOff>158751</xdr:rowOff>
    </xdr:from>
    <xdr:to>
      <xdr:col>25</xdr:col>
      <xdr:colOff>286497</xdr:colOff>
      <xdr:row>53</xdr:row>
      <xdr:rowOff>20110</xdr:rowOff>
    </xdr:to>
    <xdr:sp macro="" textlink="">
      <xdr:nvSpPr>
        <xdr:cNvPr id="48" name="Organigramme : Terminateur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/>
      </xdr:nvSpPr>
      <xdr:spPr>
        <a:xfrm>
          <a:off x="26533163" y="11207751"/>
          <a:ext cx="1280584" cy="242359"/>
        </a:xfrm>
        <a:prstGeom prst="flowChartTerminator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CCP</a:t>
          </a:r>
        </a:p>
      </xdr:txBody>
    </xdr:sp>
    <xdr:clientData/>
  </xdr:twoCellAnchor>
  <xdr:twoCellAnchor>
    <xdr:from>
      <xdr:col>24</xdr:col>
      <xdr:colOff>377233</xdr:colOff>
      <xdr:row>48</xdr:row>
      <xdr:rowOff>153500</xdr:rowOff>
    </xdr:from>
    <xdr:to>
      <xdr:col>24</xdr:col>
      <xdr:colOff>408205</xdr:colOff>
      <xdr:row>51</xdr:row>
      <xdr:rowOff>158751</xdr:rowOff>
    </xdr:to>
    <xdr:cxnSp macro="">
      <xdr:nvCxnSpPr>
        <xdr:cNvPr id="49" name="Connecteur droit avec flèche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CxnSpPr>
          <a:stCxn id="5" idx="2"/>
          <a:endCxn id="48" idx="0"/>
        </xdr:cNvCxnSpPr>
      </xdr:nvCxnSpPr>
      <xdr:spPr>
        <a:xfrm>
          <a:off x="27142483" y="10631000"/>
          <a:ext cx="30972" cy="576751"/>
        </a:xfrm>
        <a:prstGeom prst="straightConnector1">
          <a:avLst/>
        </a:prstGeom>
        <a:ln w="3810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44979</xdr:colOff>
      <xdr:row>40</xdr:row>
      <xdr:rowOff>44768</xdr:rowOff>
    </xdr:from>
    <xdr:to>
      <xdr:col>14</xdr:col>
      <xdr:colOff>542979</xdr:colOff>
      <xdr:row>43</xdr:row>
      <xdr:rowOff>13268</xdr:rowOff>
    </xdr:to>
    <xdr:sp macro="" textlink="">
      <xdr:nvSpPr>
        <xdr:cNvPr id="57" name="Organigramme : Terminateur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/>
      </xdr:nvSpPr>
      <xdr:spPr>
        <a:xfrm>
          <a:off x="18428229" y="8998268"/>
          <a:ext cx="1260000" cy="540000"/>
        </a:xfrm>
        <a:prstGeom prst="flowChartTerminator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CCP</a:t>
          </a:r>
        </a:p>
      </xdr:txBody>
    </xdr:sp>
    <xdr:clientData/>
  </xdr:twoCellAnchor>
  <xdr:twoCellAnchor>
    <xdr:from>
      <xdr:col>13</xdr:col>
      <xdr:colOff>674979</xdr:colOff>
      <xdr:row>36</xdr:row>
      <xdr:rowOff>176253</xdr:rowOff>
    </xdr:from>
    <xdr:to>
      <xdr:col>13</xdr:col>
      <xdr:colOff>694209</xdr:colOff>
      <xdr:row>40</xdr:row>
      <xdr:rowOff>44768</xdr:rowOff>
    </xdr:to>
    <xdr:cxnSp macro="">
      <xdr:nvCxnSpPr>
        <xdr:cNvPr id="58" name="Connecteur droit avec flèche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CxnSpPr>
          <a:stCxn id="7" idx="2"/>
          <a:endCxn id="57" idx="0"/>
        </xdr:cNvCxnSpPr>
      </xdr:nvCxnSpPr>
      <xdr:spPr>
        <a:xfrm flipH="1">
          <a:off x="19058229" y="8367753"/>
          <a:ext cx="19230" cy="630515"/>
        </a:xfrm>
        <a:prstGeom prst="straightConnector1">
          <a:avLst/>
        </a:prstGeom>
        <a:ln w="38100"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544199</xdr:colOff>
      <xdr:row>30</xdr:row>
      <xdr:rowOff>139171</xdr:rowOff>
    </xdr:from>
    <xdr:to>
      <xdr:col>19</xdr:col>
      <xdr:colOff>280199</xdr:colOff>
      <xdr:row>33</xdr:row>
      <xdr:rowOff>107671</xdr:rowOff>
    </xdr:to>
    <xdr:sp macro="" textlink="">
      <xdr:nvSpPr>
        <xdr:cNvPr id="60" name="Organigramme : Terminateur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/>
      </xdr:nvSpPr>
      <xdr:spPr>
        <a:xfrm>
          <a:off x="21975449" y="7187671"/>
          <a:ext cx="1260000" cy="540000"/>
        </a:xfrm>
        <a:prstGeom prst="flowChartTerminator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PRPo</a:t>
          </a:r>
        </a:p>
      </xdr:txBody>
    </xdr:sp>
    <xdr:clientData/>
  </xdr:twoCellAnchor>
  <xdr:twoCellAnchor>
    <xdr:from>
      <xdr:col>16</xdr:col>
      <xdr:colOff>568209</xdr:colOff>
      <xdr:row>32</xdr:row>
      <xdr:rowOff>28171</xdr:rowOff>
    </xdr:from>
    <xdr:to>
      <xdr:col>17</xdr:col>
      <xdr:colOff>544199</xdr:colOff>
      <xdr:row>32</xdr:row>
      <xdr:rowOff>38253</xdr:rowOff>
    </xdr:to>
    <xdr:cxnSp macro="">
      <xdr:nvCxnSpPr>
        <xdr:cNvPr id="61" name="Connecteur droit avec flèche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CxnSpPr>
          <a:stCxn id="7" idx="3"/>
          <a:endCxn id="60" idx="1"/>
        </xdr:cNvCxnSpPr>
      </xdr:nvCxnSpPr>
      <xdr:spPr>
        <a:xfrm flipV="1">
          <a:off x="21237459" y="7457671"/>
          <a:ext cx="737990" cy="10082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176909</xdr:colOff>
      <xdr:row>42</xdr:row>
      <xdr:rowOff>123029</xdr:rowOff>
    </xdr:from>
    <xdr:to>
      <xdr:col>29</xdr:col>
      <xdr:colOff>674909</xdr:colOff>
      <xdr:row>45</xdr:row>
      <xdr:rowOff>91529</xdr:rowOff>
    </xdr:to>
    <xdr:sp macro="" textlink="">
      <xdr:nvSpPr>
        <xdr:cNvPr id="63" name="Organigramme : Terminateur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/>
      </xdr:nvSpPr>
      <xdr:spPr>
        <a:xfrm>
          <a:off x="29990159" y="9457529"/>
          <a:ext cx="1260000" cy="540000"/>
        </a:xfrm>
        <a:prstGeom prst="flowChartTerminator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PRPo</a:t>
          </a:r>
        </a:p>
      </xdr:txBody>
    </xdr:sp>
    <xdr:clientData/>
  </xdr:twoCellAnchor>
  <xdr:twoCellAnchor>
    <xdr:from>
      <xdr:col>27</xdr:col>
      <xdr:colOff>251233</xdr:colOff>
      <xdr:row>44</xdr:row>
      <xdr:rowOff>12029</xdr:rowOff>
    </xdr:from>
    <xdr:to>
      <xdr:col>28</xdr:col>
      <xdr:colOff>176909</xdr:colOff>
      <xdr:row>44</xdr:row>
      <xdr:rowOff>15500</xdr:rowOff>
    </xdr:to>
    <xdr:cxnSp macro="">
      <xdr:nvCxnSpPr>
        <xdr:cNvPr id="2048" name="Connecteur droit avec flèche 2047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CxnSpPr>
          <a:stCxn id="5" idx="3"/>
          <a:endCxn id="63" idx="1"/>
        </xdr:cNvCxnSpPr>
      </xdr:nvCxnSpPr>
      <xdr:spPr>
        <a:xfrm flipV="1">
          <a:off x="29302483" y="9727529"/>
          <a:ext cx="687676" cy="3471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1</xdr:row>
          <xdr:rowOff>95250</xdr:rowOff>
        </xdr:from>
        <xdr:to>
          <xdr:col>3</xdr:col>
          <xdr:colOff>28575</xdr:colOff>
          <xdr:row>2</xdr:row>
          <xdr:rowOff>95250</xdr:rowOff>
        </xdr:to>
        <xdr:sp macro="" textlink="">
          <xdr:nvSpPr>
            <xdr:cNvPr id="11291" name="Button 27" hidden="1">
              <a:extLst>
                <a:ext uri="{63B3BB69-23CF-44E3-9099-C40C66FF867C}">
                  <a14:compatExt spid="_x0000_s11291"/>
                </a:ext>
                <a:ext uri="{FF2B5EF4-FFF2-40B4-BE49-F238E27FC236}">
                  <a16:creationId xmlns:a16="http://schemas.microsoft.com/office/drawing/2014/main" id="{00000000-0008-0000-0100-00001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 le questionnaire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CB9E85-0C88-4E52-9985-6E6CBCB2659F}" name="T_ARBRE_DECIS" displayName="T_ARBRE_DECIS" ref="A1:F6" totalsRowShown="0" headerRowDxfId="62" dataDxfId="61">
  <autoFilter ref="A1:F6" xr:uid="{02CE1136-E827-42C6-8815-A3DDB37289C6}"/>
  <tableColumns count="6">
    <tableColumn id="1" xr3:uid="{385D2871-A847-4ED6-A283-9847D865C56A}" name="Question" dataDxfId="60"/>
    <tableColumn id="6" xr3:uid="{CB92AE77-9026-4E81-B338-411391CA1920}" name="Texte de la question" dataDxfId="59"/>
    <tableColumn id="2" xr3:uid="{B0302EC4-D9FE-45CF-8B3A-4148840B74A5}" name="Si oui, Question" dataDxfId="58"/>
    <tableColumn id="3" xr3:uid="{26937D1C-D701-4088-BA87-AD06C57B6F33}" name="Si oui, FIN" dataDxfId="57"/>
    <tableColumn id="4" xr3:uid="{F8AECB8A-6422-4B48-A3FD-7BAAF04D3B42}" name="Si non, question" dataDxfId="56"/>
    <tableColumn id="5" xr3:uid="{E3DFBB50-5EF1-4DA3-808D-B5E2010A8F63}" name="Si non, FIN" dataDxfId="5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BBEE5B-53F4-4CAA-8DE3-313B05C3189D}" name="T_QUEST" displayName="T_QUEST" ref="B10:U27" totalsRowShown="0" headerRowDxfId="45" dataDxfId="44" tableBorderDxfId="43" headerRowCellStyle="Normal 2">
  <autoFilter ref="B10:U27" xr:uid="{7ABBEE5B-53F4-4CAA-8DE3-313B05C3189D}"/>
  <tableColumns count="20">
    <tableColumn id="1" xr3:uid="{BB04FD37-5E83-4534-BFC0-358546772569}" name="Colonne1" dataDxfId="42" dataCellStyle="Normal 2"/>
    <tableColumn id="2" xr3:uid="{13FC3545-90F0-421E-93F2-51E9745A9DE1}" name="Colonne3" dataDxfId="41" dataCellStyle="Normal 2"/>
    <tableColumn id="3" xr3:uid="{CAAAB36E-F98F-45AC-86D5-80B1794F42F1}" name="Colonne4" dataDxfId="40" dataCellStyle="Normal 2"/>
    <tableColumn id="4" xr3:uid="{ADAC58FE-D7B4-49D6-A454-A0CE27DCBDAE}" name="Colonne5" dataDxfId="39" dataCellStyle="Normal 2"/>
    <tableColumn id="5" xr3:uid="{02978C03-FFA1-48EC-995D-5507A5FC9898}" name="Colonne6" dataDxfId="38" dataCellStyle="Normal 2"/>
    <tableColumn id="6" xr3:uid="{469CDD31-313C-454F-87C2-929BD941C115}" name="Colonne7" dataDxfId="37" dataCellStyle="Normal 2"/>
    <tableColumn id="7" xr3:uid="{986FFBA2-79DC-4ACA-AFD4-24591E23960E}" name="Colonne8" dataDxfId="36" dataCellStyle="Normal 2"/>
    <tableColumn id="8" xr3:uid="{C0C442EC-229D-43CF-AFE0-D70136BFCFC2}" name="Colonne9" dataDxfId="35" dataCellStyle="Normal 2"/>
    <tableColumn id="9" xr3:uid="{D2BABAD2-9EC3-4302-BBEB-7901E73F3C48}" name="Colonne10" dataDxfId="34" dataCellStyle="Normal 2"/>
    <tableColumn id="10" xr3:uid="{9544A310-C9C1-458E-9B37-48DC451B2BA0}" name="Colonne11" dataDxfId="33" dataCellStyle="Normal 2"/>
    <tableColumn id="11" xr3:uid="{3C30898E-8FDD-4D80-A8DA-82E8F11EBCDE}" name="Colonne12" dataDxfId="32" dataCellStyle="Normal 2"/>
    <tableColumn id="12" xr3:uid="{17929ECA-4E6C-44DB-9DE6-9116DA85AD3E}" name="Colonne13" dataDxfId="31" dataCellStyle="Normal 2">
      <calculatedColumnFormula>IF(T_QUEST[[#This Row],[Colonne11]]&lt;&gt;"",T_QUEST[[#This Row],[Colonne11]]+T_QUEST[[#This Row],[Colonne12]],"")</calculatedColumnFormula>
    </tableColumn>
    <tableColumn id="13" xr3:uid="{07508DDB-2088-400F-9C6B-C78B3EC4C970}" name="Q1" dataDxfId="30" dataCellStyle="Normal 2"/>
    <tableColumn id="14" xr3:uid="{CC8F4D01-9AFE-44F2-BC39-370407F66899}" name="Q2" dataDxfId="29" dataCellStyle="Normal 2"/>
    <tableColumn id="15" xr3:uid="{F1BBCF86-C765-4199-AE18-0856B32F4103}" name="Q3" dataDxfId="28" dataCellStyle="Normal 2"/>
    <tableColumn id="16" xr3:uid="{B9D46A44-D98E-43B9-979C-E665E4A9FFDB}" name="Q4" dataDxfId="27" dataCellStyle="Normal 2"/>
    <tableColumn id="17" xr3:uid="{F040E8E1-8021-4D81-ACDB-C94C14306B00}" name="Q5" dataDxfId="26" dataCellStyle="Normal 2"/>
    <tableColumn id="19" xr3:uid="{8F1AD4E1-877A-4021-8304-5065B4DF202C}" name="COLONNE BORNE" dataDxfId="25" dataCellStyle="Normal 2"/>
    <tableColumn id="20" xr3:uid="{0E6C9134-B6B9-4F77-97F2-A3DC9882FA2F}" name="PRP_x000a_PRPO_x000a_CCP" dataDxfId="24" dataCellStyle="Normal 2">
      <calculatedColumnFormula>IF(T_QUEST[[#This Row],[Q1]]&lt;&gt;"",IFERROR(VLOOKUP(_xlfn.TEXTJOIN(";",FALSE,T_QUEST[[#This Row],[Q1]:[COLONNE BORNE]]),'Arbre de décision'!H:I,2,FALSE),""),"")</calculatedColumnFormula>
    </tableColumn>
    <tableColumn id="25" xr3:uid="{214CC7E0-14CA-4829-B44D-30E324DF8891}" name="Vérification" dataDxfId="2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E5463D1-67C7-46F2-B58B-0824DA765CD8}" name="T_ETT_QUEST" displayName="T_ETT_QUEST" ref="B7:U8" totalsRowShown="0" headerRowDxfId="22" dataDxfId="21" tableBorderDxfId="20" headerRowCellStyle="Normal 2" dataCellStyle="Normal 2">
  <autoFilter ref="B7:U8" xr:uid="{1E5463D1-67C7-46F2-B58B-0824DA765CD8}"/>
  <tableColumns count="20">
    <tableColumn id="1" xr3:uid="{BBEC67BF-AC7D-468C-A2E7-B19292EC6DD5}" name="Colonne1" dataDxfId="19">
      <calculatedColumnFormula>T_ETT_QUEST[[#Headers],[Colonne1]]</calculatedColumnFormula>
    </tableColumn>
    <tableColumn id="2" xr3:uid="{F65C67CE-DD77-4003-B046-71FBD236058F}" name="Colonne3" dataDxfId="18">
      <calculatedColumnFormula>T_ETT_QUEST[[#Headers],[Colonne3]]</calculatedColumnFormula>
    </tableColumn>
    <tableColumn id="3" xr3:uid="{05C02C82-0C46-4396-BB24-DA85F0D13BD6}" name="Colonne4" dataDxfId="17">
      <calculatedColumnFormula>T_ETT_QUEST[[#Headers],[Colonne4]]</calculatedColumnFormula>
    </tableColumn>
    <tableColumn id="4" xr3:uid="{A8516F24-2FD2-4548-A938-5596605E254C}" name="Colonne5" dataDxfId="16">
      <calculatedColumnFormula>T_ETT_QUEST[[#Headers],[Colonne5]]</calculatedColumnFormula>
    </tableColumn>
    <tableColumn id="5" xr3:uid="{67D042B2-4F0C-4780-9D9D-8C63E429CE5A}" name="Colonne6" dataDxfId="15">
      <calculatedColumnFormula>T_ETT_QUEST[[#Headers],[Colonne6]]</calculatedColumnFormula>
    </tableColumn>
    <tableColumn id="6" xr3:uid="{1202A30E-04D0-4A4B-AAD4-B7E27151CBE7}" name="Colonne7" dataDxfId="14">
      <calculatedColumnFormula>T_ETT_QUEST[[#Headers],[Colonne7]]</calculatedColumnFormula>
    </tableColumn>
    <tableColumn id="7" xr3:uid="{8E13DA21-5E23-4B2A-9534-7F31CDF9DDC7}" name="Colonne8" dataDxfId="13">
      <calculatedColumnFormula>T_ETT_QUEST[[#Headers],[Colonne8]]</calculatedColumnFormula>
    </tableColumn>
    <tableColumn id="8" xr3:uid="{018B7233-F286-4BDA-AEF9-F3BEF6D50F97}" name="Colonne9" dataDxfId="12">
      <calculatedColumnFormula>T_ETT_QUEST[[#Headers],[Colonne9]]</calculatedColumnFormula>
    </tableColumn>
    <tableColumn id="9" xr3:uid="{34B95FCD-7CF4-482E-B63F-98ABEE15D5E5}" name="Colonne10" dataDxfId="11">
      <calculatedColumnFormula>T_ETT_QUEST[[#Headers],[Colonne10]]</calculatedColumnFormula>
    </tableColumn>
    <tableColumn id="10" xr3:uid="{EE4CA609-BD28-401D-9334-CE2ACA30AC9A}" name="Colonne11" dataDxfId="10">
      <calculatedColumnFormula>T_ETT_QUEST[[#Headers],[Colonne11]]</calculatedColumnFormula>
    </tableColumn>
    <tableColumn id="11" xr3:uid="{1057DA12-C0FC-4CC4-90E3-38DBBD6E5E97}" name="Colonne12" dataDxfId="9">
      <calculatedColumnFormula>T_ETT_QUEST[[#Headers],[Colonne12]]</calculatedColumnFormula>
    </tableColumn>
    <tableColumn id="12" xr3:uid="{92EA9B22-7F1C-43BD-93F2-993A13D94A51}" name="Colonne13" dataDxfId="8">
      <calculatedColumnFormula>T_ETT_QUEST[[#Headers],[Colonne13]]</calculatedColumnFormula>
    </tableColumn>
    <tableColumn id="13" xr3:uid="{A1B9F701-756C-4BEC-B613-08296EB09541}" name="Q1" dataDxfId="7" dataCellStyle="Normal 2">
      <calculatedColumnFormula>IFERROR(N$7&amp;CHAR(10)&amp;
VLOOKUP(N$1,T_ARBRE_DECIS[],2,FALSE),"")</calculatedColumnFormula>
    </tableColumn>
    <tableColumn id="14" xr3:uid="{5D277E45-33E3-4CDC-AE79-BFA4788E345F}" name="Q2" dataDxfId="6" dataCellStyle="Normal 2">
      <calculatedColumnFormula>IFERROR(O$7&amp;CHAR(10)&amp;
VLOOKUP(O$1,T_ARBRE_DECIS[],2,FALSE),"")</calculatedColumnFormula>
    </tableColumn>
    <tableColumn id="15" xr3:uid="{340E449F-2A6E-4633-B8D9-56AAD72022DA}" name="Q3" dataDxfId="5" dataCellStyle="Normal 2">
      <calculatedColumnFormula>IFERROR(P$7&amp;CHAR(10)&amp;
VLOOKUP(P$1,T_ARBRE_DECIS[],2,FALSE),"")</calculatedColumnFormula>
    </tableColumn>
    <tableColumn id="16" xr3:uid="{7824B9DA-9D05-4883-992F-AFFAF658FFEA}" name="Q4" dataDxfId="4" dataCellStyle="Normal 2">
      <calculatedColumnFormula>IFERROR(Q$7&amp;CHAR(10)&amp;
VLOOKUP(Q$1,T_ARBRE_DECIS[],2,FALSE),"")</calculatedColumnFormula>
    </tableColumn>
    <tableColumn id="17" xr3:uid="{EB4A9511-C85C-4EEA-BD5C-71765FE20BB1}" name="Q5" dataDxfId="3" dataCellStyle="Normal 2">
      <calculatedColumnFormula>IFERROR(R$7&amp;CHAR(10)&amp;
VLOOKUP(R$1,T_ARBRE_DECIS[],2,FALSE),"")</calculatedColumnFormula>
    </tableColumn>
    <tableColumn id="18" xr3:uid="{38E3670A-4904-44A9-A3A4-8E7A14B3D02A}" name="COLONNE BORNE" dataDxfId="2" dataCellStyle="Normal 2"/>
    <tableColumn id="19" xr3:uid="{FE9E777B-F266-4618-A213-BBEEB103695C}" name="PRP_x000a_PRPO_x000a_CCP" dataDxfId="1" dataCellStyle="Normal 2">
      <calculatedColumnFormula>T_ETT_QUEST[[#Headers],[PRP
PRPO
CCP]]</calculatedColumnFormula>
    </tableColumn>
    <tableColumn id="20" xr3:uid="{68A26B9F-E505-4A6F-9B13-663AB22B4A2C}" name="Vérification" dataDxfId="0" dataCellStyle="Normal 2">
      <calculatedColumnFormula>T_ETT_QUEST[[#Headers],[Vérification]]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0AA73-1345-434F-9ECB-2682E7D7F7ED}">
  <sheetPr codeName="Feuil2">
    <pageSetUpPr fitToPage="1"/>
  </sheetPr>
  <dimension ref="A1:K101"/>
  <sheetViews>
    <sheetView showGridLines="0" zoomScale="80" zoomScaleNormal="80" workbookViewId="0">
      <pane ySplit="1" topLeftCell="A2" activePane="bottomLeft" state="frozen"/>
      <selection activeCell="C1" sqref="C1"/>
      <selection pane="bottomLeft" activeCell="K4" sqref="K4"/>
    </sheetView>
  </sheetViews>
  <sheetFormatPr baseColWidth="10" defaultColWidth="11.42578125" defaultRowHeight="15" x14ac:dyDescent="0.25"/>
  <cols>
    <col min="1" max="1" width="13.7109375" style="2" customWidth="1"/>
    <col min="2" max="2" width="69.7109375" style="2" customWidth="1"/>
    <col min="3" max="3" width="13.7109375" style="4" customWidth="1"/>
    <col min="4" max="4" width="14.42578125" style="4" customWidth="1"/>
    <col min="5" max="5" width="13.42578125" style="4" customWidth="1"/>
    <col min="6" max="6" width="15" style="4" customWidth="1"/>
    <col min="7" max="7" width="29.7109375" style="2" customWidth="1"/>
    <col min="8" max="8" width="16.5703125" style="2" customWidth="1"/>
    <col min="9" max="9" width="9.42578125" style="3" customWidth="1"/>
    <col min="10" max="10" width="11.42578125" style="2"/>
    <col min="11" max="11" width="45.7109375" style="2" customWidth="1"/>
    <col min="12" max="16384" width="11.42578125" style="2"/>
  </cols>
  <sheetData>
    <row r="1" spans="1:11" s="1" customFormat="1" ht="60" customHeight="1" x14ac:dyDescent="0.25">
      <c r="A1" s="1" t="s">
        <v>3</v>
      </c>
      <c r="B1" s="1" t="s">
        <v>7</v>
      </c>
      <c r="C1" s="6" t="s">
        <v>4</v>
      </c>
      <c r="D1" s="6" t="s">
        <v>5</v>
      </c>
      <c r="E1" s="6" t="s">
        <v>16</v>
      </c>
      <c r="F1" s="6" t="s">
        <v>6</v>
      </c>
      <c r="H1" s="8" t="s">
        <v>12</v>
      </c>
      <c r="I1" s="9" t="s">
        <v>13</v>
      </c>
    </row>
    <row r="2" spans="1:11" x14ac:dyDescent="0.25">
      <c r="A2" s="3">
        <v>1</v>
      </c>
      <c r="B2" s="5" t="s">
        <v>42</v>
      </c>
      <c r="C2" s="7">
        <v>2</v>
      </c>
      <c r="D2" s="7"/>
      <c r="E2" s="7"/>
      <c r="F2" s="7" t="s">
        <v>11</v>
      </c>
      <c r="H2" s="12" t="s">
        <v>35</v>
      </c>
      <c r="I2" s="13" t="s">
        <v>1</v>
      </c>
    </row>
    <row r="3" spans="1:11" ht="30" x14ac:dyDescent="0.25">
      <c r="A3" s="3">
        <v>2</v>
      </c>
      <c r="B3" s="4" t="s">
        <v>8</v>
      </c>
      <c r="C3" s="7">
        <v>5</v>
      </c>
      <c r="D3" s="7"/>
      <c r="E3" s="7">
        <v>3</v>
      </c>
      <c r="F3" s="7"/>
      <c r="H3" s="12" t="s">
        <v>36</v>
      </c>
      <c r="I3" s="13" t="s">
        <v>2</v>
      </c>
    </row>
    <row r="4" spans="1:11" ht="30" x14ac:dyDescent="0.25">
      <c r="A4" s="3">
        <v>3</v>
      </c>
      <c r="B4" s="4" t="s">
        <v>15</v>
      </c>
      <c r="C4" s="7">
        <v>4</v>
      </c>
      <c r="D4" s="7"/>
      <c r="E4" s="7"/>
      <c r="F4" s="7" t="s">
        <v>11</v>
      </c>
      <c r="H4" s="12" t="s">
        <v>37</v>
      </c>
      <c r="I4" s="13" t="s">
        <v>1</v>
      </c>
    </row>
    <row r="5" spans="1:11" ht="30" x14ac:dyDescent="0.25">
      <c r="A5" s="3">
        <v>4</v>
      </c>
      <c r="B5" s="4" t="s">
        <v>9</v>
      </c>
      <c r="C5" s="7"/>
      <c r="D5" s="7" t="s">
        <v>1</v>
      </c>
      <c r="E5" s="7"/>
      <c r="F5" s="7" t="s">
        <v>2</v>
      </c>
      <c r="H5" s="12" t="s">
        <v>38</v>
      </c>
      <c r="I5" s="13" t="s">
        <v>2</v>
      </c>
    </row>
    <row r="6" spans="1:11" ht="30" x14ac:dyDescent="0.25">
      <c r="A6" s="3">
        <v>5</v>
      </c>
      <c r="B6" s="4" t="s">
        <v>43</v>
      </c>
      <c r="C6" s="7"/>
      <c r="D6" s="7" t="s">
        <v>1</v>
      </c>
      <c r="E6" s="7"/>
      <c r="F6" s="7" t="s">
        <v>2</v>
      </c>
      <c r="H6" s="12" t="s">
        <v>39</v>
      </c>
      <c r="I6" s="13" t="s">
        <v>11</v>
      </c>
    </row>
    <row r="7" spans="1:11" x14ac:dyDescent="0.25">
      <c r="H7" s="12" t="s">
        <v>40</v>
      </c>
      <c r="I7" s="13" t="s">
        <v>11</v>
      </c>
      <c r="K7" s="4"/>
    </row>
    <row r="8" spans="1:11" x14ac:dyDescent="0.25">
      <c r="H8" s="10"/>
      <c r="I8" s="11"/>
    </row>
    <row r="9" spans="1:11" x14ac:dyDescent="0.25">
      <c r="H9" s="10"/>
      <c r="I9" s="11"/>
    </row>
    <row r="10" spans="1:11" x14ac:dyDescent="0.25">
      <c r="H10" s="10"/>
      <c r="I10" s="11"/>
    </row>
    <row r="11" spans="1:11" x14ac:dyDescent="0.25">
      <c r="H11" s="10"/>
      <c r="I11" s="11"/>
    </row>
    <row r="12" spans="1:11" x14ac:dyDescent="0.25">
      <c r="H12" s="10"/>
      <c r="I12" s="11"/>
    </row>
    <row r="13" spans="1:11" x14ac:dyDescent="0.25">
      <c r="H13" s="10"/>
      <c r="I13" s="11"/>
    </row>
    <row r="14" spans="1:11" x14ac:dyDescent="0.25">
      <c r="H14" s="10"/>
      <c r="I14" s="11"/>
    </row>
    <row r="15" spans="1:11" x14ac:dyDescent="0.25">
      <c r="H15" s="10"/>
      <c r="I15" s="11"/>
    </row>
    <row r="16" spans="1:11" x14ac:dyDescent="0.25">
      <c r="H16" s="10"/>
      <c r="I16" s="11"/>
    </row>
    <row r="17" spans="8:9" x14ac:dyDescent="0.25">
      <c r="H17" s="10"/>
      <c r="I17" s="11"/>
    </row>
    <row r="18" spans="8:9" x14ac:dyDescent="0.25">
      <c r="H18" s="10"/>
      <c r="I18" s="11"/>
    </row>
    <row r="19" spans="8:9" x14ac:dyDescent="0.25">
      <c r="H19" s="10"/>
      <c r="I19" s="11"/>
    </row>
    <row r="20" spans="8:9" x14ac:dyDescent="0.25">
      <c r="H20" s="10"/>
      <c r="I20" s="11"/>
    </row>
    <row r="21" spans="8:9" x14ac:dyDescent="0.25">
      <c r="H21" s="10"/>
      <c r="I21" s="11"/>
    </row>
    <row r="22" spans="8:9" x14ac:dyDescent="0.25">
      <c r="H22" s="10"/>
      <c r="I22" s="11"/>
    </row>
    <row r="23" spans="8:9" x14ac:dyDescent="0.25">
      <c r="H23" s="10"/>
      <c r="I23" s="11"/>
    </row>
    <row r="24" spans="8:9" x14ac:dyDescent="0.25">
      <c r="H24" s="10"/>
      <c r="I24" s="11"/>
    </row>
    <row r="25" spans="8:9" x14ac:dyDescent="0.25">
      <c r="H25" s="10"/>
      <c r="I25" s="11"/>
    </row>
    <row r="26" spans="8:9" x14ac:dyDescent="0.25">
      <c r="H26" s="10"/>
      <c r="I26" s="11"/>
    </row>
    <row r="27" spans="8:9" x14ac:dyDescent="0.25">
      <c r="H27" s="10"/>
      <c r="I27" s="11"/>
    </row>
    <row r="28" spans="8:9" x14ac:dyDescent="0.25">
      <c r="H28" s="10"/>
      <c r="I28" s="11"/>
    </row>
    <row r="29" spans="8:9" x14ac:dyDescent="0.25">
      <c r="H29" s="10"/>
      <c r="I29" s="11"/>
    </row>
    <row r="30" spans="8:9" x14ac:dyDescent="0.25">
      <c r="H30" s="10"/>
      <c r="I30" s="11"/>
    </row>
    <row r="31" spans="8:9" x14ac:dyDescent="0.25">
      <c r="H31" s="10"/>
      <c r="I31" s="11"/>
    </row>
    <row r="32" spans="8:9" x14ac:dyDescent="0.25">
      <c r="H32" s="10"/>
      <c r="I32" s="11"/>
    </row>
    <row r="33" spans="8:9" x14ac:dyDescent="0.25">
      <c r="H33" s="10"/>
      <c r="I33" s="11"/>
    </row>
    <row r="34" spans="8:9" x14ac:dyDescent="0.25">
      <c r="H34" s="10"/>
      <c r="I34" s="11"/>
    </row>
    <row r="35" spans="8:9" x14ac:dyDescent="0.25">
      <c r="H35" s="10"/>
      <c r="I35" s="11"/>
    </row>
    <row r="36" spans="8:9" x14ac:dyDescent="0.25">
      <c r="H36" s="10"/>
      <c r="I36" s="11"/>
    </row>
    <row r="37" spans="8:9" x14ac:dyDescent="0.25">
      <c r="H37" s="10"/>
      <c r="I37" s="11"/>
    </row>
    <row r="38" spans="8:9" x14ac:dyDescent="0.25">
      <c r="H38" s="10"/>
      <c r="I38" s="11"/>
    </row>
    <row r="39" spans="8:9" x14ac:dyDescent="0.25">
      <c r="H39" s="10"/>
      <c r="I39" s="11"/>
    </row>
    <row r="40" spans="8:9" x14ac:dyDescent="0.25">
      <c r="H40" s="10"/>
      <c r="I40" s="11"/>
    </row>
    <row r="41" spans="8:9" x14ac:dyDescent="0.25">
      <c r="H41" s="10"/>
      <c r="I41" s="11"/>
    </row>
    <row r="42" spans="8:9" x14ac:dyDescent="0.25">
      <c r="H42" s="10"/>
      <c r="I42" s="11"/>
    </row>
    <row r="43" spans="8:9" x14ac:dyDescent="0.25">
      <c r="H43" s="10"/>
      <c r="I43" s="11"/>
    </row>
    <row r="44" spans="8:9" x14ac:dyDescent="0.25">
      <c r="H44" s="10"/>
      <c r="I44" s="11"/>
    </row>
    <row r="45" spans="8:9" x14ac:dyDescent="0.25">
      <c r="H45" s="10"/>
      <c r="I45" s="11"/>
    </row>
    <row r="46" spans="8:9" x14ac:dyDescent="0.25">
      <c r="H46" s="10"/>
      <c r="I46" s="11"/>
    </row>
    <row r="47" spans="8:9" x14ac:dyDescent="0.25">
      <c r="H47" s="10"/>
      <c r="I47" s="11"/>
    </row>
    <row r="48" spans="8:9" x14ac:dyDescent="0.25">
      <c r="H48" s="10"/>
      <c r="I48" s="11"/>
    </row>
    <row r="49" spans="8:9" x14ac:dyDescent="0.25">
      <c r="H49" s="10"/>
      <c r="I49" s="11"/>
    </row>
    <row r="50" spans="8:9" x14ac:dyDescent="0.25">
      <c r="H50" s="10"/>
      <c r="I50" s="11"/>
    </row>
    <row r="51" spans="8:9" x14ac:dyDescent="0.25">
      <c r="H51" s="10"/>
      <c r="I51" s="11"/>
    </row>
    <row r="52" spans="8:9" x14ac:dyDescent="0.25">
      <c r="H52" s="10"/>
      <c r="I52" s="11"/>
    </row>
    <row r="53" spans="8:9" x14ac:dyDescent="0.25">
      <c r="H53" s="10"/>
      <c r="I53" s="11"/>
    </row>
    <row r="54" spans="8:9" x14ac:dyDescent="0.25">
      <c r="H54" s="10"/>
      <c r="I54" s="11"/>
    </row>
    <row r="55" spans="8:9" x14ac:dyDescent="0.25">
      <c r="H55" s="10"/>
      <c r="I55" s="11"/>
    </row>
    <row r="56" spans="8:9" x14ac:dyDescent="0.25">
      <c r="H56" s="10"/>
      <c r="I56" s="11"/>
    </row>
    <row r="57" spans="8:9" x14ac:dyDescent="0.25">
      <c r="H57" s="10"/>
      <c r="I57" s="11"/>
    </row>
    <row r="58" spans="8:9" x14ac:dyDescent="0.25">
      <c r="H58" s="10"/>
      <c r="I58" s="11"/>
    </row>
    <row r="59" spans="8:9" x14ac:dyDescent="0.25">
      <c r="H59" s="10"/>
      <c r="I59" s="11"/>
    </row>
    <row r="60" spans="8:9" x14ac:dyDescent="0.25">
      <c r="H60" s="10"/>
      <c r="I60" s="11"/>
    </row>
    <row r="61" spans="8:9" x14ac:dyDescent="0.25">
      <c r="H61" s="10"/>
      <c r="I61" s="11"/>
    </row>
    <row r="62" spans="8:9" x14ac:dyDescent="0.25">
      <c r="H62" s="10"/>
      <c r="I62" s="11"/>
    </row>
    <row r="63" spans="8:9" x14ac:dyDescent="0.25">
      <c r="H63" s="10"/>
      <c r="I63" s="11"/>
    </row>
    <row r="64" spans="8:9" x14ac:dyDescent="0.25">
      <c r="H64" s="10"/>
      <c r="I64" s="11"/>
    </row>
    <row r="65" spans="8:9" x14ac:dyDescent="0.25">
      <c r="H65" s="10"/>
      <c r="I65" s="11"/>
    </row>
    <row r="66" spans="8:9" x14ac:dyDescent="0.25">
      <c r="H66" s="10"/>
      <c r="I66" s="11"/>
    </row>
    <row r="67" spans="8:9" x14ac:dyDescent="0.25">
      <c r="H67" s="10"/>
      <c r="I67" s="11"/>
    </row>
    <row r="68" spans="8:9" x14ac:dyDescent="0.25">
      <c r="H68" s="10"/>
      <c r="I68" s="11"/>
    </row>
    <row r="69" spans="8:9" x14ac:dyDescent="0.25">
      <c r="H69" s="10"/>
      <c r="I69" s="11"/>
    </row>
    <row r="70" spans="8:9" x14ac:dyDescent="0.25">
      <c r="H70" s="10"/>
      <c r="I70" s="11"/>
    </row>
    <row r="71" spans="8:9" x14ac:dyDescent="0.25">
      <c r="H71" s="10"/>
      <c r="I71" s="11"/>
    </row>
    <row r="72" spans="8:9" x14ac:dyDescent="0.25">
      <c r="H72" s="10"/>
      <c r="I72" s="11"/>
    </row>
    <row r="73" spans="8:9" x14ac:dyDescent="0.25">
      <c r="H73" s="10"/>
      <c r="I73" s="11"/>
    </row>
    <row r="74" spans="8:9" x14ac:dyDescent="0.25">
      <c r="H74" s="10"/>
      <c r="I74" s="11"/>
    </row>
    <row r="75" spans="8:9" x14ac:dyDescent="0.25">
      <c r="H75" s="10"/>
      <c r="I75" s="11"/>
    </row>
    <row r="76" spans="8:9" x14ac:dyDescent="0.25">
      <c r="H76" s="10"/>
      <c r="I76" s="11"/>
    </row>
    <row r="77" spans="8:9" x14ac:dyDescent="0.25">
      <c r="H77" s="10"/>
      <c r="I77" s="11"/>
    </row>
    <row r="78" spans="8:9" x14ac:dyDescent="0.25">
      <c r="H78" s="10"/>
      <c r="I78" s="11"/>
    </row>
    <row r="79" spans="8:9" x14ac:dyDescent="0.25">
      <c r="H79" s="10"/>
      <c r="I79" s="11"/>
    </row>
    <row r="80" spans="8:9" x14ac:dyDescent="0.25">
      <c r="H80" s="10"/>
      <c r="I80" s="11"/>
    </row>
    <row r="81" spans="8:9" x14ac:dyDescent="0.25">
      <c r="H81" s="10"/>
      <c r="I81" s="11"/>
    </row>
    <row r="82" spans="8:9" x14ac:dyDescent="0.25">
      <c r="H82" s="10"/>
      <c r="I82" s="11"/>
    </row>
    <row r="83" spans="8:9" x14ac:dyDescent="0.25">
      <c r="H83" s="10"/>
      <c r="I83" s="11"/>
    </row>
    <row r="84" spans="8:9" x14ac:dyDescent="0.25">
      <c r="H84" s="10"/>
      <c r="I84" s="11"/>
    </row>
    <row r="85" spans="8:9" x14ac:dyDescent="0.25">
      <c r="H85" s="10"/>
      <c r="I85" s="11"/>
    </row>
    <row r="86" spans="8:9" x14ac:dyDescent="0.25">
      <c r="H86" s="10"/>
      <c r="I86" s="11"/>
    </row>
    <row r="87" spans="8:9" x14ac:dyDescent="0.25">
      <c r="H87" s="10"/>
      <c r="I87" s="11"/>
    </row>
    <row r="88" spans="8:9" x14ac:dyDescent="0.25">
      <c r="H88" s="10"/>
      <c r="I88" s="11"/>
    </row>
    <row r="89" spans="8:9" x14ac:dyDescent="0.25">
      <c r="H89" s="10"/>
      <c r="I89" s="11"/>
    </row>
    <row r="90" spans="8:9" x14ac:dyDescent="0.25">
      <c r="H90" s="10"/>
      <c r="I90" s="11"/>
    </row>
    <row r="91" spans="8:9" x14ac:dyDescent="0.25">
      <c r="H91" s="10"/>
      <c r="I91" s="11"/>
    </row>
    <row r="92" spans="8:9" x14ac:dyDescent="0.25">
      <c r="H92" s="10"/>
      <c r="I92" s="11"/>
    </row>
    <row r="93" spans="8:9" x14ac:dyDescent="0.25">
      <c r="H93" s="10"/>
      <c r="I93" s="11"/>
    </row>
    <row r="94" spans="8:9" x14ac:dyDescent="0.25">
      <c r="H94" s="10"/>
      <c r="I94" s="11"/>
    </row>
    <row r="95" spans="8:9" x14ac:dyDescent="0.25">
      <c r="H95" s="10"/>
      <c r="I95" s="11"/>
    </row>
    <row r="96" spans="8:9" x14ac:dyDescent="0.25">
      <c r="H96" s="10"/>
      <c r="I96" s="11"/>
    </row>
    <row r="97" spans="8:9" x14ac:dyDescent="0.25">
      <c r="H97" s="10"/>
      <c r="I97" s="11"/>
    </row>
    <row r="98" spans="8:9" x14ac:dyDescent="0.25">
      <c r="H98" s="10"/>
      <c r="I98" s="11"/>
    </row>
    <row r="99" spans="8:9" x14ac:dyDescent="0.25">
      <c r="H99" s="10"/>
      <c r="I99" s="11"/>
    </row>
    <row r="100" spans="8:9" x14ac:dyDescent="0.25">
      <c r="H100" s="10"/>
      <c r="I100" s="11"/>
    </row>
    <row r="101" spans="8:9" x14ac:dyDescent="0.25">
      <c r="H101" s="10"/>
      <c r="I101" s="11"/>
    </row>
  </sheetData>
  <phoneticPr fontId="13" type="noConversion"/>
  <pageMargins left="0.7" right="0.7" top="0.75" bottom="0.75" header="0.3" footer="0.3"/>
  <pageSetup paperSize="9" scale="1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rbreDecisAPlat">
                <anchor moveWithCells="1" sizeWithCells="1">
                  <from>
                    <xdr:col>6</xdr:col>
                    <xdr:colOff>266700</xdr:colOff>
                    <xdr:row>0</xdr:row>
                    <xdr:rowOff>28575</xdr:rowOff>
                  </from>
                  <to>
                    <xdr:col>6</xdr:col>
                    <xdr:colOff>1771650</xdr:colOff>
                    <xdr:row>0</xdr:row>
                    <xdr:rowOff>723900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6D3E6-A771-4113-9BE4-27644003BE18}">
  <sheetPr codeName="Feuil3">
    <pageSetUpPr fitToPage="1"/>
  </sheetPr>
  <dimension ref="B1:AC57"/>
  <sheetViews>
    <sheetView showGridLines="0" tabSelected="1" topLeftCell="D2" zoomScale="85" zoomScaleNormal="85" workbookViewId="0">
      <selection activeCell="N11" sqref="N11"/>
    </sheetView>
  </sheetViews>
  <sheetFormatPr baseColWidth="10" defaultColWidth="11.42578125" defaultRowHeight="12.75" x14ac:dyDescent="0.2"/>
  <cols>
    <col min="1" max="1" width="2.42578125" style="18" customWidth="1"/>
    <col min="2" max="2" width="41" style="18" customWidth="1"/>
    <col min="3" max="3" width="36.28515625" style="18" customWidth="1"/>
    <col min="4" max="8" width="6.28515625" style="18" customWidth="1"/>
    <col min="9" max="9" width="28.42578125" style="18" customWidth="1"/>
    <col min="10" max="10" width="53.42578125" style="18" customWidth="1"/>
    <col min="11" max="11" width="14.85546875" style="18" customWidth="1"/>
    <col min="12" max="13" width="15.28515625" style="18" customWidth="1"/>
    <col min="14" max="18" width="20.5703125" style="20" customWidth="1"/>
    <col min="19" max="19" width="17.5703125" style="20" hidden="1" customWidth="1"/>
    <col min="20" max="20" width="22.28515625" style="20" customWidth="1"/>
    <col min="21" max="21" width="13.140625" style="18" customWidth="1"/>
    <col min="22" max="22" width="15.42578125" style="18" customWidth="1"/>
    <col min="23" max="28" width="11.42578125" style="23"/>
    <col min="29" max="16384" width="11.42578125" style="18"/>
  </cols>
  <sheetData>
    <row r="1" spans="2:29" ht="16.5" hidden="1" x14ac:dyDescent="0.25">
      <c r="B1" s="19"/>
      <c r="J1" s="20"/>
      <c r="K1" s="20"/>
      <c r="L1" s="20"/>
      <c r="M1" s="21" t="s">
        <v>10</v>
      </c>
      <c r="N1" s="22">
        <v>1</v>
      </c>
      <c r="O1" s="22">
        <v>2</v>
      </c>
      <c r="P1" s="22">
        <v>3</v>
      </c>
      <c r="Q1" s="22">
        <v>4</v>
      </c>
      <c r="R1" s="22">
        <v>5</v>
      </c>
      <c r="S1" s="22">
        <v>14</v>
      </c>
      <c r="T1" s="22"/>
      <c r="U1" s="22"/>
      <c r="Y1" s="23">
        <v>2</v>
      </c>
      <c r="Z1" s="23">
        <v>3</v>
      </c>
      <c r="AA1" s="23">
        <v>4</v>
      </c>
      <c r="AB1" s="23">
        <v>5</v>
      </c>
      <c r="AC1" s="18">
        <v>6</v>
      </c>
    </row>
    <row r="2" spans="2:29" ht="28.5" customHeight="1" x14ac:dyDescent="0.35">
      <c r="B2" s="24"/>
      <c r="J2" s="20"/>
      <c r="K2" s="20"/>
      <c r="L2" s="20"/>
      <c r="M2" s="20"/>
      <c r="N2" s="22"/>
      <c r="O2" s="22"/>
      <c r="P2" s="22"/>
      <c r="Q2" s="22"/>
      <c r="R2" s="22"/>
      <c r="S2" s="22"/>
      <c r="T2" s="22"/>
      <c r="U2" s="22"/>
    </row>
    <row r="3" spans="2:29" x14ac:dyDescent="0.2">
      <c r="J3" s="20"/>
      <c r="K3" s="20"/>
      <c r="L3" s="20"/>
      <c r="M3" s="20"/>
      <c r="N3" s="22"/>
      <c r="O3" s="22"/>
      <c r="P3" s="22"/>
      <c r="Q3" s="22"/>
      <c r="R3" s="22"/>
      <c r="S3" s="22"/>
      <c r="T3" s="22"/>
      <c r="U3" s="22"/>
      <c r="V3" s="22"/>
    </row>
    <row r="4" spans="2:29" ht="5.0999999999999996" customHeight="1" x14ac:dyDescent="0.2">
      <c r="B4" s="25"/>
      <c r="C4" s="25"/>
      <c r="D4" s="25"/>
      <c r="E4" s="25"/>
      <c r="F4" s="25"/>
      <c r="G4" s="25"/>
      <c r="H4" s="25"/>
      <c r="I4" s="25"/>
      <c r="J4" s="26"/>
      <c r="K4" s="26"/>
      <c r="L4" s="26"/>
      <c r="M4" s="26"/>
      <c r="N4" s="27"/>
      <c r="O4" s="27"/>
      <c r="P4" s="27"/>
      <c r="Q4" s="27"/>
      <c r="R4" s="27"/>
      <c r="S4" s="27"/>
      <c r="T4" s="27"/>
      <c r="U4" s="28"/>
      <c r="V4" s="117"/>
    </row>
    <row r="5" spans="2:29" x14ac:dyDescent="0.2">
      <c r="J5" s="20"/>
      <c r="K5" s="20"/>
      <c r="L5" s="20"/>
      <c r="M5" s="20"/>
      <c r="N5" s="118"/>
      <c r="O5" s="118"/>
      <c r="P5" s="118"/>
      <c r="Q5" s="118"/>
      <c r="R5" s="118"/>
      <c r="S5" s="118"/>
      <c r="T5" s="118"/>
      <c r="U5" s="29"/>
    </row>
    <row r="6" spans="2:29" ht="24.75" customHeight="1" thickBot="1" x14ac:dyDescent="0.3">
      <c r="B6" s="119"/>
      <c r="C6" s="119"/>
      <c r="D6" s="119"/>
      <c r="E6" s="119"/>
      <c r="F6" s="119"/>
      <c r="G6" s="119"/>
      <c r="H6" s="119"/>
      <c r="I6"/>
      <c r="J6" s="30"/>
      <c r="K6" s="119"/>
      <c r="L6" s="119"/>
      <c r="M6" s="119"/>
      <c r="N6" s="120"/>
      <c r="O6" s="120"/>
      <c r="P6" s="120"/>
      <c r="Q6" s="120"/>
      <c r="R6" s="120"/>
      <c r="S6" s="29"/>
      <c r="T6" s="29"/>
      <c r="U6" s="29"/>
    </row>
    <row r="7" spans="2:29" ht="63" hidden="1" customHeight="1" thickBot="1" x14ac:dyDescent="0.25">
      <c r="B7" s="92" t="s">
        <v>17</v>
      </c>
      <c r="C7" s="81" t="s">
        <v>18</v>
      </c>
      <c r="D7" s="82" t="s">
        <v>19</v>
      </c>
      <c r="E7" s="83" t="s">
        <v>20</v>
      </c>
      <c r="F7" s="83" t="s">
        <v>21</v>
      </c>
      <c r="G7" s="83" t="s">
        <v>22</v>
      </c>
      <c r="H7" s="84" t="s">
        <v>23</v>
      </c>
      <c r="I7" s="85" t="s">
        <v>24</v>
      </c>
      <c r="J7" s="85" t="s">
        <v>25</v>
      </c>
      <c r="K7" s="86" t="s">
        <v>26</v>
      </c>
      <c r="L7" s="87" t="s">
        <v>27</v>
      </c>
      <c r="M7" s="88" t="s">
        <v>28</v>
      </c>
      <c r="N7" s="93" t="s">
        <v>29</v>
      </c>
      <c r="O7" s="94" t="s">
        <v>30</v>
      </c>
      <c r="P7" s="94" t="s">
        <v>31</v>
      </c>
      <c r="Q7" s="94" t="s">
        <v>32</v>
      </c>
      <c r="R7" s="94" t="s">
        <v>33</v>
      </c>
      <c r="S7" s="95" t="s">
        <v>34</v>
      </c>
      <c r="T7" s="99" t="s">
        <v>0</v>
      </c>
      <c r="U7" s="94" t="s">
        <v>14</v>
      </c>
      <c r="V7" s="39"/>
      <c r="W7" s="18"/>
      <c r="X7" s="18"/>
      <c r="Y7" s="18"/>
      <c r="Z7" s="18"/>
      <c r="AA7" s="18"/>
      <c r="AB7" s="18"/>
    </row>
    <row r="8" spans="2:29" ht="128.25" thickBot="1" x14ac:dyDescent="0.25">
      <c r="B8" s="73" t="str">
        <f>T_ETT_QUEST[[#Headers],[Colonne1]]</f>
        <v>Colonne1</v>
      </c>
      <c r="C8" s="73" t="str">
        <f>T_ETT_QUEST[[#Headers],[Colonne3]]</f>
        <v>Colonne3</v>
      </c>
      <c r="D8" s="74" t="str">
        <f>T_ETT_QUEST[[#Headers],[Colonne4]]</f>
        <v>Colonne4</v>
      </c>
      <c r="E8" s="75" t="str">
        <f>T_ETT_QUEST[[#Headers],[Colonne5]]</f>
        <v>Colonne5</v>
      </c>
      <c r="F8" s="75" t="str">
        <f>T_ETT_QUEST[[#Headers],[Colonne6]]</f>
        <v>Colonne6</v>
      </c>
      <c r="G8" s="75" t="str">
        <f>T_ETT_QUEST[[#Headers],[Colonne7]]</f>
        <v>Colonne7</v>
      </c>
      <c r="H8" s="76" t="str">
        <f>T_ETT_QUEST[[#Headers],[Colonne8]]</f>
        <v>Colonne8</v>
      </c>
      <c r="I8" s="77" t="str">
        <f>T_ETT_QUEST[[#Headers],[Colonne9]]</f>
        <v>Colonne9</v>
      </c>
      <c r="J8" s="77" t="str">
        <f>T_ETT_QUEST[[#Headers],[Colonne10]]</f>
        <v>Colonne10</v>
      </c>
      <c r="K8" s="78" t="str">
        <f>T_ETT_QUEST[[#Headers],[Colonne11]]</f>
        <v>Colonne11</v>
      </c>
      <c r="L8" s="79" t="str">
        <f>T_ETT_QUEST[[#Headers],[Colonne12]]</f>
        <v>Colonne12</v>
      </c>
      <c r="M8" s="80" t="str">
        <f>T_ETT_QUEST[[#Headers],[Colonne13]]</f>
        <v>Colonne13</v>
      </c>
      <c r="N8" s="96" t="str">
        <f>IFERROR(N$7&amp;CHAR(10)&amp;
VLOOKUP(N$1,T_ARBRE_DECIS[],2,FALSE),"")</f>
        <v>Q1
Probablité de défaillance ?</v>
      </c>
      <c r="O8" s="97" t="str">
        <f>IFERROR(O$7&amp;CHAR(10)&amp;
VLOOKUP(O$1,T_ARBRE_DECIS[],2,FALSE),"")</f>
        <v>Q2
A cette étape du process une mesure de maîtrise existe, spécifiquement conçue ou essentielle pour ramener le(s) danger(s) à un niveau acceptable ?</v>
      </c>
      <c r="P8" s="97" t="str">
        <f>IFERROR(P$7&amp;CHAR(10)&amp;
VLOOKUP(P$1,T_ARBRE_DECIS[],2,FALSE),"")</f>
        <v>Q3
A cette étape, une contamination peut-elle survenir ou dépasser le niveau de danger acceptable ?</v>
      </c>
      <c r="Q8" s="97" t="str">
        <f>IFERROR(Q$7&amp;CHAR(10)&amp;
VLOOKUP(Q$1,T_ARBRE_DECIS[],2,FALSE),"")</f>
        <v>Q4
Une mesure de maîtrise à une étape ultérieure permet-elle d'éliminer le(s) danger(s) ou le(s) ramener à un niveau acceptable</v>
      </c>
      <c r="R8" s="97" t="str">
        <f>IFERROR(R$7&amp;CHAR(10)&amp;
VLOOKUP(R$1,T_ARBRE_DECIS[],2,FALSE),"")</f>
        <v>Q5
Existe-t-il une limite critique mesurable et une surveillance en continu permettant la détection et la correction rapide de la défaillance ?</v>
      </c>
      <c r="S8" s="98" t="s">
        <v>41</v>
      </c>
      <c r="T8" s="100" t="str">
        <f>T_ETT_QUEST[[#Headers],[PRP
PRPO
CCP]]</f>
        <v>PRP
PRPO
CCP</v>
      </c>
      <c r="U8" s="101" t="str">
        <f>T_ETT_QUEST[[#Headers],[Vérification]]</f>
        <v>Vérification</v>
      </c>
      <c r="W8" s="18"/>
      <c r="X8" s="18"/>
      <c r="Y8" s="18"/>
      <c r="Z8" s="18"/>
      <c r="AA8" s="18"/>
      <c r="AB8" s="18"/>
    </row>
    <row r="9" spans="2:29" ht="3.75" customHeight="1" thickBot="1" x14ac:dyDescent="0.25">
      <c r="W9" s="18"/>
      <c r="X9" s="18"/>
      <c r="Y9" s="18"/>
      <c r="Z9" s="18"/>
      <c r="AA9" s="18"/>
      <c r="AB9" s="18"/>
    </row>
    <row r="10" spans="2:29" ht="51.75" hidden="1" thickBot="1" x14ac:dyDescent="0.25">
      <c r="B10" s="31" t="s">
        <v>17</v>
      </c>
      <c r="C10" s="31" t="s">
        <v>18</v>
      </c>
      <c r="D10" s="32" t="s">
        <v>19</v>
      </c>
      <c r="E10" s="33" t="s">
        <v>20</v>
      </c>
      <c r="F10" s="33" t="s">
        <v>21</v>
      </c>
      <c r="G10" s="33" t="s">
        <v>22</v>
      </c>
      <c r="H10" s="34" t="s">
        <v>23</v>
      </c>
      <c r="I10" s="35" t="s">
        <v>24</v>
      </c>
      <c r="J10" s="35" t="s">
        <v>25</v>
      </c>
      <c r="K10" s="36" t="s">
        <v>26</v>
      </c>
      <c r="L10" s="37" t="s">
        <v>27</v>
      </c>
      <c r="M10" s="38" t="s">
        <v>28</v>
      </c>
      <c r="N10" s="89" t="s">
        <v>29</v>
      </c>
      <c r="O10" s="90" t="s">
        <v>30</v>
      </c>
      <c r="P10" s="90" t="s">
        <v>31</v>
      </c>
      <c r="Q10" s="90" t="s">
        <v>32</v>
      </c>
      <c r="R10" s="90" t="s">
        <v>33</v>
      </c>
      <c r="S10" s="91" t="s">
        <v>34</v>
      </c>
      <c r="T10" s="102" t="s">
        <v>0</v>
      </c>
      <c r="U10" s="103" t="s">
        <v>14</v>
      </c>
      <c r="W10" s="18"/>
      <c r="X10" s="18"/>
      <c r="Y10" s="18"/>
      <c r="Z10" s="18"/>
      <c r="AA10" s="18"/>
      <c r="AB10" s="18"/>
    </row>
    <row r="11" spans="2:29" x14ac:dyDescent="0.2">
      <c r="B11" s="106"/>
      <c r="C11" s="107"/>
      <c r="D11" s="108"/>
      <c r="E11" s="109"/>
      <c r="F11" s="109"/>
      <c r="G11" s="109"/>
      <c r="H11" s="110"/>
      <c r="I11" s="111"/>
      <c r="J11" s="112"/>
      <c r="K11" s="113"/>
      <c r="L11" s="114"/>
      <c r="M11" s="115" t="str">
        <f>IF(T_QUEST[[#This Row],[Colonne11]]&lt;&gt;"",T_QUEST[[#This Row],[Colonne11]]+T_QUEST[[#This Row],[Colonne12]],"")</f>
        <v/>
      </c>
      <c r="N11" s="14"/>
      <c r="O11" s="123"/>
      <c r="P11" s="121"/>
      <c r="Q11" s="121"/>
      <c r="R11" s="122"/>
      <c r="S11" s="62"/>
      <c r="T11" s="104" t="str">
        <f>IF(T_QUEST[[#This Row],[Q1]]&lt;&gt;"",IFERROR(VLOOKUP(_xlfn.TEXTJOIN(";",FALSE,T_QUEST[[#This Row],[Q1]:[COLONNE BORNE]]),'Arbre de décision'!H:I,2,FALSE),""),"")</f>
        <v/>
      </c>
      <c r="U11" s="105"/>
      <c r="W11" s="18"/>
      <c r="X11" s="18"/>
      <c r="Y11" s="18"/>
      <c r="Z11" s="18"/>
      <c r="AA11" s="18"/>
      <c r="AB11" s="18"/>
    </row>
    <row r="12" spans="2:29" x14ac:dyDescent="0.2">
      <c r="B12" s="51"/>
      <c r="C12" s="52"/>
      <c r="D12" s="43"/>
      <c r="E12" s="53"/>
      <c r="F12" s="43"/>
      <c r="G12" s="53"/>
      <c r="H12" s="54"/>
      <c r="I12" s="45"/>
      <c r="J12" s="46"/>
      <c r="K12" s="47"/>
      <c r="L12" s="48"/>
      <c r="M12" s="49" t="str">
        <f>IF(T_QUEST[[#This Row],[Colonne11]]&lt;&gt;"",T_QUEST[[#This Row],[Colonne11]]+T_QUEST[[#This Row],[Colonne12]],"")</f>
        <v/>
      </c>
      <c r="N12" s="15"/>
      <c r="O12" s="116"/>
      <c r="P12" s="61"/>
      <c r="Q12" s="61"/>
      <c r="R12" s="63"/>
      <c r="S12" s="64"/>
      <c r="T12" s="50" t="str">
        <f>IF(T_QUEST[[#This Row],[Q1]]&lt;&gt;"",IFERROR(VLOOKUP(_xlfn.TEXTJOIN(";",FALSE,T_QUEST[[#This Row],[Q1]:[COLONNE BORNE]]),'Arbre de décision'!H:I,2,FALSE),""),"")</f>
        <v/>
      </c>
      <c r="U12" s="55"/>
      <c r="W12" s="18"/>
      <c r="X12" s="18"/>
      <c r="Y12" s="18"/>
      <c r="Z12" s="18"/>
      <c r="AA12" s="18"/>
      <c r="AB12" s="18"/>
    </row>
    <row r="13" spans="2:29" x14ac:dyDescent="0.2">
      <c r="B13" s="40"/>
      <c r="C13" s="52"/>
      <c r="D13" s="56"/>
      <c r="E13" s="43"/>
      <c r="F13" s="53"/>
      <c r="G13" s="53"/>
      <c r="H13" s="54"/>
      <c r="I13" s="45"/>
      <c r="J13" s="46"/>
      <c r="K13" s="47"/>
      <c r="L13" s="48"/>
      <c r="M13" s="49" t="str">
        <f>IF(T_QUEST[[#This Row],[Colonne11]]&lt;&gt;"",T_QUEST[[#This Row],[Colonne11]]+T_QUEST[[#This Row],[Colonne12]],"")</f>
        <v/>
      </c>
      <c r="N13" s="15"/>
      <c r="O13" s="61"/>
      <c r="P13" s="61"/>
      <c r="Q13" s="61"/>
      <c r="R13" s="63"/>
      <c r="S13" s="64"/>
      <c r="T13" s="50" t="str">
        <f>IF(T_QUEST[[#This Row],[Q1]]&lt;&gt;"",IFERROR(VLOOKUP(_xlfn.TEXTJOIN(";",FALSE,T_QUEST[[#This Row],[Q1]:[COLONNE BORNE]]),'Arbre de décision'!H:I,2,FALSE),""),"")</f>
        <v/>
      </c>
      <c r="U13" s="55"/>
      <c r="W13" s="18"/>
      <c r="X13" s="18"/>
      <c r="Y13" s="18"/>
      <c r="Z13" s="18"/>
      <c r="AA13" s="18"/>
      <c r="AB13" s="18"/>
    </row>
    <row r="14" spans="2:29" x14ac:dyDescent="0.2">
      <c r="B14" s="40"/>
      <c r="C14" s="52"/>
      <c r="D14" s="56"/>
      <c r="E14" s="53"/>
      <c r="F14" s="53"/>
      <c r="G14" s="43"/>
      <c r="H14" s="54"/>
      <c r="I14" s="45"/>
      <c r="J14" s="46"/>
      <c r="K14" s="47"/>
      <c r="L14" s="48"/>
      <c r="M14" s="49" t="str">
        <f>IF(T_QUEST[[#This Row],[Colonne11]]&lt;&gt;"",T_QUEST[[#This Row],[Colonne11]]+T_QUEST[[#This Row],[Colonne12]],"")</f>
        <v/>
      </c>
      <c r="N14" s="15"/>
      <c r="O14" s="61"/>
      <c r="P14" s="61"/>
      <c r="Q14" s="61"/>
      <c r="R14" s="63"/>
      <c r="S14" s="64"/>
      <c r="T14" s="50" t="str">
        <f>IF(T_QUEST[[#This Row],[Q1]]&lt;&gt;"",IFERROR(VLOOKUP(_xlfn.TEXTJOIN(";",FALSE,T_QUEST[[#This Row],[Q1]:[COLONNE BORNE]]),'Arbre de décision'!H:I,2,FALSE),""),"")</f>
        <v/>
      </c>
      <c r="U14" s="55"/>
      <c r="W14" s="18"/>
      <c r="X14" s="18"/>
      <c r="Y14" s="18"/>
      <c r="Z14" s="18"/>
      <c r="AA14" s="18"/>
      <c r="AB14" s="18"/>
    </row>
    <row r="15" spans="2:29" x14ac:dyDescent="0.2">
      <c r="B15" s="40"/>
      <c r="C15" s="52"/>
      <c r="D15" s="56"/>
      <c r="E15" s="53"/>
      <c r="F15" s="43"/>
      <c r="G15" s="53"/>
      <c r="H15" s="54"/>
      <c r="I15" s="45"/>
      <c r="J15" s="46"/>
      <c r="K15" s="47"/>
      <c r="L15" s="48"/>
      <c r="M15" s="49" t="str">
        <f>IF(T_QUEST[[#This Row],[Colonne11]]&lt;&gt;"",T_QUEST[[#This Row],[Colonne11]]+T_QUEST[[#This Row],[Colonne12]],"")</f>
        <v/>
      </c>
      <c r="N15" s="15"/>
      <c r="O15" s="61"/>
      <c r="P15" s="61"/>
      <c r="Q15" s="61"/>
      <c r="R15" s="63"/>
      <c r="S15" s="64"/>
      <c r="T15" s="50" t="str">
        <f>IF(T_QUEST[[#This Row],[Q1]]&lt;&gt;"",IFERROR(VLOOKUP(_xlfn.TEXTJOIN(";",FALSE,T_QUEST[[#This Row],[Q1]:[COLONNE BORNE]]),'Arbre de décision'!H:I,2,FALSE),""),"")</f>
        <v/>
      </c>
      <c r="U15" s="55"/>
      <c r="W15" s="18"/>
      <c r="X15" s="18"/>
      <c r="Y15" s="18"/>
      <c r="Z15" s="18"/>
      <c r="AA15" s="18"/>
      <c r="AB15" s="18"/>
    </row>
    <row r="16" spans="2:29" x14ac:dyDescent="0.2">
      <c r="B16" s="40"/>
      <c r="C16" s="52"/>
      <c r="D16" s="56"/>
      <c r="E16" s="53"/>
      <c r="F16" s="43"/>
      <c r="G16" s="43"/>
      <c r="H16" s="54"/>
      <c r="I16" s="45"/>
      <c r="J16" s="46"/>
      <c r="K16" s="47"/>
      <c r="L16" s="48"/>
      <c r="M16" s="49" t="str">
        <f>IF(T_QUEST[[#This Row],[Colonne11]]&lt;&gt;"",T_QUEST[[#This Row],[Colonne11]]+T_QUEST[[#This Row],[Colonne12]],"")</f>
        <v/>
      </c>
      <c r="N16" s="15"/>
      <c r="O16" s="61"/>
      <c r="P16" s="61"/>
      <c r="Q16" s="61"/>
      <c r="R16" s="63"/>
      <c r="S16" s="64"/>
      <c r="T16" s="50" t="str">
        <f>IF(T_QUEST[[#This Row],[Q1]]&lt;&gt;"",IFERROR(VLOOKUP(_xlfn.TEXTJOIN(";",FALSE,T_QUEST[[#This Row],[Q1]:[COLONNE BORNE]]),'Arbre de décision'!H:I,2,FALSE),""),"")</f>
        <v/>
      </c>
      <c r="U16" s="55"/>
      <c r="W16" s="18"/>
      <c r="X16" s="18"/>
      <c r="Y16" s="18"/>
      <c r="Z16" s="18"/>
      <c r="AA16" s="18"/>
      <c r="AB16" s="18"/>
    </row>
    <row r="17" spans="2:28" x14ac:dyDescent="0.2">
      <c r="B17" s="40"/>
      <c r="C17" s="52"/>
      <c r="D17" s="56"/>
      <c r="E17" s="53"/>
      <c r="F17" s="53"/>
      <c r="G17" s="43"/>
      <c r="H17" s="54"/>
      <c r="I17" s="45"/>
      <c r="J17" s="46"/>
      <c r="K17" s="47"/>
      <c r="L17" s="48"/>
      <c r="M17" s="49" t="str">
        <f>IF(T_QUEST[[#This Row],[Colonne11]]&lt;&gt;"",T_QUEST[[#This Row],[Colonne11]]+T_QUEST[[#This Row],[Colonne12]],"")</f>
        <v/>
      </c>
      <c r="N17" s="15"/>
      <c r="O17" s="61"/>
      <c r="P17" s="61"/>
      <c r="Q17" s="61"/>
      <c r="R17" s="63"/>
      <c r="S17" s="64"/>
      <c r="T17" s="50" t="str">
        <f>IF(T_QUEST[[#This Row],[Q1]]&lt;&gt;"",IFERROR(VLOOKUP(_xlfn.TEXTJOIN(";",FALSE,T_QUEST[[#This Row],[Q1]:[COLONNE BORNE]]),'Arbre de décision'!H:I,2,FALSE),""),"")</f>
        <v/>
      </c>
      <c r="U17" s="55"/>
      <c r="W17" s="18"/>
      <c r="X17" s="18"/>
      <c r="Y17" s="18"/>
      <c r="Z17" s="18"/>
      <c r="AA17" s="18"/>
      <c r="AB17" s="18"/>
    </row>
    <row r="18" spans="2:28" x14ac:dyDescent="0.2">
      <c r="B18" s="40"/>
      <c r="C18" s="41"/>
      <c r="D18" s="42"/>
      <c r="E18" s="43"/>
      <c r="F18" s="43"/>
      <c r="G18" s="43"/>
      <c r="H18" s="44"/>
      <c r="I18" s="45"/>
      <c r="J18" s="46"/>
      <c r="K18" s="47"/>
      <c r="L18" s="48"/>
      <c r="M18" s="49" t="str">
        <f>IF(T_QUEST[[#This Row],[Colonne11]]&lt;&gt;"",T_QUEST[[#This Row],[Colonne11]]+T_QUEST[[#This Row],[Colonne12]],"")</f>
        <v/>
      </c>
      <c r="N18" s="16"/>
      <c r="O18" s="65"/>
      <c r="P18" s="66"/>
      <c r="Q18" s="67"/>
      <c r="R18" s="68"/>
      <c r="S18" s="69"/>
      <c r="T18" s="50" t="str">
        <f>IF(T_QUEST[[#This Row],[Q1]]&lt;&gt;"",IFERROR(VLOOKUP(_xlfn.TEXTJOIN(";",FALSE,T_QUEST[[#This Row],[Q1]:[COLONNE BORNE]]),'Arbre de décision'!H:I,2,FALSE),""),"")</f>
        <v/>
      </c>
      <c r="U18" s="55"/>
      <c r="W18" s="18"/>
      <c r="X18" s="18"/>
      <c r="Y18" s="18"/>
      <c r="Z18" s="18"/>
      <c r="AA18" s="18"/>
      <c r="AB18" s="18"/>
    </row>
    <row r="19" spans="2:28" x14ac:dyDescent="0.2">
      <c r="B19" s="40"/>
      <c r="C19" s="52"/>
      <c r="D19" s="43"/>
      <c r="E19" s="53"/>
      <c r="F19" s="53"/>
      <c r="G19" s="53"/>
      <c r="H19" s="54"/>
      <c r="I19" s="45"/>
      <c r="J19" s="46"/>
      <c r="K19" s="47"/>
      <c r="L19" s="48"/>
      <c r="M19" s="49" t="str">
        <f>IF(T_QUEST[[#This Row],[Colonne11]]&lt;&gt;"",T_QUEST[[#This Row],[Colonne11]]+T_QUEST[[#This Row],[Colonne12]],"")</f>
        <v/>
      </c>
      <c r="N19" s="15"/>
      <c r="O19" s="61"/>
      <c r="P19" s="61"/>
      <c r="Q19" s="61"/>
      <c r="R19" s="63"/>
      <c r="S19" s="64"/>
      <c r="T19" s="50" t="str">
        <f>IF(T_QUEST[[#This Row],[Q1]]&lt;&gt;"",IFERROR(VLOOKUP(_xlfn.TEXTJOIN(";",FALSE,T_QUEST[[#This Row],[Q1]:[COLONNE BORNE]]),'Arbre de décision'!H:I,2,FALSE),""),"")</f>
        <v/>
      </c>
      <c r="U19" s="55"/>
      <c r="W19" s="18"/>
      <c r="X19" s="18"/>
      <c r="Y19" s="18"/>
      <c r="Z19" s="18"/>
      <c r="AA19" s="18"/>
      <c r="AB19" s="18"/>
    </row>
    <row r="20" spans="2:28" x14ac:dyDescent="0.2">
      <c r="B20" s="40"/>
      <c r="C20" s="52"/>
      <c r="D20" s="42"/>
      <c r="E20" s="43"/>
      <c r="F20" s="43"/>
      <c r="G20" s="43"/>
      <c r="H20" s="44"/>
      <c r="I20" s="46"/>
      <c r="J20" s="46"/>
      <c r="K20" s="47"/>
      <c r="L20" s="48"/>
      <c r="M20" s="49" t="str">
        <f>IF(T_QUEST[[#This Row],[Colonne11]]&lt;&gt;"",T_QUEST[[#This Row],[Colonne11]]+T_QUEST[[#This Row],[Colonne12]],"")</f>
        <v/>
      </c>
      <c r="N20" s="16"/>
      <c r="O20" s="67"/>
      <c r="P20" s="67"/>
      <c r="Q20" s="67"/>
      <c r="R20" s="68"/>
      <c r="S20" s="69"/>
      <c r="T20" s="50" t="str">
        <f>IF(T_QUEST[[#This Row],[Q1]]&lt;&gt;"",IFERROR(VLOOKUP(_xlfn.TEXTJOIN(";",FALSE,T_QUEST[[#This Row],[Q1]:[COLONNE BORNE]]),'Arbre de décision'!H:I,2,FALSE),""),"")</f>
        <v/>
      </c>
      <c r="U20" s="55"/>
      <c r="W20" s="18"/>
      <c r="X20" s="18"/>
      <c r="Y20" s="18"/>
      <c r="Z20" s="18"/>
      <c r="AA20" s="18"/>
      <c r="AB20" s="18"/>
    </row>
    <row r="21" spans="2:28" x14ac:dyDescent="0.2">
      <c r="B21" s="40"/>
      <c r="C21" s="52"/>
      <c r="D21" s="56"/>
      <c r="E21" s="53"/>
      <c r="F21" s="53"/>
      <c r="G21" s="43"/>
      <c r="H21" s="54"/>
      <c r="I21" s="45"/>
      <c r="J21" s="46"/>
      <c r="K21" s="48"/>
      <c r="L21" s="48"/>
      <c r="M21" s="49" t="str">
        <f>IF(T_QUEST[[#This Row],[Colonne11]]&lt;&gt;"",T_QUEST[[#This Row],[Colonne11]]+T_QUEST[[#This Row],[Colonne12]],"")</f>
        <v/>
      </c>
      <c r="N21" s="15"/>
      <c r="O21" s="61"/>
      <c r="P21" s="61"/>
      <c r="Q21" s="61"/>
      <c r="R21" s="63"/>
      <c r="S21" s="64"/>
      <c r="T21" s="50" t="str">
        <f>IF(T_QUEST[[#This Row],[Q1]]&lt;&gt;"",IFERROR(VLOOKUP(_xlfn.TEXTJOIN(";",FALSE,T_QUEST[[#This Row],[Q1]:[COLONNE BORNE]]),'Arbre de décision'!H:I,2,FALSE),""),"")</f>
        <v/>
      </c>
      <c r="U21" s="55"/>
      <c r="W21" s="18"/>
      <c r="X21" s="18"/>
      <c r="Y21" s="18"/>
      <c r="Z21" s="18"/>
      <c r="AA21" s="18"/>
      <c r="AB21" s="18"/>
    </row>
    <row r="22" spans="2:28" x14ac:dyDescent="0.2">
      <c r="B22" s="40"/>
      <c r="C22" s="52"/>
      <c r="D22" s="42"/>
      <c r="E22" s="43"/>
      <c r="F22" s="43"/>
      <c r="G22" s="43"/>
      <c r="H22" s="44"/>
      <c r="I22" s="45"/>
      <c r="J22" s="46"/>
      <c r="K22" s="47"/>
      <c r="L22" s="48"/>
      <c r="M22" s="49" t="str">
        <f>IF(T_QUEST[[#This Row],[Colonne11]]&lt;&gt;"",T_QUEST[[#This Row],[Colonne11]]+T_QUEST[[#This Row],[Colonne12]],"")</f>
        <v/>
      </c>
      <c r="N22" s="15"/>
      <c r="O22" s="61"/>
      <c r="P22" s="61"/>
      <c r="Q22" s="61"/>
      <c r="R22" s="68"/>
      <c r="S22" s="69"/>
      <c r="T22" s="50" t="str">
        <f>IF(T_QUEST[[#This Row],[Q1]]&lt;&gt;"",IFERROR(VLOOKUP(_xlfn.TEXTJOIN(";",FALSE,T_QUEST[[#This Row],[Q1]:[COLONNE BORNE]]),'Arbre de décision'!H:I,2,FALSE),""),"")</f>
        <v/>
      </c>
      <c r="U22" s="55"/>
      <c r="W22" s="18"/>
      <c r="X22" s="18"/>
      <c r="Y22" s="18"/>
      <c r="Z22" s="18"/>
      <c r="AA22" s="18"/>
      <c r="AB22" s="18"/>
    </row>
    <row r="23" spans="2:28" x14ac:dyDescent="0.2">
      <c r="B23" s="40"/>
      <c r="C23" s="41"/>
      <c r="D23" s="42"/>
      <c r="E23" s="43"/>
      <c r="F23" s="43"/>
      <c r="G23" s="43"/>
      <c r="H23" s="44"/>
      <c r="I23" s="45"/>
      <c r="J23" s="46"/>
      <c r="K23" s="47"/>
      <c r="L23" s="48"/>
      <c r="M23" s="49" t="str">
        <f>IF(T_QUEST[[#This Row],[Colonne11]]&lt;&gt;"",T_QUEST[[#This Row],[Colonne11]]+T_QUEST[[#This Row],[Colonne12]],"")</f>
        <v/>
      </c>
      <c r="N23" s="17"/>
      <c r="O23" s="70"/>
      <c r="P23" s="71"/>
      <c r="Q23" s="70"/>
      <c r="R23" s="68"/>
      <c r="S23" s="69"/>
      <c r="T23" s="50" t="str">
        <f>IF(T_QUEST[[#This Row],[Q1]]&lt;&gt;"",IFERROR(VLOOKUP(_xlfn.TEXTJOIN(";",FALSE,T_QUEST[[#This Row],[Q1]:[COLONNE BORNE]]),'Arbre de décision'!H:I,2,FALSE),""),"")</f>
        <v/>
      </c>
      <c r="U23" s="55"/>
      <c r="W23" s="18"/>
      <c r="X23" s="18"/>
      <c r="Y23" s="18"/>
      <c r="Z23" s="18"/>
      <c r="AA23" s="18"/>
      <c r="AB23" s="18"/>
    </row>
    <row r="24" spans="2:28" x14ac:dyDescent="0.2">
      <c r="B24" s="40"/>
      <c r="C24" s="52"/>
      <c r="D24" s="56"/>
      <c r="E24" s="53"/>
      <c r="F24" s="43"/>
      <c r="G24" s="43"/>
      <c r="H24" s="54"/>
      <c r="I24" s="45"/>
      <c r="J24" s="46"/>
      <c r="K24" s="47"/>
      <c r="L24" s="48"/>
      <c r="M24" s="49" t="str">
        <f>IF(T_QUEST[[#This Row],[Colonne11]]&lt;&gt;"",T_QUEST[[#This Row],[Colonne11]]+T_QUEST[[#This Row],[Colonne12]],"")</f>
        <v/>
      </c>
      <c r="N24" s="15"/>
      <c r="O24" s="61"/>
      <c r="P24" s="61"/>
      <c r="Q24" s="61"/>
      <c r="R24" s="68"/>
      <c r="S24" s="69"/>
      <c r="T24" s="50" t="str">
        <f>IF(T_QUEST[[#This Row],[Q1]]&lt;&gt;"",IFERROR(VLOOKUP(_xlfn.TEXTJOIN(";",FALSE,T_QUEST[[#This Row],[Q1]:[COLONNE BORNE]]),'Arbre de décision'!H:I,2,FALSE),""),"")</f>
        <v/>
      </c>
      <c r="U24" s="55"/>
      <c r="V24" s="23"/>
      <c r="AB24" s="18"/>
    </row>
    <row r="25" spans="2:28" x14ac:dyDescent="0.2">
      <c r="B25" s="40"/>
      <c r="C25" s="52"/>
      <c r="D25" s="42"/>
      <c r="E25" s="43"/>
      <c r="F25" s="43"/>
      <c r="G25" s="43"/>
      <c r="H25" s="44"/>
      <c r="I25" s="45"/>
      <c r="J25" s="46"/>
      <c r="K25" s="47"/>
      <c r="L25" s="48"/>
      <c r="M25" s="49" t="str">
        <f>IF(T_QUEST[[#This Row],[Colonne11]]&lt;&gt;"",T_QUEST[[#This Row],[Colonne11]]+T_QUEST[[#This Row],[Colonne12]],"")</f>
        <v/>
      </c>
      <c r="N25" s="15"/>
      <c r="O25" s="61"/>
      <c r="P25" s="66"/>
      <c r="Q25" s="61"/>
      <c r="R25" s="61"/>
      <c r="S25" s="72"/>
      <c r="T25" s="50" t="str">
        <f>IF(T_QUEST[[#This Row],[Q1]]&lt;&gt;"",IFERROR(VLOOKUP(_xlfn.TEXTJOIN(";",FALSE,T_QUEST[[#This Row],[Q1]:[COLONNE BORNE]]),'Arbre de décision'!H:I,2,FALSE),""),"")</f>
        <v/>
      </c>
      <c r="U25" s="55"/>
      <c r="V25" s="23"/>
      <c r="AB25" s="18"/>
    </row>
    <row r="26" spans="2:28" x14ac:dyDescent="0.2">
      <c r="B26" s="57"/>
      <c r="C26" s="41"/>
      <c r="D26" s="42"/>
      <c r="E26" s="43"/>
      <c r="F26" s="43"/>
      <c r="G26" s="43"/>
      <c r="H26" s="44"/>
      <c r="I26" s="45"/>
      <c r="J26" s="46"/>
      <c r="K26" s="47"/>
      <c r="L26" s="48"/>
      <c r="M26" s="49" t="str">
        <f>IF(T_QUEST[[#This Row],[Colonne11]]&lt;&gt;"",T_QUEST[[#This Row],[Colonne11]]+T_QUEST[[#This Row],[Colonne12]],"")</f>
        <v/>
      </c>
      <c r="N26" s="15"/>
      <c r="O26" s="61"/>
      <c r="P26" s="66"/>
      <c r="Q26" s="61"/>
      <c r="R26" s="61"/>
      <c r="S26" s="72"/>
      <c r="T26" s="50" t="str">
        <f>IF(T_QUEST[[#This Row],[Q1]]&lt;&gt;"",IFERROR(VLOOKUP(_xlfn.TEXTJOIN(";",FALSE,T_QUEST[[#This Row],[Q1]:[COLONNE BORNE]]),'Arbre de décision'!H:I,2,FALSE),""),"")</f>
        <v/>
      </c>
      <c r="U26" s="55"/>
    </row>
    <row r="27" spans="2:28" x14ac:dyDescent="0.2">
      <c r="B27" s="40"/>
      <c r="C27" s="58"/>
      <c r="D27" s="56"/>
      <c r="E27" s="53"/>
      <c r="F27" s="53"/>
      <c r="G27" s="53"/>
      <c r="H27" s="54"/>
      <c r="I27" s="59"/>
      <c r="J27" s="52"/>
      <c r="K27" s="47"/>
      <c r="L27" s="48"/>
      <c r="M27" s="49" t="str">
        <f>IF(T_QUEST[[#This Row],[Colonne11]]&lt;&gt;"",T_QUEST[[#This Row],[Colonne11]]+T_QUEST[[#This Row],[Colonne12]],"")</f>
        <v/>
      </c>
      <c r="N27" s="15"/>
      <c r="O27" s="61"/>
      <c r="P27" s="61"/>
      <c r="Q27" s="61"/>
      <c r="R27" s="61"/>
      <c r="S27" s="72"/>
      <c r="T27" s="50" t="str">
        <f>IF(T_QUEST[[#This Row],[Q1]]&lt;&gt;"",IFERROR(VLOOKUP(_xlfn.TEXTJOIN(";",FALSE,T_QUEST[[#This Row],[Q1]:[COLONNE BORNE]]),'Arbre de décision'!H:I,2,FALSE),""),"")</f>
        <v/>
      </c>
      <c r="U27" s="55"/>
    </row>
    <row r="29" spans="2:28" x14ac:dyDescent="0.2">
      <c r="N29" s="18"/>
      <c r="O29" s="18"/>
      <c r="P29" s="18"/>
      <c r="Q29" s="18"/>
      <c r="R29" s="18"/>
      <c r="S29" s="18"/>
      <c r="T29" s="18"/>
    </row>
    <row r="30" spans="2:28" x14ac:dyDescent="0.2">
      <c r="N30" s="18"/>
      <c r="O30" s="18"/>
      <c r="P30" s="18"/>
      <c r="Q30" s="18"/>
      <c r="R30" s="18"/>
      <c r="S30" s="18"/>
      <c r="T30" s="18"/>
    </row>
    <row r="31" spans="2:28" x14ac:dyDescent="0.2">
      <c r="N31" s="18"/>
      <c r="O31" s="18"/>
      <c r="P31" s="18"/>
      <c r="Q31" s="18"/>
      <c r="R31" s="18"/>
      <c r="S31" s="18"/>
      <c r="T31" s="18"/>
    </row>
    <row r="32" spans="2:28" x14ac:dyDescent="0.2">
      <c r="N32" s="18"/>
      <c r="O32" s="18"/>
      <c r="P32" s="18"/>
      <c r="Q32" s="18"/>
      <c r="R32" s="18"/>
      <c r="S32" s="18"/>
      <c r="T32" s="18"/>
    </row>
    <row r="33" spans="14:20" x14ac:dyDescent="0.2">
      <c r="N33" s="18"/>
      <c r="O33" s="18"/>
      <c r="P33" s="18"/>
      <c r="Q33" s="18"/>
      <c r="R33" s="18"/>
      <c r="S33" s="18"/>
      <c r="T33" s="18"/>
    </row>
    <row r="34" spans="14:20" x14ac:dyDescent="0.2">
      <c r="N34" s="18"/>
      <c r="O34" s="18"/>
      <c r="P34" s="18"/>
      <c r="Q34" s="18"/>
      <c r="R34" s="18"/>
      <c r="S34" s="18"/>
      <c r="T34" s="18"/>
    </row>
    <row r="35" spans="14:20" x14ac:dyDescent="0.2">
      <c r="N35" s="18"/>
      <c r="O35" s="18"/>
      <c r="P35" s="18"/>
      <c r="Q35" s="18"/>
      <c r="R35" s="18"/>
      <c r="S35" s="18"/>
      <c r="T35" s="18"/>
    </row>
    <row r="36" spans="14:20" x14ac:dyDescent="0.2">
      <c r="N36" s="18"/>
      <c r="O36" s="18"/>
      <c r="P36" s="18"/>
      <c r="Q36" s="18"/>
      <c r="R36" s="18"/>
      <c r="S36" s="18"/>
      <c r="T36" s="18"/>
    </row>
    <row r="37" spans="14:20" x14ac:dyDescent="0.2">
      <c r="N37" s="18"/>
      <c r="O37" s="18"/>
      <c r="P37" s="18"/>
      <c r="Q37" s="18"/>
      <c r="R37" s="18"/>
      <c r="S37" s="18"/>
      <c r="T37" s="18"/>
    </row>
    <row r="38" spans="14:20" x14ac:dyDescent="0.2">
      <c r="N38" s="18"/>
      <c r="O38" s="18"/>
      <c r="P38" s="18"/>
      <c r="Q38" s="18"/>
      <c r="R38" s="18"/>
      <c r="S38" s="18"/>
      <c r="T38" s="18"/>
    </row>
    <row r="39" spans="14:20" x14ac:dyDescent="0.2">
      <c r="N39" s="18"/>
      <c r="O39" s="18"/>
      <c r="P39" s="18"/>
      <c r="Q39" s="18"/>
      <c r="R39" s="18"/>
      <c r="S39" s="18"/>
      <c r="T39" s="18"/>
    </row>
    <row r="40" spans="14:20" x14ac:dyDescent="0.2">
      <c r="N40" s="18"/>
      <c r="O40" s="18"/>
      <c r="P40" s="18"/>
      <c r="Q40" s="18"/>
      <c r="R40" s="18"/>
      <c r="S40" s="18"/>
      <c r="T40" s="18"/>
    </row>
    <row r="41" spans="14:20" x14ac:dyDescent="0.2">
      <c r="N41" s="18"/>
      <c r="O41" s="18"/>
      <c r="P41" s="18"/>
      <c r="Q41" s="18"/>
      <c r="R41" s="18"/>
      <c r="S41" s="18"/>
      <c r="T41" s="18"/>
    </row>
    <row r="42" spans="14:20" x14ac:dyDescent="0.2">
      <c r="N42" s="18"/>
      <c r="O42" s="18"/>
      <c r="P42" s="18"/>
      <c r="Q42" s="18"/>
      <c r="R42" s="18"/>
      <c r="S42" s="18"/>
      <c r="T42" s="18"/>
    </row>
    <row r="43" spans="14:20" x14ac:dyDescent="0.2">
      <c r="N43" s="18"/>
      <c r="O43" s="18"/>
      <c r="P43" s="18"/>
      <c r="Q43" s="18"/>
      <c r="R43" s="18"/>
      <c r="S43" s="18"/>
      <c r="T43" s="18"/>
    </row>
    <row r="44" spans="14:20" x14ac:dyDescent="0.2">
      <c r="N44" s="18"/>
      <c r="O44" s="18"/>
      <c r="P44" s="18"/>
      <c r="Q44" s="18"/>
      <c r="R44" s="18"/>
      <c r="S44" s="18"/>
      <c r="T44" s="18"/>
    </row>
    <row r="45" spans="14:20" x14ac:dyDescent="0.2">
      <c r="N45" s="18"/>
      <c r="O45" s="18"/>
      <c r="P45" s="18"/>
      <c r="Q45" s="18"/>
      <c r="R45" s="18"/>
      <c r="S45" s="18"/>
      <c r="T45" s="18"/>
    </row>
    <row r="46" spans="14:20" x14ac:dyDescent="0.2">
      <c r="N46" s="18"/>
      <c r="O46" s="18"/>
      <c r="P46" s="18"/>
      <c r="Q46" s="18"/>
      <c r="R46" s="18"/>
      <c r="S46" s="18"/>
      <c r="T46" s="18"/>
    </row>
    <row r="55" spans="2:2" ht="15" x14ac:dyDescent="0.25">
      <c r="B55" s="60"/>
    </row>
    <row r="56" spans="2:2" ht="15" x14ac:dyDescent="0.25">
      <c r="B56" s="60"/>
    </row>
    <row r="57" spans="2:2" ht="15" x14ac:dyDescent="0.25">
      <c r="B57" s="60"/>
    </row>
  </sheetData>
  <sheetProtection sheet="1" objects="1" scenarios="1" selectLockedCells="1"/>
  <mergeCells count="5">
    <mergeCell ref="N5:T5"/>
    <mergeCell ref="B6:C6"/>
    <mergeCell ref="D6:H6"/>
    <mergeCell ref="K6:M6"/>
    <mergeCell ref="N6:R6"/>
  </mergeCells>
  <phoneticPr fontId="13" type="noConversion"/>
  <conditionalFormatting sqref="T11:T27">
    <cfRule type="containsText" dxfId="54" priority="13" operator="containsText" text="PRPo">
      <formula>NOT(ISERROR(SEARCH("PRPo",T11)))</formula>
    </cfRule>
    <cfRule type="containsText" dxfId="53" priority="14" operator="containsText" text="CCP">
      <formula>NOT(ISERROR(SEARCH("CCP",T11)))</formula>
    </cfRule>
    <cfRule type="containsText" dxfId="52" priority="15" operator="containsText" text="PRP">
      <formula>NOT(ISERROR(SEARCH("PRP",T11)))</formula>
    </cfRule>
  </conditionalFormatting>
  <conditionalFormatting sqref="N11:S27">
    <cfRule type="expression" dxfId="51" priority="8">
      <formula>N11="Non"</formula>
    </cfRule>
    <cfRule type="expression" dxfId="50" priority="9">
      <formula>N11="Oui"</formula>
    </cfRule>
  </conditionalFormatting>
  <conditionalFormatting sqref="M11:M27">
    <cfRule type="expression" dxfId="49" priority="10">
      <formula>AND(M11&lt;&gt;"",M11&gt;19)</formula>
    </cfRule>
    <cfRule type="cellIs" dxfId="48" priority="11" operator="between">
      <formula>10</formula>
      <formula>19</formula>
    </cfRule>
    <cfRule type="expression" dxfId="47" priority="12">
      <formula>AND(M11&lt;&gt;"",M11&gt;=0,M11&lt;10)</formula>
    </cfRule>
  </conditionalFormatting>
  <conditionalFormatting sqref="N8:S8">
    <cfRule type="expression" dxfId="46" priority="1">
      <formula>COLUMN()=COL_QUEST_EN_COURS</formula>
    </cfRule>
  </conditionalFormatting>
  <dataValidations count="1">
    <dataValidation type="list" allowBlank="1" showInputMessage="1" showErrorMessage="1" sqref="N11:S27" xr:uid="{FDA2A488-96AD-4A78-941A-77D1404AF6BA}">
      <formula1>"Oui,Non"</formula1>
    </dataValidation>
  </dataValidations>
  <pageMargins left="0.7" right="0.7" top="0.75" bottom="0.75" header="0.3" footer="0.3"/>
  <pageSetup paperSize="9" scale="5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91" r:id="rId4" name="Button 27">
              <controlPr defaultSize="0" print="0" autoFill="0" autoPict="0" macro="[0]!EffacerQuestionnaire">
                <anchor moveWithCells="1" sizeWithCells="1">
                  <from>
                    <xdr:col>2</xdr:col>
                    <xdr:colOff>161925</xdr:colOff>
                    <xdr:row>1</xdr:row>
                    <xdr:rowOff>95250</xdr:rowOff>
                  </from>
                  <to>
                    <xdr:col>3</xdr:col>
                    <xdr:colOff>28575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71C47D715FE364CAA98F83BD6F7727A" ma:contentTypeVersion="15" ma:contentTypeDescription="Crée un document." ma:contentTypeScope="" ma:versionID="d671464e94df42a5b7891d53ff70309f">
  <xsd:schema xmlns:xsd="http://www.w3.org/2001/XMLSchema" xmlns:xs="http://www.w3.org/2001/XMLSchema" xmlns:p="http://schemas.microsoft.com/office/2006/metadata/properties" xmlns:ns2="36d2f192-08aa-47d5-8c94-d9864c9decc6" xmlns:ns3="c91005bd-beb7-425b-8ae6-d7b840e58622" targetNamespace="http://schemas.microsoft.com/office/2006/metadata/properties" ma:root="true" ma:fieldsID="95a9420aa61f1a0fb1fcb81486c213c4" ns2:_="" ns3:_="">
    <xsd:import namespace="36d2f192-08aa-47d5-8c94-d9864c9decc6"/>
    <xsd:import namespace="c91005bd-beb7-425b-8ae6-d7b840e58622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6d2f192-08aa-47d5-8c94-d9864c9decc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6" nillable="true" ma:displayName="Taxonomy Catch All Column" ma:hidden="true" ma:list="{5ce1ad62-f2da-4339-b1ab-59c246f8be73}" ma:internalName="TaxCatchAll" ma:showField="CatchAllData" ma:web="36d2f192-08aa-47d5-8c94-d9864c9decc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1005bd-beb7-425b-8ae6-d7b840e5862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15" nillable="true" ma:taxonomy="true" ma:internalName="lcf76f155ced4ddcb4097134ff3c332f" ma:taxonomyFieldName="MediaServiceImageTags" ma:displayName="Balises d’images" ma:readOnly="false" ma:fieldId="{5cf76f15-5ced-4ddc-b409-7134ff3c332f}" ma:taxonomyMulti="true" ma:sspId="640ca468-6772-4154-ad40-941a1d75440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0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2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�� 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4A6974D-FC71-42B2-9FD7-C0E256A43E8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6d2f192-08aa-47d5-8c94-d9864c9decc6"/>
    <ds:schemaRef ds:uri="c91005bd-beb7-425b-8ae6-d7b840e5862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3B37A87-50D1-4090-A93E-51795C719D92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62928987-27BB-4852-B004-3109CB17AC3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Arbre de décision</vt:lpstr>
      <vt:lpstr>Analyse risques </vt:lpstr>
      <vt:lpstr>COL_QUEST_EN_COURS</vt:lpstr>
      <vt:lpstr>PLAGE_QUESTS</vt:lpstr>
      <vt:lpstr>'Analyse risques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LECLAIR</dc:creator>
  <cp:lastModifiedBy>Cylfo</cp:lastModifiedBy>
  <cp:lastPrinted>2023-03-07T11:37:10Z</cp:lastPrinted>
  <dcterms:created xsi:type="dcterms:W3CDTF">2023-02-15T13:47:08Z</dcterms:created>
  <dcterms:modified xsi:type="dcterms:W3CDTF">2023-03-25T14:05:36Z</dcterms:modified>
</cp:coreProperties>
</file>