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Baltinck\"/>
    </mc:Choice>
  </mc:AlternateContent>
  <xr:revisionPtr revIDLastSave="0" documentId="13_ncr:1_{E41493D4-A207-4AD1-AC43-530C139B9CBD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Feuil2" sheetId="2" r:id="rId1"/>
    <sheet name="TypeCategoSousCatego" sheetId="3" r:id="rId2"/>
  </sheets>
  <definedNames>
    <definedName name="decaler">OFFSET(#REF!,0,0,COUNTA(#REF!:#REF!),16)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32" i="2" l="1"/>
  <c r="Q32" i="2"/>
  <c r="N32" i="2"/>
  <c r="K32" i="2"/>
  <c r="H32" i="2"/>
  <c r="E32" i="2"/>
  <c r="T19" i="2" l="1"/>
  <c r="E19" i="2"/>
  <c r="W19" i="2" l="1"/>
  <c r="Q19" i="2"/>
  <c r="N19" i="2"/>
  <c r="K19" i="2"/>
  <c r="H19" i="2"/>
  <c r="K10" i="2"/>
  <c r="H10" i="2"/>
  <c r="E10" i="2"/>
</calcChain>
</file>

<file path=xl/sharedStrings.xml><?xml version="1.0" encoding="utf-8"?>
<sst xmlns="http://schemas.openxmlformats.org/spreadsheetml/2006/main" count="165" uniqueCount="102">
  <si>
    <t>ID</t>
  </si>
  <si>
    <t>Catégorie</t>
  </si>
  <si>
    <t>1.1</t>
  </si>
  <si>
    <t>Sortie</t>
  </si>
  <si>
    <t>Budgeter</t>
  </si>
  <si>
    <t>Rentrée</t>
  </si>
  <si>
    <t>Virement</t>
  </si>
  <si>
    <t>Sous-Catégorie</t>
  </si>
  <si>
    <t>Salaire</t>
  </si>
  <si>
    <t>2.1</t>
  </si>
  <si>
    <t>3.1</t>
  </si>
  <si>
    <t>C.A.F.</t>
  </si>
  <si>
    <t>Loyer(s)</t>
  </si>
  <si>
    <t>Allocation(s)</t>
  </si>
  <si>
    <t>Solde Précédente</t>
  </si>
  <si>
    <t>Electricité</t>
  </si>
  <si>
    <t>MGEN</t>
  </si>
  <si>
    <t>Crédit</t>
  </si>
  <si>
    <t>4.1</t>
  </si>
  <si>
    <t>Impot Revenu</t>
  </si>
  <si>
    <t>5.1</t>
  </si>
  <si>
    <t>Box internet</t>
  </si>
  <si>
    <t>6.1</t>
  </si>
  <si>
    <t>Habitation Prin</t>
  </si>
  <si>
    <t>7.1</t>
  </si>
  <si>
    <t>Mutuelle</t>
  </si>
  <si>
    <t>1.2</t>
  </si>
  <si>
    <t>Eau</t>
  </si>
  <si>
    <t>3.2</t>
  </si>
  <si>
    <t>Carte Bleu</t>
  </si>
  <si>
    <t>4.2</t>
  </si>
  <si>
    <t>Impot Foncier</t>
  </si>
  <si>
    <t>5.2</t>
  </si>
  <si>
    <t>Portable 1</t>
  </si>
  <si>
    <t>6.2</t>
  </si>
  <si>
    <t>Habitation Sec</t>
  </si>
  <si>
    <t>7.2</t>
  </si>
  <si>
    <t>Banque</t>
  </si>
  <si>
    <t>1.3</t>
  </si>
  <si>
    <t>Bois</t>
  </si>
  <si>
    <t>4.3</t>
  </si>
  <si>
    <t>Redevance TV</t>
  </si>
  <si>
    <t>5.3</t>
  </si>
  <si>
    <t>Portable 2</t>
  </si>
  <si>
    <t>6.3</t>
  </si>
  <si>
    <t>Voiture</t>
  </si>
  <si>
    <t>7.3</t>
  </si>
  <si>
    <t>Impots</t>
  </si>
  <si>
    <t>7.4</t>
  </si>
  <si>
    <t>Abonnement(s)</t>
  </si>
  <si>
    <t>Assurances</t>
  </si>
  <si>
    <t>Enfants</t>
  </si>
  <si>
    <t>Alimentations</t>
  </si>
  <si>
    <t>Grande Surface</t>
  </si>
  <si>
    <t>Magasin Bricolage</t>
  </si>
  <si>
    <t>Argent de poche</t>
  </si>
  <si>
    <t>Cinéma</t>
  </si>
  <si>
    <t>Docteur</t>
  </si>
  <si>
    <t>Essence</t>
  </si>
  <si>
    <t>Travaux/Entretien</t>
  </si>
  <si>
    <t>Autre dépense alimentaire</t>
  </si>
  <si>
    <t>Entretient Maison</t>
  </si>
  <si>
    <t>Epargne compte</t>
  </si>
  <si>
    <t>Réstaurant</t>
  </si>
  <si>
    <t>Pharmacie</t>
  </si>
  <si>
    <t>Entretient Voiture</t>
  </si>
  <si>
    <t>Epargne</t>
  </si>
  <si>
    <t>Autre dépense travaux</t>
  </si>
  <si>
    <t>Autre dépense de loisir</t>
  </si>
  <si>
    <t>Examen</t>
  </si>
  <si>
    <t>Loisir</t>
  </si>
  <si>
    <t>Santé</t>
  </si>
  <si>
    <t>Type</t>
  </si>
  <si>
    <t>8.1</t>
  </si>
  <si>
    <t>8.2</t>
  </si>
  <si>
    <t>9.1</t>
  </si>
  <si>
    <t>9.2</t>
  </si>
  <si>
    <t>10.1</t>
  </si>
  <si>
    <t>10.2</t>
  </si>
  <si>
    <t>11.1</t>
  </si>
  <si>
    <t>11.2</t>
  </si>
  <si>
    <t>11.3</t>
  </si>
  <si>
    <t>12.1</t>
  </si>
  <si>
    <t>12.2</t>
  </si>
  <si>
    <t>9.3</t>
  </si>
  <si>
    <t>12.3</t>
  </si>
  <si>
    <t>13.1</t>
  </si>
  <si>
    <t>13.2</t>
  </si>
  <si>
    <t>Catégorie Sortie</t>
  </si>
  <si>
    <t>Catégorie Entrée</t>
  </si>
  <si>
    <t>Scolarité R</t>
  </si>
  <si>
    <t>Scolarité Ch</t>
  </si>
  <si>
    <t>Cantine R</t>
  </si>
  <si>
    <t>Cantine Ch</t>
  </si>
  <si>
    <t>Acafre</t>
  </si>
  <si>
    <t>Ville de Lodfd</t>
  </si>
  <si>
    <t>Ville de gdfg</t>
  </si>
  <si>
    <t>Energie</t>
  </si>
  <si>
    <t>Item</t>
  </si>
  <si>
    <t>Solde précédente</t>
  </si>
  <si>
    <t>Sous-catégorie</t>
  </si>
  <si>
    <t>Carte bleu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</si>
</sst>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/>
    <xf numFmtId="0" fontId="0" fillId="3" borderId="0" xfId="0" applyFill="1" applyAlignment="1">
      <alignment horizontal="center"/>
    </xf>
    <xf numFmtId="0" fontId="0" fillId="3" borderId="0" xfId="0" applyFill="1"/>
    <xf numFmtId="0" fontId="0" fillId="6" borderId="0" xfId="0" applyFill="1"/>
    <xf numFmtId="0" fontId="0" fillId="4" borderId="0" xfId="0" applyFill="1" applyAlignment="1">
      <alignment horizontal="center"/>
    </xf>
    <xf numFmtId="0" fontId="1" fillId="5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0" fillId="0" borderId="0" xfId="0" applyFill="1"/>
    <xf numFmtId="0" fontId="2" fillId="0" borderId="0" xfId="0" applyFont="1" applyFill="1" applyAlignment="1">
      <alignment horizontal="center" vertical="center"/>
    </xf>
  </cellXfs>
  <cellStyles count="1">
    <cellStyle name="Normal" xfId="0" builtinId="0"/>
  </cellStyles>
  <dxfs count="25"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Entrée" displayName="Entrée" ref="B11:C15" totalsRowShown="0">
  <autoFilter ref="B11:C15" xr:uid="{00000000-0009-0000-0100-000002000000}"/>
  <tableColumns count="2">
    <tableColumn id="1" xr3:uid="{00000000-0010-0000-0000-000001000000}" name="ID" dataDxfId="24"/>
    <tableColumn id="2" xr3:uid="{00000000-0010-0000-0000-000002000000}" name="Catégori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Dépense" displayName="Dépense" ref="B20:C33" totalsRowShown="0" headerRowDxfId="23">
  <autoFilter ref="B20:C33" xr:uid="{00000000-0009-0000-0100-000003000000}"/>
  <tableColumns count="2">
    <tableColumn id="1" xr3:uid="{00000000-0010-0000-0100-000001000000}" name="ID" dataDxfId="22"/>
    <tableColumn id="2" xr3:uid="{00000000-0010-0000-0100-000002000000}" name="Catégori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Dépense1" displayName="Dépense1" ref="E20:F23" totalsRowShown="0">
  <autoFilter ref="E20:F23" xr:uid="{00000000-0009-0000-0100-000004000000}"/>
  <tableColumns count="2">
    <tableColumn id="1" xr3:uid="{00000000-0010-0000-0200-000001000000}" name="ID" dataDxfId="21"/>
    <tableColumn id="2" xr3:uid="{00000000-0010-0000-0200-000002000000}" name="Sous-Catégori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Dépense2" displayName="Dépense2" ref="H20:I21" totalsRowShown="0" headerRowDxfId="20">
  <autoFilter ref="H20:I21" xr:uid="{00000000-0009-0000-0100-000005000000}"/>
  <tableColumns count="2">
    <tableColumn id="1" xr3:uid="{00000000-0010-0000-0300-000001000000}" name="ID" dataDxfId="19"/>
    <tableColumn id="2" xr3:uid="{00000000-0010-0000-0300-000002000000}" name="Sous-Catégori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4000000}" name="Dépense3" displayName="Dépense3" ref="K20:L22" totalsRowShown="0" headerRowDxfId="18">
  <autoFilter ref="K20:L22" xr:uid="{00000000-0009-0000-0100-000006000000}"/>
  <tableColumns count="2">
    <tableColumn id="1" xr3:uid="{00000000-0010-0000-0400-000001000000}" name="ID" dataDxfId="17"/>
    <tableColumn id="2" xr3:uid="{00000000-0010-0000-0400-000002000000}" name="Sous-Catégori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5000000}" name="Dépense4" displayName="Dépense4" ref="N20:O23" totalsRowShown="0" headerRowDxfId="16">
  <autoFilter ref="N20:O23" xr:uid="{00000000-0009-0000-0100-000007000000}"/>
  <tableColumns count="2">
    <tableColumn id="1" xr3:uid="{00000000-0010-0000-0500-000001000000}" name="ID" dataDxfId="15"/>
    <tableColumn id="2" xr3:uid="{00000000-0010-0000-0500-000002000000}" name="Sous-Catégori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6000000}" name="Dépense5" displayName="Dépense5" ref="Q20:R23" totalsRowShown="0" headerRowDxfId="14">
  <autoFilter ref="Q20:R23" xr:uid="{00000000-0009-0000-0100-000008000000}"/>
  <tableColumns count="2">
    <tableColumn id="1" xr3:uid="{00000000-0010-0000-0600-000001000000}" name="ID"/>
    <tableColumn id="2" xr3:uid="{00000000-0010-0000-0600-000002000000}" name="Sous-Catégorie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7000000}" name="Dépense6" displayName="Dépense6" ref="T20:U23" totalsRowShown="0" headerRowDxfId="13">
  <autoFilter ref="T20:U23" xr:uid="{00000000-0009-0000-0100-000009000000}"/>
  <tableColumns count="2">
    <tableColumn id="1" xr3:uid="{00000000-0010-0000-0700-000001000000}" name="ID" dataDxfId="12"/>
    <tableColumn id="2" xr3:uid="{00000000-0010-0000-0700-000002000000}" name="Sous-Catégorie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8000000}" name="Dépense7" displayName="Dépense7" ref="W20:X24" totalsRowShown="0" headerRowDxfId="11">
  <autoFilter ref="W20:X24" xr:uid="{00000000-0009-0000-0100-00000A000000}"/>
  <tableColumns count="2">
    <tableColumn id="1" xr3:uid="{00000000-0010-0000-0800-000001000000}" name="ID" dataDxfId="10"/>
    <tableColumn id="2" xr3:uid="{00000000-0010-0000-0800-000002000000}" name="Sous-Catégorie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9000000}" name="Dépense8" displayName="Dépense8" ref="E33:F35" totalsRowShown="0">
  <autoFilter ref="E33:F35" xr:uid="{00000000-0009-0000-0100-00000B000000}"/>
  <tableColumns count="2">
    <tableColumn id="1" xr3:uid="{00000000-0010-0000-0900-000001000000}" name="ID"/>
    <tableColumn id="2" xr3:uid="{00000000-0010-0000-0900-000002000000}" name="Sous-Catégorie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A000000}" name="Dépense9" displayName="Dépense9" ref="H33:I36" totalsRowShown="0">
  <autoFilter ref="H33:I36" xr:uid="{00000000-0009-0000-0100-00000C000000}"/>
  <tableColumns count="2">
    <tableColumn id="1" xr3:uid="{00000000-0010-0000-0A00-000001000000}" name="ID"/>
    <tableColumn id="2" xr3:uid="{00000000-0010-0000-0A00-000002000000}" name="Sous-Catégorie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B000000}" name="Dépense10" displayName="Dépense10" ref="K33:L35" totalsRowShown="0">
  <autoFilter ref="K33:L35" xr:uid="{00000000-0009-0000-0100-00000D000000}"/>
  <tableColumns count="2">
    <tableColumn id="1" xr3:uid="{00000000-0010-0000-0B00-000001000000}" name="ID"/>
    <tableColumn id="2" xr3:uid="{00000000-0010-0000-0B00-000002000000}" name="Sous-Catégorie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C000000}" name="Dépense11" displayName="Dépense11" ref="N33:O36" totalsRowShown="0">
  <autoFilter ref="N33:O36" xr:uid="{00000000-0009-0000-0100-00000E000000}"/>
  <tableColumns count="2">
    <tableColumn id="1" xr3:uid="{00000000-0010-0000-0C00-000001000000}" name="ID"/>
    <tableColumn id="2" xr3:uid="{00000000-0010-0000-0C00-000002000000}" name="Sous-Catégorie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D000000}" name="Dépense12" displayName="Dépense12" ref="Q33:R36" totalsRowShown="0">
  <autoFilter ref="Q33:R36" xr:uid="{00000000-0009-0000-0100-00000F000000}"/>
  <tableColumns count="2">
    <tableColumn id="1" xr3:uid="{00000000-0010-0000-0D00-000001000000}" name="ID"/>
    <tableColumn id="2" xr3:uid="{00000000-0010-0000-0D00-000002000000}" name="Sous-Catégorie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E000000}" name="Dépense13" displayName="Dépense13" ref="T33:U35" totalsRowShown="0">
  <autoFilter ref="T33:U35" xr:uid="{00000000-0009-0000-0100-000010000000}"/>
  <tableColumns count="2">
    <tableColumn id="1" xr3:uid="{00000000-0010-0000-0E00-000001000000}" name="ID"/>
    <tableColumn id="2" xr3:uid="{00000000-0010-0000-0E00-000002000000}" name="Sous-Catégorie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14000000}" name="Entrée1" displayName="Entrée1" ref="E11:F13" totalsRowShown="0">
  <autoFilter ref="E11:F13" xr:uid="{00000000-0009-0000-0100-000016000000}"/>
  <tableColumns count="2">
    <tableColumn id="1" xr3:uid="{00000000-0010-0000-1400-000001000000}" name="ID" dataDxfId="9"/>
    <tableColumn id="2" xr3:uid="{00000000-0010-0000-1400-000002000000}" name="Sous-Catégorie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00000000-000C-0000-FFFF-FFFF15000000}" name="Entrée2" displayName="Entrée2" ref="H11:I12" totalsRowShown="0">
  <autoFilter ref="H11:I12" xr:uid="{00000000-0009-0000-0100-000017000000}"/>
  <tableColumns count="2">
    <tableColumn id="1" xr3:uid="{00000000-0010-0000-1500-000001000000}" name="ID" dataDxfId="8"/>
    <tableColumn id="2" xr3:uid="{00000000-0010-0000-1500-000002000000}" name="Sous-Catégorie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00000000-000C-0000-FFFF-FFFF16000000}" name="Entrée3" displayName="Entrée3" ref="K11:L12" totalsRowShown="0">
  <autoFilter ref="K11:L12" xr:uid="{00000000-0009-0000-0100-000018000000}"/>
  <tableColumns count="2">
    <tableColumn id="1" xr3:uid="{00000000-0010-0000-1600-000001000000}" name="ID" dataDxfId="7"/>
    <tableColumn id="2" xr3:uid="{00000000-0010-0000-1600-000002000000}" name="Sous-Catégorie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B44C3BA5-DEF7-4C36-A066-6A9A7D2B1D86}" name="Type" displayName="Type" ref="B3:C7" totalsRowShown="0">
  <autoFilter ref="B3:C7" xr:uid="{B44C3BA5-DEF7-4C36-A066-6A9A7D2B1D86}"/>
  <tableColumns count="2">
    <tableColumn id="1" xr3:uid="{EE84136E-CCF7-4CA9-8794-2A03AE6515E8}" name="ID" dataDxfId="6"/>
    <tableColumn id="2" xr3:uid="{DA94A75B-F417-4DA1-8D2C-ABF4BAB1BA38}" name="Catégorie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9" xr:uid="{C4694364-22D7-4E40-A507-145BC1CD735D}" name="T_TYP_CAT_SCAT" displayName="T_TYP_CAT_SCAT" ref="A1:D24" totalsRowShown="0" headerRowDxfId="1" dataDxfId="0">
  <autoFilter ref="A1:D24" xr:uid="{C4694364-22D7-4E40-A507-145BC1CD735D}"/>
  <tableColumns count="4">
    <tableColumn id="1" xr3:uid="{DF5A57D4-FCA4-402A-B433-2242DEF4F4E6}" name="Type" dataDxfId="5"/>
    <tableColumn id="2" xr3:uid="{1C8FB60A-038F-4371-B109-8805F6B5E48C}" name="Catégorie" dataDxfId="4"/>
    <tableColumn id="3" xr3:uid="{2991A0FE-9828-4198-A65D-88AE3A5DAFC9}" name="Sous-catégorie" dataDxfId="3"/>
    <tableColumn id="4" xr3:uid="{4B9D0D65-529A-4CA6-858A-E8B46BE8751B}" name="Item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18" Type="http://schemas.openxmlformats.org/officeDocument/2006/relationships/table" Target="../tables/table1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17" Type="http://schemas.openxmlformats.org/officeDocument/2006/relationships/table" Target="../tables/table17.xml"/><Relationship Id="rId2" Type="http://schemas.openxmlformats.org/officeDocument/2006/relationships/table" Target="../tables/table2.xml"/><Relationship Id="rId16" Type="http://schemas.openxmlformats.org/officeDocument/2006/relationships/table" Target="../tables/table16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5" Type="http://schemas.openxmlformats.org/officeDocument/2006/relationships/table" Target="../tables/table15.xml"/><Relationship Id="rId10" Type="http://schemas.openxmlformats.org/officeDocument/2006/relationships/table" Target="../tables/table10.xml"/><Relationship Id="rId19" Type="http://schemas.openxmlformats.org/officeDocument/2006/relationships/table" Target="../tables/table19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Relationship Id="rId14" Type="http://schemas.openxmlformats.org/officeDocument/2006/relationships/table" Target="../tables/table1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0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X36"/>
  <sheetViews>
    <sheetView workbookViewId="0">
      <selection activeCell="E12" sqref="E12:F13"/>
    </sheetView>
  </sheetViews>
  <sheetFormatPr baseColWidth="10" defaultRowHeight="15" x14ac:dyDescent="0.25"/>
  <cols>
    <col min="3" max="3" width="20.42578125" bestFit="1" customWidth="1"/>
    <col min="4" max="4" width="3.85546875" customWidth="1"/>
    <col min="6" max="6" width="25.140625" bestFit="1" customWidth="1"/>
    <col min="7" max="7" width="3.85546875" customWidth="1"/>
    <col min="9" max="9" width="22.5703125" bestFit="1" customWidth="1"/>
    <col min="10" max="10" width="3.85546875" customWidth="1"/>
    <col min="11" max="11" width="13.85546875" customWidth="1"/>
    <col min="12" max="12" width="19" bestFit="1" customWidth="1"/>
    <col min="13" max="13" width="3.85546875" customWidth="1"/>
    <col min="15" max="15" width="23.7109375" bestFit="1" customWidth="1"/>
    <col min="16" max="16" width="3.85546875" customWidth="1"/>
    <col min="18" max="18" width="19" bestFit="1" customWidth="1"/>
    <col min="19" max="19" width="3.85546875" customWidth="1"/>
    <col min="21" max="21" width="19.42578125" bestFit="1" customWidth="1"/>
    <col min="22" max="22" width="3.85546875" customWidth="1"/>
    <col min="24" max="24" width="19.42578125" bestFit="1" customWidth="1"/>
    <col min="27" max="27" width="25.140625" bestFit="1" customWidth="1"/>
  </cols>
  <sheetData>
    <row r="1" spans="2:12" x14ac:dyDescent="0.25">
      <c r="B1" s="8" t="s">
        <v>72</v>
      </c>
      <c r="C1" s="8"/>
    </row>
    <row r="2" spans="2:12" x14ac:dyDescent="0.25">
      <c r="B2" s="8"/>
      <c r="C2" s="8"/>
    </row>
    <row r="3" spans="2:12" x14ac:dyDescent="0.25">
      <c r="B3" t="s">
        <v>0</v>
      </c>
      <c r="C3" t="s">
        <v>1</v>
      </c>
    </row>
    <row r="4" spans="2:12" x14ac:dyDescent="0.25">
      <c r="B4" s="2">
        <v>1</v>
      </c>
      <c r="C4" t="s">
        <v>5</v>
      </c>
    </row>
    <row r="5" spans="2:12" x14ac:dyDescent="0.25">
      <c r="B5" s="2">
        <v>2</v>
      </c>
      <c r="C5" t="s">
        <v>3</v>
      </c>
    </row>
    <row r="6" spans="2:12" x14ac:dyDescent="0.25">
      <c r="B6" s="2">
        <v>3</v>
      </c>
      <c r="C6" t="s">
        <v>4</v>
      </c>
      <c r="E6" s="1"/>
    </row>
    <row r="7" spans="2:12" s="4" customFormat="1" x14ac:dyDescent="0.25">
      <c r="B7" s="3">
        <v>4</v>
      </c>
      <c r="C7" s="4" t="s">
        <v>6</v>
      </c>
    </row>
    <row r="8" spans="2:12" s="6" customFormat="1" x14ac:dyDescent="0.25">
      <c r="B8" s="5"/>
    </row>
    <row r="10" spans="2:12" ht="18.75" x14ac:dyDescent="0.25">
      <c r="B10" s="9" t="s">
        <v>89</v>
      </c>
      <c r="C10" s="10"/>
      <c r="E10" s="11" t="str">
        <f>IFERROR(INDEX(Entrée[Catégorie],MATCH(1,Entrée[ID],0)),"")</f>
        <v>Salaire</v>
      </c>
      <c r="F10" s="11"/>
      <c r="G10" s="7"/>
      <c r="H10" s="11" t="str">
        <f>IFERROR(INDEX(Entrée[Catégorie],MATCH(2,Entrée[ID],0)),"")</f>
        <v>Loyer(s)</v>
      </c>
      <c r="I10" s="11"/>
      <c r="J10" s="7"/>
      <c r="K10" s="11" t="str">
        <f>IFERROR(INDEX(Entrée[Catégorie],MATCH(3,Entrée[ID],0)),"")</f>
        <v>Allocation(s)</v>
      </c>
      <c r="L10" s="11"/>
    </row>
    <row r="11" spans="2:12" x14ac:dyDescent="0.25">
      <c r="B11" s="2" t="s">
        <v>0</v>
      </c>
      <c r="C11" s="2" t="s">
        <v>1</v>
      </c>
      <c r="E11" s="1" t="s">
        <v>0</v>
      </c>
      <c r="F11" s="1" t="s">
        <v>7</v>
      </c>
      <c r="H11" s="1" t="s">
        <v>0</v>
      </c>
      <c r="I11" s="1" t="s">
        <v>7</v>
      </c>
      <c r="K11" s="1" t="s">
        <v>0</v>
      </c>
      <c r="L11" s="1" t="s">
        <v>7</v>
      </c>
    </row>
    <row r="12" spans="2:12" x14ac:dyDescent="0.25">
      <c r="B12" s="2">
        <v>1</v>
      </c>
      <c r="C12" t="s">
        <v>8</v>
      </c>
      <c r="E12" s="2" t="s">
        <v>2</v>
      </c>
      <c r="F12" t="s">
        <v>96</v>
      </c>
      <c r="H12" s="2" t="s">
        <v>9</v>
      </c>
      <c r="I12" t="s">
        <v>94</v>
      </c>
      <c r="K12" s="2" t="s">
        <v>10</v>
      </c>
      <c r="L12" t="s">
        <v>11</v>
      </c>
    </row>
    <row r="13" spans="2:12" x14ac:dyDescent="0.25">
      <c r="B13" s="2">
        <v>2</v>
      </c>
      <c r="C13" t="s">
        <v>12</v>
      </c>
      <c r="E13" s="2" t="s">
        <v>26</v>
      </c>
      <c r="F13" t="s">
        <v>95</v>
      </c>
    </row>
    <row r="14" spans="2:12" x14ac:dyDescent="0.25">
      <c r="B14" s="2">
        <v>3</v>
      </c>
      <c r="C14" t="s">
        <v>13</v>
      </c>
    </row>
    <row r="15" spans="2:12" x14ac:dyDescent="0.25">
      <c r="B15" s="2">
        <v>4</v>
      </c>
      <c r="C15" t="s">
        <v>14</v>
      </c>
    </row>
    <row r="16" spans="2:12" x14ac:dyDescent="0.25">
      <c r="B16" s="2"/>
    </row>
    <row r="17" spans="1:24" s="6" customFormat="1" x14ac:dyDescent="0.25">
      <c r="B17" s="5"/>
    </row>
    <row r="19" spans="1:24" ht="18.75" x14ac:dyDescent="0.25">
      <c r="B19" s="9" t="s">
        <v>88</v>
      </c>
      <c r="C19" s="10"/>
      <c r="E19" s="11" t="str">
        <f>IFERROR(INDEX(Dépense[Catégorie],MATCH(1,Dépense[ID],0)),"")</f>
        <v>Energie</v>
      </c>
      <c r="F19" s="11"/>
      <c r="G19" s="7"/>
      <c r="H19" s="11" t="str">
        <f>IFERROR(INDEX(Dépense[Catégorie],MATCH(2,Dépense[ID],0)),"")</f>
        <v>Mutuelle</v>
      </c>
      <c r="I19" s="11"/>
      <c r="J19" s="7"/>
      <c r="K19" s="11" t="str">
        <f>IFERROR(INDEX(Dépense[Catégorie],MATCH(3,Dépense[ID],0)),"")</f>
        <v>Banque</v>
      </c>
      <c r="L19" s="11"/>
      <c r="M19" s="7"/>
      <c r="N19" s="11" t="str">
        <f>IFERROR(INDEX(Dépense[Catégorie],MATCH(4,Dépense[ID],0)),"")</f>
        <v>Impots</v>
      </c>
      <c r="O19" s="11"/>
      <c r="P19" s="7"/>
      <c r="Q19" s="11" t="str">
        <f>IFERROR(INDEX(Dépense[Catégorie],MATCH(5,Dépense[ID],0)),"")</f>
        <v>Abonnement(s)</v>
      </c>
      <c r="R19" s="11"/>
      <c r="S19" s="7"/>
      <c r="T19" s="11" t="str">
        <f>IFERROR(INDEX(Dépense[Catégorie],MATCH(6,Dépense[ID],0)),"")</f>
        <v>Assurances</v>
      </c>
      <c r="U19" s="11"/>
      <c r="V19" s="7"/>
      <c r="W19" s="11" t="str">
        <f>IFERROR(INDEX(Dépense[Catégorie],MATCH(7,Dépense[ID],0)),"")</f>
        <v>Enfants</v>
      </c>
      <c r="X19" s="11"/>
    </row>
    <row r="20" spans="1:24" x14ac:dyDescent="0.25">
      <c r="B20" s="2" t="s">
        <v>0</v>
      </c>
      <c r="C20" s="2" t="s">
        <v>1</v>
      </c>
      <c r="E20" s="1" t="s">
        <v>0</v>
      </c>
      <c r="F20" s="2" t="s">
        <v>7</v>
      </c>
      <c r="H20" s="1" t="s">
        <v>0</v>
      </c>
      <c r="I20" s="1" t="s">
        <v>7</v>
      </c>
      <c r="K20" s="1" t="s">
        <v>0</v>
      </c>
      <c r="L20" s="1" t="s">
        <v>7</v>
      </c>
      <c r="N20" s="1" t="s">
        <v>0</v>
      </c>
      <c r="O20" s="1" t="s">
        <v>7</v>
      </c>
      <c r="Q20" s="1" t="s">
        <v>0</v>
      </c>
      <c r="R20" s="1" t="s">
        <v>7</v>
      </c>
      <c r="T20" s="1" t="s">
        <v>0</v>
      </c>
      <c r="U20" s="1" t="s">
        <v>7</v>
      </c>
      <c r="W20" s="1" t="s">
        <v>0</v>
      </c>
      <c r="X20" s="1" t="s">
        <v>7</v>
      </c>
    </row>
    <row r="21" spans="1:24" x14ac:dyDescent="0.25">
      <c r="B21" s="1">
        <v>1</v>
      </c>
      <c r="C21" t="s">
        <v>97</v>
      </c>
      <c r="E21" s="1" t="s">
        <v>2</v>
      </c>
      <c r="F21" t="s">
        <v>15</v>
      </c>
      <c r="H21" s="2" t="s">
        <v>9</v>
      </c>
      <c r="I21" t="s">
        <v>16</v>
      </c>
      <c r="K21" s="1" t="s">
        <v>10</v>
      </c>
      <c r="L21" t="s">
        <v>17</v>
      </c>
      <c r="N21" s="1" t="s">
        <v>18</v>
      </c>
      <c r="O21" t="s">
        <v>19</v>
      </c>
      <c r="Q21" s="1" t="s">
        <v>20</v>
      </c>
      <c r="R21" t="s">
        <v>21</v>
      </c>
      <c r="T21" s="1" t="s">
        <v>22</v>
      </c>
      <c r="U21" t="s">
        <v>23</v>
      </c>
      <c r="W21" s="1" t="s">
        <v>24</v>
      </c>
      <c r="X21" t="s">
        <v>90</v>
      </c>
    </row>
    <row r="22" spans="1:24" x14ac:dyDescent="0.25">
      <c r="B22" s="1">
        <v>2</v>
      </c>
      <c r="C22" t="s">
        <v>25</v>
      </c>
      <c r="E22" s="1" t="s">
        <v>26</v>
      </c>
      <c r="F22" t="s">
        <v>27</v>
      </c>
      <c r="K22" s="1" t="s">
        <v>28</v>
      </c>
      <c r="L22" t="s">
        <v>29</v>
      </c>
      <c r="N22" s="1" t="s">
        <v>30</v>
      </c>
      <c r="O22" t="s">
        <v>31</v>
      </c>
      <c r="Q22" s="1" t="s">
        <v>32</v>
      </c>
      <c r="R22" t="s">
        <v>33</v>
      </c>
      <c r="T22" s="1" t="s">
        <v>34</v>
      </c>
      <c r="U22" t="s">
        <v>35</v>
      </c>
      <c r="W22" s="1" t="s">
        <v>36</v>
      </c>
      <c r="X22" t="s">
        <v>91</v>
      </c>
    </row>
    <row r="23" spans="1:24" x14ac:dyDescent="0.25">
      <c r="B23" s="1">
        <v>3</v>
      </c>
      <c r="C23" t="s">
        <v>37</v>
      </c>
      <c r="E23" s="1" t="s">
        <v>38</v>
      </c>
      <c r="F23" t="s">
        <v>39</v>
      </c>
      <c r="N23" s="1" t="s">
        <v>40</v>
      </c>
      <c r="O23" t="s">
        <v>41</v>
      </c>
      <c r="Q23" s="2" t="s">
        <v>42</v>
      </c>
      <c r="R23" t="s">
        <v>43</v>
      </c>
      <c r="T23" s="1" t="s">
        <v>44</v>
      </c>
      <c r="U23" t="s">
        <v>45</v>
      </c>
      <c r="W23" s="1" t="s">
        <v>46</v>
      </c>
      <c r="X23" t="s">
        <v>92</v>
      </c>
    </row>
    <row r="24" spans="1:24" x14ac:dyDescent="0.25">
      <c r="B24" s="1">
        <v>4</v>
      </c>
      <c r="C24" t="s">
        <v>47</v>
      </c>
      <c r="W24" s="1" t="s">
        <v>48</v>
      </c>
      <c r="X24" t="s">
        <v>93</v>
      </c>
    </row>
    <row r="25" spans="1:24" x14ac:dyDescent="0.25">
      <c r="B25" s="1">
        <v>5</v>
      </c>
      <c r="C25" t="s">
        <v>49</v>
      </c>
    </row>
    <row r="26" spans="1:24" ht="16.5" customHeight="1" x14ac:dyDescent="0.25">
      <c r="B26" s="1">
        <v>6</v>
      </c>
      <c r="C26" t="s">
        <v>50</v>
      </c>
    </row>
    <row r="27" spans="1:24" x14ac:dyDescent="0.25">
      <c r="B27" s="1">
        <v>7</v>
      </c>
      <c r="C27" t="s">
        <v>51</v>
      </c>
    </row>
    <row r="28" spans="1:24" x14ac:dyDescent="0.25">
      <c r="B28" s="1">
        <v>8</v>
      </c>
      <c r="C28" t="s">
        <v>52</v>
      </c>
    </row>
    <row r="29" spans="1:24" s="4" customFormat="1" x14ac:dyDescent="0.25">
      <c r="A29"/>
      <c r="B29" s="1">
        <v>9</v>
      </c>
      <c r="C29" t="s">
        <v>59</v>
      </c>
      <c r="D29"/>
      <c r="E29"/>
      <c r="F29"/>
    </row>
    <row r="30" spans="1:24" x14ac:dyDescent="0.25">
      <c r="B30" s="1">
        <v>10</v>
      </c>
      <c r="C30" t="s">
        <v>66</v>
      </c>
    </row>
    <row r="31" spans="1:24" x14ac:dyDescent="0.25">
      <c r="B31" s="1">
        <v>11</v>
      </c>
      <c r="C31" t="s">
        <v>70</v>
      </c>
    </row>
    <row r="32" spans="1:24" ht="18.75" x14ac:dyDescent="0.25">
      <c r="B32" s="1">
        <v>12</v>
      </c>
      <c r="C32" t="s">
        <v>71</v>
      </c>
      <c r="E32" s="11" t="str">
        <f>IFERROR(INDEX(Dépense[Catégorie],MATCH(8,Dépense[ID],0)),"")</f>
        <v>Alimentations</v>
      </c>
      <c r="F32" s="11"/>
      <c r="G32" s="7"/>
      <c r="H32" s="11" t="str">
        <f>IFERROR(INDEX(Dépense[Catégorie],MATCH(9,Dépense[ID],0)),"")</f>
        <v>Travaux/Entretien</v>
      </c>
      <c r="I32" s="11"/>
      <c r="J32" s="7"/>
      <c r="K32" s="11" t="str">
        <f>IFERROR(INDEX(Dépense[Catégorie],MATCH(10,Dépense[ID],0)),"")</f>
        <v>Epargne</v>
      </c>
      <c r="L32" s="11"/>
      <c r="M32" s="7"/>
      <c r="N32" s="11" t="str">
        <f>IFERROR(INDEX(Dépense[Catégorie],MATCH(11,Dépense[ID],0)),"")</f>
        <v>Loisir</v>
      </c>
      <c r="O32" s="11"/>
      <c r="P32" s="7"/>
      <c r="Q32" s="11" t="str">
        <f>IFERROR(INDEX(Dépense[Catégorie],MATCH(12,Dépense[ID],0)),"")</f>
        <v>Santé</v>
      </c>
      <c r="R32" s="11"/>
      <c r="S32" s="7"/>
      <c r="T32" s="11" t="str">
        <f>IFERROR(INDEX(Dépense[Catégorie],MATCH(13,Dépense[ID],0)),"")</f>
        <v>Voiture</v>
      </c>
      <c r="U32" s="11"/>
    </row>
    <row r="33" spans="2:21" x14ac:dyDescent="0.25">
      <c r="B33" s="1">
        <v>13</v>
      </c>
      <c r="C33" t="s">
        <v>45</v>
      </c>
      <c r="E33" t="s">
        <v>0</v>
      </c>
      <c r="F33" t="s">
        <v>7</v>
      </c>
      <c r="H33" t="s">
        <v>0</v>
      </c>
      <c r="I33" t="s">
        <v>7</v>
      </c>
      <c r="K33" t="s">
        <v>0</v>
      </c>
      <c r="L33" t="s">
        <v>7</v>
      </c>
      <c r="N33" t="s">
        <v>0</v>
      </c>
      <c r="O33" t="s">
        <v>7</v>
      </c>
      <c r="Q33" t="s">
        <v>0</v>
      </c>
      <c r="R33" t="s">
        <v>7</v>
      </c>
      <c r="T33" t="s">
        <v>0</v>
      </c>
      <c r="U33" t="s">
        <v>7</v>
      </c>
    </row>
    <row r="34" spans="2:21" x14ac:dyDescent="0.25">
      <c r="E34" t="s">
        <v>73</v>
      </c>
      <c r="F34" t="s">
        <v>53</v>
      </c>
      <c r="H34" t="s">
        <v>75</v>
      </c>
      <c r="I34" t="s">
        <v>54</v>
      </c>
      <c r="K34" t="s">
        <v>77</v>
      </c>
      <c r="L34" t="s">
        <v>55</v>
      </c>
      <c r="N34" t="s">
        <v>79</v>
      </c>
      <c r="O34" t="s">
        <v>56</v>
      </c>
      <c r="Q34" t="s">
        <v>82</v>
      </c>
      <c r="R34" t="s">
        <v>57</v>
      </c>
      <c r="T34" t="s">
        <v>86</v>
      </c>
      <c r="U34" t="s">
        <v>58</v>
      </c>
    </row>
    <row r="35" spans="2:21" x14ac:dyDescent="0.25">
      <c r="E35" t="s">
        <v>74</v>
      </c>
      <c r="F35" t="s">
        <v>60</v>
      </c>
      <c r="H35" t="s">
        <v>76</v>
      </c>
      <c r="I35" t="s">
        <v>61</v>
      </c>
      <c r="K35" t="s">
        <v>78</v>
      </c>
      <c r="L35" t="s">
        <v>62</v>
      </c>
      <c r="N35" t="s">
        <v>80</v>
      </c>
      <c r="O35" t="s">
        <v>63</v>
      </c>
      <c r="Q35" t="s">
        <v>83</v>
      </c>
      <c r="R35" t="s">
        <v>64</v>
      </c>
      <c r="T35" t="s">
        <v>87</v>
      </c>
      <c r="U35" t="s">
        <v>65</v>
      </c>
    </row>
    <row r="36" spans="2:21" x14ac:dyDescent="0.25">
      <c r="H36" t="s">
        <v>84</v>
      </c>
      <c r="I36" t="s">
        <v>67</v>
      </c>
      <c r="N36" t="s">
        <v>81</v>
      </c>
      <c r="O36" t="s">
        <v>68</v>
      </c>
      <c r="Q36" t="s">
        <v>85</v>
      </c>
      <c r="R36" t="s">
        <v>69</v>
      </c>
    </row>
  </sheetData>
  <mergeCells count="19">
    <mergeCell ref="T19:U19"/>
    <mergeCell ref="W19:X19"/>
    <mergeCell ref="E32:F32"/>
    <mergeCell ref="H32:I32"/>
    <mergeCell ref="K32:L32"/>
    <mergeCell ref="N32:O32"/>
    <mergeCell ref="Q32:R32"/>
    <mergeCell ref="T32:U32"/>
    <mergeCell ref="Q19:R19"/>
    <mergeCell ref="B19:C19"/>
    <mergeCell ref="E19:F19"/>
    <mergeCell ref="H19:I19"/>
    <mergeCell ref="K19:L19"/>
    <mergeCell ref="N19:O19"/>
    <mergeCell ref="B1:C2"/>
    <mergeCell ref="B10:C10"/>
    <mergeCell ref="E10:F10"/>
    <mergeCell ref="H10:I10"/>
    <mergeCell ref="K10:L10"/>
  </mergeCells>
  <pageMargins left="0.7" right="0.7" top="0.75" bottom="0.75" header="0.3" footer="0.3"/>
  <tableParts count="19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1A2057-67E8-456F-B7FE-D1A60AE1D6FC}">
  <sheetPr codeName="Feuil3"/>
  <dimension ref="A1:D25"/>
  <sheetViews>
    <sheetView tabSelected="1" workbookViewId="0"/>
  </sheetViews>
  <sheetFormatPr baseColWidth="10" defaultRowHeight="15" x14ac:dyDescent="0.25"/>
  <cols>
    <col min="1" max="3" width="12.42578125" style="12" customWidth="1"/>
    <col min="4" max="4" width="32.140625" style="12" customWidth="1"/>
    <col min="5" max="5" width="25.140625" style="12" bestFit="1" customWidth="1"/>
    <col min="6" max="16384" width="11.42578125" style="12"/>
  </cols>
  <sheetData>
    <row r="1" spans="1:4" x14ac:dyDescent="0.25">
      <c r="A1" s="13" t="s">
        <v>72</v>
      </c>
      <c r="B1" s="13" t="s">
        <v>1</v>
      </c>
      <c r="C1" s="13" t="s">
        <v>100</v>
      </c>
      <c r="D1" s="13" t="s">
        <v>98</v>
      </c>
    </row>
    <row r="2" spans="1:4" x14ac:dyDescent="0.25">
      <c r="A2" s="12">
        <v>1</v>
      </c>
      <c r="B2" s="12">
        <v>0</v>
      </c>
      <c r="C2" s="12">
        <v>0</v>
      </c>
      <c r="D2" s="12" t="s">
        <v>5</v>
      </c>
    </row>
    <row r="3" spans="1:4" x14ac:dyDescent="0.25">
      <c r="A3" s="12">
        <v>1</v>
      </c>
      <c r="B3" s="12">
        <v>1</v>
      </c>
      <c r="C3" s="12">
        <v>0</v>
      </c>
      <c r="D3" s="12" t="s">
        <v>8</v>
      </c>
    </row>
    <row r="4" spans="1:4" x14ac:dyDescent="0.25">
      <c r="A4" s="12">
        <v>1</v>
      </c>
      <c r="B4" s="12">
        <v>1</v>
      </c>
      <c r="C4" s="12">
        <v>1</v>
      </c>
      <c r="D4" s="12" t="s">
        <v>96</v>
      </c>
    </row>
    <row r="5" spans="1:4" x14ac:dyDescent="0.25">
      <c r="A5" s="12">
        <v>1</v>
      </c>
      <c r="B5" s="12">
        <v>1</v>
      </c>
      <c r="C5" s="12">
        <v>2</v>
      </c>
      <c r="D5" s="12" t="s">
        <v>95</v>
      </c>
    </row>
    <row r="6" spans="1:4" x14ac:dyDescent="0.25">
      <c r="A6" s="12">
        <v>1</v>
      </c>
      <c r="B6" s="12">
        <v>2</v>
      </c>
      <c r="C6" s="12">
        <v>0</v>
      </c>
      <c r="D6" s="12" t="s">
        <v>12</v>
      </c>
    </row>
    <row r="7" spans="1:4" x14ac:dyDescent="0.25">
      <c r="A7" s="12">
        <v>1</v>
      </c>
      <c r="B7" s="12">
        <v>2</v>
      </c>
      <c r="C7" s="12">
        <v>1</v>
      </c>
      <c r="D7" s="12" t="s">
        <v>94</v>
      </c>
    </row>
    <row r="8" spans="1:4" x14ac:dyDescent="0.25">
      <c r="A8" s="12">
        <v>1</v>
      </c>
      <c r="B8" s="12">
        <v>3</v>
      </c>
      <c r="C8" s="12">
        <v>0</v>
      </c>
      <c r="D8" s="12" t="s">
        <v>13</v>
      </c>
    </row>
    <row r="9" spans="1:4" x14ac:dyDescent="0.25">
      <c r="A9" s="12">
        <v>1</v>
      </c>
      <c r="B9" s="12">
        <v>3</v>
      </c>
      <c r="C9" s="12">
        <v>1</v>
      </c>
      <c r="D9" s="12" t="s">
        <v>11</v>
      </c>
    </row>
    <row r="10" spans="1:4" x14ac:dyDescent="0.25">
      <c r="A10" s="12">
        <v>1</v>
      </c>
      <c r="B10" s="12">
        <v>4</v>
      </c>
      <c r="C10" s="12">
        <v>0</v>
      </c>
      <c r="D10" s="12" t="s">
        <v>99</v>
      </c>
    </row>
    <row r="11" spans="1:4" x14ac:dyDescent="0.25">
      <c r="A11" s="12">
        <v>2</v>
      </c>
      <c r="B11" s="12">
        <v>0</v>
      </c>
      <c r="C11" s="12">
        <v>0</v>
      </c>
      <c r="D11" s="12" t="s">
        <v>3</v>
      </c>
    </row>
    <row r="12" spans="1:4" x14ac:dyDescent="0.25">
      <c r="A12" s="12">
        <v>2</v>
      </c>
      <c r="B12" s="12">
        <v>1</v>
      </c>
      <c r="C12" s="12">
        <v>0</v>
      </c>
      <c r="D12" s="12" t="s">
        <v>97</v>
      </c>
    </row>
    <row r="13" spans="1:4" x14ac:dyDescent="0.25">
      <c r="A13" s="12">
        <v>2</v>
      </c>
      <c r="B13" s="12">
        <v>1</v>
      </c>
      <c r="C13" s="12">
        <v>1</v>
      </c>
      <c r="D13" s="12" t="s">
        <v>15</v>
      </c>
    </row>
    <row r="14" spans="1:4" x14ac:dyDescent="0.25">
      <c r="A14" s="12">
        <v>2</v>
      </c>
      <c r="B14" s="12">
        <v>1</v>
      </c>
      <c r="C14" s="12">
        <v>2</v>
      </c>
      <c r="D14" s="12" t="s">
        <v>27</v>
      </c>
    </row>
    <row r="15" spans="1:4" x14ac:dyDescent="0.25">
      <c r="A15" s="12">
        <v>2</v>
      </c>
      <c r="B15" s="12">
        <v>1</v>
      </c>
      <c r="C15" s="12">
        <v>3</v>
      </c>
      <c r="D15" s="12" t="s">
        <v>39</v>
      </c>
    </row>
    <row r="16" spans="1:4" x14ac:dyDescent="0.25">
      <c r="A16" s="12">
        <v>2</v>
      </c>
      <c r="B16" s="12">
        <v>2</v>
      </c>
      <c r="C16" s="12">
        <v>0</v>
      </c>
      <c r="D16" s="12" t="s">
        <v>25</v>
      </c>
    </row>
    <row r="17" spans="1:4" x14ac:dyDescent="0.25">
      <c r="A17" s="12">
        <v>2</v>
      </c>
      <c r="B17" s="12">
        <v>2</v>
      </c>
      <c r="C17" s="12">
        <v>1</v>
      </c>
      <c r="D17" s="12" t="s">
        <v>16</v>
      </c>
    </row>
    <row r="18" spans="1:4" x14ac:dyDescent="0.25">
      <c r="A18" s="12">
        <v>2</v>
      </c>
      <c r="B18" s="12">
        <v>3</v>
      </c>
      <c r="C18" s="12">
        <v>0</v>
      </c>
      <c r="D18" s="12" t="s">
        <v>37</v>
      </c>
    </row>
    <row r="19" spans="1:4" x14ac:dyDescent="0.25">
      <c r="A19" s="12">
        <v>2</v>
      </c>
      <c r="B19" s="12">
        <v>3</v>
      </c>
      <c r="C19" s="12">
        <v>1</v>
      </c>
      <c r="D19" s="12" t="s">
        <v>17</v>
      </c>
    </row>
    <row r="20" spans="1:4" x14ac:dyDescent="0.25">
      <c r="A20" s="12">
        <v>2</v>
      </c>
      <c r="B20" s="12">
        <v>3</v>
      </c>
      <c r="C20" s="12">
        <v>2</v>
      </c>
      <c r="D20" s="12" t="s">
        <v>101</v>
      </c>
    </row>
    <row r="21" spans="1:4" x14ac:dyDescent="0.25">
      <c r="A21" s="12">
        <v>2</v>
      </c>
      <c r="B21" s="12">
        <v>4</v>
      </c>
      <c r="C21" s="12">
        <v>0</v>
      </c>
      <c r="D21" s="12" t="s">
        <v>47</v>
      </c>
    </row>
    <row r="22" spans="1:4" x14ac:dyDescent="0.25">
      <c r="A22" s="12">
        <v>2</v>
      </c>
      <c r="B22" s="12">
        <v>4</v>
      </c>
      <c r="C22" s="12">
        <v>1</v>
      </c>
      <c r="D22" s="12" t="s">
        <v>19</v>
      </c>
    </row>
    <row r="23" spans="1:4" x14ac:dyDescent="0.25">
      <c r="A23" s="12">
        <v>2</v>
      </c>
      <c r="B23" s="12">
        <v>4</v>
      </c>
      <c r="C23" s="12">
        <v>2</v>
      </c>
      <c r="D23" s="12" t="s">
        <v>31</v>
      </c>
    </row>
    <row r="24" spans="1:4" x14ac:dyDescent="0.25">
      <c r="A24" s="12">
        <v>2</v>
      </c>
      <c r="B24" s="12">
        <v>4</v>
      </c>
      <c r="C24" s="12">
        <v>3</v>
      </c>
      <c r="D24" s="12" t="s">
        <v>41</v>
      </c>
    </row>
    <row r="25" spans="1:4" ht="16.5" customHeight="1" x14ac:dyDescent="0.25"/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TypeCategoSousCatego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B</dc:creator>
  <cp:lastModifiedBy>Cylfo</cp:lastModifiedBy>
  <dcterms:created xsi:type="dcterms:W3CDTF">2023-03-14T18:13:30Z</dcterms:created>
  <dcterms:modified xsi:type="dcterms:W3CDTF">2023-03-18T21:21:25Z</dcterms:modified>
</cp:coreProperties>
</file>