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D:\Cylfo\EP\Dalise\"/>
    </mc:Choice>
  </mc:AlternateContent>
  <xr:revisionPtr revIDLastSave="0" documentId="13_ncr:1_{40FAF446-4E85-4AD9-BC1B-04AE733BFA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.4.2 Procédure alternative" sheetId="1" r:id="rId1"/>
    <sheet name="G.4.4 Balance âgée" sheetId="8" r:id="rId2"/>
  </sheets>
  <definedNames>
    <definedName name="_xlnm._FilterDatabase" localSheetId="0" hidden="1">'G.4.2 Procédure alternative'!$A$2:$O$7</definedName>
    <definedName name="_xlnm._FilterDatabase" localSheetId="1" hidden="1">'G.4.4 Balance âgée'!$A$3:$N$12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  <c r="G4" i="1"/>
  <c r="G5" i="1"/>
  <c r="G6" i="1"/>
  <c r="G7" i="1"/>
  <c r="G3" i="1"/>
  <c r="H4" i="1"/>
  <c r="H5" i="1"/>
  <c r="H6" i="1"/>
  <c r="H7" i="1"/>
  <c r="H3" i="1"/>
  <c r="D12" i="8"/>
  <c r="E12" i="8"/>
  <c r="F12" i="8"/>
  <c r="G12" i="8"/>
  <c r="H12" i="8"/>
  <c r="I12" i="8"/>
  <c r="J12" i="8"/>
  <c r="K12" i="8"/>
  <c r="L12" i="8"/>
  <c r="M12" i="8"/>
  <c r="C12" i="8"/>
  <c r="N7" i="8"/>
  <c r="N8" i="8"/>
  <c r="D4" i="1" s="1"/>
  <c r="N9" i="8"/>
  <c r="D7" i="1" s="1"/>
  <c r="N10" i="8"/>
  <c r="D6" i="1" s="1"/>
  <c r="N11" i="8"/>
  <c r="D3" i="1" s="1"/>
  <c r="N6" i="8"/>
  <c r="D5" i="1" s="1"/>
  <c r="N12" i="8" l="1"/>
  <c r="J4" i="1"/>
  <c r="J6" i="1"/>
  <c r="J3" i="1"/>
  <c r="J7" i="1"/>
  <c r="J5" i="1"/>
</calcChain>
</file>

<file path=xl/sharedStrings.xml><?xml version="1.0" encoding="utf-8"?>
<sst xmlns="http://schemas.openxmlformats.org/spreadsheetml/2006/main" count="47" uniqueCount="41">
  <si>
    <t>LIB_COMPTE</t>
  </si>
  <si>
    <t>Total général</t>
  </si>
  <si>
    <t>4411190300</t>
  </si>
  <si>
    <t>4411190380</t>
  </si>
  <si>
    <t>4411200190</t>
  </si>
  <si>
    <t>4411200280</t>
  </si>
  <si>
    <t>4411260010</t>
  </si>
  <si>
    <t>Code</t>
  </si>
  <si>
    <t>Fournisseurs</t>
  </si>
  <si>
    <t>Solde</t>
  </si>
  <si>
    <t>Index</t>
  </si>
  <si>
    <t>Décaissements subséquents</t>
  </si>
  <si>
    <t>Check</t>
  </si>
  <si>
    <t>Test de réalité</t>
  </si>
  <si>
    <t xml:space="preserve">commentaire </t>
  </si>
  <si>
    <t>AN</t>
  </si>
  <si>
    <t>TOC Achats/circuls/tests de réalité/cut-off</t>
  </si>
  <si>
    <t>4411230070</t>
  </si>
  <si>
    <t>Étiquettes de lignes</t>
  </si>
  <si>
    <t>Janvier</t>
  </si>
  <si>
    <t>Février</t>
  </si>
  <si>
    <t>AVRIL</t>
  </si>
  <si>
    <t>JUIN</t>
  </si>
  <si>
    <t>JUILLET</t>
  </si>
  <si>
    <t>AOUT</t>
  </si>
  <si>
    <t>septembre</t>
  </si>
  <si>
    <t>octobre</t>
  </si>
  <si>
    <t>novembre</t>
  </si>
  <si>
    <t>décembre</t>
  </si>
  <si>
    <t>Dettes échues antérieures à 2022</t>
  </si>
  <si>
    <t>Dettes échues datant de 2022</t>
  </si>
  <si>
    <t xml:space="preserve">Dettes non échues </t>
  </si>
  <si>
    <t>Factures échues antérieurs à 2022</t>
  </si>
  <si>
    <t>Factures non echues datant de 2022</t>
  </si>
  <si>
    <t>Factures échues datant de 2022</t>
  </si>
  <si>
    <t>ZZ</t>
  </si>
  <si>
    <t>TV</t>
  </si>
  <si>
    <t>SN</t>
  </si>
  <si>
    <t>W</t>
  </si>
  <si>
    <t>TM</t>
  </si>
  <si>
    <t>PRIVEE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</si>
</sst>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</numFmts>
  <fonts count="10" x14ac:knownFonts="1">
    <font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color rgb="FFFF0000"/>
      <name val="Trebuchet MS"/>
      <family val="2"/>
    </font>
    <font>
      <b/>
      <sz val="10"/>
      <color theme="1"/>
      <name val="Trebuchet MS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Trebuchet MS"/>
      <family val="2"/>
    </font>
    <font>
      <b/>
      <sz val="10"/>
      <color rgb="FFFF0000"/>
      <name val="Trebuchet MS"/>
      <family val="2"/>
    </font>
    <font>
      <sz val="10"/>
      <color theme="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164" fontId="0" fillId="0" borderId="0" xfId="1" applyFont="1"/>
    <xf numFmtId="4" fontId="2" fillId="2" borderId="3" xfId="0" applyNumberFormat="1" applyFont="1" applyFill="1" applyBorder="1" applyAlignment="1">
      <alignment horizontal="center" vertical="center"/>
    </xf>
    <xf numFmtId="164" fontId="2" fillId="2" borderId="3" xfId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0" fontId="0" fillId="0" borderId="2" xfId="0" applyBorder="1"/>
    <xf numFmtId="164" fontId="0" fillId="0" borderId="2" xfId="1" applyFont="1" applyBorder="1"/>
    <xf numFmtId="164" fontId="3" fillId="0" borderId="2" xfId="0" applyNumberFormat="1" applyFont="1" applyBorder="1"/>
    <xf numFmtId="0" fontId="0" fillId="0" borderId="0" xfId="0" applyAlignment="1">
      <alignment horizontal="center"/>
    </xf>
    <xf numFmtId="0" fontId="2" fillId="2" borderId="2" xfId="0" applyFont="1" applyFill="1" applyBorder="1"/>
    <xf numFmtId="165" fontId="2" fillId="2" borderId="2" xfId="1" applyNumberFormat="1" applyFont="1" applyFill="1" applyBorder="1"/>
    <xf numFmtId="165" fontId="0" fillId="0" borderId="2" xfId="1" applyNumberFormat="1" applyFont="1" applyBorder="1"/>
    <xf numFmtId="165" fontId="0" fillId="0" borderId="0" xfId="1" applyNumberFormat="1" applyFont="1"/>
    <xf numFmtId="0" fontId="2" fillId="2" borderId="2" xfId="0" applyFont="1" applyFill="1" applyBorder="1" applyAlignment="1">
      <alignment horizontal="left"/>
    </xf>
    <xf numFmtId="165" fontId="2" fillId="2" borderId="2" xfId="1" applyNumberFormat="1" applyFont="1" applyFill="1" applyBorder="1" applyAlignment="1">
      <alignment horizontal="center"/>
    </xf>
    <xf numFmtId="0" fontId="4" fillId="0" borderId="0" xfId="0" applyFont="1"/>
    <xf numFmtId="165" fontId="1" fillId="0" borderId="0" xfId="1" applyNumberFormat="1" applyFont="1"/>
    <xf numFmtId="0" fontId="2" fillId="2" borderId="4" xfId="0" applyFont="1" applyFill="1" applyBorder="1" applyAlignment="1">
      <alignment horizontal="left"/>
    </xf>
    <xf numFmtId="165" fontId="2" fillId="2" borderId="5" xfId="1" applyNumberFormat="1" applyFont="1" applyFill="1" applyBorder="1" applyAlignment="1">
      <alignment horizontal="center"/>
    </xf>
    <xf numFmtId="0" fontId="0" fillId="4" borderId="2" xfId="0" applyFill="1" applyBorder="1"/>
    <xf numFmtId="165" fontId="0" fillId="4" borderId="2" xfId="1" applyNumberFormat="1" applyFont="1" applyFill="1" applyBorder="1"/>
    <xf numFmtId="165" fontId="9" fillId="5" borderId="2" xfId="1" applyNumberFormat="1" applyFont="1" applyFill="1" applyBorder="1" applyAlignment="1">
      <alignment horizontal="center" vertical="center" wrapText="1"/>
    </xf>
    <xf numFmtId="0" fontId="0" fillId="6" borderId="2" xfId="0" applyFill="1" applyBorder="1"/>
    <xf numFmtId="165" fontId="0" fillId="6" borderId="2" xfId="1" applyNumberFormat="1" applyFont="1" applyFill="1" applyBorder="1"/>
    <xf numFmtId="0" fontId="8" fillId="0" borderId="2" xfId="0" applyFont="1" applyBorder="1" applyAlignment="1">
      <alignment horizontal="center" vertical="center" wrapText="1"/>
    </xf>
    <xf numFmtId="165" fontId="9" fillId="3" borderId="2" xfId="1" applyNumberFormat="1" applyFont="1" applyFill="1" applyBorder="1" applyAlignment="1">
      <alignment horizontal="center" vertical="center" wrapText="1"/>
    </xf>
    <xf numFmtId="165" fontId="9" fillId="3" borderId="4" xfId="1" applyNumberFormat="1" applyFont="1" applyFill="1" applyBorder="1" applyAlignment="1">
      <alignment horizontal="center" vertical="center" wrapText="1"/>
    </xf>
    <xf numFmtId="165" fontId="9" fillId="3" borderId="6" xfId="1" applyNumberFormat="1" applyFont="1" applyFill="1" applyBorder="1" applyAlignment="1">
      <alignment horizontal="center" vertical="center" wrapText="1"/>
    </xf>
    <xf numFmtId="165" fontId="9" fillId="3" borderId="5" xfId="1" applyNumberFormat="1" applyFont="1" applyFill="1" applyBorder="1" applyAlignment="1">
      <alignment horizontal="center" vertical="center" wrapText="1"/>
    </xf>
  </cellXfs>
  <cellStyles count="6">
    <cellStyle name="Milliers" xfId="1" builtinId="3"/>
    <cellStyle name="Milliers 2" xfId="4" xr:uid="{00000000-0005-0000-0000-000001000000}"/>
    <cellStyle name="Milliers 3" xfId="5" xr:uid="{00000000-0005-0000-0000-000002000000}"/>
    <cellStyle name="Normal" xfId="0" builtinId="0"/>
    <cellStyle name="Normal 2 2" xfId="2" xr:uid="{00000000-0005-0000-0000-000004000000}"/>
    <cellStyle name="Normal 30" xfId="3" xr:uid="{00000000-0005-0000-0000-000005000000}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9999"/>
  </sheetPr>
  <dimension ref="A1:L7"/>
  <sheetViews>
    <sheetView tabSelected="1" zoomScale="90" zoomScaleNormal="90" workbookViewId="0">
      <selection activeCell="F3" sqref="F3"/>
    </sheetView>
  </sheetViews>
  <sheetFormatPr baseColWidth="10" defaultRowHeight="15" x14ac:dyDescent="0.3"/>
  <cols>
    <col min="1" max="1" width="22" customWidth="1"/>
    <col min="2" max="2" width="49.42578125" customWidth="1"/>
    <col min="3" max="3" width="1.42578125" customWidth="1"/>
    <col min="4" max="4" width="19.28515625" customWidth="1"/>
    <col min="6" max="6" width="19" style="4" customWidth="1"/>
    <col min="7" max="7" width="21.5703125" style="11" bestFit="1" customWidth="1"/>
    <col min="8" max="8" width="20.7109375" customWidth="1"/>
    <col min="9" max="9" width="16.140625" style="4" bestFit="1" customWidth="1"/>
    <col min="10" max="10" width="16" customWidth="1"/>
    <col min="11" max="11" width="14.140625" customWidth="1"/>
    <col min="12" max="12" width="11" bestFit="1" customWidth="1"/>
  </cols>
  <sheetData>
    <row r="1" spans="1:12" x14ac:dyDescent="0.3">
      <c r="I1"/>
    </row>
    <row r="2" spans="1:12" ht="30" x14ac:dyDescent="0.3">
      <c r="A2" s="2" t="s">
        <v>7</v>
      </c>
      <c r="B2" s="2" t="s">
        <v>8</v>
      </c>
      <c r="C2" s="5"/>
      <c r="D2" s="5" t="s">
        <v>9</v>
      </c>
      <c r="E2" s="5" t="s">
        <v>10</v>
      </c>
      <c r="F2" s="6" t="s">
        <v>32</v>
      </c>
      <c r="G2" s="7" t="s">
        <v>33</v>
      </c>
      <c r="H2" s="7" t="s">
        <v>34</v>
      </c>
      <c r="I2" s="6" t="s">
        <v>11</v>
      </c>
      <c r="J2" s="7" t="s">
        <v>12</v>
      </c>
      <c r="K2" s="7" t="s">
        <v>13</v>
      </c>
      <c r="L2" s="7" t="s">
        <v>14</v>
      </c>
    </row>
    <row r="3" spans="1:12" ht="16.5" x14ac:dyDescent="0.3">
      <c r="A3" s="3">
        <v>4411260010</v>
      </c>
      <c r="B3" s="3" t="s">
        <v>35</v>
      </c>
      <c r="D3" s="14">
        <f>+'G.4.4 Balance âgée'!N11</f>
        <v>-75625</v>
      </c>
      <c r="E3" s="9"/>
      <c r="F3" s="9">
        <f>+SUMIF('G.4.4 Balance âgée'!$B$6:$B$11,'G.4.2 Procédure alternative'!$B3,'G.4.4 Balance âgée'!$C$6:$C$11)</f>
        <v>0</v>
      </c>
      <c r="G3" s="9">
        <f>SUMPRODUCT(('G.4.4 Balance âgée'!$B$6:$B$11='G.4.2 Procédure alternative'!B3)*('G.4.4 Balance âgée'!$D$6:$J$11))</f>
        <v>0</v>
      </c>
      <c r="H3" s="9">
        <f>SUMPRODUCT(('G.4.4 Balance âgée'!$B$6:$B$11='G.4.2 Procédure alternative'!B3)*('G.4.4 Balance âgée'!$K$6:$M$11))</f>
        <v>-75625</v>
      </c>
      <c r="I3" s="9"/>
      <c r="J3" s="10">
        <f>D3-SUM(F3:H3)</f>
        <v>0</v>
      </c>
      <c r="K3" s="27" t="s">
        <v>16</v>
      </c>
      <c r="L3" s="8"/>
    </row>
    <row r="4" spans="1:12" ht="16.5" x14ac:dyDescent="0.3">
      <c r="A4" s="3">
        <v>4411200190</v>
      </c>
      <c r="B4" s="3" t="s">
        <v>36</v>
      </c>
      <c r="D4" s="14">
        <f>+'G.4.4 Balance âgée'!N8</f>
        <v>-149371</v>
      </c>
      <c r="E4" s="9"/>
      <c r="F4" s="9">
        <f>+SUMIF('G.4.4 Balance âgée'!$B$6:$B$11,'G.4.2 Procédure alternative'!$B4,'G.4.4 Balance âgée'!$C$6:$C$11)</f>
        <v>0</v>
      </c>
      <c r="G4" s="9">
        <f>SUMPRODUCT(('G.4.4 Balance âgée'!$B$6:$B$11='G.4.2 Procédure alternative'!B4)*('G.4.4 Balance âgée'!$D$6:$J$11))</f>
        <v>-74775</v>
      </c>
      <c r="H4" s="9">
        <f>SUMPRODUCT(('G.4.4 Balance âgée'!$B$6:$B$11='G.4.2 Procédure alternative'!B4)*('G.4.4 Balance âgée'!$K$6:$M$11))</f>
        <v>-74596</v>
      </c>
      <c r="I4" s="9"/>
      <c r="J4" s="10">
        <f t="shared" ref="J4:J7" si="0">D4-SUM(F4:H4)</f>
        <v>0</v>
      </c>
      <c r="K4" s="27"/>
      <c r="L4" s="8"/>
    </row>
    <row r="5" spans="1:12" ht="16.5" x14ac:dyDescent="0.3">
      <c r="A5" s="3">
        <v>4411190300</v>
      </c>
      <c r="B5" s="3" t="s">
        <v>37</v>
      </c>
      <c r="D5" s="14">
        <f>+'G.4.4 Balance âgée'!N6</f>
        <v>-7406000</v>
      </c>
      <c r="E5" s="9"/>
      <c r="F5" s="9">
        <f>+SUMIF('G.4.4 Balance âgée'!$B$6:$B$11,'G.4.2 Procédure alternative'!$B5,'G.4.4 Balance âgée'!$C$6:$C$11)</f>
        <v>0</v>
      </c>
      <c r="G5" s="9">
        <f>SUMPRODUCT(('G.4.4 Balance âgée'!$B$6:$B$11='G.4.2 Procédure alternative'!B5)*('G.4.4 Balance âgée'!$D$6:$J$11))</f>
        <v>0</v>
      </c>
      <c r="H5" s="9">
        <f>SUMPRODUCT(('G.4.4 Balance âgée'!$B$6:$B$11='G.4.2 Procédure alternative'!B5)*('G.4.4 Balance âgée'!$K$6:$M$11))</f>
        <v>-7406000</v>
      </c>
      <c r="I5" s="9"/>
      <c r="J5" s="10">
        <f t="shared" si="0"/>
        <v>0</v>
      </c>
      <c r="K5" s="27"/>
      <c r="L5" s="8"/>
    </row>
    <row r="6" spans="1:12" ht="16.5" x14ac:dyDescent="0.3">
      <c r="A6" s="3">
        <v>4411230070</v>
      </c>
      <c r="B6" s="3" t="s">
        <v>38</v>
      </c>
      <c r="D6" s="14">
        <f>+'G.4.4 Balance âgée'!N10</f>
        <v>-516531</v>
      </c>
      <c r="E6" s="9"/>
      <c r="F6" s="9">
        <f>+SUMIF('G.4.4 Balance âgée'!$B$6:$B$11,'G.4.2 Procédure alternative'!$B6,'G.4.4 Balance âgée'!$C$6:$C$11)</f>
        <v>0</v>
      </c>
      <c r="G6" s="9">
        <f>SUMPRODUCT(('G.4.4 Balance âgée'!$B$6:$B$11='G.4.2 Procédure alternative'!B6)*('G.4.4 Balance âgée'!$D$6:$J$11))</f>
        <v>0</v>
      </c>
      <c r="H6" s="9">
        <f>SUMPRODUCT(('G.4.4 Balance âgée'!$B$6:$B$11='G.4.2 Procédure alternative'!B6)*('G.4.4 Balance âgée'!$K$6:$M$11))</f>
        <v>-516531</v>
      </c>
      <c r="I6" s="9"/>
      <c r="J6" s="10">
        <f t="shared" si="0"/>
        <v>0</v>
      </c>
      <c r="K6" s="27"/>
      <c r="L6" s="8"/>
    </row>
    <row r="7" spans="1:12" ht="16.5" x14ac:dyDescent="0.3">
      <c r="A7" s="3">
        <v>4411200280</v>
      </c>
      <c r="B7" s="3" t="s">
        <v>39</v>
      </c>
      <c r="D7" s="14">
        <f>+'G.4.4 Balance âgée'!N9</f>
        <v>-660734</v>
      </c>
      <c r="E7" s="9"/>
      <c r="F7" s="9">
        <f>+SUMIF('G.4.4 Balance âgée'!$B$6:$B$11,'G.4.2 Procédure alternative'!$B7,'G.4.4 Balance âgée'!$C$6:$C$11)</f>
        <v>0</v>
      </c>
      <c r="G7" s="9">
        <f>SUMPRODUCT(('G.4.4 Balance âgée'!$B$6:$B$11='G.4.2 Procédure alternative'!B7)*('G.4.4 Balance âgée'!$D$6:$J$11))</f>
        <v>0</v>
      </c>
      <c r="H7" s="9">
        <f>SUMPRODUCT(('G.4.4 Balance âgée'!$B$6:$B$11='G.4.2 Procédure alternative'!B7)*('G.4.4 Balance âgée'!$K$6:$M$11))</f>
        <v>-660734</v>
      </c>
      <c r="I7" s="9"/>
      <c r="J7" s="10">
        <f t="shared" si="0"/>
        <v>0</v>
      </c>
      <c r="K7" s="27"/>
      <c r="L7" s="8"/>
    </row>
  </sheetData>
  <mergeCells count="1">
    <mergeCell ref="K3:K7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9999"/>
  </sheetPr>
  <dimension ref="A3:O17"/>
  <sheetViews>
    <sheetView zoomScale="90" zoomScaleNormal="90" workbookViewId="0">
      <pane ySplit="5" topLeftCell="A6" activePane="bottomLeft" state="frozen"/>
      <selection pane="bottomLeft"/>
    </sheetView>
  </sheetViews>
  <sheetFormatPr baseColWidth="10" defaultRowHeight="15" x14ac:dyDescent="0.3"/>
  <cols>
    <col min="1" max="1" width="19.85546875" bestFit="1" customWidth="1"/>
    <col min="2" max="2" width="12.140625" bestFit="1" customWidth="1"/>
    <col min="3" max="3" width="25.28515625" style="15" customWidth="1"/>
    <col min="4" max="5" width="11.85546875" style="15" bestFit="1" customWidth="1"/>
    <col min="6" max="6" width="14.7109375" style="15" customWidth="1"/>
    <col min="7" max="7" width="12.42578125" style="15" customWidth="1"/>
    <col min="8" max="8" width="11.85546875" style="15" bestFit="1" customWidth="1"/>
    <col min="9" max="9" width="10.42578125" style="15" bestFit="1" customWidth="1"/>
    <col min="10" max="10" width="13.7109375" style="15" bestFit="1" customWidth="1"/>
    <col min="11" max="13" width="14.85546875" style="15" bestFit="1" customWidth="1"/>
    <col min="14" max="14" width="15.7109375" style="15" bestFit="1" customWidth="1"/>
  </cols>
  <sheetData>
    <row r="3" spans="1:15" s="1" customFormat="1" x14ac:dyDescent="0.3">
      <c r="A3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30" x14ac:dyDescent="0.3">
      <c r="C4" s="24" t="s">
        <v>29</v>
      </c>
      <c r="D4" s="28" t="s">
        <v>30</v>
      </c>
      <c r="E4" s="28"/>
      <c r="F4" s="28"/>
      <c r="G4" s="28"/>
      <c r="H4" s="28"/>
      <c r="I4" s="28"/>
      <c r="J4" s="28"/>
      <c r="K4" s="29" t="s">
        <v>31</v>
      </c>
      <c r="L4" s="30"/>
      <c r="M4" s="31"/>
    </row>
    <row r="5" spans="1:15" x14ac:dyDescent="0.3">
      <c r="A5" s="16" t="s">
        <v>18</v>
      </c>
      <c r="B5" s="20" t="s">
        <v>0</v>
      </c>
      <c r="C5" s="17" t="s">
        <v>15</v>
      </c>
      <c r="D5" s="17" t="s">
        <v>19</v>
      </c>
      <c r="E5" s="17" t="s">
        <v>20</v>
      </c>
      <c r="F5" s="17" t="s">
        <v>21</v>
      </c>
      <c r="G5" s="17" t="s">
        <v>22</v>
      </c>
      <c r="H5" s="17" t="s">
        <v>23</v>
      </c>
      <c r="I5" s="17" t="s">
        <v>24</v>
      </c>
      <c r="J5" s="17" t="s">
        <v>25</v>
      </c>
      <c r="K5" s="17" t="s">
        <v>26</v>
      </c>
      <c r="L5" s="17" t="s">
        <v>27</v>
      </c>
      <c r="M5" s="17" t="s">
        <v>28</v>
      </c>
      <c r="N5" s="21" t="s">
        <v>1</v>
      </c>
    </row>
    <row r="6" spans="1:15" x14ac:dyDescent="0.3">
      <c r="A6" s="22" t="s">
        <v>2</v>
      </c>
      <c r="B6" s="22" t="s">
        <v>37</v>
      </c>
      <c r="C6" s="23"/>
      <c r="D6" s="23"/>
      <c r="E6" s="23"/>
      <c r="F6" s="23"/>
      <c r="G6" s="23"/>
      <c r="H6" s="23"/>
      <c r="I6" s="23"/>
      <c r="J6" s="23"/>
      <c r="K6" s="23">
        <v>-500000</v>
      </c>
      <c r="L6" s="23">
        <v>-6856000</v>
      </c>
      <c r="M6" s="23">
        <v>-50000</v>
      </c>
      <c r="N6" s="23">
        <f>+SUM(C6:M6)</f>
        <v>-7406000</v>
      </c>
    </row>
    <row r="7" spans="1:15" x14ac:dyDescent="0.3">
      <c r="A7" s="25" t="s">
        <v>3</v>
      </c>
      <c r="B7" s="25" t="s">
        <v>40</v>
      </c>
      <c r="C7" s="26"/>
      <c r="D7" s="26"/>
      <c r="E7" s="26"/>
      <c r="F7" s="26"/>
      <c r="G7" s="26"/>
      <c r="H7" s="26"/>
      <c r="I7" s="26"/>
      <c r="J7" s="26"/>
      <c r="K7" s="26">
        <v>-30000</v>
      </c>
      <c r="L7" s="26">
        <v>-58900</v>
      </c>
      <c r="M7" s="26">
        <v>-58000</v>
      </c>
      <c r="N7" s="23">
        <f t="shared" ref="N7:N11" si="0">+SUM(C7:M7)</f>
        <v>-146900</v>
      </c>
    </row>
    <row r="8" spans="1:15" x14ac:dyDescent="0.3">
      <c r="A8" s="22" t="s">
        <v>4</v>
      </c>
      <c r="B8" s="22" t="s">
        <v>36</v>
      </c>
      <c r="C8" s="23"/>
      <c r="D8" s="23"/>
      <c r="E8" s="23"/>
      <c r="F8" s="23">
        <v>-15680</v>
      </c>
      <c r="G8" s="23">
        <v>-59095</v>
      </c>
      <c r="H8" s="23"/>
      <c r="I8" s="23"/>
      <c r="J8" s="23"/>
      <c r="K8" s="23"/>
      <c r="L8" s="23">
        <v>-5000</v>
      </c>
      <c r="M8" s="23">
        <v>-69596</v>
      </c>
      <c r="N8" s="23">
        <f t="shared" si="0"/>
        <v>-149371</v>
      </c>
    </row>
    <row r="9" spans="1:15" x14ac:dyDescent="0.3">
      <c r="A9" s="25" t="s">
        <v>5</v>
      </c>
      <c r="B9" s="25" t="s">
        <v>39</v>
      </c>
      <c r="C9" s="26"/>
      <c r="D9" s="26"/>
      <c r="E9" s="26"/>
      <c r="F9" s="26"/>
      <c r="G9" s="26"/>
      <c r="H9" s="26"/>
      <c r="I9" s="26"/>
      <c r="J9" s="26"/>
      <c r="K9" s="26">
        <v>-59500</v>
      </c>
      <c r="L9" s="26">
        <v>-595615</v>
      </c>
      <c r="M9" s="26">
        <v>-5619</v>
      </c>
      <c r="N9" s="23">
        <f t="shared" si="0"/>
        <v>-660734</v>
      </c>
    </row>
    <row r="10" spans="1:15" x14ac:dyDescent="0.3">
      <c r="A10" s="25" t="s">
        <v>17</v>
      </c>
      <c r="B10" s="25" t="s">
        <v>38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>
        <v>-516531</v>
      </c>
      <c r="N10" s="23">
        <f t="shared" si="0"/>
        <v>-516531</v>
      </c>
    </row>
    <row r="11" spans="1:15" x14ac:dyDescent="0.3">
      <c r="A11" s="22" t="s">
        <v>6</v>
      </c>
      <c r="B11" s="22" t="s">
        <v>35</v>
      </c>
      <c r="C11" s="23"/>
      <c r="D11" s="23"/>
      <c r="E11" s="23"/>
      <c r="F11" s="23"/>
      <c r="G11" s="23"/>
      <c r="H11" s="23"/>
      <c r="I11" s="23"/>
      <c r="J11" s="23"/>
      <c r="K11" s="23">
        <v>-5599</v>
      </c>
      <c r="L11" s="23">
        <v>-1565</v>
      </c>
      <c r="M11" s="23">
        <v>-68461</v>
      </c>
      <c r="N11" s="23">
        <f t="shared" si="0"/>
        <v>-75625</v>
      </c>
    </row>
    <row r="12" spans="1:15" x14ac:dyDescent="0.3">
      <c r="A12" s="12" t="s">
        <v>1</v>
      </c>
      <c r="B12" s="12"/>
      <c r="C12" s="13">
        <f>+SUM(C6:C11)</f>
        <v>0</v>
      </c>
      <c r="D12" s="13">
        <f t="shared" ref="D12:M12" si="1">+SUM(D6:D11)</f>
        <v>0</v>
      </c>
      <c r="E12" s="13">
        <f t="shared" si="1"/>
        <v>0</v>
      </c>
      <c r="F12" s="13">
        <f t="shared" si="1"/>
        <v>-15680</v>
      </c>
      <c r="G12" s="13">
        <f t="shared" si="1"/>
        <v>-59095</v>
      </c>
      <c r="H12" s="13">
        <f t="shared" si="1"/>
        <v>0</v>
      </c>
      <c r="I12" s="13">
        <f t="shared" si="1"/>
        <v>0</v>
      </c>
      <c r="J12" s="13">
        <f t="shared" si="1"/>
        <v>0</v>
      </c>
      <c r="K12" s="13">
        <f t="shared" si="1"/>
        <v>-595099</v>
      </c>
      <c r="L12" s="13">
        <f t="shared" si="1"/>
        <v>-7517080</v>
      </c>
      <c r="M12" s="13">
        <f t="shared" si="1"/>
        <v>-768207</v>
      </c>
      <c r="N12" s="13">
        <f>+SUM(C12:M12)</f>
        <v>-8955161</v>
      </c>
    </row>
    <row r="17" spans="2:2" x14ac:dyDescent="0.3">
      <c r="B17" s="15"/>
    </row>
  </sheetData>
  <mergeCells count="2">
    <mergeCell ref="D4:J4"/>
    <mergeCell ref="K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G.4.2 Procédure alternative</vt:lpstr>
      <vt:lpstr>G.4.4 Balance âgée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LAAROUSSI</dc:creator>
  <cp:lastModifiedBy>Cylfo</cp:lastModifiedBy>
  <dcterms:created xsi:type="dcterms:W3CDTF">2022-03-17T10:07:24Z</dcterms:created>
  <dcterms:modified xsi:type="dcterms:W3CDTF">2023-03-14T16:59:59Z</dcterms:modified>
</cp:coreProperties>
</file>