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DFCD1E0B-97CD-47C5-B660-CE77BC20CA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ENU" sheetId="1" r:id="rId1"/>
    <sheet name="COMPOSITION" sheetId="2" r:id="rId2"/>
    <sheet name="COUT_MATIERE" sheetId="3" r:id="rId3"/>
    <sheet name="POIDS_MATIERE" sheetId="4" r:id="rId4"/>
    <sheet name="LISTE_PRODUIT" sheetId="5" r:id="rId5"/>
    <sheet name="menu_à_imprimer" sheetId="6" r:id="rId6"/>
    <sheet name="Paramètres" sheetId="7" r:id="rId7"/>
  </sheets>
  <definedNames>
    <definedName name="LST_PLATS_CHAUDS">Paramètres!$A$2:$A$5</definedName>
    <definedName name="LST_TYPES_PLATS">Paramètres!$A$9:$A$13</definedName>
    <definedName name="MENU_SOURCE">Paramètres!$G$1</definedName>
    <definedName name="PCD_VIANDE">Paramètres!$A$2</definedName>
    <definedName name="T_CONV_PLATS_D2R">Paramètres!$A$17:$B$25</definedName>
    <definedName name="T_PLATS_CHAUDS">Paramètres!$A$2:$B$5</definedName>
    <definedName name="TD_FECULENTS">Paramètres!$A$5</definedName>
    <definedName name="TD_LEGUMES">Paramètres!$A$4</definedName>
    <definedName name="TD_POISSON">Paramètres!$A$3</definedName>
    <definedName name="TD_VIANDE">Paramètres!$A$2</definedName>
    <definedName name="TP_FECULENTS">Paramètres!$A$11</definedName>
    <definedName name="TP_LEGFRU_CRUS">Paramètres!$A$12</definedName>
    <definedName name="TP_LEGFRU_CUITS">Paramètres!$A$10</definedName>
    <definedName name="TP_PROD_LAITIERS">Paramètres!$A$13</definedName>
    <definedName name="TP_PROTIDIQUES">Paramètres!$A$9</definedName>
    <definedName name="V_INVITATION">Paramètres!$G$5</definedName>
    <definedName name="V_LEGENDE">Paramètres!$G$3</definedName>
    <definedName name="_xlnm.Print_Area" localSheetId="5">menu_à_imprimer!$A$1:$G$25</definedName>
  </definedNames>
  <calcPr calcId="191029"/>
  <customWorkbookViews>
    <customWorkbookView name="test" guid="{756EAC38-9D43-47FF-BD55-C7A7235E51EF}" maximized="1" xWindow="-8" yWindow="-8" windowWidth="1936" windowHeight="1056" activeSheetId="6"/>
  </customWorkbookViews>
</workbook>
</file>

<file path=xl/calcChain.xml><?xml version="1.0" encoding="utf-8"?>
<calcChain xmlns="http://schemas.openxmlformats.org/spreadsheetml/2006/main">
  <c r="H32" i="1" l="1"/>
  <c r="F32" i="1"/>
  <c r="D32" i="1"/>
  <c r="B32" i="1"/>
  <c r="D8" i="7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B28" i="1"/>
  <c r="G5" i="7"/>
  <c r="H30" i="1" s="1"/>
  <c r="P8" i="7"/>
  <c r="S8" i="7" s="1"/>
  <c r="R9" i="7" s="1"/>
  <c r="T9" i="7" s="1"/>
  <c r="T8" i="7"/>
  <c r="P9" i="7"/>
  <c r="P10" i="7"/>
  <c r="P11" i="7"/>
  <c r="S9" i="7" l="1"/>
  <c r="R10" i="7" s="1"/>
  <c r="S10" i="7" s="1"/>
  <c r="R11" i="7" s="1"/>
  <c r="K19" i="4"/>
  <c r="G19" i="3"/>
  <c r="J58" i="2"/>
  <c r="J51" i="2"/>
  <c r="J45" i="2"/>
  <c r="J39" i="2"/>
  <c r="J33" i="2"/>
  <c r="J27" i="2"/>
  <c r="J21" i="2"/>
  <c r="J16" i="2"/>
  <c r="J12" i="2"/>
  <c r="J8" i="2"/>
  <c r="J4" i="2"/>
  <c r="G76" i="2"/>
  <c r="G58" i="2"/>
  <c r="B1" i="5"/>
  <c r="Q24" i="4"/>
  <c r="L24" i="4"/>
  <c r="G24" i="4"/>
  <c r="B24" i="4"/>
  <c r="P19" i="4"/>
  <c r="F19" i="4"/>
  <c r="A19" i="4"/>
  <c r="P18" i="4"/>
  <c r="K18" i="4"/>
  <c r="F18" i="4"/>
  <c r="A18" i="4"/>
  <c r="P17" i="4"/>
  <c r="K17" i="4"/>
  <c r="F17" i="4"/>
  <c r="A17" i="4"/>
  <c r="P16" i="4"/>
  <c r="K16" i="4"/>
  <c r="F16" i="4"/>
  <c r="A16" i="4"/>
  <c r="Q14" i="4"/>
  <c r="L14" i="4"/>
  <c r="G14" i="4"/>
  <c r="B14" i="4"/>
  <c r="Q13" i="4"/>
  <c r="L13" i="4"/>
  <c r="G13" i="4"/>
  <c r="B13" i="4"/>
  <c r="Q12" i="4"/>
  <c r="L12" i="4"/>
  <c r="G12" i="4"/>
  <c r="B12" i="4"/>
  <c r="Q11" i="4"/>
  <c r="L11" i="4"/>
  <c r="G11" i="4"/>
  <c r="B11" i="4"/>
  <c r="Q10" i="4"/>
  <c r="L10" i="4"/>
  <c r="G10" i="4"/>
  <c r="B10" i="4"/>
  <c r="Q9" i="4"/>
  <c r="L9" i="4"/>
  <c r="G9" i="4"/>
  <c r="B9" i="4"/>
  <c r="P7" i="4"/>
  <c r="K7" i="4"/>
  <c r="F7" i="4"/>
  <c r="A7" i="4"/>
  <c r="P6" i="4"/>
  <c r="K6" i="4"/>
  <c r="F6" i="4"/>
  <c r="A6" i="4"/>
  <c r="P5" i="4"/>
  <c r="K5" i="4"/>
  <c r="F5" i="4"/>
  <c r="A5" i="4"/>
  <c r="P4" i="4"/>
  <c r="K4" i="4"/>
  <c r="F4" i="4"/>
  <c r="A4" i="4"/>
  <c r="C1" i="4"/>
  <c r="K24" i="3"/>
  <c r="H24" i="3"/>
  <c r="E24" i="3"/>
  <c r="B24" i="3"/>
  <c r="J19" i="3"/>
  <c r="D19" i="3"/>
  <c r="A19" i="3"/>
  <c r="J18" i="3"/>
  <c r="G18" i="3"/>
  <c r="D18" i="3"/>
  <c r="A18" i="3"/>
  <c r="J17" i="3"/>
  <c r="G17" i="3"/>
  <c r="D17" i="3"/>
  <c r="A17" i="3"/>
  <c r="J16" i="3"/>
  <c r="G16" i="3"/>
  <c r="D16" i="3"/>
  <c r="A16" i="3"/>
  <c r="K14" i="3"/>
  <c r="H14" i="3"/>
  <c r="E14" i="3"/>
  <c r="B14" i="3"/>
  <c r="K13" i="3"/>
  <c r="H13" i="3"/>
  <c r="E13" i="3"/>
  <c r="B13" i="3"/>
  <c r="K12" i="3"/>
  <c r="H12" i="3"/>
  <c r="E12" i="3"/>
  <c r="B12" i="3"/>
  <c r="K11" i="3"/>
  <c r="H11" i="3"/>
  <c r="E11" i="3"/>
  <c r="B11" i="3"/>
  <c r="K10" i="3"/>
  <c r="H10" i="3"/>
  <c r="E10" i="3"/>
  <c r="B10" i="3"/>
  <c r="K9" i="3"/>
  <c r="H9" i="3"/>
  <c r="E9" i="3"/>
  <c r="B9" i="3"/>
  <c r="J7" i="3"/>
  <c r="G7" i="3"/>
  <c r="D7" i="3"/>
  <c r="A7" i="3"/>
  <c r="J6" i="3"/>
  <c r="G6" i="3"/>
  <c r="D6" i="3"/>
  <c r="A6" i="3"/>
  <c r="J5" i="3"/>
  <c r="G5" i="3"/>
  <c r="D5" i="3"/>
  <c r="A5" i="3"/>
  <c r="J4" i="3"/>
  <c r="G4" i="3"/>
  <c r="D4" i="3"/>
  <c r="A4" i="3"/>
  <c r="C1" i="3"/>
  <c r="J90" i="2"/>
  <c r="G90" i="2"/>
  <c r="D90" i="2"/>
  <c r="A90" i="2"/>
  <c r="J89" i="2"/>
  <c r="G89" i="2"/>
  <c r="D89" i="2"/>
  <c r="A89" i="2"/>
  <c r="J76" i="2"/>
  <c r="D76" i="2"/>
  <c r="A76" i="2"/>
  <c r="J70" i="2"/>
  <c r="G70" i="2"/>
  <c r="D70" i="2"/>
  <c r="A70" i="2"/>
  <c r="J64" i="2"/>
  <c r="G64" i="2"/>
  <c r="D64" i="2"/>
  <c r="A64" i="2"/>
  <c r="D58" i="2"/>
  <c r="A58" i="2"/>
  <c r="J57" i="2"/>
  <c r="G57" i="2"/>
  <c r="D57" i="2"/>
  <c r="A57" i="2"/>
  <c r="G51" i="2"/>
  <c r="D51" i="2"/>
  <c r="A51" i="2"/>
  <c r="G45" i="2"/>
  <c r="D45" i="2"/>
  <c r="A45" i="2"/>
  <c r="G39" i="2"/>
  <c r="D39" i="2"/>
  <c r="A39" i="2"/>
  <c r="G33" i="2"/>
  <c r="D33" i="2"/>
  <c r="A33" i="2"/>
  <c r="G27" i="2"/>
  <c r="D27" i="2"/>
  <c r="A27" i="2"/>
  <c r="G21" i="2"/>
  <c r="D21" i="2"/>
  <c r="A21" i="2"/>
  <c r="J20" i="2"/>
  <c r="G20" i="2"/>
  <c r="D20" i="2"/>
  <c r="A20" i="2"/>
  <c r="G16" i="2"/>
  <c r="D16" i="2"/>
  <c r="A16" i="2"/>
  <c r="G12" i="2"/>
  <c r="D12" i="2"/>
  <c r="A12" i="2"/>
  <c r="G8" i="2"/>
  <c r="D8" i="2"/>
  <c r="A8" i="2"/>
  <c r="G4" i="2"/>
  <c r="D4" i="2"/>
  <c r="A4" i="2"/>
  <c r="J3" i="2"/>
  <c r="G3" i="2"/>
  <c r="D3" i="2"/>
  <c r="A3" i="2"/>
  <c r="B1" i="2"/>
  <c r="D233" i="5"/>
  <c r="F233" i="5" s="1"/>
  <c r="D232" i="5"/>
  <c r="F232" i="5" s="1"/>
  <c r="D231" i="5"/>
  <c r="F231" i="5" s="1"/>
  <c r="D230" i="5"/>
  <c r="F230" i="5" s="1"/>
  <c r="D229" i="5"/>
  <c r="F229" i="5" s="1"/>
  <c r="D228" i="5"/>
  <c r="F228" i="5" s="1"/>
  <c r="D227" i="5"/>
  <c r="F227" i="5" s="1"/>
  <c r="D226" i="5"/>
  <c r="F226" i="5" s="1"/>
  <c r="D225" i="5"/>
  <c r="F225" i="5" s="1"/>
  <c r="D224" i="5"/>
  <c r="F224" i="5" s="1"/>
  <c r="D223" i="5"/>
  <c r="F223" i="5" s="1"/>
  <c r="D222" i="5"/>
  <c r="F222" i="5" s="1"/>
  <c r="D221" i="5"/>
  <c r="F221" i="5" s="1"/>
  <c r="D220" i="5"/>
  <c r="F220" i="5" s="1"/>
  <c r="D219" i="5"/>
  <c r="F219" i="5" s="1"/>
  <c r="D218" i="5"/>
  <c r="F218" i="5" s="1"/>
  <c r="D217" i="5"/>
  <c r="F217" i="5" s="1"/>
  <c r="D216" i="5"/>
  <c r="F216" i="5" s="1"/>
  <c r="D215" i="5"/>
  <c r="F215" i="5" s="1"/>
  <c r="D214" i="5"/>
  <c r="F214" i="5" s="1"/>
  <c r="D213" i="5"/>
  <c r="F213" i="5" s="1"/>
  <c r="D212" i="5"/>
  <c r="F212" i="5" s="1"/>
  <c r="D211" i="5"/>
  <c r="F211" i="5" s="1"/>
  <c r="D210" i="5"/>
  <c r="F210" i="5" s="1"/>
  <c r="D209" i="5"/>
  <c r="F209" i="5" s="1"/>
  <c r="D208" i="5"/>
  <c r="F208" i="5" s="1"/>
  <c r="D207" i="5"/>
  <c r="F207" i="5" s="1"/>
  <c r="D206" i="5"/>
  <c r="F206" i="5" s="1"/>
  <c r="D205" i="5"/>
  <c r="F205" i="5" s="1"/>
  <c r="D204" i="5"/>
  <c r="F204" i="5" s="1"/>
  <c r="D203" i="5"/>
  <c r="F203" i="5" s="1"/>
  <c r="D202" i="5"/>
  <c r="F202" i="5" s="1"/>
  <c r="D201" i="5"/>
  <c r="F201" i="5" s="1"/>
  <c r="D200" i="5"/>
  <c r="F200" i="5" s="1"/>
  <c r="D199" i="5"/>
  <c r="F199" i="5" s="1"/>
  <c r="D198" i="5"/>
  <c r="F198" i="5" s="1"/>
  <c r="D197" i="5"/>
  <c r="F197" i="5" s="1"/>
  <c r="D196" i="5"/>
  <c r="F196" i="5" s="1"/>
  <c r="D195" i="5"/>
  <c r="F195" i="5" s="1"/>
  <c r="D194" i="5"/>
  <c r="F194" i="5" s="1"/>
  <c r="D193" i="5"/>
  <c r="F193" i="5" s="1"/>
  <c r="D192" i="5"/>
  <c r="F192" i="5" s="1"/>
  <c r="D191" i="5"/>
  <c r="F191" i="5" s="1"/>
  <c r="D190" i="5"/>
  <c r="F190" i="5" s="1"/>
  <c r="D189" i="5"/>
  <c r="F189" i="5" s="1"/>
  <c r="D188" i="5"/>
  <c r="F188" i="5" s="1"/>
  <c r="D187" i="5"/>
  <c r="F187" i="5" s="1"/>
  <c r="D186" i="5"/>
  <c r="F186" i="5" s="1"/>
  <c r="D185" i="5"/>
  <c r="F185" i="5" s="1"/>
  <c r="D184" i="5"/>
  <c r="F184" i="5" s="1"/>
  <c r="D183" i="5"/>
  <c r="F183" i="5" s="1"/>
  <c r="D182" i="5"/>
  <c r="F182" i="5" s="1"/>
  <c r="D181" i="5"/>
  <c r="F181" i="5" s="1"/>
  <c r="D180" i="5"/>
  <c r="F180" i="5" s="1"/>
  <c r="D179" i="5"/>
  <c r="F179" i="5" s="1"/>
  <c r="D178" i="5"/>
  <c r="F178" i="5" s="1"/>
  <c r="D177" i="5"/>
  <c r="F177" i="5" s="1"/>
  <c r="D176" i="5"/>
  <c r="F176" i="5" s="1"/>
  <c r="D175" i="5"/>
  <c r="F175" i="5" s="1"/>
  <c r="D174" i="5"/>
  <c r="F174" i="5" s="1"/>
  <c r="D173" i="5"/>
  <c r="F173" i="5" s="1"/>
  <c r="D172" i="5"/>
  <c r="F172" i="5" s="1"/>
  <c r="D171" i="5"/>
  <c r="F171" i="5" s="1"/>
  <c r="D170" i="5"/>
  <c r="F170" i="5" s="1"/>
  <c r="D169" i="5"/>
  <c r="F169" i="5" s="1"/>
  <c r="D168" i="5"/>
  <c r="F168" i="5" s="1"/>
  <c r="D167" i="5"/>
  <c r="F167" i="5" s="1"/>
  <c r="D166" i="5"/>
  <c r="F166" i="5" s="1"/>
  <c r="D165" i="5"/>
  <c r="F165" i="5" s="1"/>
  <c r="D164" i="5"/>
  <c r="F164" i="5" s="1"/>
  <c r="D163" i="5"/>
  <c r="F163" i="5" s="1"/>
  <c r="D162" i="5"/>
  <c r="F162" i="5" s="1"/>
  <c r="D161" i="5"/>
  <c r="F161" i="5" s="1"/>
  <c r="D160" i="5"/>
  <c r="F160" i="5" s="1"/>
  <c r="D159" i="5"/>
  <c r="F159" i="5" s="1"/>
  <c r="D158" i="5"/>
  <c r="F158" i="5" s="1"/>
  <c r="D157" i="5"/>
  <c r="F157" i="5" s="1"/>
  <c r="D156" i="5"/>
  <c r="F156" i="5" s="1"/>
  <c r="D155" i="5"/>
  <c r="F155" i="5" s="1"/>
  <c r="D154" i="5"/>
  <c r="F154" i="5" s="1"/>
  <c r="D153" i="5"/>
  <c r="F153" i="5" s="1"/>
  <c r="D152" i="5"/>
  <c r="F152" i="5" s="1"/>
  <c r="D151" i="5"/>
  <c r="F151" i="5" s="1"/>
  <c r="D150" i="5"/>
  <c r="F150" i="5" s="1"/>
  <c r="D149" i="5"/>
  <c r="F149" i="5" s="1"/>
  <c r="D148" i="5"/>
  <c r="F148" i="5" s="1"/>
  <c r="D147" i="5"/>
  <c r="F147" i="5" s="1"/>
  <c r="D146" i="5"/>
  <c r="F146" i="5" s="1"/>
  <c r="D145" i="5"/>
  <c r="F145" i="5" s="1"/>
  <c r="D144" i="5"/>
  <c r="F144" i="5" s="1"/>
  <c r="D143" i="5"/>
  <c r="F143" i="5" s="1"/>
  <c r="D142" i="5"/>
  <c r="F142" i="5" s="1"/>
  <c r="D141" i="5"/>
  <c r="F141" i="5" s="1"/>
  <c r="D140" i="5"/>
  <c r="F140" i="5" s="1"/>
  <c r="D139" i="5"/>
  <c r="F139" i="5" s="1"/>
  <c r="D138" i="5"/>
  <c r="F138" i="5" s="1"/>
  <c r="D137" i="5"/>
  <c r="F137" i="5" s="1"/>
  <c r="D136" i="5"/>
  <c r="F136" i="5" s="1"/>
  <c r="D135" i="5"/>
  <c r="F135" i="5" s="1"/>
  <c r="D134" i="5"/>
  <c r="F134" i="5" s="1"/>
  <c r="D133" i="5"/>
  <c r="F133" i="5" s="1"/>
  <c r="D132" i="5"/>
  <c r="F132" i="5" s="1"/>
  <c r="D131" i="5"/>
  <c r="F131" i="5" s="1"/>
  <c r="D130" i="5"/>
  <c r="F130" i="5" s="1"/>
  <c r="D129" i="5"/>
  <c r="F129" i="5" s="1"/>
  <c r="D128" i="5"/>
  <c r="F128" i="5" s="1"/>
  <c r="D127" i="5"/>
  <c r="F127" i="5" s="1"/>
  <c r="D126" i="5"/>
  <c r="F126" i="5" s="1"/>
  <c r="D125" i="5"/>
  <c r="F125" i="5" s="1"/>
  <c r="D124" i="5"/>
  <c r="F124" i="5" s="1"/>
  <c r="D123" i="5"/>
  <c r="F123" i="5" s="1"/>
  <c r="D122" i="5"/>
  <c r="F122" i="5" s="1"/>
  <c r="D121" i="5"/>
  <c r="F121" i="5" s="1"/>
  <c r="D120" i="5"/>
  <c r="F120" i="5" s="1"/>
  <c r="D119" i="5"/>
  <c r="F119" i="5" s="1"/>
  <c r="D118" i="5"/>
  <c r="F118" i="5" s="1"/>
  <c r="D117" i="5"/>
  <c r="F117" i="5" s="1"/>
  <c r="D116" i="5"/>
  <c r="F116" i="5" s="1"/>
  <c r="D115" i="5"/>
  <c r="F115" i="5" s="1"/>
  <c r="D114" i="5"/>
  <c r="F114" i="5" s="1"/>
  <c r="D113" i="5"/>
  <c r="F113" i="5" s="1"/>
  <c r="D112" i="5"/>
  <c r="F112" i="5" s="1"/>
  <c r="D111" i="5"/>
  <c r="F111" i="5" s="1"/>
  <c r="D110" i="5"/>
  <c r="F110" i="5" s="1"/>
  <c r="D109" i="5"/>
  <c r="F109" i="5" s="1"/>
  <c r="D108" i="5"/>
  <c r="F108" i="5" s="1"/>
  <c r="D107" i="5"/>
  <c r="F107" i="5" s="1"/>
  <c r="D106" i="5"/>
  <c r="F106" i="5" s="1"/>
  <c r="D105" i="5"/>
  <c r="F105" i="5" s="1"/>
  <c r="D104" i="5"/>
  <c r="F104" i="5" s="1"/>
  <c r="D103" i="5"/>
  <c r="F103" i="5" s="1"/>
  <c r="D102" i="5"/>
  <c r="F102" i="5" s="1"/>
  <c r="D101" i="5"/>
  <c r="F101" i="5" s="1"/>
  <c r="D100" i="5"/>
  <c r="F100" i="5" s="1"/>
  <c r="D99" i="5"/>
  <c r="F99" i="5" s="1"/>
  <c r="D98" i="5"/>
  <c r="F98" i="5" s="1"/>
  <c r="D97" i="5"/>
  <c r="F97" i="5" s="1"/>
  <c r="D96" i="5"/>
  <c r="F96" i="5" s="1"/>
  <c r="D95" i="5"/>
  <c r="F95" i="5" s="1"/>
  <c r="D94" i="5"/>
  <c r="F94" i="5" s="1"/>
  <c r="D93" i="5"/>
  <c r="F93" i="5" s="1"/>
  <c r="D92" i="5"/>
  <c r="F92" i="5" s="1"/>
  <c r="D91" i="5"/>
  <c r="F91" i="5" s="1"/>
  <c r="D90" i="5"/>
  <c r="F90" i="5" s="1"/>
  <c r="D89" i="5"/>
  <c r="F89" i="5" s="1"/>
  <c r="D88" i="5"/>
  <c r="F88" i="5" s="1"/>
  <c r="D87" i="5"/>
  <c r="F87" i="5" s="1"/>
  <c r="D86" i="5"/>
  <c r="F86" i="5" s="1"/>
  <c r="D85" i="5"/>
  <c r="F85" i="5" s="1"/>
  <c r="D84" i="5"/>
  <c r="F84" i="5" s="1"/>
  <c r="D83" i="5"/>
  <c r="F83" i="5" s="1"/>
  <c r="D82" i="5"/>
  <c r="F82" i="5" s="1"/>
  <c r="D81" i="5"/>
  <c r="F81" i="5" s="1"/>
  <c r="D80" i="5"/>
  <c r="F80" i="5" s="1"/>
  <c r="D79" i="5"/>
  <c r="F79" i="5" s="1"/>
  <c r="D78" i="5"/>
  <c r="F78" i="5" s="1"/>
  <c r="D77" i="5"/>
  <c r="F77" i="5" s="1"/>
  <c r="D76" i="5"/>
  <c r="F76" i="5" s="1"/>
  <c r="D75" i="5"/>
  <c r="F75" i="5" s="1"/>
  <c r="D74" i="5"/>
  <c r="F74" i="5" s="1"/>
  <c r="D73" i="5"/>
  <c r="F73" i="5" s="1"/>
  <c r="D72" i="5"/>
  <c r="F72" i="5" s="1"/>
  <c r="D71" i="5"/>
  <c r="F71" i="5" s="1"/>
  <c r="D70" i="5"/>
  <c r="F70" i="5" s="1"/>
  <c r="D69" i="5"/>
  <c r="F69" i="5" s="1"/>
  <c r="D68" i="5"/>
  <c r="F68" i="5" s="1"/>
  <c r="D67" i="5"/>
  <c r="F67" i="5" s="1"/>
  <c r="D66" i="5"/>
  <c r="F66" i="5" s="1"/>
  <c r="D65" i="5"/>
  <c r="F65" i="5" s="1"/>
  <c r="D64" i="5"/>
  <c r="F64" i="5" s="1"/>
  <c r="D63" i="5"/>
  <c r="F63" i="5" s="1"/>
  <c r="D62" i="5"/>
  <c r="F62" i="5" s="1"/>
  <c r="D61" i="5"/>
  <c r="F61" i="5" s="1"/>
  <c r="D60" i="5"/>
  <c r="F60" i="5" s="1"/>
  <c r="D59" i="5"/>
  <c r="F59" i="5" s="1"/>
  <c r="D58" i="5"/>
  <c r="F58" i="5" s="1"/>
  <c r="D57" i="5"/>
  <c r="F57" i="5" s="1"/>
  <c r="D56" i="5"/>
  <c r="F56" i="5" s="1"/>
  <c r="D55" i="5"/>
  <c r="F55" i="5" s="1"/>
  <c r="D54" i="5"/>
  <c r="F54" i="5" s="1"/>
  <c r="D53" i="5"/>
  <c r="F53" i="5" s="1"/>
  <c r="D52" i="5"/>
  <c r="F52" i="5" s="1"/>
  <c r="D51" i="5"/>
  <c r="F51" i="5" s="1"/>
  <c r="D50" i="5"/>
  <c r="F50" i="5" s="1"/>
  <c r="D49" i="5"/>
  <c r="F49" i="5" s="1"/>
  <c r="D48" i="5"/>
  <c r="F48" i="5" s="1"/>
  <c r="D47" i="5"/>
  <c r="F47" i="5" s="1"/>
  <c r="D46" i="5"/>
  <c r="F46" i="5" s="1"/>
  <c r="D45" i="5"/>
  <c r="F45" i="5" s="1"/>
  <c r="D44" i="5"/>
  <c r="F44" i="5" s="1"/>
  <c r="D43" i="5"/>
  <c r="F43" i="5" s="1"/>
  <c r="D42" i="5"/>
  <c r="F42" i="5" s="1"/>
  <c r="D41" i="5"/>
  <c r="F41" i="5" s="1"/>
  <c r="D40" i="5"/>
  <c r="F40" i="5" s="1"/>
  <c r="D39" i="5"/>
  <c r="F39" i="5" s="1"/>
  <c r="D38" i="5"/>
  <c r="F38" i="5" s="1"/>
  <c r="D37" i="5"/>
  <c r="F37" i="5" s="1"/>
  <c r="D36" i="5"/>
  <c r="F36" i="5" s="1"/>
  <c r="D35" i="5"/>
  <c r="F35" i="5" s="1"/>
  <c r="D34" i="5"/>
  <c r="F34" i="5" s="1"/>
  <c r="D33" i="5"/>
  <c r="F33" i="5" s="1"/>
  <c r="D32" i="5"/>
  <c r="F32" i="5" s="1"/>
  <c r="D31" i="5"/>
  <c r="F31" i="5" s="1"/>
  <c r="D30" i="5"/>
  <c r="F30" i="5" s="1"/>
  <c r="D29" i="5"/>
  <c r="F29" i="5" s="1"/>
  <c r="D28" i="5"/>
  <c r="F28" i="5" s="1"/>
  <c r="D27" i="5"/>
  <c r="F27" i="5" s="1"/>
  <c r="D26" i="5"/>
  <c r="F26" i="5" s="1"/>
  <c r="D25" i="5"/>
  <c r="F25" i="5" s="1"/>
  <c r="D24" i="5"/>
  <c r="F24" i="5" s="1"/>
  <c r="D23" i="5"/>
  <c r="F23" i="5" s="1"/>
  <c r="D22" i="5"/>
  <c r="F22" i="5" s="1"/>
  <c r="D21" i="5"/>
  <c r="F21" i="5" s="1"/>
  <c r="D20" i="5"/>
  <c r="F20" i="5" s="1"/>
  <c r="D19" i="5"/>
  <c r="F19" i="5" s="1"/>
  <c r="D18" i="5"/>
  <c r="F18" i="5" s="1"/>
  <c r="D17" i="5"/>
  <c r="F17" i="5" s="1"/>
  <c r="D16" i="5"/>
  <c r="F16" i="5" s="1"/>
  <c r="D15" i="5"/>
  <c r="F15" i="5" s="1"/>
  <c r="D14" i="5"/>
  <c r="F14" i="5" s="1"/>
  <c r="D13" i="5"/>
  <c r="F13" i="5" s="1"/>
  <c r="D12" i="5"/>
  <c r="F12" i="5" s="1"/>
  <c r="D11" i="5"/>
  <c r="F11" i="5" s="1"/>
  <c r="D10" i="5"/>
  <c r="F10" i="5" s="1"/>
  <c r="D9" i="5"/>
  <c r="F9" i="5" s="1"/>
  <c r="D8" i="5"/>
  <c r="F8" i="5" s="1"/>
  <c r="D7" i="5"/>
  <c r="F7" i="5" s="1"/>
  <c r="D6" i="5"/>
  <c r="F6" i="5" s="1"/>
  <c r="D5" i="5"/>
  <c r="F5" i="5" s="1"/>
  <c r="D4" i="5"/>
  <c r="F4" i="5" s="1"/>
  <c r="D3" i="5"/>
  <c r="F3" i="5" s="1"/>
  <c r="T26" i="4"/>
  <c r="O26" i="4"/>
  <c r="J26" i="4"/>
  <c r="E26" i="4"/>
  <c r="T25" i="4"/>
  <c r="O25" i="4"/>
  <c r="J25" i="4"/>
  <c r="E25" i="4"/>
  <c r="T24" i="4"/>
  <c r="O24" i="4"/>
  <c r="J24" i="4"/>
  <c r="E24" i="4"/>
  <c r="T23" i="4"/>
  <c r="O23" i="4"/>
  <c r="J23" i="4"/>
  <c r="E23" i="4"/>
  <c r="T22" i="4"/>
  <c r="O22" i="4"/>
  <c r="J22" i="4"/>
  <c r="E22" i="4"/>
  <c r="T21" i="4"/>
  <c r="O21" i="4"/>
  <c r="J21" i="4"/>
  <c r="E21" i="4"/>
  <c r="T20" i="4"/>
  <c r="O20" i="4"/>
  <c r="J20" i="4"/>
  <c r="E20" i="4"/>
  <c r="T19" i="4"/>
  <c r="O19" i="4"/>
  <c r="J19" i="4"/>
  <c r="E19" i="4"/>
  <c r="T18" i="4"/>
  <c r="O18" i="4"/>
  <c r="J18" i="4"/>
  <c r="E18" i="4"/>
  <c r="T17" i="4"/>
  <c r="O17" i="4"/>
  <c r="J17" i="4"/>
  <c r="E17" i="4"/>
  <c r="T16" i="4"/>
  <c r="O16" i="4"/>
  <c r="J16" i="4"/>
  <c r="E16" i="4"/>
  <c r="T15" i="4"/>
  <c r="O15" i="4"/>
  <c r="J15" i="4"/>
  <c r="E15" i="4"/>
  <c r="T14" i="4"/>
  <c r="O14" i="4"/>
  <c r="J14" i="4"/>
  <c r="E14" i="4"/>
  <c r="T13" i="4"/>
  <c r="O13" i="4"/>
  <c r="J13" i="4"/>
  <c r="E13" i="4"/>
  <c r="T12" i="4"/>
  <c r="O12" i="4"/>
  <c r="J12" i="4"/>
  <c r="E12" i="4"/>
  <c r="T11" i="4"/>
  <c r="O11" i="4"/>
  <c r="J11" i="4"/>
  <c r="E11" i="4"/>
  <c r="T10" i="4"/>
  <c r="O10" i="4"/>
  <c r="J10" i="4"/>
  <c r="E10" i="4"/>
  <c r="T9" i="4"/>
  <c r="O9" i="4"/>
  <c r="J9" i="4"/>
  <c r="E9" i="4"/>
  <c r="T8" i="4"/>
  <c r="O8" i="4"/>
  <c r="J8" i="4"/>
  <c r="E8" i="4"/>
  <c r="T7" i="4"/>
  <c r="O7" i="4"/>
  <c r="J7" i="4"/>
  <c r="E7" i="4"/>
  <c r="T6" i="4"/>
  <c r="O6" i="4"/>
  <c r="J6" i="4"/>
  <c r="E6" i="4"/>
  <c r="T5" i="4"/>
  <c r="O5" i="4"/>
  <c r="J5" i="4"/>
  <c r="E5" i="4"/>
  <c r="T4" i="4"/>
  <c r="O4" i="4"/>
  <c r="J4" i="4"/>
  <c r="E4" i="4"/>
  <c r="K37" i="3"/>
  <c r="K36" i="3"/>
  <c r="K35" i="3"/>
  <c r="K34" i="3"/>
  <c r="D34" i="3"/>
  <c r="G33" i="3" s="1"/>
  <c r="K33" i="3"/>
  <c r="K32" i="3"/>
  <c r="L29" i="3"/>
  <c r="L30" i="3" s="1"/>
  <c r="I29" i="3"/>
  <c r="I30" i="3" s="1"/>
  <c r="F29" i="3"/>
  <c r="F30" i="3" s="1"/>
  <c r="C29" i="3"/>
  <c r="C30" i="3" s="1"/>
  <c r="F1" i="1"/>
  <c r="T10" i="7" l="1"/>
  <c r="G1" i="3"/>
  <c r="C4" i="6"/>
  <c r="S11" i="7"/>
  <c r="R12" i="7" s="1"/>
  <c r="T11" i="7"/>
  <c r="D33" i="3"/>
  <c r="G34" i="3" s="1"/>
  <c r="D32" i="3"/>
  <c r="E1" i="2"/>
  <c r="F1" i="5"/>
  <c r="H1" i="4"/>
  <c r="S12" i="7" l="1"/>
  <c r="T12" i="7"/>
  <c r="E19" i="7" l="1"/>
  <c r="F19" i="7" s="1"/>
  <c r="E27" i="7"/>
  <c r="L27" i="7" s="1"/>
  <c r="G27" i="6" s="1"/>
  <c r="E16" i="7"/>
  <c r="E12" i="7"/>
  <c r="E23" i="7"/>
  <c r="E11" i="7"/>
  <c r="E15" i="7"/>
  <c r="E26" i="7"/>
  <c r="E14" i="7"/>
  <c r="E18" i="7"/>
  <c r="E22" i="7"/>
  <c r="M22" i="7" s="1"/>
  <c r="E25" i="7"/>
  <c r="E13" i="7"/>
  <c r="E31" i="7"/>
  <c r="E20" i="7"/>
  <c r="E8" i="7"/>
  <c r="E29" i="7"/>
  <c r="E28" i="7"/>
  <c r="E10" i="7"/>
  <c r="E21" i="7"/>
  <c r="E9" i="7"/>
  <c r="E30" i="7"/>
  <c r="E17" i="7"/>
  <c r="E24" i="7"/>
  <c r="I12" i="7"/>
  <c r="M8" i="7"/>
  <c r="L21" i="7"/>
  <c r="I21" i="7"/>
  <c r="M13" i="7"/>
  <c r="K13" i="7"/>
  <c r="L23" i="7"/>
  <c r="F14" i="7"/>
  <c r="J8" i="7"/>
  <c r="K18" i="7"/>
  <c r="G11" i="7"/>
  <c r="K23" i="7"/>
  <c r="H13" i="7"/>
  <c r="G13" i="7"/>
  <c r="I9" i="7"/>
  <c r="H9" i="7"/>
  <c r="M18" i="7"/>
  <c r="H16" i="7"/>
  <c r="I11" i="7"/>
  <c r="L16" i="7"/>
  <c r="K16" i="7"/>
  <c r="G12" i="7"/>
  <c r="L12" i="7"/>
  <c r="J16" i="7"/>
  <c r="F21" i="7"/>
  <c r="I16" i="7"/>
  <c r="L8" i="7"/>
  <c r="H18" i="7"/>
  <c r="L9" i="7"/>
  <c r="K9" i="7"/>
  <c r="L14" i="7"/>
  <c r="G14" i="7"/>
  <c r="G9" i="7"/>
  <c r="K12" i="7"/>
  <c r="I8" i="7"/>
  <c r="F12" i="7"/>
  <c r="I13" i="7"/>
  <c r="K14" i="7"/>
  <c r="I14" i="7"/>
  <c r="M11" i="7"/>
  <c r="K11" i="7"/>
  <c r="M14" i="7"/>
  <c r="L18" i="7"/>
  <c r="J12" i="7"/>
  <c r="I23" i="7"/>
  <c r="M16" i="7"/>
  <c r="G23" i="7"/>
  <c r="J23" i="7"/>
  <c r="J21" i="7"/>
  <c r="H21" i="7"/>
  <c r="K8" i="7"/>
  <c r="M12" i="7"/>
  <c r="M23" i="7"/>
  <c r="F11" i="7"/>
  <c r="M9" i="7"/>
  <c r="M21" i="7"/>
  <c r="K21" i="7"/>
  <c r="L13" i="7"/>
  <c r="H8" i="7"/>
  <c r="J9" i="7"/>
  <c r="G21" i="7"/>
  <c r="H11" i="7"/>
  <c r="J18" i="7"/>
  <c r="L11" i="7"/>
  <c r="H23" i="7"/>
  <c r="H14" i="7"/>
  <c r="J11" i="7"/>
  <c r="F9" i="7"/>
  <c r="J13" i="7"/>
  <c r="F16" i="7"/>
  <c r="I18" i="7"/>
  <c r="F23" i="7"/>
  <c r="G8" i="7"/>
  <c r="G16" i="7"/>
  <c r="F13" i="7"/>
  <c r="J14" i="7"/>
  <c r="G18" i="7"/>
  <c r="F18" i="7"/>
  <c r="H12" i="7"/>
  <c r="F8" i="7"/>
  <c r="H19" i="7" l="1"/>
  <c r="C19" i="6" s="1"/>
  <c r="A19" i="6"/>
  <c r="I27" i="7"/>
  <c r="D27" i="6" s="1"/>
  <c r="H27" i="7"/>
  <c r="C27" i="6" s="1"/>
  <c r="K27" i="7"/>
  <c r="F27" i="6" s="1"/>
  <c r="M27" i="7"/>
  <c r="H27" i="6" s="1"/>
  <c r="J27" i="7"/>
  <c r="E27" i="6" s="1"/>
  <c r="F27" i="7"/>
  <c r="A27" i="6" s="1"/>
  <c r="G27" i="7"/>
  <c r="B27" i="6" s="1"/>
  <c r="A21" i="6"/>
  <c r="D21" i="6"/>
  <c r="C21" i="6"/>
  <c r="E21" i="6"/>
  <c r="G21" i="6"/>
  <c r="F21" i="6"/>
  <c r="H21" i="6"/>
  <c r="B21" i="6"/>
  <c r="A11" i="6"/>
  <c r="D11" i="6"/>
  <c r="B11" i="6"/>
  <c r="C11" i="6"/>
  <c r="G11" i="6"/>
  <c r="E11" i="6"/>
  <c r="F11" i="6"/>
  <c r="H11" i="6"/>
  <c r="A23" i="6"/>
  <c r="E23" i="6"/>
  <c r="B23" i="6"/>
  <c r="C23" i="6"/>
  <c r="D23" i="6"/>
  <c r="F23" i="6"/>
  <c r="G23" i="6"/>
  <c r="H23" i="6"/>
  <c r="A14" i="6"/>
  <c r="E14" i="6"/>
  <c r="B14" i="6"/>
  <c r="G14" i="6"/>
  <c r="C14" i="6"/>
  <c r="D14" i="6"/>
  <c r="F14" i="6"/>
  <c r="H14" i="6"/>
  <c r="A12" i="6"/>
  <c r="C12" i="6"/>
  <c r="D12" i="6"/>
  <c r="E12" i="6"/>
  <c r="F12" i="6"/>
  <c r="H12" i="6"/>
  <c r="G12" i="6"/>
  <c r="B12" i="6"/>
  <c r="H22" i="6"/>
  <c r="A9" i="6"/>
  <c r="B9" i="6"/>
  <c r="C9" i="6"/>
  <c r="D9" i="6"/>
  <c r="E9" i="6"/>
  <c r="F9" i="6"/>
  <c r="G9" i="6"/>
  <c r="H9" i="6"/>
  <c r="E16" i="6"/>
  <c r="F16" i="6"/>
  <c r="G16" i="6"/>
  <c r="H16" i="6"/>
  <c r="C16" i="6"/>
  <c r="B16" i="6"/>
  <c r="A16" i="6"/>
  <c r="D16" i="6"/>
  <c r="E13" i="6"/>
  <c r="G13" i="6"/>
  <c r="F13" i="6"/>
  <c r="H13" i="6"/>
  <c r="A13" i="6"/>
  <c r="B13" i="6"/>
  <c r="C13" i="6"/>
  <c r="D13" i="6"/>
  <c r="C18" i="6"/>
  <c r="D18" i="6"/>
  <c r="E18" i="6"/>
  <c r="H18" i="6"/>
  <c r="F18" i="6"/>
  <c r="G18" i="6"/>
  <c r="A18" i="6"/>
  <c r="B18" i="6"/>
  <c r="G8" i="6"/>
  <c r="H8" i="6"/>
  <c r="B8" i="6"/>
  <c r="D8" i="6"/>
  <c r="F8" i="6"/>
  <c r="C8" i="6"/>
  <c r="E8" i="6"/>
  <c r="A8" i="6"/>
  <c r="F28" i="7"/>
  <c r="A28" i="6" s="1"/>
  <c r="L28" i="7"/>
  <c r="G28" i="6" s="1"/>
  <c r="G28" i="7"/>
  <c r="B28" i="6" s="1"/>
  <c r="H28" i="7"/>
  <c r="C28" i="6" s="1"/>
  <c r="I28" i="7"/>
  <c r="D28" i="6" s="1"/>
  <c r="K28" i="7"/>
  <c r="F28" i="6" s="1"/>
  <c r="J28" i="7"/>
  <c r="E28" i="6" s="1"/>
  <c r="M28" i="7"/>
  <c r="H28" i="6" s="1"/>
  <c r="G29" i="7"/>
  <c r="B29" i="6" s="1"/>
  <c r="I29" i="7"/>
  <c r="D29" i="6" s="1"/>
  <c r="H29" i="7"/>
  <c r="C29" i="6" s="1"/>
  <c r="J29" i="7"/>
  <c r="E29" i="6" s="1"/>
  <c r="K29" i="7"/>
  <c r="F29" i="6" s="1"/>
  <c r="L29" i="7"/>
  <c r="G29" i="6" s="1"/>
  <c r="M29" i="7"/>
  <c r="H29" i="6" s="1"/>
  <c r="F29" i="7"/>
  <c r="A29" i="6" s="1"/>
  <c r="F31" i="7"/>
  <c r="A31" i="6" s="1"/>
  <c r="G31" i="7"/>
  <c r="B31" i="6" s="1"/>
  <c r="H31" i="7"/>
  <c r="C31" i="6" s="1"/>
  <c r="I31" i="7"/>
  <c r="D31" i="6" s="1"/>
  <c r="K31" i="7"/>
  <c r="F31" i="6" s="1"/>
  <c r="L31" i="7"/>
  <c r="G31" i="6" s="1"/>
  <c r="J31" i="7"/>
  <c r="E31" i="6" s="1"/>
  <c r="M31" i="7"/>
  <c r="H31" i="6" s="1"/>
  <c r="G26" i="7"/>
  <c r="B26" i="6" s="1"/>
  <c r="I26" i="7"/>
  <c r="D26" i="6" s="1"/>
  <c r="H26" i="7"/>
  <c r="C26" i="6" s="1"/>
  <c r="J26" i="7"/>
  <c r="E26" i="6" s="1"/>
  <c r="K26" i="7"/>
  <c r="F26" i="6" s="1"/>
  <c r="L26" i="7"/>
  <c r="G26" i="6" s="1"/>
  <c r="M26" i="7"/>
  <c r="H26" i="6" s="1"/>
  <c r="F26" i="7"/>
  <c r="A26" i="6" s="1"/>
  <c r="J30" i="7"/>
  <c r="E30" i="6" s="1"/>
  <c r="K30" i="7"/>
  <c r="F30" i="6" s="1"/>
  <c r="M30" i="7"/>
  <c r="H30" i="6" s="1"/>
  <c r="L30" i="7"/>
  <c r="G30" i="6" s="1"/>
  <c r="H30" i="7"/>
  <c r="C30" i="6" s="1"/>
  <c r="G30" i="7"/>
  <c r="B30" i="6" s="1"/>
  <c r="F30" i="7"/>
  <c r="A30" i="6" s="1"/>
  <c r="I30" i="7"/>
  <c r="D30" i="6" s="1"/>
  <c r="F10" i="7"/>
  <c r="G10" i="7"/>
  <c r="I10" i="7"/>
  <c r="H10" i="7"/>
  <c r="J10" i="7"/>
  <c r="K10" i="7"/>
  <c r="M10" i="7"/>
  <c r="L10" i="7"/>
  <c r="G19" i="7"/>
  <c r="L19" i="7"/>
  <c r="L15" i="7"/>
  <c r="K19" i="7"/>
  <c r="G15" i="7"/>
  <c r="M19" i="7"/>
  <c r="J19" i="7"/>
  <c r="F15" i="7"/>
  <c r="L22" i="7"/>
  <c r="H15" i="7"/>
  <c r="F22" i="7"/>
  <c r="I15" i="7"/>
  <c r="J15" i="7"/>
  <c r="K22" i="7"/>
  <c r="I22" i="7"/>
  <c r="G22" i="7"/>
  <c r="H22" i="7"/>
  <c r="J22" i="7"/>
  <c r="I19" i="7"/>
  <c r="K15" i="7"/>
  <c r="M15" i="7"/>
  <c r="I25" i="7"/>
  <c r="I17" i="7"/>
  <c r="M20" i="7"/>
  <c r="F24" i="7"/>
  <c r="J17" i="7"/>
  <c r="K17" i="7"/>
  <c r="G25" i="7"/>
  <c r="I20" i="7"/>
  <c r="K24" i="7"/>
  <c r="H17" i="7"/>
  <c r="J24" i="7"/>
  <c r="G24" i="7"/>
  <c r="F17" i="7"/>
  <c r="J20" i="7"/>
  <c r="M17" i="7"/>
  <c r="L25" i="7"/>
  <c r="K20" i="7"/>
  <c r="K25" i="7"/>
  <c r="G17" i="7"/>
  <c r="H25" i="7"/>
  <c r="L17" i="7"/>
  <c r="L24" i="7"/>
  <c r="F25" i="7"/>
  <c r="G20" i="7"/>
  <c r="J25" i="7"/>
  <c r="L20" i="7"/>
  <c r="H24" i="7"/>
  <c r="F20" i="7"/>
  <c r="M25" i="7"/>
  <c r="I24" i="7"/>
  <c r="H20" i="7"/>
  <c r="M24" i="7"/>
  <c r="D19" i="6" l="1"/>
  <c r="E22" i="6"/>
  <c r="C22" i="6"/>
  <c r="B22" i="6"/>
  <c r="D22" i="6"/>
  <c r="F22" i="6"/>
  <c r="A22" i="6"/>
  <c r="G22" i="6"/>
  <c r="E19" i="6"/>
  <c r="H19" i="6"/>
  <c r="F19" i="6"/>
  <c r="G19" i="6"/>
  <c r="B19" i="6"/>
  <c r="H25" i="6"/>
  <c r="E25" i="6"/>
  <c r="F25" i="6"/>
  <c r="G25" i="6"/>
  <c r="D25" i="6"/>
  <c r="C25" i="6"/>
  <c r="B25" i="6"/>
  <c r="A25" i="6"/>
  <c r="D24" i="6"/>
  <c r="B24" i="6"/>
  <c r="F24" i="6"/>
  <c r="H24" i="6"/>
  <c r="C24" i="6"/>
  <c r="G24" i="6"/>
  <c r="E24" i="6"/>
  <c r="A24" i="6"/>
  <c r="E15" i="6"/>
  <c r="D15" i="6"/>
  <c r="C15" i="6"/>
  <c r="A15" i="6"/>
  <c r="B15" i="6"/>
  <c r="G15" i="6"/>
  <c r="H15" i="6"/>
  <c r="F15" i="6"/>
  <c r="D20" i="6"/>
  <c r="E17" i="6"/>
  <c r="G10" i="6"/>
  <c r="H10" i="6"/>
  <c r="F10" i="6"/>
  <c r="H17" i="6"/>
  <c r="G17" i="6"/>
  <c r="A20" i="6"/>
  <c r="F17" i="6"/>
  <c r="E10" i="6"/>
  <c r="C10" i="6"/>
  <c r="C17" i="6"/>
  <c r="D10" i="6"/>
  <c r="C20" i="6"/>
  <c r="B17" i="6"/>
  <c r="B10" i="6"/>
  <c r="D17" i="6"/>
  <c r="A17" i="6"/>
  <c r="A10" i="6"/>
  <c r="B20" i="6"/>
  <c r="H20" i="6"/>
  <c r="G20" i="6"/>
  <c r="F20" i="6"/>
  <c r="E20" i="6"/>
</calcChain>
</file>

<file path=xl/sharedStrings.xml><?xml version="1.0" encoding="utf-8"?>
<sst xmlns="http://schemas.openxmlformats.org/spreadsheetml/2006/main" count="528" uniqueCount="267">
  <si>
    <t>MENUS DU</t>
  </si>
  <si>
    <t>au</t>
  </si>
  <si>
    <t>lundi</t>
  </si>
  <si>
    <t>mardi</t>
  </si>
  <si>
    <t>jeudi</t>
  </si>
  <si>
    <t>vendredi</t>
  </si>
  <si>
    <t>Entrée</t>
  </si>
  <si>
    <t>Plat chaud</t>
  </si>
  <si>
    <t>viande :</t>
  </si>
  <si>
    <r>
      <t>poisson </t>
    </r>
    <r>
      <rPr>
        <sz val="11"/>
        <color rgb="FF000000"/>
        <rFont val="Arial"/>
        <family val="2"/>
      </rPr>
      <t>:</t>
    </r>
  </si>
  <si>
    <t>légumes :</t>
  </si>
  <si>
    <t>féculent :</t>
  </si>
  <si>
    <t>autre :</t>
  </si>
  <si>
    <t>Dessert</t>
  </si>
  <si>
    <t>Produits laitiers</t>
  </si>
  <si>
    <t>yaourt nature</t>
  </si>
  <si>
    <t>yaourt fermier</t>
  </si>
  <si>
    <t>fromage</t>
  </si>
  <si>
    <t>Corbeille de fruits</t>
  </si>
  <si>
    <t>Pain</t>
  </si>
  <si>
    <t>Légumes et fruits crus</t>
  </si>
  <si>
    <t>Plats protidiques</t>
  </si>
  <si>
    <t>Féculents</t>
  </si>
  <si>
    <t>Légumes et fruits cuits</t>
  </si>
  <si>
    <t>SEMAINE DU</t>
  </si>
  <si>
    <t>quantité utilisé (kg)</t>
  </si>
  <si>
    <t>coût</t>
  </si>
  <si>
    <t>Fromage</t>
  </si>
  <si>
    <t>Composition d'un plateau :</t>
  </si>
  <si>
    <t>une entré</t>
  </si>
  <si>
    <t>une viande ou un poisson</t>
  </si>
  <si>
    <t>légume ou féculent</t>
  </si>
  <si>
    <t>1 fromage ou 1 yaourt nature</t>
  </si>
  <si>
    <t>1 dessert ou un fruit ou 1 yaourt aux fruits</t>
  </si>
  <si>
    <t>SEMAINE DU :</t>
  </si>
  <si>
    <t>Fruits</t>
  </si>
  <si>
    <t>Nombre de repas</t>
  </si>
  <si>
    <t>Coût TOTAL de lundi</t>
  </si>
  <si>
    <t>Coût TOTAL de mardi</t>
  </si>
  <si>
    <t>Coût TOTAL de jeudi</t>
  </si>
  <si>
    <t>Coût TOTAL de vendredi</t>
  </si>
  <si>
    <t>Coût par élève</t>
  </si>
  <si>
    <t>Coût moyen par élève</t>
  </si>
  <si>
    <t>Objectif de coût par élève</t>
  </si>
  <si>
    <t>coût Total entrées</t>
  </si>
  <si>
    <t>Coût TOTAL de la semaine</t>
  </si>
  <si>
    <t>Objectif de coût TOTAL</t>
  </si>
  <si>
    <t xml:space="preserve"> coût Total plats chauds</t>
  </si>
  <si>
    <t>repas servis cette semaine</t>
  </si>
  <si>
    <t>Marge</t>
  </si>
  <si>
    <t>coût Total desserts</t>
  </si>
  <si>
    <t>coût Total produit laitiers</t>
  </si>
  <si>
    <t xml:space="preserve"> coût Total fruits</t>
  </si>
  <si>
    <t>coût Total pain</t>
  </si>
  <si>
    <t>Portion/u (g)</t>
  </si>
  <si>
    <t>nbr dressé</t>
  </si>
  <si>
    <t>Poids total (kg)</t>
  </si>
  <si>
    <t>quantité (kg)</t>
  </si>
  <si>
    <t>prix/kg</t>
  </si>
  <si>
    <t>coût HT</t>
  </si>
  <si>
    <t>TVA</t>
  </si>
  <si>
    <t>coût TTC</t>
  </si>
  <si>
    <t>marque</t>
  </si>
  <si>
    <t>fournisseur</t>
  </si>
  <si>
    <t>référence</t>
  </si>
  <si>
    <t>féculent</t>
  </si>
  <si>
    <t>croûton de pain</t>
  </si>
  <si>
    <t>ebli</t>
  </si>
  <si>
    <t>farine t45</t>
  </si>
  <si>
    <t>farine t55</t>
  </si>
  <si>
    <t>lentille</t>
  </si>
  <si>
    <t>maïzena</t>
  </si>
  <si>
    <t>pain</t>
  </si>
  <si>
    <t>pâtes</t>
  </si>
  <si>
    <t>pomme de terre</t>
  </si>
  <si>
    <t>purée</t>
  </si>
  <si>
    <t>quinoa</t>
  </si>
  <si>
    <t>riz</t>
  </si>
  <si>
    <t>semoule</t>
  </si>
  <si>
    <t>légumes</t>
  </si>
  <si>
    <t>céleri</t>
  </si>
  <si>
    <t>concombre</t>
  </si>
  <si>
    <t>courgette</t>
  </si>
  <si>
    <t>poireaux</t>
  </si>
  <si>
    <t>poivron</t>
  </si>
  <si>
    <t>tomate</t>
  </si>
  <si>
    <t>fruits</t>
  </si>
  <si>
    <t>ananas</t>
  </si>
  <si>
    <t>clémentine</t>
  </si>
  <si>
    <t>kiwi</t>
  </si>
  <si>
    <t>mandarine</t>
  </si>
  <si>
    <t>meulon</t>
  </si>
  <si>
    <t>orange</t>
  </si>
  <si>
    <t>pamplemousse</t>
  </si>
  <si>
    <t>pastèque</t>
  </si>
  <si>
    <t>poire</t>
  </si>
  <si>
    <t>pomme</t>
  </si>
  <si>
    <t>raisin</t>
  </si>
  <si>
    <t>viande</t>
  </si>
  <si>
    <t>bœuf</t>
  </si>
  <si>
    <t>merguez</t>
  </si>
  <si>
    <t>porc</t>
  </si>
  <si>
    <t>poulet</t>
  </si>
  <si>
    <t>rosbeef</t>
  </si>
  <si>
    <t>saucisse</t>
  </si>
  <si>
    <t>poisson</t>
  </si>
  <si>
    <t>cabillaud</t>
  </si>
  <si>
    <t>colin</t>
  </si>
  <si>
    <t>filet de maquereaux</t>
  </si>
  <si>
    <t>thon en morceau</t>
  </si>
  <si>
    <t>salade</t>
  </si>
  <si>
    <t>feuille de choux</t>
  </si>
  <si>
    <t>frisée</t>
  </si>
  <si>
    <t>laitue</t>
  </si>
  <si>
    <t>roquette</t>
  </si>
  <si>
    <t>sauce</t>
  </si>
  <si>
    <t>ketchup</t>
  </si>
  <si>
    <t>mayonnaise</t>
  </si>
  <si>
    <t>moutarde</t>
  </si>
  <si>
    <t>épices</t>
  </si>
  <si>
    <t>bouillon de légumes</t>
  </si>
  <si>
    <t>bouillon de volaille</t>
  </si>
  <si>
    <t>clou de girofle</t>
  </si>
  <si>
    <t>colombo</t>
  </si>
  <si>
    <t>cumin</t>
  </si>
  <si>
    <t>curcuma</t>
  </si>
  <si>
    <t>curry</t>
  </si>
  <si>
    <t>fumet de poisson</t>
  </si>
  <si>
    <t>jus de bœuf</t>
  </si>
  <si>
    <t>jus de veau</t>
  </si>
  <si>
    <t>muscade</t>
  </si>
  <si>
    <t>poivre</t>
  </si>
  <si>
    <t>poivre noir en grains</t>
  </si>
  <si>
    <t>pulco</t>
  </si>
  <si>
    <t>sel</t>
  </si>
  <si>
    <t>vinaigre</t>
  </si>
  <si>
    <t>vinaigre balsamique</t>
  </si>
  <si>
    <t>alcool</t>
  </si>
  <si>
    <t>vin blanc</t>
  </si>
  <si>
    <t>vin rouge</t>
  </si>
  <si>
    <t>pâtisserie</t>
  </si>
  <si>
    <t>arôme fleur d'oranger</t>
  </si>
  <si>
    <t>arôme vanille</t>
  </si>
  <si>
    <t>chocolat au lait</t>
  </si>
  <si>
    <t>chocolat blanc</t>
  </si>
  <si>
    <t>chocolat noir</t>
  </si>
  <si>
    <t>confiture de fraise</t>
  </si>
  <si>
    <t>copeaux de chocolat</t>
  </si>
  <si>
    <t>crème anglaise</t>
  </si>
  <si>
    <t>crème brûlé</t>
  </si>
  <si>
    <t>crème de marron</t>
  </si>
  <si>
    <t>crème pâtissière</t>
  </si>
  <si>
    <t>entremets parfum vanille</t>
  </si>
  <si>
    <t>levure</t>
  </si>
  <si>
    <t>miel</t>
  </si>
  <si>
    <t>mousse chocolat</t>
  </si>
  <si>
    <t>panna cotta</t>
  </si>
  <si>
    <t>sirop de châtaigne</t>
  </si>
  <si>
    <t>sucre</t>
  </si>
  <si>
    <t>sucre glace</t>
  </si>
  <si>
    <t>fruits/légumes</t>
  </si>
  <si>
    <t>ail</t>
  </si>
  <si>
    <t>citron</t>
  </si>
  <si>
    <t>oignon</t>
  </si>
  <si>
    <t>fruit sec</t>
  </si>
  <si>
    <t>amande</t>
  </si>
  <si>
    <t>noisette</t>
  </si>
  <si>
    <t>noix</t>
  </si>
  <si>
    <t>raisin sec</t>
  </si>
  <si>
    <t>conserves sucré</t>
  </si>
  <si>
    <t>abricot</t>
  </si>
  <si>
    <t>châtaigne</t>
  </si>
  <si>
    <t>compote de pomme</t>
  </si>
  <si>
    <t>crème dessert</t>
  </si>
  <si>
    <t>poires en sirop</t>
  </si>
  <si>
    <t>conserves salé</t>
  </si>
  <si>
    <t xml:space="preserve"> olives noir</t>
  </si>
  <si>
    <t>betterave rouge</t>
  </si>
  <si>
    <t>celeri rémoulade</t>
  </si>
  <si>
    <t>concentré de tomate</t>
  </si>
  <si>
    <t>cotte de blette</t>
  </si>
  <si>
    <t>haricot vert</t>
  </si>
  <si>
    <t>mais en grain</t>
  </si>
  <si>
    <t>olives verte</t>
  </si>
  <si>
    <t>ravioli</t>
  </si>
  <si>
    <t>produit laitier</t>
  </si>
  <si>
    <t xml:space="preserve"> Lait ½ écremé</t>
  </si>
  <si>
    <t>bleu</t>
  </si>
  <si>
    <t>brie</t>
  </si>
  <si>
    <t>chèvre</t>
  </si>
  <si>
    <t>crème</t>
  </si>
  <si>
    <t>lait entier</t>
  </si>
  <si>
    <t>roblochon</t>
  </si>
  <si>
    <t>saint nectaire</t>
  </si>
  <si>
    <t>matière grasse</t>
  </si>
  <si>
    <t>beurre</t>
  </si>
  <si>
    <t>bombe de graissage</t>
  </si>
  <si>
    <t>huile d'olive</t>
  </si>
  <si>
    <t>huile de friture</t>
  </si>
  <si>
    <t>herbe</t>
  </si>
  <si>
    <t>ciboulette</t>
  </si>
  <si>
    <t>coriandre</t>
  </si>
  <si>
    <t>persil</t>
  </si>
  <si>
    <t>materiel cuisine</t>
  </si>
  <si>
    <t>film alimentaire</t>
  </si>
  <si>
    <t>papier alu</t>
  </si>
  <si>
    <t>papier cuisson</t>
  </si>
  <si>
    <t>poche à douille</t>
  </si>
  <si>
    <t>autre</t>
  </si>
  <si>
    <t>café</t>
  </si>
  <si>
    <t>sucre en morceau</t>
  </si>
  <si>
    <r>
      <rPr>
        <b/>
        <u/>
        <sz val="18"/>
        <color rgb="FF002060"/>
        <rFont val="Arial"/>
        <family val="2"/>
      </rPr>
      <t>LUNDI</t>
    </r>
  </si>
  <si>
    <r>
      <rPr>
        <b/>
        <u/>
        <sz val="18"/>
        <color rgb="FF002060"/>
        <rFont val="Arial"/>
        <family val="2"/>
      </rPr>
      <t>MARDI</t>
    </r>
  </si>
  <si>
    <r>
      <rPr>
        <b/>
        <u/>
        <sz val="18"/>
        <color rgb="FF002060"/>
        <rFont val="Arial"/>
        <family val="2"/>
      </rPr>
      <t>JEUDI</t>
    </r>
  </si>
  <si>
    <r>
      <rPr>
        <b/>
        <u/>
        <sz val="18"/>
        <color rgb="FF002060"/>
        <rFont val="Arial"/>
        <family val="2"/>
      </rPr>
      <t>VENDREDI</t>
    </r>
  </si>
  <si>
    <t xml:space="preserve"> </t>
  </si>
  <si>
    <t>Plat</t>
  </si>
  <si>
    <t>Fromage / Yaourt</t>
  </si>
  <si>
    <t>1ère ligne</t>
  </si>
  <si>
    <t>Dernière ligne</t>
  </si>
  <si>
    <t>Légende</t>
  </si>
  <si>
    <t>Pavés</t>
  </si>
  <si>
    <t>Nbr de lignes</t>
  </si>
  <si>
    <t>Menu imprimé</t>
  </si>
  <si>
    <t>Menu confectionné</t>
  </si>
  <si>
    <t>Blanquette de veau</t>
  </si>
  <si>
    <t>Haricots verts</t>
  </si>
  <si>
    <t>B</t>
  </si>
  <si>
    <t>D</t>
  </si>
  <si>
    <t>F</t>
  </si>
  <si>
    <t>H</t>
  </si>
  <si>
    <t>C</t>
  </si>
  <si>
    <t>E</t>
  </si>
  <si>
    <t>G</t>
  </si>
  <si>
    <t>I</t>
  </si>
  <si>
    <t>Décalage 1ère ligne</t>
  </si>
  <si>
    <t>Cible</t>
  </si>
  <si>
    <t>Source</t>
  </si>
  <si>
    <t>Sur fond orange, la cellule à actualiser en cas de modification de la 1ère ligne du "Menu_à_imprimer"</t>
  </si>
  <si>
    <t>MENU</t>
  </si>
  <si>
    <t>Légende :</t>
  </si>
  <si>
    <t>Ne pas modifier</t>
  </si>
  <si>
    <t>Type de plat</t>
  </si>
  <si>
    <t>Salade de tomates</t>
  </si>
  <si>
    <t>Pommes de terre en salade</t>
  </si>
  <si>
    <t>Filet de merlan</t>
  </si>
  <si>
    <t>Riz</t>
  </si>
  <si>
    <t>Tarte aux pommes</t>
  </si>
  <si>
    <t>Salade de fruit frais</t>
  </si>
  <si>
    <t>Yaourt à la fraise</t>
  </si>
  <si>
    <t>Yaourt à la vanille</t>
  </si>
  <si>
    <t>Leerdammer</t>
  </si>
  <si>
    <t>Filets de harengs</t>
  </si>
  <si>
    <t>Sur fond jaune, les cellules à actualiser en cas de modifications de la feuille "Menu"</t>
  </si>
  <si>
    <t>Nom de la feuille menu source :</t>
  </si>
  <si>
    <t>Invitation :</t>
  </si>
  <si>
    <t>Sauté de dinde</t>
  </si>
  <si>
    <t>Viande</t>
  </si>
  <si>
    <t>Poisson</t>
  </si>
  <si>
    <t>Légumes</t>
  </si>
  <si>
    <t>s</t>
  </si>
  <si>
    <t>Plats chauds détaillés</t>
  </si>
  <si>
    <t>Plats chauds regroupés</t>
  </si>
  <si>
    <t>Tous plats détaillés</t>
  </si>
  <si>
    <t>Tous plats regroupés</t>
  </si>
  <si>
    <t>Lieu</t>
  </si>
  <si>
    <t>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</si>
</sst>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&quot; &quot;[$€-40C];[Red]&quot;-&quot;#,##0.00&quot; &quot;[$€-40C]"/>
    <numFmt numFmtId="165" formatCode="0.0%"/>
    <numFmt numFmtId="166" formatCode="#,##0.00&quot; &quot;[$€-40C];&quot;-&quot;#,##0.00&quot; &quot;[$€-40C]"/>
    <numFmt numFmtId="167" formatCode="dddd&quot; &quot;d&quot; &quot;mmmm&quot; &quot;yyyy"/>
    <numFmt numFmtId="168" formatCode="#"/>
    <numFmt numFmtId="169" formatCode="#,##0.00\ &quot;€&quot;"/>
    <numFmt numFmtId="170" formatCode="#,##0.00\ _€"/>
    <numFmt numFmtId="171" formatCode="#,##0.0000\ [$€-40C]"/>
    <numFmt numFmtId="172" formatCode="#,##0.00\ [$€-40C]"/>
    <numFmt numFmtId="173" formatCode="[$-F800]dddd\,\ mmmm\ dd\,\ yyyy"/>
  </numFmts>
  <fonts count="46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6600"/>
      <name val="Arial"/>
      <family val="2"/>
    </font>
    <font>
      <sz val="11"/>
      <color rgb="FFFF3333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00CC"/>
      <name val="Arial"/>
      <family val="2"/>
    </font>
    <font>
      <sz val="11"/>
      <color rgb="FF579D1C"/>
      <name val="Arial"/>
      <family val="2"/>
    </font>
    <font>
      <sz val="11"/>
      <color rgb="FF661900"/>
      <name val="Arial"/>
      <family val="2"/>
    </font>
    <font>
      <sz val="11"/>
      <color rgb="FF663300"/>
      <name val="Arial"/>
      <family val="2"/>
    </font>
    <font>
      <sz val="11"/>
      <color rgb="FF0066CC"/>
      <name val="Arial"/>
      <family val="2"/>
    </font>
    <font>
      <b/>
      <sz val="11"/>
      <color rgb="FF00CC00"/>
      <name val="Arial"/>
      <family val="2"/>
    </font>
    <font>
      <b/>
      <sz val="11"/>
      <color rgb="FF663300"/>
      <name val="Arial"/>
      <family val="2"/>
    </font>
    <font>
      <u/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84D1"/>
      <name val="Arial"/>
      <family val="2"/>
    </font>
    <font>
      <sz val="11"/>
      <color rgb="FF00CC00"/>
      <name val="Arial"/>
      <family val="2"/>
    </font>
    <font>
      <b/>
      <u/>
      <sz val="9"/>
      <color rgb="FF000000"/>
      <name val="Arial"/>
      <family val="2"/>
    </font>
    <font>
      <b/>
      <u/>
      <sz val="11"/>
      <color rgb="FF000000"/>
      <name val="Arial"/>
      <family val="2"/>
    </font>
    <font>
      <sz val="10"/>
      <color rgb="FF000000"/>
      <name val="Arial"/>
      <family val="2"/>
    </font>
    <font>
      <b/>
      <sz val="15"/>
      <color rgb="FF000000"/>
      <name val="Comic Sans MS"/>
      <family val="4"/>
    </font>
    <font>
      <sz val="15"/>
      <color rgb="FF000000"/>
      <name val="Arial"/>
      <family val="2"/>
    </font>
    <font>
      <b/>
      <u/>
      <sz val="15"/>
      <color rgb="FFCC3300"/>
      <name val="Comic Sans MS"/>
      <family val="4"/>
    </font>
    <font>
      <b/>
      <u/>
      <sz val="18"/>
      <color rgb="FF002060"/>
      <name val="Comic Sans MS"/>
      <family val="4"/>
    </font>
    <font>
      <b/>
      <u/>
      <sz val="18"/>
      <color rgb="FF002060"/>
      <name val="Arial"/>
      <family val="2"/>
    </font>
    <font>
      <b/>
      <sz val="11"/>
      <color theme="0"/>
      <name val="Arial"/>
      <family val="2"/>
    </font>
    <font>
      <sz val="11"/>
      <color rgb="FFFF3333"/>
      <name val="Comic Sans MS"/>
      <family val="4"/>
    </font>
    <font>
      <sz val="11"/>
      <color rgb="FF006600"/>
      <name val="Comic Sans MS"/>
      <family val="4"/>
    </font>
    <font>
      <sz val="11"/>
      <color rgb="FF00CC00"/>
      <name val="Comic Sans MS"/>
      <family val="4"/>
    </font>
    <font>
      <sz val="11"/>
      <color rgb="FF661900"/>
      <name val="Comic Sans MS"/>
      <family val="4"/>
    </font>
    <font>
      <sz val="11"/>
      <color rgb="FF0066FF"/>
      <name val="Comic Sans MS"/>
      <family val="4"/>
    </font>
    <font>
      <sz val="9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5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b/>
      <sz val="10"/>
      <color theme="5" tint="-0.499984740745262"/>
      <name val="Arial"/>
      <family val="2"/>
    </font>
    <font>
      <sz val="9"/>
      <color rgb="FF000000"/>
      <name val="Comic Sans MS"/>
      <family val="4"/>
    </font>
    <font>
      <u/>
      <sz val="9"/>
      <color rgb="FF002060"/>
      <name val="Comic Sans MS"/>
      <family val="4"/>
    </font>
    <font>
      <sz val="9"/>
      <name val="Comic Sans MS"/>
      <family val="4"/>
    </font>
    <font>
      <u/>
      <sz val="9"/>
      <color rgb="FFCC3300"/>
      <name val="Comic Sans MS"/>
      <family val="4"/>
    </font>
    <font>
      <sz val="9"/>
      <color theme="0"/>
      <name val="Arial"/>
      <family val="2"/>
    </font>
    <font>
      <b/>
      <sz val="11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FF"/>
        <bgColor rgb="FFFFFFFF"/>
      </patternFill>
    </fill>
    <fill>
      <patternFill patternType="solid">
        <fgColor rgb="FFFF99FF"/>
        <bgColor rgb="FFFF99FF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99CCFF"/>
        <bgColor rgb="FF99CCFF"/>
      </patternFill>
    </fill>
    <fill>
      <patternFill patternType="solid">
        <fgColor rgb="FF99CC66"/>
        <bgColor rgb="FF99CC66"/>
      </patternFill>
    </fill>
    <fill>
      <patternFill patternType="solid">
        <fgColor rgb="FFFF99CC"/>
        <bgColor rgb="FFFF99CC"/>
      </patternFill>
    </fill>
    <fill>
      <patternFill patternType="solid">
        <fgColor rgb="FFCCCCCC"/>
        <bgColor rgb="FFCCCCCC"/>
      </patternFill>
    </fill>
    <fill>
      <patternFill patternType="solid">
        <fgColor rgb="FF66CC00"/>
        <bgColor rgb="FF66CC00"/>
      </patternFill>
    </fill>
    <fill>
      <patternFill patternType="solid">
        <fgColor rgb="FFFFCC00"/>
        <bgColor rgb="FFFFCC00"/>
      </patternFill>
    </fill>
    <fill>
      <patternFill patternType="solid">
        <fgColor rgb="FF66CCFF"/>
        <bgColor rgb="FF66CCFF"/>
      </patternFill>
    </fill>
    <fill>
      <patternFill patternType="solid">
        <fgColor rgb="FF009900"/>
        <bgColor rgb="FF009900"/>
      </patternFill>
    </fill>
    <fill>
      <patternFill patternType="solid">
        <fgColor rgb="FF66FF00"/>
        <bgColor rgb="FF66FF00"/>
      </patternFill>
    </fill>
    <fill>
      <patternFill patternType="solid">
        <fgColor rgb="FFFF3333"/>
        <bgColor rgb="FFFF3333"/>
      </patternFill>
    </fill>
    <fill>
      <patternFill patternType="solid">
        <fgColor rgb="FF0066FF"/>
        <bgColor rgb="FF0066FF"/>
      </patternFill>
    </fill>
    <fill>
      <patternFill patternType="solid">
        <fgColor rgb="FFCCFF66"/>
        <bgColor rgb="FFCCFF66"/>
      </patternFill>
    </fill>
    <fill>
      <patternFill patternType="solid">
        <fgColor rgb="FF000000"/>
        <bgColor rgb="FF000000"/>
      </patternFill>
    </fill>
    <fill>
      <patternFill patternType="solid">
        <fgColor rgb="FF996600"/>
        <bgColor rgb="FF996600"/>
      </patternFill>
    </fill>
    <fill>
      <patternFill patternType="solid">
        <fgColor rgb="FFCC9999"/>
        <bgColor rgb="FFCC9999"/>
      </patternFill>
    </fill>
    <fill>
      <patternFill patternType="solid">
        <fgColor rgb="FF66FFFF"/>
        <bgColor rgb="FF66FFFF"/>
      </patternFill>
    </fill>
    <fill>
      <patternFill patternType="solid">
        <fgColor rgb="FF999966"/>
        <bgColor rgb="FF999966"/>
      </patternFill>
    </fill>
    <fill>
      <patternFill patternType="solid">
        <fgColor rgb="FF00FFFF"/>
        <bgColor rgb="FF00FFFF"/>
      </patternFill>
    </fill>
    <fill>
      <patternFill patternType="solid">
        <fgColor rgb="FF808080"/>
        <bgColor rgb="FF808080"/>
      </patternFill>
    </fill>
    <fill>
      <patternFill patternType="solid">
        <fgColor rgb="FFFFFF00"/>
        <bgColor rgb="FF0099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DDDDD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5" tint="0.39997558519241921"/>
        <bgColor rgb="FF66190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2" borderId="0" applyNumberFormat="0" applyFont="0" applyBorder="0" applyAlignment="0" applyProtection="0"/>
    <xf numFmtId="168" fontId="1" fillId="0" borderId="0" applyFont="0" applyFill="0" applyBorder="0" applyAlignment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1" fillId="2" borderId="0" applyNumberFormat="0" applyFont="0" applyBorder="0" applyProtection="0"/>
    <xf numFmtId="0" fontId="5" fillId="0" borderId="0" applyNumberFormat="0" applyBorder="0" applyProtection="0"/>
    <xf numFmtId="164" fontId="5" fillId="0" borderId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3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3" fillId="0" borderId="0" applyNumberFormat="0" applyBorder="0" applyProtection="0"/>
    <xf numFmtId="168" fontId="1" fillId="0" borderId="0" applyFont="0" applyBorder="0" applyProtection="0"/>
    <xf numFmtId="168" fontId="1" fillId="0" borderId="0" applyFont="0" applyBorder="0" applyProtection="0"/>
  </cellStyleXfs>
  <cellXfs count="176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6" fillId="5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66" fontId="0" fillId="0" borderId="0" xfId="0" applyNumberFormat="1"/>
    <xf numFmtId="166" fontId="18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0" fillId="0" borderId="0" xfId="0" applyAlignment="1">
      <alignment horizontal="left"/>
    </xf>
    <xf numFmtId="166" fontId="0" fillId="0" borderId="2" xfId="0" applyNumberForma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66" fontId="0" fillId="3" borderId="2" xfId="0" applyNumberFormat="1" applyFill="1" applyBorder="1" applyAlignment="1" applyProtection="1">
      <alignment horizontal="center"/>
      <protection locked="0"/>
    </xf>
    <xf numFmtId="166" fontId="0" fillId="0" borderId="5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6" fillId="0" borderId="6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0" fontId="0" fillId="0" borderId="7" xfId="0" applyBorder="1"/>
    <xf numFmtId="1" fontId="0" fillId="0" borderId="2" xfId="0" applyNumberFormat="1" applyBorder="1" applyAlignment="1" applyProtection="1">
      <alignment horizontal="center"/>
      <protection locked="0"/>
    </xf>
    <xf numFmtId="4" fontId="0" fillId="0" borderId="0" xfId="0" applyNumberFormat="1" applyAlignment="1">
      <alignment horizontal="center"/>
    </xf>
    <xf numFmtId="4" fontId="0" fillId="0" borderId="4" xfId="0" applyNumberFormat="1" applyBorder="1" applyAlignment="1">
      <alignment horizontal="center"/>
    </xf>
    <xf numFmtId="0" fontId="11" fillId="0" borderId="3" xfId="0" applyFont="1" applyBorder="1" applyAlignment="1">
      <alignment horizontal="center"/>
    </xf>
    <xf numFmtId="1" fontId="0" fillId="0" borderId="5" xfId="0" applyNumberFormat="1" applyBorder="1" applyAlignment="1" applyProtection="1">
      <alignment horizontal="center"/>
      <protection locked="0"/>
    </xf>
    <xf numFmtId="4" fontId="0" fillId="0" borderId="8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20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14" borderId="0" xfId="0" applyFont="1" applyFill="1" applyAlignment="1">
      <alignment horizontal="center"/>
    </xf>
    <xf numFmtId="0" fontId="6" fillId="15" borderId="0" xfId="0" applyFont="1" applyFill="1" applyAlignment="1">
      <alignment horizontal="center"/>
    </xf>
    <xf numFmtId="0" fontId="6" fillId="16" borderId="0" xfId="0" applyFont="1" applyFill="1" applyAlignment="1">
      <alignment horizontal="center"/>
    </xf>
    <xf numFmtId="0" fontId="6" fillId="17" borderId="0" xfId="0" applyFont="1" applyFill="1" applyAlignment="1">
      <alignment horizontal="center"/>
    </xf>
    <xf numFmtId="0" fontId="6" fillId="18" borderId="0" xfId="0" applyFont="1" applyFill="1" applyAlignment="1">
      <alignment horizontal="center"/>
    </xf>
    <xf numFmtId="0" fontId="6" fillId="20" borderId="0" xfId="0" applyFont="1" applyFill="1" applyAlignment="1">
      <alignment horizontal="center"/>
    </xf>
    <xf numFmtId="0" fontId="6" fillId="21" borderId="0" xfId="0" applyFont="1" applyFill="1" applyAlignment="1">
      <alignment horizontal="center"/>
    </xf>
    <xf numFmtId="0" fontId="6" fillId="22" borderId="0" xfId="0" applyFont="1" applyFill="1" applyAlignment="1">
      <alignment horizontal="center"/>
    </xf>
    <xf numFmtId="0" fontId="6" fillId="23" borderId="0" xfId="0" applyFont="1" applyFill="1" applyAlignment="1">
      <alignment horizontal="center"/>
    </xf>
    <xf numFmtId="0" fontId="6" fillId="24" borderId="0" xfId="0" applyFont="1" applyFill="1" applyAlignment="1">
      <alignment horizontal="center"/>
    </xf>
    <xf numFmtId="0" fontId="6" fillId="25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6" fillId="26" borderId="0" xfId="0" applyFont="1" applyFill="1" applyAlignment="1">
      <alignment horizontal="center"/>
    </xf>
    <xf numFmtId="172" fontId="0" fillId="0" borderId="0" xfId="0" applyNumberFormat="1" applyAlignment="1">
      <alignment horizontal="center"/>
    </xf>
    <xf numFmtId="172" fontId="6" fillId="0" borderId="6" xfId="0" applyNumberFormat="1" applyFont="1" applyBorder="1" applyAlignment="1">
      <alignment horizontal="center"/>
    </xf>
    <xf numFmtId="173" fontId="0" fillId="4" borderId="0" xfId="0" applyNumberFormat="1" applyFill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/>
    </xf>
    <xf numFmtId="166" fontId="0" fillId="10" borderId="2" xfId="0" applyNumberFormat="1" applyFill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6" fillId="3" borderId="6" xfId="0" applyNumberFormat="1" applyFont="1" applyFill="1" applyBorder="1" applyAlignment="1">
      <alignment horizontal="center"/>
    </xf>
    <xf numFmtId="171" fontId="6" fillId="3" borderId="6" xfId="0" applyNumberFormat="1" applyFont="1" applyFill="1" applyBorder="1" applyAlignment="1">
      <alignment horizontal="center"/>
    </xf>
    <xf numFmtId="170" fontId="6" fillId="0" borderId="6" xfId="0" applyNumberFormat="1" applyFon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0" fillId="2" borderId="6" xfId="0" applyFill="1" applyBorder="1" applyAlignment="1">
      <alignment horizontal="left"/>
    </xf>
    <xf numFmtId="169" fontId="6" fillId="2" borderId="6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7" borderId="0" xfId="0" applyFill="1"/>
    <xf numFmtId="165" fontId="6" fillId="28" borderId="6" xfId="0" applyNumberFormat="1" applyFont="1" applyFill="1" applyBorder="1" applyAlignment="1">
      <alignment horizontal="center"/>
    </xf>
    <xf numFmtId="165" fontId="0" fillId="28" borderId="0" xfId="0" applyNumberFormat="1" applyFill="1" applyAlignment="1">
      <alignment horizontal="center"/>
    </xf>
    <xf numFmtId="0" fontId="26" fillId="19" borderId="0" xfId="0" applyFont="1" applyFill="1" applyAlignment="1">
      <alignment horizontal="center"/>
    </xf>
    <xf numFmtId="0" fontId="0" fillId="28" borderId="0" xfId="0" applyFill="1"/>
    <xf numFmtId="0" fontId="0" fillId="29" borderId="0" xfId="0" applyFill="1" applyAlignment="1">
      <alignment horizontal="center"/>
    </xf>
    <xf numFmtId="172" fontId="0" fillId="29" borderId="0" xfId="0" applyNumberFormat="1" applyFill="1" applyAlignment="1">
      <alignment horizontal="center"/>
    </xf>
    <xf numFmtId="165" fontId="0" fillId="30" borderId="0" xfId="0" applyNumberFormat="1" applyFill="1" applyAlignment="1">
      <alignment horizontal="center"/>
    </xf>
    <xf numFmtId="0" fontId="0" fillId="29" borderId="0" xfId="0" applyFill="1"/>
    <xf numFmtId="0" fontId="0" fillId="31" borderId="0" xfId="0" applyFill="1"/>
    <xf numFmtId="0" fontId="6" fillId="29" borderId="0" xfId="0" applyFont="1" applyFill="1" applyAlignment="1">
      <alignment horizontal="center"/>
    </xf>
    <xf numFmtId="172" fontId="0" fillId="31" borderId="0" xfId="0" applyNumberFormat="1" applyFill="1" applyAlignment="1">
      <alignment horizontal="center"/>
    </xf>
    <xf numFmtId="0" fontId="6" fillId="32" borderId="0" xfId="0" applyFont="1" applyFill="1" applyAlignment="1">
      <alignment horizontal="center"/>
    </xf>
    <xf numFmtId="1" fontId="0" fillId="10" borderId="2" xfId="0" applyNumberFormat="1" applyFill="1" applyBorder="1" applyAlignment="1">
      <alignment horizontal="center"/>
    </xf>
    <xf numFmtId="0" fontId="35" fillId="0" borderId="4" xfId="0" applyFont="1" applyBorder="1" applyAlignment="1" applyProtection="1">
      <alignment vertical="center"/>
      <protection locked="0"/>
    </xf>
    <xf numFmtId="0" fontId="34" fillId="0" borderId="3" xfId="0" applyFont="1" applyBorder="1" applyAlignment="1" applyProtection="1">
      <alignment vertical="center" wrapText="1"/>
      <protection locked="0"/>
    </xf>
    <xf numFmtId="0" fontId="34" fillId="0" borderId="3" xfId="0" applyFont="1" applyBorder="1" applyAlignment="1" applyProtection="1">
      <alignment horizontal="left" vertical="center" wrapText="1"/>
      <protection locked="0"/>
    </xf>
    <xf numFmtId="0" fontId="34" fillId="0" borderId="3" xfId="0" applyFont="1" applyBorder="1" applyAlignment="1" applyProtection="1">
      <alignment vertical="center"/>
      <protection locked="0"/>
    </xf>
    <xf numFmtId="0" fontId="37" fillId="0" borderId="0" xfId="0" applyFont="1"/>
    <xf numFmtId="0" fontId="38" fillId="0" borderId="0" xfId="0" applyFont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7" fillId="0" borderId="12" xfId="0" applyFont="1" applyBorder="1"/>
    <xf numFmtId="0" fontId="37" fillId="0" borderId="12" xfId="0" applyFont="1" applyBorder="1" applyAlignment="1">
      <alignment horizontal="right" vertical="center" indent="1"/>
    </xf>
    <xf numFmtId="0" fontId="37" fillId="0" borderId="12" xfId="0" applyFont="1" applyBorder="1" applyAlignment="1">
      <alignment horizontal="right" indent="1"/>
    </xf>
    <xf numFmtId="0" fontId="38" fillId="0" borderId="12" xfId="0" applyFont="1" applyBorder="1" applyAlignment="1">
      <alignment horizontal="center" vertical="center" wrapText="1"/>
    </xf>
    <xf numFmtId="0" fontId="39" fillId="33" borderId="12" xfId="0" applyFont="1" applyFill="1" applyBorder="1" applyAlignment="1">
      <alignment horizontal="right" indent="1"/>
    </xf>
    <xf numFmtId="0" fontId="37" fillId="33" borderId="0" xfId="0" applyFont="1" applyFill="1"/>
    <xf numFmtId="0" fontId="37" fillId="34" borderId="0" xfId="0" applyFont="1" applyFill="1"/>
    <xf numFmtId="0" fontId="39" fillId="34" borderId="12" xfId="0" applyFont="1" applyFill="1" applyBorder="1" applyAlignment="1">
      <alignment horizontal="right" indent="1"/>
    </xf>
    <xf numFmtId="0" fontId="0" fillId="0" borderId="0" xfId="0" applyAlignment="1" applyProtection="1">
      <alignment horizontal="center" vertical="center"/>
      <protection hidden="1"/>
    </xf>
    <xf numFmtId="173" fontId="0" fillId="4" borderId="0" xfId="0" applyNumberFormat="1" applyFill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left" vertical="center" indent="1"/>
      <protection hidden="1"/>
    </xf>
    <xf numFmtId="0" fontId="7" fillId="0" borderId="3" xfId="0" applyFont="1" applyBorder="1" applyAlignment="1" applyProtection="1">
      <alignment horizontal="left" vertical="center" indent="1"/>
      <protection hidden="1"/>
    </xf>
    <xf numFmtId="0" fontId="8" fillId="0" borderId="3" xfId="0" applyFont="1" applyBorder="1" applyAlignment="1" applyProtection="1">
      <alignment horizontal="left" vertical="center" indent="1"/>
      <protection hidden="1"/>
    </xf>
    <xf numFmtId="0" fontId="9" fillId="0" borderId="3" xfId="0" applyFont="1" applyBorder="1" applyAlignment="1" applyProtection="1">
      <alignment horizontal="left" vertical="center" indent="1"/>
      <protection hidden="1"/>
    </xf>
    <xf numFmtId="0" fontId="0" fillId="0" borderId="3" xfId="0" applyBorder="1" applyAlignment="1" applyProtection="1">
      <alignment horizontal="left" vertical="center" indent="1"/>
      <protection hidden="1"/>
    </xf>
    <xf numFmtId="0" fontId="0" fillId="0" borderId="0" xfId="0" applyAlignment="1" applyProtection="1">
      <alignment horizontal="left" vertical="center" indent="1"/>
      <protection hidden="1"/>
    </xf>
    <xf numFmtId="0" fontId="34" fillId="0" borderId="0" xfId="0" applyFont="1" applyAlignment="1" applyProtection="1">
      <alignment horizontal="center" vertical="center"/>
      <protection hidden="1"/>
    </xf>
    <xf numFmtId="0" fontId="33" fillId="0" borderId="3" xfId="0" applyFont="1" applyBorder="1" applyAlignment="1" applyProtection="1">
      <alignment vertical="center"/>
      <protection hidden="1"/>
    </xf>
    <xf numFmtId="0" fontId="33" fillId="0" borderId="4" xfId="0" applyFont="1" applyBorder="1" applyAlignment="1" applyProtection="1">
      <alignment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6" fillId="5" borderId="8" xfId="0" applyFont="1" applyFill="1" applyBorder="1" applyAlignment="1" applyProtection="1">
      <alignment horizontal="right" vertical="center" indent="3"/>
      <protection hidden="1"/>
    </xf>
    <xf numFmtId="0" fontId="20" fillId="5" borderId="8" xfId="0" applyFont="1" applyFill="1" applyBorder="1" applyAlignment="1" applyProtection="1">
      <alignment horizontal="center" vertical="center"/>
      <protection hidden="1"/>
    </xf>
    <xf numFmtId="0" fontId="38" fillId="33" borderId="12" xfId="0" applyFont="1" applyFill="1" applyBorder="1" applyAlignment="1">
      <alignment horizontal="center" vertical="center"/>
    </xf>
    <xf numFmtId="0" fontId="21" fillId="0" borderId="0" xfId="0" applyFont="1" applyAlignment="1" applyProtection="1">
      <alignment wrapText="1"/>
      <protection hidden="1"/>
    </xf>
    <xf numFmtId="0" fontId="40" fillId="0" borderId="0" xfId="0" applyFont="1" applyProtection="1">
      <protection hidden="1"/>
    </xf>
    <xf numFmtId="0" fontId="35" fillId="0" borderId="0" xfId="0" applyFont="1" applyProtection="1">
      <protection hidden="1"/>
    </xf>
    <xf numFmtId="0" fontId="37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22" fillId="0" borderId="0" xfId="0" applyFont="1" applyAlignment="1" applyProtection="1">
      <alignment wrapText="1"/>
      <protection hidden="1"/>
    </xf>
    <xf numFmtId="0" fontId="32" fillId="0" borderId="0" xfId="0" applyFont="1" applyProtection="1">
      <protection hidden="1"/>
    </xf>
    <xf numFmtId="0" fontId="24" fillId="0" borderId="0" xfId="0" applyFont="1" applyAlignment="1" applyProtection="1">
      <alignment wrapText="1"/>
      <protection hidden="1"/>
    </xf>
    <xf numFmtId="0" fontId="41" fillId="0" borderId="0" xfId="0" applyFont="1" applyProtection="1">
      <protection hidden="1"/>
    </xf>
    <xf numFmtId="0" fontId="36" fillId="0" borderId="0" xfId="0" applyFont="1" applyAlignment="1" applyProtection="1">
      <alignment horizontal="left" wrapText="1"/>
      <protection hidden="1"/>
    </xf>
    <xf numFmtId="0" fontId="42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wrapText="1"/>
      <protection hidden="1"/>
    </xf>
    <xf numFmtId="0" fontId="37" fillId="0" borderId="12" xfId="0" applyFont="1" applyBorder="1" applyAlignment="1">
      <alignment horizontal="center" vertical="center"/>
    </xf>
    <xf numFmtId="0" fontId="38" fillId="0" borderId="0" xfId="0" applyFon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5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6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indent="1"/>
    </xf>
    <xf numFmtId="0" fontId="28" fillId="0" borderId="12" xfId="0" applyFont="1" applyBorder="1" applyAlignment="1">
      <alignment horizontal="left" indent="1"/>
    </xf>
    <xf numFmtId="0" fontId="29" fillId="0" borderId="12" xfId="0" applyFont="1" applyBorder="1" applyAlignment="1">
      <alignment horizontal="left" indent="1"/>
    </xf>
    <xf numFmtId="0" fontId="30" fillId="0" borderId="12" xfId="0" applyFont="1" applyBorder="1" applyAlignment="1">
      <alignment horizontal="left" indent="1"/>
    </xf>
    <xf numFmtId="0" fontId="31" fillId="0" borderId="12" xfId="0" applyFont="1" applyBorder="1" applyAlignment="1">
      <alignment horizontal="left" indent="1"/>
    </xf>
    <xf numFmtId="0" fontId="3" fillId="0" borderId="12" xfId="0" applyFont="1" applyBorder="1" applyAlignment="1" applyProtection="1">
      <alignment horizontal="left" vertical="center" indent="1"/>
      <protection hidden="1"/>
    </xf>
    <xf numFmtId="0" fontId="7" fillId="0" borderId="12" xfId="0" applyFont="1" applyBorder="1" applyAlignment="1" applyProtection="1">
      <alignment horizontal="left" vertical="center" indent="1"/>
      <protection hidden="1"/>
    </xf>
    <xf numFmtId="0" fontId="8" fillId="0" borderId="12" xfId="0" applyFont="1" applyBorder="1" applyAlignment="1" applyProtection="1">
      <alignment horizontal="left" vertical="center" indent="1"/>
      <protection hidden="1"/>
    </xf>
    <xf numFmtId="0" fontId="9" fillId="0" borderId="12" xfId="0" applyFont="1" applyBorder="1" applyAlignment="1" applyProtection="1">
      <alignment horizontal="left" vertical="center" indent="1"/>
      <protection hidden="1"/>
    </xf>
    <xf numFmtId="0" fontId="44" fillId="0" borderId="0" xfId="0" applyFont="1" applyAlignment="1" applyProtection="1">
      <alignment vertical="center"/>
      <protection hidden="1"/>
    </xf>
    <xf numFmtId="0" fontId="44" fillId="0" borderId="4" xfId="0" applyFont="1" applyBorder="1" applyAlignment="1" applyProtection="1">
      <alignment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3" fillId="0" borderId="10" xfId="0" applyFont="1" applyBorder="1" applyAlignment="1" applyProtection="1">
      <alignment horizontal="center" vertical="center"/>
      <protection hidden="1"/>
    </xf>
    <xf numFmtId="0" fontId="33" fillId="0" borderId="7" xfId="0" applyFont="1" applyBorder="1" applyAlignment="1" applyProtection="1">
      <alignment horizontal="center" vertical="center"/>
      <protection hidden="1"/>
    </xf>
    <xf numFmtId="0" fontId="33" fillId="0" borderId="3" xfId="0" applyFont="1" applyBorder="1" applyAlignment="1" applyProtection="1">
      <alignment horizontal="center" vertical="center"/>
      <protection hidden="1"/>
    </xf>
    <xf numFmtId="0" fontId="33" fillId="0" borderId="4" xfId="0" applyFont="1" applyBorder="1" applyAlignment="1" applyProtection="1">
      <alignment horizontal="center" vertical="center"/>
      <protection hidden="1"/>
    </xf>
    <xf numFmtId="167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0" fillId="2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/>
    </xf>
    <xf numFmtId="0" fontId="6" fillId="12" borderId="6" xfId="0" applyFont="1" applyFill="1" applyBorder="1" applyAlignment="1">
      <alignment horizontal="center"/>
    </xf>
    <xf numFmtId="0" fontId="6" fillId="13" borderId="6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3" borderId="0" xfId="0" applyFill="1" applyAlignment="1">
      <alignment horizontal="center"/>
    </xf>
    <xf numFmtId="173" fontId="0" fillId="9" borderId="0" xfId="0" applyNumberForma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hidden="1"/>
    </xf>
    <xf numFmtId="0" fontId="45" fillId="35" borderId="0" xfId="0" applyFont="1" applyFill="1" applyAlignment="1" applyProtection="1">
      <alignment horizontal="center" vertical="center" wrapText="1"/>
      <protection hidden="1"/>
    </xf>
  </cellXfs>
  <cellStyles count="19">
    <cellStyle name="cf1" xfId="1" xr:uid="{00000000-0005-0000-0000-000000000000}"/>
    <cellStyle name="cf2" xfId="2" xr:uid="{00000000-0005-0000-0000-000001000000}"/>
    <cellStyle name="cf3" xfId="3" xr:uid="{00000000-0005-0000-0000-000002000000}"/>
    <cellStyle name="cf4" xfId="4" xr:uid="{00000000-0005-0000-0000-000003000000}"/>
    <cellStyle name="Heading" xfId="5" xr:uid="{00000000-0005-0000-0000-000004000000}"/>
    <cellStyle name="Heading1" xfId="6" xr:uid="{00000000-0005-0000-0000-000005000000}"/>
    <cellStyle name="interligne de couleur" xfId="7" xr:uid="{00000000-0005-0000-0000-000006000000}"/>
    <cellStyle name="Normal" xfId="0" builtinId="0" customBuiltin="1"/>
    <cellStyle name="Result" xfId="8" xr:uid="{00000000-0005-0000-0000-000008000000}"/>
    <cellStyle name="Result2" xfId="9" xr:uid="{00000000-0005-0000-0000-000009000000}"/>
    <cellStyle name="Sans nom1" xfId="10" xr:uid="{00000000-0005-0000-0000-00000A000000}"/>
    <cellStyle name="Sans nom2" xfId="11" xr:uid="{00000000-0005-0000-0000-00000B000000}"/>
    <cellStyle name="Sans nom3" xfId="12" xr:uid="{00000000-0005-0000-0000-00000C000000}"/>
    <cellStyle name="Sans nom4" xfId="13" xr:uid="{00000000-0005-0000-0000-00000D000000}"/>
    <cellStyle name="Sans nom5" xfId="14" xr:uid="{00000000-0005-0000-0000-00000E000000}"/>
    <cellStyle name="Sans nom6" xfId="15" xr:uid="{00000000-0005-0000-0000-00000F000000}"/>
    <cellStyle name="Sans nom7" xfId="16" xr:uid="{00000000-0005-0000-0000-000010000000}"/>
    <cellStyle name="Sans nom8" xfId="17" xr:uid="{00000000-0005-0000-0000-000011000000}"/>
    <cellStyle name="Sans nom9" xfId="18" xr:uid="{00000000-0005-0000-0000-000012000000}"/>
  </cellStyles>
  <dxfs count="21">
    <dxf>
      <font>
        <color rgb="FF002060"/>
      </font>
    </dxf>
    <dxf>
      <font>
        <u/>
        <color rgb="FF002060"/>
      </font>
    </dxf>
    <dxf>
      <font>
        <color rgb="FFFF0000"/>
      </font>
    </dxf>
    <dxf>
      <font>
        <color theme="9" tint="-0.24994659260841701"/>
      </font>
    </dxf>
    <dxf>
      <font>
        <color rgb="FF00B050"/>
      </font>
    </dxf>
    <dxf>
      <font>
        <color theme="7" tint="-0.499984740745262"/>
      </font>
    </dxf>
    <dxf>
      <font>
        <color rgb="FF0084D1"/>
      </font>
    </dxf>
    <dxf>
      <font>
        <color rgb="FF006600"/>
        <family val="2"/>
      </font>
    </dxf>
    <dxf>
      <font>
        <color rgb="FFFF3333"/>
        <family val="2"/>
      </font>
    </dxf>
    <dxf>
      <font>
        <color rgb="FFFF3333"/>
        <family val="2"/>
      </font>
    </dxf>
    <dxf>
      <font>
        <color rgb="FF006600"/>
        <family val="2"/>
      </font>
    </dxf>
    <dxf>
      <font>
        <color rgb="FF006600"/>
        <family val="2"/>
      </font>
    </dxf>
    <dxf>
      <font>
        <color rgb="FFFF0000"/>
      </font>
    </dxf>
    <dxf>
      <font>
        <color rgb="FFFF3399"/>
      </font>
    </dxf>
    <dxf>
      <font>
        <color rgb="FF00B050"/>
      </font>
    </dxf>
    <dxf>
      <font>
        <color theme="5" tint="-0.499984740745262"/>
      </font>
    </dxf>
    <dxf>
      <font>
        <color rgb="FFFF0000"/>
      </font>
    </dxf>
    <dxf>
      <font>
        <color theme="9" tint="-0.24994659260841701"/>
      </font>
    </dxf>
    <dxf>
      <font>
        <color rgb="FF00B050"/>
      </font>
    </dxf>
    <dxf>
      <font>
        <color theme="7" tint="-0.499984740745262"/>
      </font>
    </dxf>
    <dxf>
      <font>
        <color rgb="FF0084D1"/>
      </font>
    </dxf>
  </dxfs>
  <tableStyles count="0" defaultTableStyle="TableStyleMedium2" defaultPivotStyle="PivotStyleLight16"/>
  <colors>
    <mruColors>
      <color rgb="FFFF3399"/>
      <color rgb="FF0084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COUT</a:t>
            </a:r>
            <a:r>
              <a:rPr lang="en-US" baseline="0"/>
              <a:t> DES MATIERES CETTE SEMAINE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825043744531933"/>
          <c:y val="0.19486111111111112"/>
          <c:w val="0.40183267716535437"/>
          <c:h val="0.6697211286089239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7030A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E1B-4F78-819E-A794B7359F62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0E1B-4F78-819E-A794B7359F62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E1B-4F78-819E-A794B7359F62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0E1B-4F78-819E-A794B7359F62}"/>
              </c:ext>
            </c:extLst>
          </c:dPt>
          <c:dPt>
            <c:idx val="4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E1B-4F78-819E-A794B7359F62}"/>
              </c:ext>
            </c:extLst>
          </c:dPt>
          <c:dPt>
            <c:idx val="5"/>
            <c:bubble3D val="0"/>
            <c:spPr>
              <a:solidFill>
                <a:schemeClr val="accent2">
                  <a:lumMod val="5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0E1B-4F78-819E-A794B7359F62}"/>
              </c:ext>
            </c:extLst>
          </c:dPt>
          <c:dLbls>
            <c:delete val="1"/>
          </c:dLbls>
          <c:cat>
            <c:strRef>
              <c:f>COUT_MATIERE!$I$32:$I$37</c:f>
              <c:strCache>
                <c:ptCount val="6"/>
                <c:pt idx="0">
                  <c:v>coût Total entrées</c:v>
                </c:pt>
                <c:pt idx="1">
                  <c:v> coût Total plats chauds</c:v>
                </c:pt>
                <c:pt idx="2">
                  <c:v>coût Total desserts</c:v>
                </c:pt>
                <c:pt idx="3">
                  <c:v>coût Total produit laitiers</c:v>
                </c:pt>
                <c:pt idx="4">
                  <c:v> coût Total fruits</c:v>
                </c:pt>
                <c:pt idx="5">
                  <c:v>coût Total pain</c:v>
                </c:pt>
              </c:strCache>
            </c:strRef>
          </c:cat>
          <c:val>
            <c:numRef>
              <c:f>COUT_MATIERE!$K$32:$K$37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1B-4F78-819E-A794B7359F6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907414698162734"/>
          <c:y val="0.23495261009040536"/>
          <c:w val="0.3218517060367454"/>
          <c:h val="0.677084426946631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307730</xdr:colOff>
      <xdr:row>35</xdr:row>
      <xdr:rowOff>181706</xdr:rowOff>
    </xdr:from>
    <xdr:to>
      <xdr:col>5</xdr:col>
      <xdr:colOff>549519</xdr:colOff>
      <xdr:row>48</xdr:row>
      <xdr:rowOff>124557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B8413EB-D971-9AB1-1C56-C7BFA3EF4BB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456045</xdr:colOff>
      <xdr:row>0</xdr:row>
      <xdr:rowOff>301625</xdr:rowOff>
    </xdr:from>
    <xdr:ext cx="1166756" cy="1103763"/>
    <xdr:pic>
      <xdr:nvPicPr>
        <xdr:cNvPr id="2" name="Images 1">
          <a:extLst>
            <a:ext uri="{FF2B5EF4-FFF2-40B4-BE49-F238E27FC236}">
              <a16:creationId xmlns:a16="http://schemas.microsoft.com/office/drawing/2014/main" id="{10219063-A7A8-CB8D-BD29-4BC5FD0BFA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456045" y="301625"/>
          <a:ext cx="1166756" cy="110376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I38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4.25" x14ac:dyDescent="0.2"/>
  <cols>
    <col min="1" max="1" width="13.625" style="93" bestFit="1" customWidth="1"/>
    <col min="2" max="2" width="30.625" style="93" customWidth="1"/>
    <col min="3" max="3" width="16.625" style="93" bestFit="1" customWidth="1"/>
    <col min="4" max="4" width="30.625" style="93" customWidth="1"/>
    <col min="5" max="5" width="16.625" style="93" customWidth="1"/>
    <col min="6" max="6" width="30.625" style="93" customWidth="1"/>
    <col min="7" max="7" width="16.625" style="93" customWidth="1"/>
    <col min="8" max="8" width="30.625" style="93" customWidth="1"/>
    <col min="9" max="9" width="16.625" style="93" customWidth="1"/>
    <col min="10" max="1021" width="10.75" style="93" customWidth="1"/>
    <col min="1022" max="1022" width="11" style="93" customWidth="1"/>
    <col min="1023" max="16384" width="11" style="93"/>
  </cols>
  <sheetData>
    <row r="1" spans="1:9" ht="15" x14ac:dyDescent="0.2">
      <c r="C1" s="174" t="s">
        <v>0</v>
      </c>
      <c r="D1" s="53">
        <v>44991</v>
      </c>
      <c r="E1" s="93" t="s">
        <v>1</v>
      </c>
      <c r="F1" s="94">
        <f>D1+4</f>
        <v>44995</v>
      </c>
    </row>
    <row r="2" spans="1:9" ht="15" x14ac:dyDescent="0.2">
      <c r="B2" s="108" t="s">
        <v>2</v>
      </c>
      <c r="C2" s="109" t="s">
        <v>242</v>
      </c>
      <c r="D2" s="108" t="s">
        <v>3</v>
      </c>
      <c r="E2" s="109" t="s">
        <v>242</v>
      </c>
      <c r="F2" s="108" t="s">
        <v>4</v>
      </c>
      <c r="G2" s="109" t="s">
        <v>242</v>
      </c>
      <c r="H2" s="108" t="s">
        <v>5</v>
      </c>
      <c r="I2" s="109" t="s">
        <v>242</v>
      </c>
    </row>
    <row r="3" spans="1:9" ht="15" x14ac:dyDescent="0.2">
      <c r="B3" s="144" t="s">
        <v>6</v>
      </c>
      <c r="C3" s="145"/>
      <c r="D3" s="144" t="s">
        <v>6</v>
      </c>
      <c r="E3" s="145"/>
      <c r="F3" s="144" t="s">
        <v>6</v>
      </c>
      <c r="G3" s="145"/>
      <c r="H3" s="144" t="s">
        <v>6</v>
      </c>
      <c r="I3" s="145"/>
    </row>
    <row r="4" spans="1:9" x14ac:dyDescent="0.2">
      <c r="B4" s="79" t="s">
        <v>243</v>
      </c>
      <c r="C4" s="78" t="s">
        <v>20</v>
      </c>
      <c r="D4" s="79" t="s">
        <v>252</v>
      </c>
      <c r="E4" s="78" t="s">
        <v>21</v>
      </c>
      <c r="F4" s="79"/>
      <c r="G4" s="78"/>
      <c r="H4" s="79"/>
      <c r="I4" s="78"/>
    </row>
    <row r="5" spans="1:9" x14ac:dyDescent="0.2">
      <c r="B5" s="79" t="s">
        <v>244</v>
      </c>
      <c r="C5" s="78" t="s">
        <v>23</v>
      </c>
      <c r="D5" s="79"/>
      <c r="E5" s="78"/>
      <c r="F5" s="79"/>
      <c r="G5" s="78"/>
      <c r="H5" s="79"/>
      <c r="I5" s="78"/>
    </row>
    <row r="6" spans="1:9" x14ac:dyDescent="0.2">
      <c r="B6" s="79"/>
      <c r="C6" s="78"/>
      <c r="D6" s="79"/>
      <c r="E6" s="78"/>
      <c r="F6" s="79"/>
      <c r="G6" s="78"/>
      <c r="H6" s="79"/>
      <c r="I6" s="78"/>
    </row>
    <row r="7" spans="1:9" x14ac:dyDescent="0.2">
      <c r="B7" s="79"/>
      <c r="C7" s="78"/>
      <c r="D7" s="79"/>
      <c r="E7" s="78"/>
      <c r="F7" s="79"/>
      <c r="G7" s="78"/>
      <c r="H7" s="79"/>
      <c r="I7" s="78"/>
    </row>
    <row r="8" spans="1:9" ht="15" x14ac:dyDescent="0.2">
      <c r="B8" s="146" t="s">
        <v>7</v>
      </c>
      <c r="C8" s="147"/>
      <c r="D8" s="146" t="s">
        <v>7</v>
      </c>
      <c r="E8" s="147"/>
      <c r="F8" s="146" t="s">
        <v>7</v>
      </c>
      <c r="G8" s="147"/>
      <c r="H8" s="146" t="s">
        <v>7</v>
      </c>
      <c r="I8" s="147"/>
    </row>
    <row r="9" spans="1:9" x14ac:dyDescent="0.2">
      <c r="A9" s="95" t="s">
        <v>8</v>
      </c>
      <c r="B9" s="80" t="s">
        <v>225</v>
      </c>
      <c r="C9" s="78" t="s">
        <v>257</v>
      </c>
      <c r="D9" s="80" t="s">
        <v>256</v>
      </c>
      <c r="E9" s="78" t="s">
        <v>257</v>
      </c>
      <c r="F9" s="80"/>
      <c r="G9" s="78"/>
      <c r="H9" s="80"/>
      <c r="I9" s="78"/>
    </row>
    <row r="10" spans="1:9" x14ac:dyDescent="0.2">
      <c r="A10" s="96" t="s">
        <v>9</v>
      </c>
      <c r="B10" s="80" t="s">
        <v>245</v>
      </c>
      <c r="C10" s="78" t="s">
        <v>258</v>
      </c>
      <c r="D10" s="80" t="s">
        <v>265</v>
      </c>
      <c r="E10" s="78" t="s">
        <v>258</v>
      </c>
      <c r="F10" s="80"/>
      <c r="G10" s="78"/>
      <c r="H10" s="80"/>
      <c r="I10" s="78"/>
    </row>
    <row r="11" spans="1:9" x14ac:dyDescent="0.2">
      <c r="A11" s="97" t="s">
        <v>10</v>
      </c>
      <c r="B11" s="80" t="s">
        <v>226</v>
      </c>
      <c r="C11" s="78" t="s">
        <v>259</v>
      </c>
      <c r="D11" s="80"/>
      <c r="E11" s="78"/>
      <c r="F11" s="80"/>
      <c r="G11" s="78"/>
      <c r="H11" s="80"/>
      <c r="I11" s="78"/>
    </row>
    <row r="12" spans="1:9" x14ac:dyDescent="0.2">
      <c r="A12" s="98" t="s">
        <v>11</v>
      </c>
      <c r="B12" s="80" t="s">
        <v>246</v>
      </c>
      <c r="C12" s="78" t="s">
        <v>22</v>
      </c>
      <c r="D12" s="80"/>
      <c r="E12" s="78"/>
      <c r="F12" s="80"/>
      <c r="G12" s="78"/>
      <c r="H12" s="80"/>
      <c r="I12" s="78"/>
    </row>
    <row r="13" spans="1:9" x14ac:dyDescent="0.2">
      <c r="A13" s="99" t="s">
        <v>12</v>
      </c>
      <c r="B13" s="80"/>
      <c r="C13" s="78"/>
      <c r="D13" s="80"/>
      <c r="E13" s="78"/>
      <c r="F13" s="80"/>
      <c r="G13" s="78"/>
      <c r="H13" s="80"/>
      <c r="I13" s="78"/>
    </row>
    <row r="14" spans="1:9" x14ac:dyDescent="0.2">
      <c r="A14" s="99" t="s">
        <v>12</v>
      </c>
      <c r="B14" s="80"/>
      <c r="C14" s="78"/>
      <c r="D14" s="80"/>
      <c r="E14" s="78"/>
      <c r="F14" s="80"/>
      <c r="G14" s="78"/>
      <c r="H14" s="80"/>
      <c r="I14" s="78"/>
    </row>
    <row r="15" spans="1:9" ht="15" x14ac:dyDescent="0.2">
      <c r="A15" s="100"/>
      <c r="B15" s="146" t="s">
        <v>13</v>
      </c>
      <c r="C15" s="147"/>
      <c r="D15" s="146" t="s">
        <v>13</v>
      </c>
      <c r="E15" s="147"/>
      <c r="F15" s="146" t="s">
        <v>13</v>
      </c>
      <c r="G15" s="147"/>
      <c r="H15" s="146" t="s">
        <v>13</v>
      </c>
      <c r="I15" s="147"/>
    </row>
    <row r="16" spans="1:9" ht="14.25" customHeight="1" x14ac:dyDescent="0.2">
      <c r="A16" s="100"/>
      <c r="B16" s="79" t="s">
        <v>247</v>
      </c>
      <c r="C16" s="78" t="s">
        <v>23</v>
      </c>
      <c r="D16" s="79" t="s">
        <v>18</v>
      </c>
      <c r="E16" s="78" t="s">
        <v>20</v>
      </c>
      <c r="F16" s="79"/>
      <c r="G16" s="78"/>
      <c r="H16" s="79" t="s">
        <v>260</v>
      </c>
      <c r="I16" s="78" t="s">
        <v>22</v>
      </c>
    </row>
    <row r="17" spans="1:9" x14ac:dyDescent="0.2">
      <c r="A17" s="100"/>
      <c r="B17" s="79" t="s">
        <v>248</v>
      </c>
      <c r="C17" s="78" t="s">
        <v>20</v>
      </c>
      <c r="D17" s="79"/>
      <c r="E17" s="78"/>
      <c r="F17" s="79"/>
      <c r="G17" s="78"/>
      <c r="H17" s="79"/>
      <c r="I17" s="78"/>
    </row>
    <row r="18" spans="1:9" x14ac:dyDescent="0.2">
      <c r="A18" s="100"/>
      <c r="B18" s="81"/>
      <c r="C18" s="78"/>
      <c r="D18" s="81"/>
      <c r="E18" s="78"/>
      <c r="F18" s="81"/>
      <c r="G18" s="78"/>
      <c r="H18" s="81"/>
      <c r="I18" s="78"/>
    </row>
    <row r="19" spans="1:9" x14ac:dyDescent="0.2">
      <c r="A19" s="100"/>
      <c r="B19" s="81"/>
      <c r="C19" s="78"/>
      <c r="D19" s="81"/>
      <c r="E19" s="78"/>
      <c r="F19" s="81"/>
      <c r="G19" s="78"/>
      <c r="H19" s="81"/>
      <c r="I19" s="78"/>
    </row>
    <row r="20" spans="1:9" ht="15" x14ac:dyDescent="0.2">
      <c r="A20" s="100"/>
      <c r="B20" s="146" t="s">
        <v>14</v>
      </c>
      <c r="C20" s="147"/>
      <c r="D20" s="146" t="s">
        <v>14</v>
      </c>
      <c r="E20" s="147"/>
      <c r="F20" s="146" t="s">
        <v>14</v>
      </c>
      <c r="G20" s="147"/>
      <c r="H20" s="146" t="s">
        <v>14</v>
      </c>
      <c r="I20" s="147"/>
    </row>
    <row r="21" spans="1:9" x14ac:dyDescent="0.2">
      <c r="A21" s="100" t="s">
        <v>15</v>
      </c>
      <c r="B21" s="80" t="s">
        <v>249</v>
      </c>
      <c r="C21" s="140" t="s">
        <v>14</v>
      </c>
      <c r="D21" s="80"/>
      <c r="E21" s="140" t="s">
        <v>14</v>
      </c>
      <c r="F21" s="80"/>
      <c r="G21" s="140" t="s">
        <v>14</v>
      </c>
      <c r="H21" s="80"/>
      <c r="I21" s="140" t="s">
        <v>14</v>
      </c>
    </row>
    <row r="22" spans="1:9" x14ac:dyDescent="0.2">
      <c r="A22" s="100" t="s">
        <v>16</v>
      </c>
      <c r="B22" s="80" t="s">
        <v>250</v>
      </c>
      <c r="C22" s="140" t="s">
        <v>14</v>
      </c>
      <c r="D22" s="80"/>
      <c r="E22" s="140" t="s">
        <v>14</v>
      </c>
      <c r="F22" s="80"/>
      <c r="G22" s="140" t="s">
        <v>14</v>
      </c>
      <c r="H22" s="80"/>
      <c r="I22" s="140" t="s">
        <v>14</v>
      </c>
    </row>
    <row r="23" spans="1:9" x14ac:dyDescent="0.2">
      <c r="A23" s="100" t="s">
        <v>17</v>
      </c>
      <c r="B23" s="80" t="s">
        <v>251</v>
      </c>
      <c r="C23" s="140" t="s">
        <v>14</v>
      </c>
      <c r="D23" s="80"/>
      <c r="E23" s="140" t="s">
        <v>14</v>
      </c>
      <c r="F23" s="80"/>
      <c r="G23" s="140" t="s">
        <v>14</v>
      </c>
      <c r="H23" s="80"/>
      <c r="I23" s="140" t="s">
        <v>14</v>
      </c>
    </row>
    <row r="24" spans="1:9" x14ac:dyDescent="0.2">
      <c r="A24" s="100" t="s">
        <v>12</v>
      </c>
      <c r="B24" s="80"/>
      <c r="C24" s="140" t="s">
        <v>14</v>
      </c>
      <c r="D24" s="80"/>
      <c r="E24" s="140" t="s">
        <v>14</v>
      </c>
      <c r="F24" s="80"/>
      <c r="G24" s="140" t="s">
        <v>14</v>
      </c>
      <c r="H24" s="80"/>
      <c r="I24" s="140" t="s">
        <v>14</v>
      </c>
    </row>
    <row r="25" spans="1:9" s="101" customFormat="1" ht="15" x14ac:dyDescent="0.2">
      <c r="B25" s="102" t="s">
        <v>215</v>
      </c>
      <c r="C25" s="103"/>
      <c r="D25" s="102"/>
      <c r="E25" s="103"/>
      <c r="F25" s="102"/>
      <c r="G25" s="103"/>
      <c r="H25" s="102"/>
      <c r="I25" s="103"/>
    </row>
    <row r="26" spans="1:9" ht="15" x14ac:dyDescent="0.2">
      <c r="B26" s="141" t="s">
        <v>19</v>
      </c>
      <c r="C26" s="142"/>
      <c r="D26" s="141" t="s">
        <v>19</v>
      </c>
      <c r="E26" s="142"/>
      <c r="F26" s="141" t="s">
        <v>19</v>
      </c>
      <c r="G26" s="142"/>
      <c r="H26" s="141" t="s">
        <v>19</v>
      </c>
      <c r="I26" s="142"/>
    </row>
    <row r="28" spans="1:9" x14ac:dyDescent="0.2">
      <c r="A28" s="143" t="s">
        <v>241</v>
      </c>
      <c r="B28" s="104" t="str">
        <f>V_LEGENDE</f>
        <v>Légende :</v>
      </c>
      <c r="D28" s="105" t="s">
        <v>20</v>
      </c>
      <c r="E28" s="139" t="s">
        <v>20</v>
      </c>
      <c r="F28" s="127" t="s">
        <v>21</v>
      </c>
      <c r="G28" s="139" t="s">
        <v>21</v>
      </c>
    </row>
    <row r="29" spans="1:9" x14ac:dyDescent="0.2">
      <c r="A29" s="143"/>
      <c r="D29" s="106" t="s">
        <v>22</v>
      </c>
      <c r="E29" s="139" t="s">
        <v>22</v>
      </c>
      <c r="F29" s="128" t="s">
        <v>14</v>
      </c>
      <c r="G29" s="139" t="s">
        <v>14</v>
      </c>
    </row>
    <row r="30" spans="1:9" x14ac:dyDescent="0.2">
      <c r="A30" s="143"/>
      <c r="D30" s="107" t="s">
        <v>23</v>
      </c>
      <c r="E30" s="139" t="s">
        <v>23</v>
      </c>
      <c r="H30" s="93" t="str">
        <f>V_INVITATION</f>
        <v>BON APPÉTIT</v>
      </c>
    </row>
    <row r="32" spans="1:9" ht="30" x14ac:dyDescent="0.2">
      <c r="A32" s="93" t="s">
        <v>266</v>
      </c>
      <c r="B32" s="175" t="str">
        <f>IF(COUNTIF(B9:B14,"&lt;&gt;")&gt;0,IF(COUNTIFS(B9:B14,"&lt;&gt;",C9:C14,TD_VIANDE)+COUNTIFS(B9:B14,"&lt;&gt;",C9:C14,TD_POISSON)&lt;2,"Les plats chauds ne comportent pas une viande ET un poisson",IF(COUNTIFS(B9:B14,"&lt;&gt;",C9:C14,TD_LEGUMES)=0,"Le plat chaud ne comporte pas de légumes","")),"")</f>
        <v/>
      </c>
      <c r="D32" s="175" t="str">
        <f>IF(COUNTIF(D9:D14,"&lt;&gt;")&gt;0,IF(COUNTIFS(D9:D14,"&lt;&gt;",E9:E14,TD_VIANDE)+COUNTIFS(D9:D14,"&lt;&gt;",E9:E14,TD_POISSON)&lt;2,"Les plats chauds ne comportent pas une viande ET un poisson",IF(COUNTIFS(D9:D14,"&lt;&gt;",E9:E14,TD_LEGUMES)=0,"Le plat chaud ne comporte pas de légumes","")),"")</f>
        <v>Le plat chaud ne comporte pas de légumes</v>
      </c>
      <c r="F32" s="175" t="str">
        <f>IF(COUNTIF(F9:F14,"&lt;&gt;")&gt;0,IF(COUNTIFS(F9:F14,"&lt;&gt;",G9:G14,TD_VIANDE)+COUNTIFS(F9:F14,"&lt;&gt;",G9:G14,TD_POISSON)&lt;2,"Les plats chauds ne comportent pas une viande ET un poisson",IF(COUNTIFS(F9:F14,"&lt;&gt;",G9:G14,TD_LEGUMES)=0,"Le plat chaud ne comporte pas de légumes","")),"")</f>
        <v/>
      </c>
      <c r="H32" s="175" t="str">
        <f>IF(COUNTIF(H9:H14,"&lt;&gt;")&gt;0,IF(COUNTIFS(H9:H14,"&lt;&gt;",I9:I14,TD_VIANDE)+COUNTIFS(H9:H14,"&lt;&gt;",I9:I14,TD_POISSON)&lt;2,"Les plats chauds ne comportent pas une viande ET un poisson",IF(COUNTIFS(H9:H14,"&lt;&gt;",I9:I14,TD_LEGUMES)=0,"Le plat chaud ne comporte pas de légumes","")),"")</f>
        <v/>
      </c>
    </row>
    <row r="38" spans="2:4" x14ac:dyDescent="0.2">
      <c r="B38" s="143"/>
      <c r="C38" s="143"/>
      <c r="D38" s="143"/>
    </row>
  </sheetData>
  <sheetProtection sheet="1" objects="1" scenarios="1" selectLockedCells="1"/>
  <customSheetViews>
    <customSheetView guid="{756EAC38-9D43-47FF-BD55-C7A7235E51EF}" scale="145">
      <pane ySplit="2" topLeftCell="A5" activePane="bottomLeft" state="frozen"/>
      <selection pane="bottomLeft" activeCell="A25" sqref="A25:C25"/>
      <pageMargins left="0.39370078740157505" right="8.9763779527559151E-2" top="0.23503937007874001" bottom="0.24448818897637842" header="0" footer="5.1574803149606316E-2"/>
      <pageSetup paperSize="0" fitToWidth="0" fitToHeight="0" pageOrder="overThenDown" orientation="landscape" useFirstPageNumber="1" horizontalDpi="0" verticalDpi="0" copies="0"/>
      <headerFooter alignWithMargins="0">
        <oddHeader>&amp;C&amp;A</oddHeader>
        <oddFooter>&amp;CPage &amp;P</oddFooter>
      </headerFooter>
    </customSheetView>
  </customSheetViews>
  <mergeCells count="22">
    <mergeCell ref="H20:I20"/>
    <mergeCell ref="A28:A30"/>
    <mergeCell ref="B15:C15"/>
    <mergeCell ref="B20:C20"/>
    <mergeCell ref="B26:C26"/>
    <mergeCell ref="B3:C3"/>
    <mergeCell ref="D26:E26"/>
    <mergeCell ref="F26:G26"/>
    <mergeCell ref="H26:I26"/>
    <mergeCell ref="B38:D38"/>
    <mergeCell ref="D3:E3"/>
    <mergeCell ref="F3:G3"/>
    <mergeCell ref="H3:I3"/>
    <mergeCell ref="B8:C8"/>
    <mergeCell ref="D8:E8"/>
    <mergeCell ref="F8:G8"/>
    <mergeCell ref="H8:I8"/>
    <mergeCell ref="D15:E15"/>
    <mergeCell ref="F15:G15"/>
    <mergeCell ref="H15:I15"/>
    <mergeCell ref="D20:E20"/>
    <mergeCell ref="F20:G20"/>
  </mergeCells>
  <conditionalFormatting sqref="B4:B7 B16:B19 B21:B24 D4:D7 D16:D19 D21:D24 F4:F7 F16:F19 F21:F24 H4:H7 H16:H19 H21:H24">
    <cfRule type="expression" dxfId="20" priority="5">
      <formula>C4=TP_PROD_LAITIERS</formula>
    </cfRule>
    <cfRule type="expression" dxfId="19" priority="6">
      <formula>C4=TP_FECULENTS</formula>
    </cfRule>
    <cfRule type="expression" dxfId="18" priority="7">
      <formula>C4=TP_LEGFRU_CUITS</formula>
    </cfRule>
    <cfRule type="expression" dxfId="17" priority="8">
      <formula>C4=TP_LEGFRU_CRUS</formula>
    </cfRule>
    <cfRule type="expression" dxfId="16" priority="9">
      <formula>C4=TP_PROTIDIQUES</formula>
    </cfRule>
  </conditionalFormatting>
  <conditionalFormatting sqref="B9:B14 D9:D14 F9:F14 H9:H14">
    <cfRule type="expression" dxfId="15" priority="1">
      <formula>C9=TD_FECULENTS</formula>
    </cfRule>
    <cfRule type="expression" dxfId="14" priority="2">
      <formula>C9=TD_LEGUMES</formula>
    </cfRule>
    <cfRule type="expression" dxfId="13" priority="3">
      <formula>C9=TD_POISSON</formula>
    </cfRule>
    <cfRule type="expression" dxfId="12" priority="4">
      <formula>C9=TD_VIANDE</formula>
    </cfRule>
  </conditionalFormatting>
  <dataValidations count="2">
    <dataValidation type="list" allowBlank="1" showInputMessage="1" showErrorMessage="1" sqref="G21:G24 C4:C7 C16:C19 C21:C24 E4:E7 G4:G7 I4:I7 I21:I24 E28:E30 G28:G29 E16:E19 G16:G19 I16:I19 E21:E24" xr:uid="{E67DB203-2CE4-4FFB-BA6B-3E5BCEA86520}">
      <formula1>LST_TYPES_PLATS</formula1>
    </dataValidation>
    <dataValidation type="list" allowBlank="1" showInputMessage="1" showErrorMessage="1" sqref="C9:C14 E9:E14 G9:G14 I9:I14" xr:uid="{7A965F8D-47CC-4F46-9115-201C4515B35C}">
      <formula1>LST_PLATS_CHAUDS</formula1>
    </dataValidation>
  </dataValidations>
  <pageMargins left="0.39370078740157505" right="8.9763779527559151E-2" top="0.23503937007874001" bottom="0.24448818897637842" header="0" footer="5.1574803149606316E-2"/>
  <pageSetup paperSize="9" fitToWidth="0" fitToHeight="0" pageOrder="overThenDown" orientation="landscape" useFirstPageNumber="1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AMJ101"/>
  <sheetViews>
    <sheetView zoomScaleNormal="100" workbookViewId="0">
      <pane ySplit="2" topLeftCell="A3" activePane="bottomLeft" state="frozen"/>
      <selection activeCell="H26" sqref="H26"/>
      <selection pane="bottomLeft" activeCell="A22" sqref="A22"/>
    </sheetView>
  </sheetViews>
  <sheetFormatPr baseColWidth="10" defaultRowHeight="14.25" x14ac:dyDescent="0.2"/>
  <cols>
    <col min="1" max="1" width="33" style="2" customWidth="1"/>
    <col min="2" max="2" width="15.75" style="2" customWidth="1"/>
    <col min="3" max="3" width="9.25" style="2" customWidth="1"/>
    <col min="4" max="4" width="31.25" style="2" customWidth="1"/>
    <col min="5" max="5" width="15.125" style="2" customWidth="1"/>
    <col min="6" max="6" width="9" style="2" customWidth="1"/>
    <col min="7" max="7" width="29.625" style="2" customWidth="1"/>
    <col min="8" max="8" width="15.375" style="2" customWidth="1"/>
    <col min="9" max="9" width="9.375" style="2" customWidth="1"/>
    <col min="10" max="10" width="28" style="2" customWidth="1"/>
    <col min="11" max="11" width="15.375" style="2" customWidth="1"/>
    <col min="12" max="12" width="8.5" style="2" customWidth="1"/>
    <col min="13" max="1024" width="10.75" style="2" customWidth="1"/>
    <col min="1025" max="1025" width="11" customWidth="1"/>
  </cols>
  <sheetData>
    <row r="1" spans="1:12" x14ac:dyDescent="0.2">
      <c r="A1" s="2" t="s">
        <v>24</v>
      </c>
      <c r="B1" s="148">
        <f>MENU!D1</f>
        <v>44991</v>
      </c>
      <c r="C1" s="148"/>
      <c r="D1" s="2" t="s">
        <v>1</v>
      </c>
      <c r="E1" s="148">
        <f>MENU!F1</f>
        <v>44995</v>
      </c>
      <c r="F1" s="148"/>
      <c r="G1"/>
    </row>
    <row r="2" spans="1:12" ht="15" x14ac:dyDescent="0.25">
      <c r="A2" s="3" t="s">
        <v>2</v>
      </c>
      <c r="B2" s="12" t="s">
        <v>25</v>
      </c>
      <c r="C2" s="12" t="s">
        <v>26</v>
      </c>
      <c r="D2" s="4" t="s">
        <v>3</v>
      </c>
      <c r="E2" s="12" t="s">
        <v>25</v>
      </c>
      <c r="F2" s="13" t="s">
        <v>26</v>
      </c>
      <c r="G2" s="5" t="s">
        <v>4</v>
      </c>
      <c r="H2" s="12" t="s">
        <v>25</v>
      </c>
      <c r="I2" s="12" t="s">
        <v>26</v>
      </c>
      <c r="J2" s="6" t="s">
        <v>5</v>
      </c>
      <c r="K2" s="12" t="s">
        <v>25</v>
      </c>
      <c r="L2" s="13" t="s">
        <v>26</v>
      </c>
    </row>
    <row r="3" spans="1:12" ht="15" x14ac:dyDescent="0.25">
      <c r="A3" s="13" t="str">
        <f>MENU!B3</f>
        <v>Entrée</v>
      </c>
      <c r="B3"/>
      <c r="C3" s="14"/>
      <c r="D3" s="13" t="str">
        <f>MENU!D3</f>
        <v>Entrée</v>
      </c>
      <c r="E3"/>
      <c r="F3" s="15"/>
      <c r="G3" s="13" t="str">
        <f>MENU!F3</f>
        <v>Entrée</v>
      </c>
      <c r="H3"/>
      <c r="I3" s="14"/>
      <c r="J3" s="13" t="str">
        <f>MENU!H3</f>
        <v>Entrée</v>
      </c>
      <c r="K3"/>
      <c r="L3" s="16"/>
    </row>
    <row r="4" spans="1:12" s="17" customFormat="1" x14ac:dyDescent="0.2">
      <c r="A4" s="17" t="str">
        <f>MENU!B4</f>
        <v>Salade de tomates</v>
      </c>
      <c r="C4" s="18"/>
      <c r="D4" s="17" t="str">
        <f>MENU!D4</f>
        <v>Filets de harengs</v>
      </c>
      <c r="F4" s="18"/>
      <c r="G4" s="17">
        <f>MENU!F4</f>
        <v>0</v>
      </c>
      <c r="I4" s="18"/>
      <c r="J4" s="17">
        <f>MENU!H4</f>
        <v>0</v>
      </c>
      <c r="L4" s="18"/>
    </row>
    <row r="5" spans="1:12" x14ac:dyDescent="0.2">
      <c r="C5" s="16"/>
      <c r="F5" s="16"/>
      <c r="I5" s="16"/>
      <c r="L5" s="16"/>
    </row>
    <row r="6" spans="1:12" x14ac:dyDescent="0.2">
      <c r="C6" s="16"/>
      <c r="F6" s="16"/>
      <c r="I6" s="16"/>
      <c r="L6" s="16"/>
    </row>
    <row r="7" spans="1:12" x14ac:dyDescent="0.2">
      <c r="C7" s="16"/>
      <c r="F7" s="16"/>
      <c r="I7" s="16"/>
      <c r="L7" s="16"/>
    </row>
    <row r="8" spans="1:12" s="17" customFormat="1" x14ac:dyDescent="0.2">
      <c r="A8" s="17" t="str">
        <f>MENU!B5</f>
        <v>Pommes de terre en salade</v>
      </c>
      <c r="C8" s="18"/>
      <c r="D8" s="17">
        <f>MENU!D5</f>
        <v>0</v>
      </c>
      <c r="F8" s="18"/>
      <c r="G8" s="17">
        <f>MENU!F5</f>
        <v>0</v>
      </c>
      <c r="I8" s="18"/>
      <c r="J8" s="17">
        <f>MENU!H5</f>
        <v>0</v>
      </c>
      <c r="L8" s="18"/>
    </row>
    <row r="9" spans="1:12" x14ac:dyDescent="0.2">
      <c r="C9" s="16"/>
      <c r="F9" s="16"/>
      <c r="I9" s="16"/>
      <c r="L9" s="16"/>
    </row>
    <row r="10" spans="1:12" x14ac:dyDescent="0.2">
      <c r="C10" s="16"/>
      <c r="F10" s="16"/>
      <c r="I10" s="16"/>
      <c r="L10" s="16"/>
    </row>
    <row r="11" spans="1:12" x14ac:dyDescent="0.2">
      <c r="C11" s="16"/>
      <c r="F11" s="16"/>
      <c r="I11" s="16"/>
      <c r="L11" s="16"/>
    </row>
    <row r="12" spans="1:12" s="17" customFormat="1" x14ac:dyDescent="0.2">
      <c r="A12" s="17">
        <f>MENU!B6</f>
        <v>0</v>
      </c>
      <c r="C12" s="18"/>
      <c r="D12" s="17">
        <f>MENU!D6</f>
        <v>0</v>
      </c>
      <c r="F12" s="18"/>
      <c r="G12" s="17">
        <f>MENU!F6</f>
        <v>0</v>
      </c>
      <c r="I12" s="18"/>
      <c r="J12" s="17">
        <f>MENU!H6</f>
        <v>0</v>
      </c>
      <c r="L12" s="18"/>
    </row>
    <row r="13" spans="1:12" x14ac:dyDescent="0.2">
      <c r="C13" s="16"/>
      <c r="F13" s="16"/>
      <c r="I13" s="16"/>
      <c r="L13" s="16"/>
    </row>
    <row r="14" spans="1:12" x14ac:dyDescent="0.2">
      <c r="C14" s="16"/>
      <c r="F14" s="16"/>
      <c r="I14" s="16"/>
      <c r="L14" s="16"/>
    </row>
    <row r="15" spans="1:12" x14ac:dyDescent="0.2">
      <c r="C15" s="16"/>
      <c r="F15" s="16"/>
      <c r="I15" s="16"/>
      <c r="L15" s="16"/>
    </row>
    <row r="16" spans="1:12" s="17" customFormat="1" x14ac:dyDescent="0.2">
      <c r="A16" s="17">
        <f>MENU!B7</f>
        <v>0</v>
      </c>
      <c r="C16" s="18"/>
      <c r="D16" s="17">
        <f>MENU!D7</f>
        <v>0</v>
      </c>
      <c r="F16" s="18"/>
      <c r="G16" s="17">
        <f>MENU!F7</f>
        <v>0</v>
      </c>
      <c r="I16" s="18"/>
      <c r="J16" s="17">
        <f>MENU!H7</f>
        <v>0</v>
      </c>
      <c r="L16" s="18"/>
    </row>
    <row r="17" spans="1:12" x14ac:dyDescent="0.2">
      <c r="C17" s="16"/>
      <c r="F17" s="16"/>
      <c r="I17" s="16"/>
      <c r="L17" s="16"/>
    </row>
    <row r="18" spans="1:12" x14ac:dyDescent="0.2">
      <c r="C18" s="16"/>
      <c r="F18" s="16"/>
      <c r="I18" s="16"/>
      <c r="L18" s="16"/>
    </row>
    <row r="19" spans="1:12" x14ac:dyDescent="0.2">
      <c r="C19" s="16"/>
      <c r="F19" s="16"/>
      <c r="I19" s="16"/>
      <c r="L19" s="16"/>
    </row>
    <row r="20" spans="1:12" ht="15" x14ac:dyDescent="0.25">
      <c r="A20" s="13" t="str">
        <f>MENU!B8</f>
        <v>Plat chaud</v>
      </c>
      <c r="C20" s="16"/>
      <c r="D20" s="13" t="str">
        <f>MENU!D8</f>
        <v>Plat chaud</v>
      </c>
      <c r="F20" s="16"/>
      <c r="G20" s="13" t="str">
        <f>MENU!F8</f>
        <v>Plat chaud</v>
      </c>
      <c r="I20" s="16"/>
      <c r="J20" s="13" t="str">
        <f>MENU!H8</f>
        <v>Plat chaud</v>
      </c>
      <c r="L20" s="16"/>
    </row>
    <row r="21" spans="1:12" s="17" customFormat="1" x14ac:dyDescent="0.2">
      <c r="A21" s="17" t="str">
        <f>MENU!B9</f>
        <v>Blanquette de veau</v>
      </c>
      <c r="C21" s="18"/>
      <c r="D21" s="17" t="str">
        <f>MENU!D9</f>
        <v>Sauté de dinde</v>
      </c>
      <c r="F21" s="18"/>
      <c r="G21" s="17">
        <f>MENU!F9</f>
        <v>0</v>
      </c>
      <c r="I21" s="18"/>
      <c r="J21" s="17">
        <f>MENU!H9</f>
        <v>0</v>
      </c>
      <c r="L21" s="18"/>
    </row>
    <row r="22" spans="1:12" x14ac:dyDescent="0.2">
      <c r="C22" s="16"/>
      <c r="F22" s="16"/>
      <c r="I22" s="16"/>
      <c r="L22" s="16"/>
    </row>
    <row r="23" spans="1:12" x14ac:dyDescent="0.2">
      <c r="C23" s="16"/>
      <c r="F23" s="16"/>
      <c r="I23" s="16"/>
      <c r="L23" s="16"/>
    </row>
    <row r="24" spans="1:12" x14ac:dyDescent="0.2">
      <c r="C24" s="16"/>
      <c r="F24" s="16"/>
      <c r="I24" s="16"/>
      <c r="L24" s="16"/>
    </row>
    <row r="25" spans="1:12" x14ac:dyDescent="0.2">
      <c r="C25" s="16"/>
      <c r="F25" s="16"/>
      <c r="I25" s="16"/>
      <c r="L25" s="16"/>
    </row>
    <row r="26" spans="1:12" x14ac:dyDescent="0.2">
      <c r="C26" s="16"/>
      <c r="F26" s="16"/>
      <c r="I26" s="16"/>
      <c r="L26" s="16"/>
    </row>
    <row r="27" spans="1:12" s="17" customFormat="1" x14ac:dyDescent="0.2">
      <c r="A27" s="17" t="str">
        <f>MENU!B10</f>
        <v>Filet de merlan</v>
      </c>
      <c r="C27" s="18"/>
      <c r="D27" s="17" t="str">
        <f>MENU!D10</f>
        <v>Lieu</v>
      </c>
      <c r="F27" s="18"/>
      <c r="G27" s="17">
        <f>MENU!F10</f>
        <v>0</v>
      </c>
      <c r="I27" s="18"/>
      <c r="J27" s="17">
        <f>MENU!H10</f>
        <v>0</v>
      </c>
      <c r="L27" s="18"/>
    </row>
    <row r="28" spans="1:12" x14ac:dyDescent="0.2">
      <c r="C28" s="16"/>
      <c r="F28" s="16"/>
      <c r="I28" s="16"/>
      <c r="L28" s="16"/>
    </row>
    <row r="29" spans="1:12" x14ac:dyDescent="0.2">
      <c r="C29" s="16"/>
      <c r="F29" s="16"/>
      <c r="I29" s="16"/>
      <c r="L29" s="16"/>
    </row>
    <row r="30" spans="1:12" x14ac:dyDescent="0.2">
      <c r="C30" s="16"/>
      <c r="F30" s="16"/>
      <c r="I30" s="16"/>
      <c r="L30" s="16"/>
    </row>
    <row r="31" spans="1:12" x14ac:dyDescent="0.2">
      <c r="C31" s="16"/>
      <c r="F31" s="16"/>
      <c r="I31" s="16"/>
      <c r="L31" s="16"/>
    </row>
    <row r="32" spans="1:12" x14ac:dyDescent="0.2">
      <c r="C32" s="16"/>
      <c r="F32" s="16"/>
      <c r="I32" s="16"/>
      <c r="L32" s="16"/>
    </row>
    <row r="33" spans="1:12" s="17" customFormat="1" x14ac:dyDescent="0.2">
      <c r="A33" s="17" t="str">
        <f>MENU!B11</f>
        <v>Haricots verts</v>
      </c>
      <c r="C33" s="18"/>
      <c r="D33" s="17">
        <f>MENU!D11</f>
        <v>0</v>
      </c>
      <c r="F33" s="18"/>
      <c r="G33" s="17">
        <f>MENU!F11</f>
        <v>0</v>
      </c>
      <c r="I33" s="18"/>
      <c r="J33" s="17">
        <f>MENU!H11</f>
        <v>0</v>
      </c>
      <c r="L33" s="18"/>
    </row>
    <row r="34" spans="1:12" x14ac:dyDescent="0.2">
      <c r="C34" s="16"/>
      <c r="F34" s="16"/>
      <c r="I34" s="16"/>
      <c r="L34" s="16"/>
    </row>
    <row r="35" spans="1:12" x14ac:dyDescent="0.2">
      <c r="C35" s="16"/>
      <c r="F35" s="16"/>
      <c r="I35" s="16"/>
      <c r="L35" s="16"/>
    </row>
    <row r="36" spans="1:12" x14ac:dyDescent="0.2">
      <c r="C36" s="16"/>
      <c r="F36" s="16"/>
      <c r="I36" s="16"/>
      <c r="L36" s="16"/>
    </row>
    <row r="37" spans="1:12" x14ac:dyDescent="0.2">
      <c r="C37" s="16"/>
      <c r="F37" s="16"/>
      <c r="I37" s="16"/>
      <c r="L37" s="16"/>
    </row>
    <row r="38" spans="1:12" x14ac:dyDescent="0.2">
      <c r="C38" s="16"/>
      <c r="F38" s="16"/>
      <c r="I38" s="16"/>
      <c r="L38" s="16"/>
    </row>
    <row r="39" spans="1:12" s="17" customFormat="1" x14ac:dyDescent="0.2">
      <c r="A39" s="17" t="str">
        <f>MENU!B12</f>
        <v>Riz</v>
      </c>
      <c r="C39" s="18"/>
      <c r="D39" s="17">
        <f>MENU!D12</f>
        <v>0</v>
      </c>
      <c r="F39" s="18"/>
      <c r="G39" s="17">
        <f>MENU!F12</f>
        <v>0</v>
      </c>
      <c r="I39" s="18"/>
      <c r="J39" s="17">
        <f>MENU!H12</f>
        <v>0</v>
      </c>
      <c r="L39" s="18"/>
    </row>
    <row r="40" spans="1:12" x14ac:dyDescent="0.2">
      <c r="C40" s="16"/>
      <c r="F40" s="16"/>
      <c r="I40" s="16"/>
      <c r="L40" s="16"/>
    </row>
    <row r="41" spans="1:12" x14ac:dyDescent="0.2">
      <c r="C41" s="16"/>
      <c r="F41" s="16"/>
      <c r="I41" s="16"/>
      <c r="L41" s="16"/>
    </row>
    <row r="42" spans="1:12" x14ac:dyDescent="0.2">
      <c r="C42" s="16"/>
      <c r="F42" s="16"/>
      <c r="I42" s="16"/>
      <c r="L42" s="16"/>
    </row>
    <row r="43" spans="1:12" x14ac:dyDescent="0.2">
      <c r="C43" s="16"/>
      <c r="F43" s="16"/>
      <c r="I43" s="16"/>
      <c r="L43" s="16"/>
    </row>
    <row r="44" spans="1:12" x14ac:dyDescent="0.2">
      <c r="C44" s="16"/>
      <c r="F44" s="16"/>
      <c r="I44" s="16"/>
      <c r="L44" s="16"/>
    </row>
    <row r="45" spans="1:12" s="17" customFormat="1" x14ac:dyDescent="0.2">
      <c r="A45" s="17">
        <f>MENU!B13</f>
        <v>0</v>
      </c>
      <c r="C45" s="18"/>
      <c r="D45" s="17">
        <f>MENU!D13</f>
        <v>0</v>
      </c>
      <c r="F45" s="18"/>
      <c r="G45" s="17">
        <f>MENU!F13</f>
        <v>0</v>
      </c>
      <c r="I45" s="18"/>
      <c r="J45" s="17">
        <f>MENU!H13</f>
        <v>0</v>
      </c>
      <c r="L45" s="18"/>
    </row>
    <row r="46" spans="1:12" x14ac:dyDescent="0.2">
      <c r="C46" s="16"/>
      <c r="F46" s="16"/>
      <c r="I46" s="16"/>
      <c r="L46" s="16"/>
    </row>
    <row r="47" spans="1:12" x14ac:dyDescent="0.2">
      <c r="C47" s="16"/>
      <c r="F47" s="16"/>
      <c r="I47" s="16"/>
      <c r="L47" s="16"/>
    </row>
    <row r="48" spans="1:12" x14ac:dyDescent="0.2">
      <c r="C48" s="16"/>
      <c r="F48" s="16"/>
      <c r="I48" s="16"/>
      <c r="L48" s="16"/>
    </row>
    <row r="49" spans="1:12" x14ac:dyDescent="0.2">
      <c r="C49" s="16"/>
      <c r="F49" s="16"/>
      <c r="I49" s="16"/>
      <c r="L49" s="16"/>
    </row>
    <row r="50" spans="1:12" x14ac:dyDescent="0.2">
      <c r="C50" s="16"/>
      <c r="F50" s="16"/>
      <c r="I50" s="16"/>
      <c r="L50" s="16"/>
    </row>
    <row r="51" spans="1:12" s="17" customFormat="1" x14ac:dyDescent="0.2">
      <c r="A51" s="17">
        <f>MENU!B14</f>
        <v>0</v>
      </c>
      <c r="C51" s="18"/>
      <c r="D51" s="17">
        <f>MENU!D14</f>
        <v>0</v>
      </c>
      <c r="F51" s="18"/>
      <c r="G51" s="17">
        <f>MENU!F14</f>
        <v>0</v>
      </c>
      <c r="I51" s="18"/>
      <c r="J51" s="17">
        <f>MENU!H14</f>
        <v>0</v>
      </c>
      <c r="L51" s="18"/>
    </row>
    <row r="52" spans="1:12" x14ac:dyDescent="0.2">
      <c r="C52" s="16"/>
      <c r="F52" s="16"/>
      <c r="I52" s="16"/>
      <c r="L52" s="16"/>
    </row>
    <row r="53" spans="1:12" x14ac:dyDescent="0.2">
      <c r="C53" s="16"/>
      <c r="F53" s="16"/>
      <c r="I53" s="16"/>
      <c r="L53" s="16"/>
    </row>
    <row r="54" spans="1:12" x14ac:dyDescent="0.2">
      <c r="C54" s="16"/>
      <c r="F54" s="16"/>
      <c r="I54" s="16"/>
      <c r="L54" s="16"/>
    </row>
    <row r="55" spans="1:12" x14ac:dyDescent="0.2">
      <c r="C55" s="16"/>
      <c r="F55" s="16"/>
      <c r="I55" s="16"/>
      <c r="L55" s="16"/>
    </row>
    <row r="56" spans="1:12" x14ac:dyDescent="0.2">
      <c r="C56" s="16"/>
      <c r="F56" s="16"/>
      <c r="I56" s="16"/>
      <c r="L56" s="16"/>
    </row>
    <row r="57" spans="1:12" ht="15" x14ac:dyDescent="0.25">
      <c r="A57" s="13" t="str">
        <f>MENU!B15</f>
        <v>Dessert</v>
      </c>
      <c r="C57" s="16"/>
      <c r="D57" s="13" t="str">
        <f>MENU!D15</f>
        <v>Dessert</v>
      </c>
      <c r="F57" s="16"/>
      <c r="G57" s="13" t="str">
        <f>MENU!F15</f>
        <v>Dessert</v>
      </c>
      <c r="I57" s="16"/>
      <c r="J57" s="13" t="str">
        <f>MENU!H15</f>
        <v>Dessert</v>
      </c>
      <c r="L57" s="16"/>
    </row>
    <row r="58" spans="1:12" s="17" customFormat="1" x14ac:dyDescent="0.2">
      <c r="A58" s="17" t="str">
        <f>MENU!B16</f>
        <v>Tarte aux pommes</v>
      </c>
      <c r="C58" s="18"/>
      <c r="D58" s="17" t="str">
        <f>MENU!D16</f>
        <v>Corbeille de fruits</v>
      </c>
      <c r="F58" s="18"/>
      <c r="G58" s="17">
        <f>MENU!F16</f>
        <v>0</v>
      </c>
      <c r="I58" s="18"/>
      <c r="J58" s="17" t="str">
        <f>MENU!H16</f>
        <v>s</v>
      </c>
      <c r="L58" s="18"/>
    </row>
    <row r="59" spans="1:12" x14ac:dyDescent="0.2">
      <c r="C59" s="16"/>
      <c r="F59" s="16"/>
      <c r="I59" s="16"/>
      <c r="L59" s="16"/>
    </row>
    <row r="60" spans="1:12" x14ac:dyDescent="0.2">
      <c r="C60" s="16"/>
      <c r="F60" s="16"/>
      <c r="I60" s="16"/>
      <c r="L60" s="16"/>
    </row>
    <row r="61" spans="1:12" x14ac:dyDescent="0.2">
      <c r="C61" s="16"/>
      <c r="F61" s="16"/>
      <c r="I61" s="16"/>
      <c r="L61" s="16"/>
    </row>
    <row r="62" spans="1:12" x14ac:dyDescent="0.2">
      <c r="C62" s="16"/>
      <c r="F62" s="16"/>
      <c r="I62" s="16"/>
      <c r="L62" s="16"/>
    </row>
    <row r="63" spans="1:12" x14ac:dyDescent="0.2">
      <c r="C63" s="16"/>
      <c r="F63" s="16"/>
      <c r="I63" s="16"/>
      <c r="L63" s="16"/>
    </row>
    <row r="64" spans="1:12" s="17" customFormat="1" x14ac:dyDescent="0.2">
      <c r="A64" s="17" t="str">
        <f>MENU!B17</f>
        <v>Salade de fruit frais</v>
      </c>
      <c r="C64" s="18"/>
      <c r="D64" s="17">
        <f>MENU!D17</f>
        <v>0</v>
      </c>
      <c r="F64" s="18"/>
      <c r="G64" s="17">
        <f>MENU!F17</f>
        <v>0</v>
      </c>
      <c r="I64" s="18"/>
      <c r="J64" s="17">
        <f>MENU!H17</f>
        <v>0</v>
      </c>
      <c r="L64" s="18"/>
    </row>
    <row r="65" spans="1:12" x14ac:dyDescent="0.2">
      <c r="C65" s="16"/>
      <c r="F65" s="16"/>
      <c r="I65" s="16"/>
      <c r="L65" s="16"/>
    </row>
    <row r="66" spans="1:12" x14ac:dyDescent="0.2">
      <c r="C66" s="16"/>
      <c r="F66" s="16"/>
      <c r="I66" s="16"/>
      <c r="L66" s="16"/>
    </row>
    <row r="67" spans="1:12" x14ac:dyDescent="0.2">
      <c r="C67" s="16"/>
      <c r="F67" s="16"/>
      <c r="I67" s="16"/>
      <c r="L67" s="16"/>
    </row>
    <row r="68" spans="1:12" x14ac:dyDescent="0.2">
      <c r="C68" s="16"/>
      <c r="F68" s="16"/>
      <c r="I68" s="16"/>
      <c r="L68" s="16"/>
    </row>
    <row r="69" spans="1:12" x14ac:dyDescent="0.2">
      <c r="C69" s="16"/>
      <c r="F69" s="16"/>
      <c r="I69" s="16"/>
      <c r="L69" s="16"/>
    </row>
    <row r="70" spans="1:12" s="17" customFormat="1" x14ac:dyDescent="0.2">
      <c r="A70" s="17">
        <f>MENU!B18</f>
        <v>0</v>
      </c>
      <c r="C70" s="18"/>
      <c r="D70" s="17">
        <f>MENU!D18</f>
        <v>0</v>
      </c>
      <c r="F70" s="18"/>
      <c r="G70" s="17">
        <f>MENU!F18</f>
        <v>0</v>
      </c>
      <c r="I70" s="18"/>
      <c r="J70" s="17">
        <f>MENU!H18</f>
        <v>0</v>
      </c>
      <c r="L70" s="18"/>
    </row>
    <row r="71" spans="1:12" x14ac:dyDescent="0.2">
      <c r="C71" s="16"/>
      <c r="F71" s="16"/>
      <c r="I71" s="16"/>
      <c r="L71" s="16"/>
    </row>
    <row r="72" spans="1:12" x14ac:dyDescent="0.2">
      <c r="C72" s="16"/>
      <c r="F72" s="16"/>
      <c r="I72" s="16"/>
      <c r="L72" s="16"/>
    </row>
    <row r="73" spans="1:12" x14ac:dyDescent="0.2">
      <c r="C73" s="16"/>
      <c r="F73" s="16"/>
      <c r="I73" s="16"/>
      <c r="L73" s="16"/>
    </row>
    <row r="74" spans="1:12" x14ac:dyDescent="0.2">
      <c r="C74" s="16"/>
      <c r="F74" s="16"/>
      <c r="I74" s="16"/>
      <c r="L74" s="16"/>
    </row>
    <row r="75" spans="1:12" x14ac:dyDescent="0.2">
      <c r="C75" s="16"/>
      <c r="F75" s="16"/>
      <c r="I75" s="16"/>
      <c r="L75" s="16"/>
    </row>
    <row r="76" spans="1:12" s="17" customFormat="1" x14ac:dyDescent="0.2">
      <c r="A76" s="17">
        <f>MENU!B19</f>
        <v>0</v>
      </c>
      <c r="C76" s="18"/>
      <c r="D76" s="17">
        <f>MENU!D19</f>
        <v>0</v>
      </c>
      <c r="F76" s="18"/>
      <c r="G76" s="17">
        <f>MENU!F19</f>
        <v>0</v>
      </c>
      <c r="I76" s="18"/>
      <c r="J76" s="17">
        <f>MENU!H19</f>
        <v>0</v>
      </c>
      <c r="L76" s="18"/>
    </row>
    <row r="77" spans="1:12" x14ac:dyDescent="0.2">
      <c r="C77" s="16"/>
      <c r="F77" s="16"/>
      <c r="I77" s="16"/>
      <c r="L77" s="16"/>
    </row>
    <row r="78" spans="1:12" x14ac:dyDescent="0.2">
      <c r="C78" s="16"/>
      <c r="F78" s="16"/>
      <c r="I78" s="16"/>
      <c r="L78" s="16"/>
    </row>
    <row r="79" spans="1:12" x14ac:dyDescent="0.2">
      <c r="C79" s="16"/>
      <c r="F79" s="16"/>
      <c r="I79" s="16"/>
      <c r="L79" s="16"/>
    </row>
    <row r="80" spans="1:12" x14ac:dyDescent="0.2">
      <c r="C80" s="16"/>
      <c r="F80" s="16"/>
      <c r="I80" s="16"/>
      <c r="L80" s="16"/>
    </row>
    <row r="81" spans="1:12" x14ac:dyDescent="0.2">
      <c r="C81" s="16"/>
      <c r="F81" s="16"/>
      <c r="I81" s="16"/>
      <c r="L81" s="16"/>
    </row>
    <row r="82" spans="1:12" ht="15" x14ac:dyDescent="0.25">
      <c r="A82" s="13" t="s">
        <v>27</v>
      </c>
      <c r="C82" s="16"/>
      <c r="D82" s="13" t="s">
        <v>27</v>
      </c>
      <c r="F82" s="16"/>
      <c r="G82" s="13" t="s">
        <v>27</v>
      </c>
      <c r="I82" s="16"/>
      <c r="J82" s="13" t="s">
        <v>27</v>
      </c>
      <c r="L82" s="16"/>
    </row>
    <row r="83" spans="1:12" x14ac:dyDescent="0.2">
      <c r="C83" s="16"/>
      <c r="F83" s="16"/>
      <c r="I83" s="16"/>
      <c r="L83" s="16"/>
    </row>
    <row r="84" spans="1:12" x14ac:dyDescent="0.2">
      <c r="C84" s="16"/>
      <c r="F84" s="16"/>
      <c r="I84" s="16"/>
      <c r="L84" s="16"/>
    </row>
    <row r="85" spans="1:12" x14ac:dyDescent="0.2">
      <c r="C85" s="16"/>
      <c r="F85" s="16"/>
      <c r="I85" s="16"/>
      <c r="L85" s="16"/>
    </row>
    <row r="86" spans="1:12" x14ac:dyDescent="0.2">
      <c r="C86" s="16"/>
      <c r="F86" s="16"/>
      <c r="I86" s="16"/>
      <c r="L86" s="16"/>
    </row>
    <row r="87" spans="1:12" x14ac:dyDescent="0.2">
      <c r="C87" s="16"/>
      <c r="F87" s="16"/>
      <c r="I87" s="16"/>
      <c r="L87" s="16"/>
    </row>
    <row r="88" spans="1:12" x14ac:dyDescent="0.2">
      <c r="C88" s="16"/>
      <c r="F88" s="16"/>
      <c r="I88" s="16"/>
      <c r="L88" s="16"/>
    </row>
    <row r="89" spans="1:12" ht="15" x14ac:dyDescent="0.25">
      <c r="A89" s="13" t="e">
        <f>MENU!#REF!</f>
        <v>#REF!</v>
      </c>
      <c r="C89" s="16"/>
      <c r="D89" s="13" t="e">
        <f>MENU!#REF!</f>
        <v>#REF!</v>
      </c>
      <c r="F89" s="16"/>
      <c r="G89" s="13" t="e">
        <f>MENU!#REF!</f>
        <v>#REF!</v>
      </c>
      <c r="I89" s="16"/>
      <c r="J89" s="13" t="e">
        <f>MENU!#REF!</f>
        <v>#REF!</v>
      </c>
      <c r="L89" s="16"/>
    </row>
    <row r="90" spans="1:12" s="17" customFormat="1" x14ac:dyDescent="0.2">
      <c r="A90" s="17">
        <f>MENU!B24</f>
        <v>0</v>
      </c>
      <c r="C90" s="18"/>
      <c r="D90" s="17">
        <f>MENU!D24</f>
        <v>0</v>
      </c>
      <c r="F90" s="18"/>
      <c r="G90" s="17">
        <f>MENU!F24</f>
        <v>0</v>
      </c>
      <c r="I90" s="18"/>
      <c r="J90" s="17">
        <f>MENU!H24</f>
        <v>0</v>
      </c>
      <c r="L90" s="18"/>
    </row>
    <row r="91" spans="1:12" x14ac:dyDescent="0.2">
      <c r="C91" s="16"/>
      <c r="F91" s="16"/>
      <c r="I91" s="16"/>
      <c r="L91" s="16"/>
    </row>
    <row r="92" spans="1:12" x14ac:dyDescent="0.2">
      <c r="C92" s="16"/>
      <c r="F92" s="16"/>
      <c r="I92" s="16"/>
      <c r="L92" s="16"/>
    </row>
    <row r="93" spans="1:12" x14ac:dyDescent="0.2">
      <c r="C93" s="16"/>
      <c r="F93" s="16"/>
      <c r="I93" s="16"/>
      <c r="L93" s="16"/>
    </row>
    <row r="94" spans="1:12" x14ac:dyDescent="0.2">
      <c r="C94" s="16"/>
      <c r="F94" s="16"/>
      <c r="I94" s="16"/>
      <c r="L94" s="16"/>
    </row>
    <row r="95" spans="1:12" x14ac:dyDescent="0.2">
      <c r="A95" s="2" t="s">
        <v>28</v>
      </c>
    </row>
    <row r="97" spans="1:4" x14ac:dyDescent="0.2">
      <c r="A97" s="19" t="s">
        <v>29</v>
      </c>
      <c r="B97" s="19"/>
      <c r="C97" s="19"/>
      <c r="D97" s="19"/>
    </row>
    <row r="98" spans="1:4" x14ac:dyDescent="0.2">
      <c r="A98" s="19" t="s">
        <v>30</v>
      </c>
      <c r="B98" s="19"/>
      <c r="C98" s="19"/>
      <c r="D98" s="19"/>
    </row>
    <row r="99" spans="1:4" x14ac:dyDescent="0.2">
      <c r="A99" s="19" t="s">
        <v>31</v>
      </c>
      <c r="B99" s="19"/>
      <c r="C99" s="19"/>
      <c r="D99" s="19"/>
    </row>
    <row r="100" spans="1:4" x14ac:dyDescent="0.2">
      <c r="A100" s="19" t="s">
        <v>32</v>
      </c>
      <c r="B100" s="19"/>
      <c r="C100" s="19"/>
      <c r="D100" s="19"/>
    </row>
    <row r="101" spans="1:4" x14ac:dyDescent="0.2">
      <c r="A101" s="149" t="s">
        <v>33</v>
      </c>
      <c r="B101" s="149"/>
      <c r="C101" s="149"/>
      <c r="D101" s="149"/>
    </row>
  </sheetData>
  <sheetProtection sheet="1" objects="1" scenarios="1"/>
  <customSheetViews>
    <customSheetView guid="{756EAC38-9D43-47FF-BD55-C7A7235E51EF}">
      <pane ySplit="2" topLeftCell="A3" activePane="bottomLeft" state="frozen"/>
      <selection pane="bottomLeft" activeCell="J90" sqref="J90"/>
      <pageMargins left="0.39370078740157505" right="8.9763779527559151E-2" top="0.23503937007874001" bottom="0.24448818897637842" header="0" footer="5.1574803149606316E-2"/>
      <pageSetup paperSize="0" fitToWidth="0" fitToHeight="0" pageOrder="overThenDown" orientation="landscape" useFirstPageNumber="1" horizontalDpi="0" verticalDpi="0" copies="0"/>
      <headerFooter alignWithMargins="0">
        <oddHeader>&amp;C&amp;A</oddHeader>
        <oddFooter>&amp;CPage &amp;P</oddFooter>
      </headerFooter>
    </customSheetView>
  </customSheetViews>
  <mergeCells count="3">
    <mergeCell ref="B1:C1"/>
    <mergeCell ref="E1:F1"/>
    <mergeCell ref="A101:D101"/>
  </mergeCells>
  <pageMargins left="0.39370078740157505" right="8.9763779527559151E-2" top="0.23503937007874001" bottom="0.24448818897637842" header="0" footer="5.1574803149606316E-2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AMJ38"/>
  <sheetViews>
    <sheetView zoomScale="145" zoomScaleNormal="145" workbookViewId="0">
      <pane ySplit="2" topLeftCell="A3" activePane="bottomLeft" state="frozen"/>
      <selection activeCell="H26" sqref="H26"/>
      <selection pane="bottomLeft" activeCell="C25" sqref="C25"/>
    </sheetView>
  </sheetViews>
  <sheetFormatPr baseColWidth="10" defaultRowHeight="14.25" x14ac:dyDescent="0.2"/>
  <cols>
    <col min="1" max="1" width="11.5" style="2" customWidth="1"/>
    <col min="2" max="2" width="17.75" style="2" customWidth="1"/>
    <col min="3" max="3" width="10.375" style="2" customWidth="1"/>
    <col min="4" max="4" width="11.5" style="2" customWidth="1"/>
    <col min="5" max="5" width="17.125" style="2" customWidth="1"/>
    <col min="6" max="6" width="9.5" style="2" customWidth="1"/>
    <col min="7" max="7" width="10.75" style="2" customWidth="1"/>
    <col min="8" max="8" width="16.875" style="2" customWidth="1"/>
    <col min="9" max="9" width="10.875" style="2" customWidth="1"/>
    <col min="10" max="10" width="10.75" style="2" customWidth="1"/>
    <col min="11" max="11" width="15.625" style="2" customWidth="1"/>
    <col min="12" max="12" width="10.25" style="2" customWidth="1"/>
    <col min="13" max="1024" width="10.75" style="2" customWidth="1"/>
    <col min="1025" max="1025" width="11" customWidth="1"/>
  </cols>
  <sheetData>
    <row r="1" spans="1:12" x14ac:dyDescent="0.2">
      <c r="A1" s="161" t="s">
        <v>34</v>
      </c>
      <c r="B1" s="161"/>
      <c r="C1" s="162">
        <f>MENU!D1</f>
        <v>44991</v>
      </c>
      <c r="D1" s="162"/>
      <c r="E1" s="162"/>
      <c r="F1" s="1" t="s">
        <v>1</v>
      </c>
      <c r="G1" s="162">
        <f>MENU!F1</f>
        <v>44995</v>
      </c>
      <c r="H1" s="162"/>
      <c r="I1" s="162"/>
    </row>
    <row r="2" spans="1:12" ht="15" x14ac:dyDescent="0.25">
      <c r="A2" s="163" t="s">
        <v>2</v>
      </c>
      <c r="B2" s="163"/>
      <c r="C2" s="163"/>
      <c r="D2" s="164" t="s">
        <v>3</v>
      </c>
      <c r="E2" s="164"/>
      <c r="F2" s="164"/>
      <c r="G2" s="165" t="s">
        <v>4</v>
      </c>
      <c r="H2" s="165"/>
      <c r="I2" s="165"/>
      <c r="J2" s="166" t="s">
        <v>5</v>
      </c>
      <c r="K2" s="166"/>
      <c r="L2" s="166"/>
    </row>
    <row r="3" spans="1:12" ht="15" x14ac:dyDescent="0.25">
      <c r="A3" s="167" t="s">
        <v>6</v>
      </c>
      <c r="B3" s="167"/>
      <c r="C3" s="54" t="s">
        <v>26</v>
      </c>
      <c r="D3" s="167" t="s">
        <v>6</v>
      </c>
      <c r="E3" s="167"/>
      <c r="F3" s="54" t="s">
        <v>26</v>
      </c>
      <c r="G3" s="167" t="s">
        <v>6</v>
      </c>
      <c r="H3" s="167"/>
      <c r="I3" s="54" t="s">
        <v>26</v>
      </c>
      <c r="J3" s="167" t="s">
        <v>6</v>
      </c>
      <c r="K3" s="167"/>
      <c r="L3" s="54" t="s">
        <v>26</v>
      </c>
    </row>
    <row r="4" spans="1:12" x14ac:dyDescent="0.2">
      <c r="A4" s="159" t="str">
        <f>MENU!B4</f>
        <v>Salade de tomates</v>
      </c>
      <c r="B4" s="159"/>
      <c r="C4" s="20"/>
      <c r="D4" s="159" t="str">
        <f>MENU!D4</f>
        <v>Filets de harengs</v>
      </c>
      <c r="E4" s="159"/>
      <c r="F4" s="20"/>
      <c r="G4" s="159">
        <f>MENU!F4</f>
        <v>0</v>
      </c>
      <c r="H4" s="159"/>
      <c r="I4" s="20"/>
      <c r="J4" s="159">
        <f>MENU!H4</f>
        <v>0</v>
      </c>
      <c r="K4" s="159"/>
      <c r="L4" s="20"/>
    </row>
    <row r="5" spans="1:12" x14ac:dyDescent="0.2">
      <c r="A5" s="159" t="str">
        <f>MENU!B5</f>
        <v>Pommes de terre en salade</v>
      </c>
      <c r="B5" s="159"/>
      <c r="C5" s="20"/>
      <c r="D5" s="159">
        <f>MENU!D5</f>
        <v>0</v>
      </c>
      <c r="E5" s="159"/>
      <c r="F5" s="20"/>
      <c r="G5" s="159">
        <f>MENU!F5</f>
        <v>0</v>
      </c>
      <c r="H5" s="159"/>
      <c r="I5" s="20"/>
      <c r="J5" s="159">
        <f>MENU!H5</f>
        <v>0</v>
      </c>
      <c r="K5" s="159"/>
      <c r="L5" s="20"/>
    </row>
    <row r="6" spans="1:12" x14ac:dyDescent="0.2">
      <c r="A6" s="159">
        <f>MENU!B6</f>
        <v>0</v>
      </c>
      <c r="B6" s="159"/>
      <c r="C6" s="20"/>
      <c r="D6" s="159">
        <f>MENU!D6</f>
        <v>0</v>
      </c>
      <c r="E6" s="159"/>
      <c r="F6" s="20"/>
      <c r="G6" s="159">
        <f>MENU!F6</f>
        <v>0</v>
      </c>
      <c r="H6" s="159"/>
      <c r="I6" s="20"/>
      <c r="J6" s="159">
        <f>MENU!H6</f>
        <v>0</v>
      </c>
      <c r="K6" s="159"/>
      <c r="L6" s="20"/>
    </row>
    <row r="7" spans="1:12" x14ac:dyDescent="0.2">
      <c r="A7" s="159">
        <f>MENU!B7</f>
        <v>0</v>
      </c>
      <c r="B7" s="159"/>
      <c r="C7" s="20"/>
      <c r="D7" s="159">
        <f>MENU!D7</f>
        <v>0</v>
      </c>
      <c r="E7" s="159"/>
      <c r="F7" s="20"/>
      <c r="G7" s="159">
        <f>MENU!F7</f>
        <v>0</v>
      </c>
      <c r="H7" s="159"/>
      <c r="I7" s="20"/>
      <c r="J7" s="159">
        <f>MENU!H7</f>
        <v>0</v>
      </c>
      <c r="K7" s="159"/>
      <c r="L7" s="20"/>
    </row>
    <row r="8" spans="1:12" ht="15" x14ac:dyDescent="0.25">
      <c r="A8" s="160" t="s">
        <v>7</v>
      </c>
      <c r="B8" s="160"/>
      <c r="C8" s="55"/>
      <c r="D8" s="160" t="s">
        <v>7</v>
      </c>
      <c r="E8" s="160"/>
      <c r="F8" s="55"/>
      <c r="G8" s="160" t="s">
        <v>7</v>
      </c>
      <c r="H8" s="160"/>
      <c r="I8" s="55"/>
      <c r="J8" s="160" t="s">
        <v>7</v>
      </c>
      <c r="K8" s="160"/>
      <c r="L8" s="55"/>
    </row>
    <row r="9" spans="1:12" x14ac:dyDescent="0.2">
      <c r="A9" s="7" t="s">
        <v>8</v>
      </c>
      <c r="B9" s="2" t="str">
        <f>MENU!B9</f>
        <v>Blanquette de veau</v>
      </c>
      <c r="C9" s="20"/>
      <c r="D9" s="7" t="s">
        <v>8</v>
      </c>
      <c r="E9" s="2" t="str">
        <f>MENU!D9</f>
        <v>Sauté de dinde</v>
      </c>
      <c r="F9" s="20"/>
      <c r="G9" s="7" t="s">
        <v>8</v>
      </c>
      <c r="H9" s="2">
        <f>MENU!F9</f>
        <v>0</v>
      </c>
      <c r="I9" s="20"/>
      <c r="J9" s="7" t="s">
        <v>8</v>
      </c>
      <c r="K9" s="2">
        <f>MENU!H9</f>
        <v>0</v>
      </c>
      <c r="L9" s="20"/>
    </row>
    <row r="10" spans="1:12" x14ac:dyDescent="0.2">
      <c r="A10" s="8" t="s">
        <v>9</v>
      </c>
      <c r="B10" s="2" t="str">
        <f>MENU!B10</f>
        <v>Filet de merlan</v>
      </c>
      <c r="C10" s="20"/>
      <c r="D10" s="8" t="s">
        <v>9</v>
      </c>
      <c r="E10" s="2" t="str">
        <f>MENU!D10</f>
        <v>Lieu</v>
      </c>
      <c r="F10" s="20"/>
      <c r="G10" s="8" t="s">
        <v>9</v>
      </c>
      <c r="H10" s="2">
        <f>MENU!F10</f>
        <v>0</v>
      </c>
      <c r="I10" s="20"/>
      <c r="J10" s="8" t="s">
        <v>9</v>
      </c>
      <c r="K10" s="2">
        <f>MENU!H10</f>
        <v>0</v>
      </c>
      <c r="L10" s="20"/>
    </row>
    <row r="11" spans="1:12" x14ac:dyDescent="0.2">
      <c r="A11" s="9" t="s">
        <v>10</v>
      </c>
      <c r="B11" s="2" t="str">
        <f>MENU!B11</f>
        <v>Haricots verts</v>
      </c>
      <c r="C11" s="20"/>
      <c r="D11" s="9" t="s">
        <v>10</v>
      </c>
      <c r="E11" s="2">
        <f>MENU!D11</f>
        <v>0</v>
      </c>
      <c r="F11" s="20"/>
      <c r="G11" s="9" t="s">
        <v>10</v>
      </c>
      <c r="H11" s="2">
        <f>MENU!F11</f>
        <v>0</v>
      </c>
      <c r="I11" s="20"/>
      <c r="J11" s="9" t="s">
        <v>10</v>
      </c>
      <c r="K11" s="2">
        <f>MENU!H11</f>
        <v>0</v>
      </c>
      <c r="L11" s="20"/>
    </row>
    <row r="12" spans="1:12" x14ac:dyDescent="0.2">
      <c r="A12" s="10" t="s">
        <v>11</v>
      </c>
      <c r="B12" s="2" t="str">
        <f>MENU!B12</f>
        <v>Riz</v>
      </c>
      <c r="C12" s="20"/>
      <c r="D12" s="10" t="s">
        <v>11</v>
      </c>
      <c r="E12" s="2">
        <f>MENU!D12</f>
        <v>0</v>
      </c>
      <c r="F12" s="20"/>
      <c r="G12" s="10" t="s">
        <v>11</v>
      </c>
      <c r="H12" s="2">
        <f>MENU!F12</f>
        <v>0</v>
      </c>
      <c r="I12" s="20"/>
      <c r="J12" s="10" t="s">
        <v>11</v>
      </c>
      <c r="K12" s="2">
        <f>MENU!H12</f>
        <v>0</v>
      </c>
      <c r="L12" s="20"/>
    </row>
    <row r="13" spans="1:12" x14ac:dyDescent="0.2">
      <c r="A13" s="11" t="s">
        <v>12</v>
      </c>
      <c r="B13" s="2">
        <f>MENU!B13</f>
        <v>0</v>
      </c>
      <c r="C13" s="20"/>
      <c r="D13" s="11" t="s">
        <v>12</v>
      </c>
      <c r="E13" s="2">
        <f>MENU!D13</f>
        <v>0</v>
      </c>
      <c r="F13" s="20"/>
      <c r="G13" s="11" t="s">
        <v>12</v>
      </c>
      <c r="H13" s="2">
        <f>MENU!F13</f>
        <v>0</v>
      </c>
      <c r="I13" s="20"/>
      <c r="J13" s="11" t="s">
        <v>12</v>
      </c>
      <c r="K13" s="2">
        <f>MENU!H13</f>
        <v>0</v>
      </c>
      <c r="L13" s="20"/>
    </row>
    <row r="14" spans="1:12" x14ac:dyDescent="0.2">
      <c r="A14" s="11" t="s">
        <v>12</v>
      </c>
      <c r="B14" s="2">
        <f>MENU!B14</f>
        <v>0</v>
      </c>
      <c r="C14" s="20"/>
      <c r="D14" s="11" t="s">
        <v>12</v>
      </c>
      <c r="E14" s="2">
        <f>MENU!D14</f>
        <v>0</v>
      </c>
      <c r="F14" s="20"/>
      <c r="G14" s="11" t="s">
        <v>12</v>
      </c>
      <c r="H14" s="2">
        <f>MENU!F14</f>
        <v>0</v>
      </c>
      <c r="I14" s="20"/>
      <c r="J14" s="11" t="s">
        <v>12</v>
      </c>
      <c r="K14" s="2">
        <f>MENU!H14</f>
        <v>0</v>
      </c>
      <c r="L14" s="20"/>
    </row>
    <row r="15" spans="1:12" ht="15" x14ac:dyDescent="0.25">
      <c r="A15" s="160" t="s">
        <v>13</v>
      </c>
      <c r="B15" s="160"/>
      <c r="C15" s="55"/>
      <c r="D15" s="160" t="s">
        <v>13</v>
      </c>
      <c r="E15" s="160"/>
      <c r="F15" s="55"/>
      <c r="G15" s="160" t="s">
        <v>13</v>
      </c>
      <c r="H15" s="160"/>
      <c r="I15" s="55"/>
      <c r="J15" s="160" t="s">
        <v>13</v>
      </c>
      <c r="K15" s="160"/>
      <c r="L15" s="55"/>
    </row>
    <row r="16" spans="1:12" x14ac:dyDescent="0.2">
      <c r="A16" s="159" t="str">
        <f>MENU!B16</f>
        <v>Tarte aux pommes</v>
      </c>
      <c r="B16" s="159"/>
      <c r="C16" s="20"/>
      <c r="D16" s="159" t="str">
        <f>MENU!D16</f>
        <v>Corbeille de fruits</v>
      </c>
      <c r="E16" s="159"/>
      <c r="F16" s="20"/>
      <c r="G16" s="159">
        <f>MENU!F19</f>
        <v>0</v>
      </c>
      <c r="H16" s="159"/>
      <c r="I16" s="20"/>
      <c r="J16" s="159" t="str">
        <f>MENU!H16</f>
        <v>s</v>
      </c>
      <c r="K16" s="159"/>
      <c r="L16" s="20"/>
    </row>
    <row r="17" spans="1:12" x14ac:dyDescent="0.2">
      <c r="A17" s="159" t="str">
        <f>MENU!B17</f>
        <v>Salade de fruit frais</v>
      </c>
      <c r="B17" s="159"/>
      <c r="C17" s="20"/>
      <c r="D17" s="159">
        <f>MENU!D17</f>
        <v>0</v>
      </c>
      <c r="E17" s="159"/>
      <c r="F17" s="20"/>
      <c r="G17" s="159">
        <f>MENU!F17</f>
        <v>0</v>
      </c>
      <c r="H17" s="159"/>
      <c r="I17" s="20"/>
      <c r="J17" s="159">
        <f>MENU!H17</f>
        <v>0</v>
      </c>
      <c r="K17" s="159"/>
      <c r="L17" s="20"/>
    </row>
    <row r="18" spans="1:12" x14ac:dyDescent="0.2">
      <c r="A18" s="159">
        <f>MENU!B18</f>
        <v>0</v>
      </c>
      <c r="B18" s="159"/>
      <c r="C18" s="20"/>
      <c r="D18" s="159">
        <f>MENU!D18</f>
        <v>0</v>
      </c>
      <c r="E18" s="159"/>
      <c r="F18" s="20"/>
      <c r="G18" s="159">
        <f>MENU!F18</f>
        <v>0</v>
      </c>
      <c r="H18" s="159"/>
      <c r="I18" s="20"/>
      <c r="J18" s="159">
        <f>MENU!H18</f>
        <v>0</v>
      </c>
      <c r="K18" s="159"/>
      <c r="L18" s="20"/>
    </row>
    <row r="19" spans="1:12" x14ac:dyDescent="0.2">
      <c r="A19" s="159">
        <f>MENU!B19</f>
        <v>0</v>
      </c>
      <c r="B19" s="159"/>
      <c r="C19" s="20"/>
      <c r="D19" s="159">
        <f>MENU!D19</f>
        <v>0</v>
      </c>
      <c r="E19" s="159"/>
      <c r="F19" s="20"/>
      <c r="G19" s="159">
        <f>MENU!F19</f>
        <v>0</v>
      </c>
      <c r="H19" s="159"/>
      <c r="I19" s="20"/>
      <c r="J19" s="159">
        <f>MENU!H19</f>
        <v>0</v>
      </c>
      <c r="K19" s="159"/>
      <c r="L19" s="20"/>
    </row>
    <row r="20" spans="1:12" ht="15" x14ac:dyDescent="0.25">
      <c r="A20" s="160" t="s">
        <v>14</v>
      </c>
      <c r="B20" s="160"/>
      <c r="C20" s="55"/>
      <c r="D20" s="160" t="s">
        <v>14</v>
      </c>
      <c r="E20" s="160"/>
      <c r="F20" s="55"/>
      <c r="G20" s="160" t="s">
        <v>14</v>
      </c>
      <c r="H20" s="160"/>
      <c r="I20" s="55"/>
      <c r="J20" s="160" t="s">
        <v>14</v>
      </c>
      <c r="K20" s="160"/>
      <c r="L20" s="55"/>
    </row>
    <row r="21" spans="1:12" x14ac:dyDescent="0.2">
      <c r="A21" s="157" t="s">
        <v>15</v>
      </c>
      <c r="B21" s="157"/>
      <c r="C21" s="20"/>
      <c r="D21" s="157" t="s">
        <v>15</v>
      </c>
      <c r="E21" s="157"/>
      <c r="F21" s="20"/>
      <c r="G21" s="157" t="s">
        <v>15</v>
      </c>
      <c r="H21" s="157"/>
      <c r="I21" s="20"/>
      <c r="J21" s="157" t="s">
        <v>15</v>
      </c>
      <c r="K21" s="157"/>
      <c r="L21" s="20"/>
    </row>
    <row r="22" spans="1:12" x14ac:dyDescent="0.2">
      <c r="A22" s="157" t="s">
        <v>16</v>
      </c>
      <c r="B22" s="157"/>
      <c r="C22" s="20"/>
      <c r="D22" s="157" t="s">
        <v>16</v>
      </c>
      <c r="E22" s="157"/>
      <c r="F22" s="20"/>
      <c r="G22" s="157" t="s">
        <v>16</v>
      </c>
      <c r="H22" s="157"/>
      <c r="I22" s="20"/>
      <c r="J22" s="157" t="s">
        <v>16</v>
      </c>
      <c r="K22" s="157"/>
      <c r="L22" s="20"/>
    </row>
    <row r="23" spans="1:12" x14ac:dyDescent="0.2">
      <c r="A23" s="157" t="s">
        <v>17</v>
      </c>
      <c r="B23" s="157"/>
      <c r="C23" s="20"/>
      <c r="D23" s="157" t="s">
        <v>17</v>
      </c>
      <c r="E23" s="157"/>
      <c r="F23" s="20"/>
      <c r="G23" s="157" t="s">
        <v>17</v>
      </c>
      <c r="H23" s="157"/>
      <c r="I23" s="20"/>
      <c r="J23" s="157" t="s">
        <v>17</v>
      </c>
      <c r="K23" s="157"/>
      <c r="L23" s="20"/>
    </row>
    <row r="24" spans="1:12" x14ac:dyDescent="0.2">
      <c r="A24" s="21" t="s">
        <v>12</v>
      </c>
      <c r="B24" s="2">
        <f>MENU!B24</f>
        <v>0</v>
      </c>
      <c r="C24" s="20"/>
      <c r="D24" s="21" t="s">
        <v>12</v>
      </c>
      <c r="E24" s="2">
        <f>MENU!D24</f>
        <v>0</v>
      </c>
      <c r="F24" s="20"/>
      <c r="G24" s="21" t="s">
        <v>12</v>
      </c>
      <c r="H24" s="2">
        <f>MENU!F24</f>
        <v>0</v>
      </c>
      <c r="I24" s="20"/>
      <c r="J24" s="21" t="s">
        <v>12</v>
      </c>
      <c r="K24" s="2">
        <f>MENU!H24</f>
        <v>0</v>
      </c>
      <c r="L24" s="20"/>
    </row>
    <row r="25" spans="1:12" ht="15" x14ac:dyDescent="0.25">
      <c r="A25" s="158" t="s">
        <v>35</v>
      </c>
      <c r="B25" s="158"/>
      <c r="C25" s="22"/>
      <c r="D25" s="158" t="s">
        <v>35</v>
      </c>
      <c r="E25" s="158"/>
      <c r="F25" s="22"/>
      <c r="G25" s="158" t="s">
        <v>35</v>
      </c>
      <c r="H25" s="158"/>
      <c r="I25" s="22"/>
      <c r="J25" s="158" t="s">
        <v>35</v>
      </c>
      <c r="K25" s="158"/>
      <c r="L25" s="22"/>
    </row>
    <row r="26" spans="1:12" ht="15" x14ac:dyDescent="0.25">
      <c r="A26" s="155" t="s">
        <v>19</v>
      </c>
      <c r="B26" s="155"/>
      <c r="C26" s="23"/>
      <c r="D26" s="155" t="s">
        <v>19</v>
      </c>
      <c r="E26" s="155"/>
      <c r="F26" s="23"/>
      <c r="G26" s="155" t="s">
        <v>19</v>
      </c>
      <c r="H26" s="155"/>
      <c r="I26" s="23"/>
      <c r="J26" s="155" t="s">
        <v>19</v>
      </c>
      <c r="K26" s="155"/>
      <c r="L26" s="23"/>
    </row>
    <row r="27" spans="1:12" x14ac:dyDescent="0.2">
      <c r="A27"/>
      <c r="D27"/>
      <c r="G27"/>
      <c r="J27"/>
    </row>
    <row r="28" spans="1:12" ht="15" x14ac:dyDescent="0.25">
      <c r="A28" s="156" t="s">
        <v>36</v>
      </c>
      <c r="B28" s="156"/>
      <c r="C28" s="24">
        <v>1000</v>
      </c>
      <c r="D28" s="156" t="s">
        <v>36</v>
      </c>
      <c r="E28" s="156"/>
      <c r="F28" s="24"/>
      <c r="G28" s="156" t="s">
        <v>36</v>
      </c>
      <c r="H28" s="156"/>
      <c r="I28" s="24"/>
      <c r="J28" s="156" t="s">
        <v>36</v>
      </c>
      <c r="K28" s="156"/>
      <c r="L28" s="24"/>
    </row>
    <row r="29" spans="1:12" ht="15" x14ac:dyDescent="0.25">
      <c r="A29" s="153" t="s">
        <v>37</v>
      </c>
      <c r="B29" s="153"/>
      <c r="C29" s="56">
        <f>SUM(C4:C26)</f>
        <v>0</v>
      </c>
      <c r="D29" s="153" t="s">
        <v>38</v>
      </c>
      <c r="E29" s="153"/>
      <c r="F29" s="57">
        <f>SUM(F4:F26)</f>
        <v>0</v>
      </c>
      <c r="G29" s="153" t="s">
        <v>39</v>
      </c>
      <c r="H29" s="153"/>
      <c r="I29" s="57">
        <f>SUM(I4:I26)</f>
        <v>0</v>
      </c>
      <c r="J29" s="153" t="s">
        <v>40</v>
      </c>
      <c r="K29" s="153"/>
      <c r="L29" s="57">
        <f>SUM(L4:L26)</f>
        <v>0</v>
      </c>
    </row>
    <row r="30" spans="1:12" ht="15" x14ac:dyDescent="0.25">
      <c r="A30" s="154" t="s">
        <v>41</v>
      </c>
      <c r="B30" s="154"/>
      <c r="C30" s="58">
        <f>C29/C28</f>
        <v>0</v>
      </c>
      <c r="D30" s="154" t="s">
        <v>41</v>
      </c>
      <c r="E30" s="154"/>
      <c r="F30" s="58" t="e">
        <f>F29/F28</f>
        <v>#DIV/0!</v>
      </c>
      <c r="G30" s="154" t="s">
        <v>41</v>
      </c>
      <c r="H30" s="154"/>
      <c r="I30" s="58" t="e">
        <f>I29/I28</f>
        <v>#DIV/0!</v>
      </c>
      <c r="J30" s="154" t="s">
        <v>41</v>
      </c>
      <c r="K30" s="154"/>
      <c r="L30" s="58" t="e">
        <f>L29/L28</f>
        <v>#DIV/0!</v>
      </c>
    </row>
    <row r="31" spans="1:12" x14ac:dyDescent="0.2">
      <c r="A31"/>
      <c r="B31"/>
      <c r="C31"/>
      <c r="D31"/>
      <c r="E31"/>
      <c r="F31"/>
      <c r="G31"/>
      <c r="H31"/>
      <c r="I31"/>
      <c r="J31"/>
      <c r="K31"/>
      <c r="L31"/>
    </row>
    <row r="32" spans="1:12" ht="15" x14ac:dyDescent="0.25">
      <c r="A32" s="19"/>
      <c r="B32" s="152" t="s">
        <v>42</v>
      </c>
      <c r="C32" s="152"/>
      <c r="D32" s="59" t="e">
        <f>(C30+F30+I30+L30)/4</f>
        <v>#DIV/0!</v>
      </c>
      <c r="E32" s="151" t="s">
        <v>43</v>
      </c>
      <c r="F32" s="151"/>
      <c r="G32" s="60">
        <v>1.9</v>
      </c>
      <c r="I32" s="151" t="s">
        <v>44</v>
      </c>
      <c r="J32" s="151"/>
      <c r="K32" s="25">
        <f>SUM(C4:C7,F4:F7,I4:I7,L4:L7)</f>
        <v>0</v>
      </c>
    </row>
    <row r="33" spans="1:11" ht="15" x14ac:dyDescent="0.25">
      <c r="A33" s="19"/>
      <c r="B33" s="61" t="s">
        <v>45</v>
      </c>
      <c r="C33" s="61"/>
      <c r="D33" s="62">
        <f>SUM(C29,F29,I29,L29)</f>
        <v>0</v>
      </c>
      <c r="E33" s="150" t="s">
        <v>46</v>
      </c>
      <c r="F33" s="150"/>
      <c r="G33" s="63">
        <f>D34*G32</f>
        <v>1900</v>
      </c>
      <c r="I33" s="150" t="s">
        <v>47</v>
      </c>
      <c r="J33" s="150"/>
      <c r="K33" s="63">
        <f>SUM(C9:C13,F9:F13,I9:I13,L9:L13)</f>
        <v>0</v>
      </c>
    </row>
    <row r="34" spans="1:11" ht="15" x14ac:dyDescent="0.25">
      <c r="A34" s="19"/>
      <c r="B34" s="152" t="s">
        <v>48</v>
      </c>
      <c r="C34" s="152"/>
      <c r="D34" s="25">
        <f>SUM(C28,F28,I28,L28)</f>
        <v>1000</v>
      </c>
      <c r="E34" s="151" t="s">
        <v>49</v>
      </c>
      <c r="F34" s="151"/>
      <c r="G34" s="59">
        <f>G33-D33</f>
        <v>1900</v>
      </c>
      <c r="I34" s="151" t="s">
        <v>50</v>
      </c>
      <c r="J34" s="151"/>
      <c r="K34" s="25">
        <f>SUM(C16:C19,F16:F19,I16:I19,L16:L19)</f>
        <v>0</v>
      </c>
    </row>
    <row r="35" spans="1:11" ht="15" x14ac:dyDescent="0.25">
      <c r="A35" s="19"/>
      <c r="B35"/>
      <c r="C35"/>
      <c r="I35" s="150" t="s">
        <v>51</v>
      </c>
      <c r="J35" s="150"/>
      <c r="K35" s="63">
        <f>SUM(C21:C23,F21:F23,I21:I23,L21:L23)</f>
        <v>0</v>
      </c>
    </row>
    <row r="36" spans="1:11" ht="15" x14ac:dyDescent="0.25">
      <c r="F36"/>
      <c r="G36"/>
      <c r="I36" s="151" t="s">
        <v>52</v>
      </c>
      <c r="J36" s="151"/>
      <c r="K36" s="25">
        <f>SUM(C25,F25,I25,L25)</f>
        <v>0</v>
      </c>
    </row>
    <row r="37" spans="1:11" ht="15" x14ac:dyDescent="0.25">
      <c r="B37"/>
      <c r="C37"/>
      <c r="D37"/>
      <c r="E37"/>
      <c r="F37"/>
      <c r="G37"/>
      <c r="H37" s="26"/>
      <c r="I37" s="150" t="s">
        <v>53</v>
      </c>
      <c r="J37" s="150"/>
      <c r="K37" s="63">
        <f>SUM(C26,F26,I26,L26)</f>
        <v>0</v>
      </c>
    </row>
    <row r="38" spans="1:11" x14ac:dyDescent="0.2">
      <c r="B38"/>
      <c r="C38"/>
    </row>
  </sheetData>
  <sheetProtection sheet="1" selectLockedCells="1"/>
  <customSheetViews>
    <customSheetView guid="{756EAC38-9D43-47FF-BD55-C7A7235E51EF}" scale="130">
      <pane ySplit="2" topLeftCell="A24" activePane="bottomLeft" state="frozen"/>
      <selection pane="bottomLeft" activeCell="H43" sqref="H43"/>
      <pageMargins left="0.39370078740157505" right="8.9763779527559151E-2" top="0.23503937007874001" bottom="0.24448818897637842" header="0" footer="5.1574803149606316E-2"/>
      <pageSetup paperSize="0" fitToWidth="0" fitToHeight="0" pageOrder="overThenDown" orientation="landscape" useFirstPageNumber="1" horizontalDpi="0" verticalDpi="0" copies="0"/>
      <headerFooter alignWithMargins="0">
        <oddHeader>&amp;C&amp;A</oddHeader>
        <oddFooter>&amp;CPage &amp;P</oddFooter>
      </headerFooter>
    </customSheetView>
  </customSheetViews>
  <mergeCells count="98">
    <mergeCell ref="A4:B4"/>
    <mergeCell ref="D4:E4"/>
    <mergeCell ref="G4:H4"/>
    <mergeCell ref="J4:K4"/>
    <mergeCell ref="A1:B1"/>
    <mergeCell ref="C1:E1"/>
    <mergeCell ref="G1:I1"/>
    <mergeCell ref="A2:C2"/>
    <mergeCell ref="D2:F2"/>
    <mergeCell ref="G2:I2"/>
    <mergeCell ref="J2:L2"/>
    <mergeCell ref="A3:B3"/>
    <mergeCell ref="D3:E3"/>
    <mergeCell ref="G3:H3"/>
    <mergeCell ref="J3:K3"/>
    <mergeCell ref="A5:B5"/>
    <mergeCell ref="D5:E5"/>
    <mergeCell ref="G5:H5"/>
    <mergeCell ref="J5:K5"/>
    <mergeCell ref="A6:B6"/>
    <mergeCell ref="D6:E6"/>
    <mergeCell ref="G6:H6"/>
    <mergeCell ref="J6:K6"/>
    <mergeCell ref="A7:B7"/>
    <mergeCell ref="D7:E7"/>
    <mergeCell ref="G7:H7"/>
    <mergeCell ref="J7:K7"/>
    <mergeCell ref="A8:B8"/>
    <mergeCell ref="D8:E8"/>
    <mergeCell ref="G8:H8"/>
    <mergeCell ref="J8:K8"/>
    <mergeCell ref="A15:B15"/>
    <mergeCell ref="D15:E15"/>
    <mergeCell ref="G15:H15"/>
    <mergeCell ref="J15:K15"/>
    <mergeCell ref="A16:B16"/>
    <mergeCell ref="D16:E16"/>
    <mergeCell ref="G16:H16"/>
    <mergeCell ref="J16:K16"/>
    <mergeCell ref="A17:B17"/>
    <mergeCell ref="D17:E17"/>
    <mergeCell ref="G17:H17"/>
    <mergeCell ref="J17:K17"/>
    <mergeCell ref="A18:B18"/>
    <mergeCell ref="D18:E18"/>
    <mergeCell ref="G18:H18"/>
    <mergeCell ref="J18:K18"/>
    <mergeCell ref="A19:B19"/>
    <mergeCell ref="D19:E19"/>
    <mergeCell ref="G19:H19"/>
    <mergeCell ref="J19:K19"/>
    <mergeCell ref="A20:B20"/>
    <mergeCell ref="D20:E20"/>
    <mergeCell ref="G20:H20"/>
    <mergeCell ref="J20:K20"/>
    <mergeCell ref="A21:B21"/>
    <mergeCell ref="D21:E21"/>
    <mergeCell ref="G21:H21"/>
    <mergeCell ref="J21:K21"/>
    <mergeCell ref="A22:B22"/>
    <mergeCell ref="D22:E22"/>
    <mergeCell ref="G22:H22"/>
    <mergeCell ref="J22:K22"/>
    <mergeCell ref="A23:B23"/>
    <mergeCell ref="D23:E23"/>
    <mergeCell ref="G23:H23"/>
    <mergeCell ref="J23:K23"/>
    <mergeCell ref="A25:B25"/>
    <mergeCell ref="D25:E25"/>
    <mergeCell ref="G25:H25"/>
    <mergeCell ref="J25:K25"/>
    <mergeCell ref="A26:B26"/>
    <mergeCell ref="D26:E26"/>
    <mergeCell ref="G26:H26"/>
    <mergeCell ref="J26:K26"/>
    <mergeCell ref="A28:B28"/>
    <mergeCell ref="D28:E28"/>
    <mergeCell ref="G28:H28"/>
    <mergeCell ref="J28:K28"/>
    <mergeCell ref="A29:B29"/>
    <mergeCell ref="D29:E29"/>
    <mergeCell ref="G29:H29"/>
    <mergeCell ref="J29:K29"/>
    <mergeCell ref="A30:B30"/>
    <mergeCell ref="D30:E30"/>
    <mergeCell ref="G30:H30"/>
    <mergeCell ref="J30:K30"/>
    <mergeCell ref="I35:J35"/>
    <mergeCell ref="I36:J36"/>
    <mergeCell ref="I37:J37"/>
    <mergeCell ref="B32:C32"/>
    <mergeCell ref="E32:F32"/>
    <mergeCell ref="I32:J32"/>
    <mergeCell ref="E33:F33"/>
    <mergeCell ref="I33:J33"/>
    <mergeCell ref="B34:C34"/>
    <mergeCell ref="E34:F34"/>
    <mergeCell ref="I34:J34"/>
  </mergeCells>
  <conditionalFormatting sqref="C30 F30 I30 L30 D32">
    <cfRule type="cellIs" dxfId="11" priority="2" stopIfTrue="1" operator="lessThan">
      <formula>$G$32</formula>
    </cfRule>
  </conditionalFormatting>
  <conditionalFormatting sqref="D33">
    <cfRule type="cellIs" dxfId="10" priority="4" stopIfTrue="1" operator="lessThan">
      <formula>$G$33</formula>
    </cfRule>
  </conditionalFormatting>
  <conditionalFormatting sqref="C30 F30 I30 L30 D32">
    <cfRule type="cellIs" dxfId="9" priority="1" stopIfTrue="1" operator="greaterThan">
      <formula>$G$32</formula>
    </cfRule>
  </conditionalFormatting>
  <conditionalFormatting sqref="D33">
    <cfRule type="cellIs" dxfId="8" priority="5" stopIfTrue="1" operator="greaterThan">
      <formula>$G$33</formula>
    </cfRule>
  </conditionalFormatting>
  <conditionalFormatting sqref="G34">
    <cfRule type="cellIs" dxfId="7" priority="3" stopIfTrue="1" operator="greaterThan">
      <formula>0</formula>
    </cfRule>
  </conditionalFormatting>
  <pageMargins left="0.39370078740157505" right="8.9763779527559151E-2" top="0.23503937007874001" bottom="0.24448818897637842" header="0" footer="5.1574803149606316E-2"/>
  <pageSetup paperSize="9" fitToWidth="0" fitToHeight="0" pageOrder="overThenDown" orientation="landscape" useFirstPageNumber="1" horizontalDpi="200" verticalDpi="200" r:id="rId1"/>
  <headerFooter alignWithMargins="0">
    <oddHeader>&amp;C&amp;A</oddHeader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B0F0"/>
  </sheetPr>
  <dimension ref="A1:T26"/>
  <sheetViews>
    <sheetView topLeftCell="C1" zoomScale="115" zoomScaleNormal="115" workbookViewId="0">
      <selection activeCell="C21" sqref="C21"/>
    </sheetView>
  </sheetViews>
  <sheetFormatPr baseColWidth="10" defaultRowHeight="14.25" x14ac:dyDescent="0.2"/>
  <cols>
    <col min="1" max="1" width="8.375" customWidth="1"/>
    <col min="2" max="2" width="14" customWidth="1"/>
    <col min="3" max="3" width="10.25" customWidth="1"/>
    <col min="4" max="4" width="9.375" customWidth="1"/>
    <col min="5" max="5" width="12.25" customWidth="1"/>
    <col min="6" max="6" width="8.375" customWidth="1"/>
    <col min="7" max="7" width="17.375" customWidth="1"/>
    <col min="8" max="8" width="10" customWidth="1"/>
    <col min="9" max="9" width="9.75" customWidth="1"/>
    <col min="10" max="10" width="12.25" customWidth="1"/>
    <col min="11" max="11" width="8.875" customWidth="1"/>
    <col min="12" max="12" width="15.25" customWidth="1"/>
    <col min="13" max="13" width="10" customWidth="1"/>
    <col min="14" max="14" width="9.25" customWidth="1"/>
    <col min="15" max="15" width="12.25" customWidth="1"/>
    <col min="16" max="16" width="8.75" customWidth="1"/>
    <col min="17" max="17" width="15.375" customWidth="1"/>
    <col min="18" max="18" width="10.25" customWidth="1"/>
    <col min="19" max="19" width="9.75" customWidth="1"/>
    <col min="20" max="20" width="12.25" customWidth="1"/>
    <col min="21" max="21" width="11" customWidth="1"/>
  </cols>
  <sheetData>
    <row r="1" spans="1:20" x14ac:dyDescent="0.2">
      <c r="A1" s="161" t="s">
        <v>34</v>
      </c>
      <c r="B1" s="161"/>
      <c r="C1" s="162">
        <f>MENU!D1</f>
        <v>44991</v>
      </c>
      <c r="D1" s="162"/>
      <c r="E1" s="162"/>
      <c r="F1" s="162"/>
      <c r="G1" s="1" t="s">
        <v>1</v>
      </c>
      <c r="H1" s="162">
        <f>MENU!F1</f>
        <v>44995</v>
      </c>
      <c r="I1" s="162"/>
      <c r="J1" s="162"/>
      <c r="K1" s="162"/>
    </row>
    <row r="2" spans="1:20" ht="15" x14ac:dyDescent="0.25">
      <c r="A2" s="163" t="s">
        <v>2</v>
      </c>
      <c r="B2" s="163"/>
      <c r="C2" s="163"/>
      <c r="D2" s="163"/>
      <c r="E2" s="163"/>
      <c r="F2" s="164" t="s">
        <v>3</v>
      </c>
      <c r="G2" s="164"/>
      <c r="H2" s="164"/>
      <c r="I2" s="164"/>
      <c r="J2" s="164"/>
      <c r="K2" s="165" t="s">
        <v>4</v>
      </c>
      <c r="L2" s="165"/>
      <c r="M2" s="165"/>
      <c r="N2" s="165"/>
      <c r="O2" s="165"/>
      <c r="P2" s="166" t="s">
        <v>5</v>
      </c>
      <c r="Q2" s="166"/>
      <c r="R2" s="166"/>
      <c r="S2" s="166"/>
      <c r="T2" s="166"/>
    </row>
    <row r="3" spans="1:20" ht="15" x14ac:dyDescent="0.25">
      <c r="A3" s="167" t="s">
        <v>6</v>
      </c>
      <c r="B3" s="167"/>
      <c r="C3" s="27" t="s">
        <v>54</v>
      </c>
      <c r="D3" s="27" t="s">
        <v>55</v>
      </c>
      <c r="E3" s="28" t="s">
        <v>56</v>
      </c>
      <c r="F3" s="167" t="s">
        <v>6</v>
      </c>
      <c r="G3" s="167"/>
      <c r="H3" s="27" t="s">
        <v>54</v>
      </c>
      <c r="I3" s="27" t="s">
        <v>55</v>
      </c>
      <c r="J3" s="28" t="s">
        <v>56</v>
      </c>
      <c r="K3" s="167" t="s">
        <v>6</v>
      </c>
      <c r="L3" s="167"/>
      <c r="M3" s="27" t="s">
        <v>54</v>
      </c>
      <c r="N3" s="27" t="s">
        <v>55</v>
      </c>
      <c r="O3" s="28" t="s">
        <v>56</v>
      </c>
      <c r="P3" s="167" t="s">
        <v>6</v>
      </c>
      <c r="Q3" s="167"/>
      <c r="R3" s="27" t="s">
        <v>54</v>
      </c>
      <c r="S3" s="27" t="s">
        <v>55</v>
      </c>
      <c r="T3" s="28" t="s">
        <v>56</v>
      </c>
    </row>
    <row r="4" spans="1:20" x14ac:dyDescent="0.2">
      <c r="A4" s="159" t="str">
        <f>MENU!B4</f>
        <v>Salade de tomates</v>
      </c>
      <c r="B4" s="159"/>
      <c r="C4" s="29"/>
      <c r="D4" s="29"/>
      <c r="E4" s="30">
        <f t="shared" ref="E4:E26" si="0">C4*D4/1000</f>
        <v>0</v>
      </c>
      <c r="F4" s="159" t="str">
        <f>MENU!D4</f>
        <v>Filets de harengs</v>
      </c>
      <c r="G4" s="159"/>
      <c r="H4" s="29"/>
      <c r="I4" s="29"/>
      <c r="J4" s="30">
        <f t="shared" ref="J4:J26" si="1">H4*I4/1000</f>
        <v>0</v>
      </c>
      <c r="K4" s="159">
        <f>MENU!F4</f>
        <v>0</v>
      </c>
      <c r="L4" s="159"/>
      <c r="M4" s="29"/>
      <c r="N4" s="29"/>
      <c r="O4" s="31">
        <f t="shared" ref="O4:O26" si="2">M4*N4/1000</f>
        <v>0</v>
      </c>
      <c r="P4" s="159">
        <f>MENU!H4</f>
        <v>0</v>
      </c>
      <c r="Q4" s="159"/>
      <c r="R4" s="29"/>
      <c r="S4" s="29"/>
      <c r="T4" s="31">
        <f t="shared" ref="T4:T26" si="3">R4*S4/1000</f>
        <v>0</v>
      </c>
    </row>
    <row r="5" spans="1:20" x14ac:dyDescent="0.2">
      <c r="A5" s="159" t="str">
        <f>MENU!B5</f>
        <v>Pommes de terre en salade</v>
      </c>
      <c r="B5" s="159"/>
      <c r="C5" s="29"/>
      <c r="D5" s="29"/>
      <c r="E5" s="30">
        <f t="shared" si="0"/>
        <v>0</v>
      </c>
      <c r="F5" s="159">
        <f>MENU!D5</f>
        <v>0</v>
      </c>
      <c r="G5" s="159"/>
      <c r="H5" s="29"/>
      <c r="I5" s="29"/>
      <c r="J5" s="30">
        <f t="shared" si="1"/>
        <v>0</v>
      </c>
      <c r="K5" s="159">
        <f>MENU!F5</f>
        <v>0</v>
      </c>
      <c r="L5" s="159"/>
      <c r="M5" s="29"/>
      <c r="N5" s="29"/>
      <c r="O5" s="31">
        <f t="shared" si="2"/>
        <v>0</v>
      </c>
      <c r="P5" s="159">
        <f>MENU!H5</f>
        <v>0</v>
      </c>
      <c r="Q5" s="159"/>
      <c r="R5" s="29"/>
      <c r="S5" s="29"/>
      <c r="T5" s="31">
        <f t="shared" si="3"/>
        <v>0</v>
      </c>
    </row>
    <row r="6" spans="1:20" x14ac:dyDescent="0.2">
      <c r="A6" s="159">
        <f>MENU!B6</f>
        <v>0</v>
      </c>
      <c r="B6" s="159"/>
      <c r="C6" s="29"/>
      <c r="D6" s="29"/>
      <c r="E6" s="30">
        <f t="shared" si="0"/>
        <v>0</v>
      </c>
      <c r="F6" s="159">
        <f>MENU!D6</f>
        <v>0</v>
      </c>
      <c r="G6" s="159"/>
      <c r="H6" s="29"/>
      <c r="I6" s="29"/>
      <c r="J6" s="30">
        <f t="shared" si="1"/>
        <v>0</v>
      </c>
      <c r="K6" s="159">
        <f>MENU!F6</f>
        <v>0</v>
      </c>
      <c r="L6" s="159"/>
      <c r="M6" s="29"/>
      <c r="N6" s="29"/>
      <c r="O6" s="31">
        <f t="shared" si="2"/>
        <v>0</v>
      </c>
      <c r="P6" s="159">
        <f>MENU!H6</f>
        <v>0</v>
      </c>
      <c r="Q6" s="159"/>
      <c r="R6" s="29"/>
      <c r="S6" s="29"/>
      <c r="T6" s="31">
        <f t="shared" si="3"/>
        <v>0</v>
      </c>
    </row>
    <row r="7" spans="1:20" x14ac:dyDescent="0.2">
      <c r="A7" s="159">
        <f>MENU!B7</f>
        <v>0</v>
      </c>
      <c r="B7" s="159"/>
      <c r="C7" s="29"/>
      <c r="D7" s="29"/>
      <c r="E7" s="30">
        <f t="shared" si="0"/>
        <v>0</v>
      </c>
      <c r="F7" s="159">
        <f>MENU!D7</f>
        <v>0</v>
      </c>
      <c r="G7" s="159"/>
      <c r="H7" s="29"/>
      <c r="I7" s="29"/>
      <c r="J7" s="30">
        <f t="shared" si="1"/>
        <v>0</v>
      </c>
      <c r="K7" s="159">
        <f>MENU!F7</f>
        <v>0</v>
      </c>
      <c r="L7" s="159"/>
      <c r="M7" s="29"/>
      <c r="N7" s="29"/>
      <c r="O7" s="31">
        <f t="shared" si="2"/>
        <v>0</v>
      </c>
      <c r="P7" s="159">
        <f>MENU!H7</f>
        <v>0</v>
      </c>
      <c r="Q7" s="159"/>
      <c r="R7" s="29"/>
      <c r="S7" s="29"/>
      <c r="T7" s="31">
        <f t="shared" si="3"/>
        <v>0</v>
      </c>
    </row>
    <row r="8" spans="1:20" ht="15" x14ac:dyDescent="0.25">
      <c r="A8" s="160" t="s">
        <v>7</v>
      </c>
      <c r="B8" s="160"/>
      <c r="C8" s="77"/>
      <c r="D8" s="77"/>
      <c r="E8" s="30">
        <f t="shared" si="0"/>
        <v>0</v>
      </c>
      <c r="F8" s="160" t="s">
        <v>7</v>
      </c>
      <c r="G8" s="160"/>
      <c r="H8" s="77"/>
      <c r="I8" s="77"/>
      <c r="J8" s="30">
        <f t="shared" si="1"/>
        <v>0</v>
      </c>
      <c r="K8" s="160" t="s">
        <v>7</v>
      </c>
      <c r="L8" s="160"/>
      <c r="M8" s="77"/>
      <c r="N8" s="77"/>
      <c r="O8" s="31">
        <f t="shared" si="2"/>
        <v>0</v>
      </c>
      <c r="P8" s="160" t="s">
        <v>7</v>
      </c>
      <c r="Q8" s="160"/>
      <c r="R8" s="77"/>
      <c r="S8" s="77"/>
      <c r="T8" s="31">
        <f t="shared" si="3"/>
        <v>0</v>
      </c>
    </row>
    <row r="9" spans="1:20" x14ac:dyDescent="0.2">
      <c r="A9" s="7" t="s">
        <v>8</v>
      </c>
      <c r="B9" s="2" t="str">
        <f>MENU!B9</f>
        <v>Blanquette de veau</v>
      </c>
      <c r="C9" s="29"/>
      <c r="D9" s="29"/>
      <c r="E9" s="30">
        <f t="shared" si="0"/>
        <v>0</v>
      </c>
      <c r="F9" s="7" t="s">
        <v>8</v>
      </c>
      <c r="G9" s="2" t="str">
        <f>MENU!D9</f>
        <v>Sauté de dinde</v>
      </c>
      <c r="H9" s="29"/>
      <c r="I9" s="29"/>
      <c r="J9" s="30">
        <f t="shared" si="1"/>
        <v>0</v>
      </c>
      <c r="K9" s="7" t="s">
        <v>8</v>
      </c>
      <c r="L9" s="2">
        <f>MENU!F9</f>
        <v>0</v>
      </c>
      <c r="M9" s="29"/>
      <c r="N9" s="29"/>
      <c r="O9" s="31">
        <f t="shared" si="2"/>
        <v>0</v>
      </c>
      <c r="P9" s="7" t="s">
        <v>8</v>
      </c>
      <c r="Q9" s="2">
        <f>MENU!H9</f>
        <v>0</v>
      </c>
      <c r="R9" s="29"/>
      <c r="S9" s="29"/>
      <c r="T9" s="31">
        <f t="shared" si="3"/>
        <v>0</v>
      </c>
    </row>
    <row r="10" spans="1:20" x14ac:dyDescent="0.2">
      <c r="A10" s="8" t="s">
        <v>9</v>
      </c>
      <c r="B10" s="2" t="str">
        <f>MENU!B10</f>
        <v>Filet de merlan</v>
      </c>
      <c r="C10" s="29"/>
      <c r="D10" s="29"/>
      <c r="E10" s="30">
        <f t="shared" si="0"/>
        <v>0</v>
      </c>
      <c r="F10" s="8" t="s">
        <v>9</v>
      </c>
      <c r="G10" s="2" t="str">
        <f>MENU!D10</f>
        <v>Lieu</v>
      </c>
      <c r="H10" s="29"/>
      <c r="I10" s="29"/>
      <c r="J10" s="30">
        <f t="shared" si="1"/>
        <v>0</v>
      </c>
      <c r="K10" s="8" t="s">
        <v>9</v>
      </c>
      <c r="L10" s="2">
        <f>MENU!F10</f>
        <v>0</v>
      </c>
      <c r="M10" s="29"/>
      <c r="N10" s="29"/>
      <c r="O10" s="31">
        <f t="shared" si="2"/>
        <v>0</v>
      </c>
      <c r="P10" s="8" t="s">
        <v>9</v>
      </c>
      <c r="Q10" s="2">
        <f>MENU!H10</f>
        <v>0</v>
      </c>
      <c r="R10" s="29"/>
      <c r="S10" s="29"/>
      <c r="T10" s="31">
        <f t="shared" si="3"/>
        <v>0</v>
      </c>
    </row>
    <row r="11" spans="1:20" x14ac:dyDescent="0.2">
      <c r="A11" s="9" t="s">
        <v>10</v>
      </c>
      <c r="B11" s="2" t="str">
        <f>MENU!B11</f>
        <v>Haricots verts</v>
      </c>
      <c r="C11" s="29"/>
      <c r="D11" s="29"/>
      <c r="E11" s="30">
        <f t="shared" si="0"/>
        <v>0</v>
      </c>
      <c r="F11" s="9" t="s">
        <v>10</v>
      </c>
      <c r="G11" s="2">
        <f>MENU!D11</f>
        <v>0</v>
      </c>
      <c r="H11" s="29"/>
      <c r="I11" s="29"/>
      <c r="J11" s="30">
        <f t="shared" si="1"/>
        <v>0</v>
      </c>
      <c r="K11" s="9" t="s">
        <v>10</v>
      </c>
      <c r="L11" s="2">
        <f>MENU!F11</f>
        <v>0</v>
      </c>
      <c r="M11" s="29"/>
      <c r="N11" s="29"/>
      <c r="O11" s="31">
        <f t="shared" si="2"/>
        <v>0</v>
      </c>
      <c r="P11" s="9" t="s">
        <v>10</v>
      </c>
      <c r="Q11" s="2">
        <f>MENU!H11</f>
        <v>0</v>
      </c>
      <c r="R11" s="29"/>
      <c r="S11" s="29"/>
      <c r="T11" s="31">
        <f t="shared" si="3"/>
        <v>0</v>
      </c>
    </row>
    <row r="12" spans="1:20" x14ac:dyDescent="0.2">
      <c r="A12" s="10" t="s">
        <v>11</v>
      </c>
      <c r="B12" s="2" t="str">
        <f>MENU!B12</f>
        <v>Riz</v>
      </c>
      <c r="C12" s="29"/>
      <c r="D12" s="29"/>
      <c r="E12" s="30">
        <f t="shared" si="0"/>
        <v>0</v>
      </c>
      <c r="F12" s="10" t="s">
        <v>11</v>
      </c>
      <c r="G12" s="2">
        <f>MENU!D12</f>
        <v>0</v>
      </c>
      <c r="H12" s="29"/>
      <c r="I12" s="29"/>
      <c r="J12" s="30">
        <f t="shared" si="1"/>
        <v>0</v>
      </c>
      <c r="K12" s="10" t="s">
        <v>11</v>
      </c>
      <c r="L12" s="2">
        <f>MENU!F12</f>
        <v>0</v>
      </c>
      <c r="M12" s="29"/>
      <c r="N12" s="29"/>
      <c r="O12" s="31">
        <f t="shared" si="2"/>
        <v>0</v>
      </c>
      <c r="P12" s="10" t="s">
        <v>11</v>
      </c>
      <c r="Q12" s="2">
        <f>MENU!H12</f>
        <v>0</v>
      </c>
      <c r="R12" s="29"/>
      <c r="S12" s="29"/>
      <c r="T12" s="31">
        <f t="shared" si="3"/>
        <v>0</v>
      </c>
    </row>
    <row r="13" spans="1:20" x14ac:dyDescent="0.2">
      <c r="A13" s="11" t="s">
        <v>12</v>
      </c>
      <c r="B13" s="2">
        <f>MENU!B13</f>
        <v>0</v>
      </c>
      <c r="C13" s="29"/>
      <c r="D13" s="29"/>
      <c r="E13" s="30">
        <f t="shared" si="0"/>
        <v>0</v>
      </c>
      <c r="F13" s="11" t="s">
        <v>12</v>
      </c>
      <c r="G13" s="2">
        <f>MENU!D13</f>
        <v>0</v>
      </c>
      <c r="H13" s="29"/>
      <c r="I13" s="29"/>
      <c r="J13" s="30">
        <f t="shared" si="1"/>
        <v>0</v>
      </c>
      <c r="K13" s="11" t="s">
        <v>12</v>
      </c>
      <c r="L13" s="2">
        <f>MENU!F13</f>
        <v>0</v>
      </c>
      <c r="M13" s="29"/>
      <c r="N13" s="29"/>
      <c r="O13" s="31">
        <f t="shared" si="2"/>
        <v>0</v>
      </c>
      <c r="P13" s="11" t="s">
        <v>12</v>
      </c>
      <c r="Q13" s="2">
        <f>MENU!H13</f>
        <v>0</v>
      </c>
      <c r="R13" s="29"/>
      <c r="S13" s="29"/>
      <c r="T13" s="31">
        <f t="shared" si="3"/>
        <v>0</v>
      </c>
    </row>
    <row r="14" spans="1:20" x14ac:dyDescent="0.2">
      <c r="A14" s="11" t="s">
        <v>12</v>
      </c>
      <c r="B14" s="2">
        <f>MENU!B14</f>
        <v>0</v>
      </c>
      <c r="C14" s="29"/>
      <c r="D14" s="29"/>
      <c r="E14" s="30">
        <f t="shared" si="0"/>
        <v>0</v>
      </c>
      <c r="F14" s="11" t="s">
        <v>12</v>
      </c>
      <c r="G14" s="2">
        <f>MENU!D14</f>
        <v>0</v>
      </c>
      <c r="H14" s="29"/>
      <c r="I14" s="29"/>
      <c r="J14" s="30">
        <f t="shared" si="1"/>
        <v>0</v>
      </c>
      <c r="K14" s="11" t="s">
        <v>12</v>
      </c>
      <c r="L14" s="2">
        <f>MENU!F14</f>
        <v>0</v>
      </c>
      <c r="M14" s="29"/>
      <c r="N14" s="29"/>
      <c r="O14" s="31">
        <f t="shared" si="2"/>
        <v>0</v>
      </c>
      <c r="P14" s="11" t="s">
        <v>12</v>
      </c>
      <c r="Q14" s="2">
        <f>MENU!H14</f>
        <v>0</v>
      </c>
      <c r="R14" s="29"/>
      <c r="S14" s="29"/>
      <c r="T14" s="31">
        <f t="shared" si="3"/>
        <v>0</v>
      </c>
    </row>
    <row r="15" spans="1:20" ht="15" x14ac:dyDescent="0.25">
      <c r="A15" s="160" t="s">
        <v>13</v>
      </c>
      <c r="B15" s="160"/>
      <c r="C15" s="77"/>
      <c r="D15" s="77"/>
      <c r="E15" s="30">
        <f t="shared" si="0"/>
        <v>0</v>
      </c>
      <c r="F15" s="160" t="s">
        <v>13</v>
      </c>
      <c r="G15" s="160"/>
      <c r="H15" s="77"/>
      <c r="I15" s="77"/>
      <c r="J15" s="30">
        <f t="shared" si="1"/>
        <v>0</v>
      </c>
      <c r="K15" s="160" t="s">
        <v>13</v>
      </c>
      <c r="L15" s="160"/>
      <c r="M15" s="77"/>
      <c r="N15" s="77"/>
      <c r="O15" s="31">
        <f t="shared" si="2"/>
        <v>0</v>
      </c>
      <c r="P15" s="160" t="s">
        <v>13</v>
      </c>
      <c r="Q15" s="160"/>
      <c r="R15" s="77"/>
      <c r="S15" s="77"/>
      <c r="T15" s="31">
        <f t="shared" si="3"/>
        <v>0</v>
      </c>
    </row>
    <row r="16" spans="1:20" x14ac:dyDescent="0.2">
      <c r="A16" s="159" t="str">
        <f>MENU!B16</f>
        <v>Tarte aux pommes</v>
      </c>
      <c r="B16" s="159"/>
      <c r="C16" s="29"/>
      <c r="D16" s="29"/>
      <c r="E16" s="30">
        <f t="shared" si="0"/>
        <v>0</v>
      </c>
      <c r="F16" s="159" t="str">
        <f>MENU!D16</f>
        <v>Corbeille de fruits</v>
      </c>
      <c r="G16" s="159"/>
      <c r="H16" s="29"/>
      <c r="I16" s="29"/>
      <c r="J16" s="30">
        <f t="shared" si="1"/>
        <v>0</v>
      </c>
      <c r="K16" s="159">
        <f>MENU!F19</f>
        <v>0</v>
      </c>
      <c r="L16" s="159"/>
      <c r="M16" s="29"/>
      <c r="N16" s="29"/>
      <c r="O16" s="31">
        <f t="shared" si="2"/>
        <v>0</v>
      </c>
      <c r="P16" s="159" t="str">
        <f>MENU!H16</f>
        <v>s</v>
      </c>
      <c r="Q16" s="159"/>
      <c r="R16" s="29"/>
      <c r="S16" s="29"/>
      <c r="T16" s="31">
        <f t="shared" si="3"/>
        <v>0</v>
      </c>
    </row>
    <row r="17" spans="1:20" x14ac:dyDescent="0.2">
      <c r="A17" s="159" t="str">
        <f>MENU!B17</f>
        <v>Salade de fruit frais</v>
      </c>
      <c r="B17" s="159"/>
      <c r="C17" s="29"/>
      <c r="D17" s="29"/>
      <c r="E17" s="30">
        <f t="shared" si="0"/>
        <v>0</v>
      </c>
      <c r="F17" s="159">
        <f>MENU!D17</f>
        <v>0</v>
      </c>
      <c r="G17" s="159"/>
      <c r="H17" s="29"/>
      <c r="I17" s="29"/>
      <c r="J17" s="30">
        <f t="shared" si="1"/>
        <v>0</v>
      </c>
      <c r="K17" s="159">
        <f>MENU!F17</f>
        <v>0</v>
      </c>
      <c r="L17" s="159"/>
      <c r="M17" s="29"/>
      <c r="N17" s="29"/>
      <c r="O17" s="31">
        <f t="shared" si="2"/>
        <v>0</v>
      </c>
      <c r="P17" s="159">
        <f>MENU!H17</f>
        <v>0</v>
      </c>
      <c r="Q17" s="159"/>
      <c r="R17" s="29"/>
      <c r="S17" s="29"/>
      <c r="T17" s="31">
        <f t="shared" si="3"/>
        <v>0</v>
      </c>
    </row>
    <row r="18" spans="1:20" x14ac:dyDescent="0.2">
      <c r="A18" s="159">
        <f>MENU!B18</f>
        <v>0</v>
      </c>
      <c r="B18" s="159"/>
      <c r="C18" s="29"/>
      <c r="D18" s="29"/>
      <c r="E18" s="30">
        <f t="shared" si="0"/>
        <v>0</v>
      </c>
      <c r="F18" s="159">
        <f>MENU!D18</f>
        <v>0</v>
      </c>
      <c r="G18" s="159"/>
      <c r="H18" s="29"/>
      <c r="I18" s="29"/>
      <c r="J18" s="30">
        <f t="shared" si="1"/>
        <v>0</v>
      </c>
      <c r="K18" s="159">
        <f>MENU!F18</f>
        <v>0</v>
      </c>
      <c r="L18" s="159"/>
      <c r="M18" s="29"/>
      <c r="N18" s="29"/>
      <c r="O18" s="31">
        <f t="shared" si="2"/>
        <v>0</v>
      </c>
      <c r="P18" s="159">
        <f>MENU!H18</f>
        <v>0</v>
      </c>
      <c r="Q18" s="159"/>
      <c r="R18" s="29"/>
      <c r="S18" s="29"/>
      <c r="T18" s="31">
        <f t="shared" si="3"/>
        <v>0</v>
      </c>
    </row>
    <row r="19" spans="1:20" x14ac:dyDescent="0.2">
      <c r="A19" s="159">
        <f>MENU!B19</f>
        <v>0</v>
      </c>
      <c r="B19" s="159"/>
      <c r="C19" s="29"/>
      <c r="D19" s="29"/>
      <c r="E19" s="30">
        <f t="shared" si="0"/>
        <v>0</v>
      </c>
      <c r="F19" s="159">
        <f>MENU!D19</f>
        <v>0</v>
      </c>
      <c r="G19" s="159"/>
      <c r="H19" s="29"/>
      <c r="I19" s="29"/>
      <c r="J19" s="30">
        <f t="shared" si="1"/>
        <v>0</v>
      </c>
      <c r="K19" s="159">
        <f>MENU!F19</f>
        <v>0</v>
      </c>
      <c r="L19" s="159"/>
      <c r="M19" s="29"/>
      <c r="N19" s="29"/>
      <c r="O19" s="31">
        <f t="shared" si="2"/>
        <v>0</v>
      </c>
      <c r="P19" s="159">
        <f>MENU!H19</f>
        <v>0</v>
      </c>
      <c r="Q19" s="159"/>
      <c r="R19" s="29"/>
      <c r="S19" s="29"/>
      <c r="T19" s="31">
        <f t="shared" si="3"/>
        <v>0</v>
      </c>
    </row>
    <row r="20" spans="1:20" ht="15" x14ac:dyDescent="0.25">
      <c r="A20" s="160" t="s">
        <v>14</v>
      </c>
      <c r="B20" s="160"/>
      <c r="C20" s="77"/>
      <c r="D20" s="77"/>
      <c r="E20" s="30">
        <f t="shared" si="0"/>
        <v>0</v>
      </c>
      <c r="F20" s="160" t="s">
        <v>14</v>
      </c>
      <c r="G20" s="160"/>
      <c r="H20" s="77"/>
      <c r="I20" s="77"/>
      <c r="J20" s="30">
        <f t="shared" si="1"/>
        <v>0</v>
      </c>
      <c r="K20" s="160" t="s">
        <v>14</v>
      </c>
      <c r="L20" s="160"/>
      <c r="M20" s="77"/>
      <c r="N20" s="77"/>
      <c r="O20" s="31">
        <f t="shared" si="2"/>
        <v>0</v>
      </c>
      <c r="P20" s="160" t="s">
        <v>14</v>
      </c>
      <c r="Q20" s="160"/>
      <c r="R20" s="77"/>
      <c r="S20" s="77"/>
      <c r="T20" s="31">
        <f t="shared" si="3"/>
        <v>0</v>
      </c>
    </row>
    <row r="21" spans="1:20" x14ac:dyDescent="0.2">
      <c r="A21" s="157" t="s">
        <v>15</v>
      </c>
      <c r="B21" s="157"/>
      <c r="C21" s="29"/>
      <c r="D21" s="29"/>
      <c r="E21" s="30">
        <f t="shared" si="0"/>
        <v>0</v>
      </c>
      <c r="F21" s="157" t="s">
        <v>15</v>
      </c>
      <c r="G21" s="157"/>
      <c r="H21" s="29"/>
      <c r="I21" s="29"/>
      <c r="J21" s="30">
        <f t="shared" si="1"/>
        <v>0</v>
      </c>
      <c r="K21" s="157" t="s">
        <v>15</v>
      </c>
      <c r="L21" s="157"/>
      <c r="M21" s="29"/>
      <c r="N21" s="29"/>
      <c r="O21" s="31">
        <f t="shared" si="2"/>
        <v>0</v>
      </c>
      <c r="P21" s="157" t="s">
        <v>15</v>
      </c>
      <c r="Q21" s="157"/>
      <c r="R21" s="29"/>
      <c r="S21" s="29"/>
      <c r="T21" s="31">
        <f t="shared" si="3"/>
        <v>0</v>
      </c>
    </row>
    <row r="22" spans="1:20" x14ac:dyDescent="0.2">
      <c r="A22" s="157" t="s">
        <v>16</v>
      </c>
      <c r="B22" s="157"/>
      <c r="C22" s="29"/>
      <c r="D22" s="29"/>
      <c r="E22" s="30">
        <f t="shared" si="0"/>
        <v>0</v>
      </c>
      <c r="F22" s="157" t="s">
        <v>16</v>
      </c>
      <c r="G22" s="157"/>
      <c r="H22" s="29"/>
      <c r="I22" s="29"/>
      <c r="J22" s="30">
        <f t="shared" si="1"/>
        <v>0</v>
      </c>
      <c r="K22" s="157" t="s">
        <v>16</v>
      </c>
      <c r="L22" s="157"/>
      <c r="M22" s="29"/>
      <c r="N22" s="29"/>
      <c r="O22" s="31">
        <f t="shared" si="2"/>
        <v>0</v>
      </c>
      <c r="P22" s="157" t="s">
        <v>16</v>
      </c>
      <c r="Q22" s="157"/>
      <c r="R22" s="29"/>
      <c r="S22" s="29"/>
      <c r="T22" s="31">
        <f t="shared" si="3"/>
        <v>0</v>
      </c>
    </row>
    <row r="23" spans="1:20" x14ac:dyDescent="0.2">
      <c r="A23" s="157" t="s">
        <v>17</v>
      </c>
      <c r="B23" s="157"/>
      <c r="C23" s="29"/>
      <c r="D23" s="29"/>
      <c r="E23" s="30">
        <f t="shared" si="0"/>
        <v>0</v>
      </c>
      <c r="F23" s="157" t="s">
        <v>17</v>
      </c>
      <c r="G23" s="157"/>
      <c r="H23" s="29"/>
      <c r="I23" s="29"/>
      <c r="J23" s="30">
        <f t="shared" si="1"/>
        <v>0</v>
      </c>
      <c r="K23" s="157" t="s">
        <v>17</v>
      </c>
      <c r="L23" s="157"/>
      <c r="M23" s="29"/>
      <c r="N23" s="29"/>
      <c r="O23" s="31">
        <f t="shared" si="2"/>
        <v>0</v>
      </c>
      <c r="P23" s="157" t="s">
        <v>17</v>
      </c>
      <c r="Q23" s="157"/>
      <c r="R23" s="29"/>
      <c r="S23" s="29"/>
      <c r="T23" s="31">
        <f t="shared" si="3"/>
        <v>0</v>
      </c>
    </row>
    <row r="24" spans="1:20" x14ac:dyDescent="0.2">
      <c r="A24" s="21" t="s">
        <v>12</v>
      </c>
      <c r="B24" s="2">
        <f>MENU!B24</f>
        <v>0</v>
      </c>
      <c r="C24" s="29"/>
      <c r="D24" s="29"/>
      <c r="E24" s="31">
        <f t="shared" si="0"/>
        <v>0</v>
      </c>
      <c r="F24" s="21" t="s">
        <v>12</v>
      </c>
      <c r="G24" s="2">
        <f>MENU!D24</f>
        <v>0</v>
      </c>
      <c r="H24" s="29"/>
      <c r="I24" s="29"/>
      <c r="J24" s="30">
        <f t="shared" si="1"/>
        <v>0</v>
      </c>
      <c r="K24" s="32" t="s">
        <v>12</v>
      </c>
      <c r="L24" s="2">
        <f>MENU!F24</f>
        <v>0</v>
      </c>
      <c r="M24" s="29"/>
      <c r="N24" s="29"/>
      <c r="O24" s="31">
        <f t="shared" si="2"/>
        <v>0</v>
      </c>
      <c r="P24" s="21" t="s">
        <v>12</v>
      </c>
      <c r="Q24" s="2">
        <f>MENU!H24</f>
        <v>0</v>
      </c>
      <c r="R24" s="29"/>
      <c r="S24" s="29"/>
      <c r="T24" s="31">
        <f t="shared" si="3"/>
        <v>0</v>
      </c>
    </row>
    <row r="25" spans="1:20" ht="15" x14ac:dyDescent="0.25">
      <c r="A25" s="158" t="s">
        <v>35</v>
      </c>
      <c r="B25" s="158"/>
      <c r="C25" s="29"/>
      <c r="D25" s="29"/>
      <c r="E25" s="30">
        <f t="shared" si="0"/>
        <v>0</v>
      </c>
      <c r="F25" s="158" t="s">
        <v>35</v>
      </c>
      <c r="G25" s="158"/>
      <c r="H25" s="29"/>
      <c r="I25" s="29"/>
      <c r="J25" s="30">
        <f t="shared" si="1"/>
        <v>0</v>
      </c>
      <c r="K25" s="158" t="s">
        <v>35</v>
      </c>
      <c r="L25" s="158"/>
      <c r="M25" s="29"/>
      <c r="N25" s="29"/>
      <c r="O25" s="31">
        <f t="shared" si="2"/>
        <v>0</v>
      </c>
      <c r="P25" s="158" t="s">
        <v>35</v>
      </c>
      <c r="Q25" s="158"/>
      <c r="R25" s="29"/>
      <c r="S25" s="29"/>
      <c r="T25" s="31">
        <f t="shared" si="3"/>
        <v>0</v>
      </c>
    </row>
    <row r="26" spans="1:20" ht="15" x14ac:dyDescent="0.25">
      <c r="A26" s="155" t="s">
        <v>19</v>
      </c>
      <c r="B26" s="155"/>
      <c r="C26" s="33"/>
      <c r="D26" s="33"/>
      <c r="E26" s="34">
        <f t="shared" si="0"/>
        <v>0</v>
      </c>
      <c r="F26" s="155" t="s">
        <v>19</v>
      </c>
      <c r="G26" s="155"/>
      <c r="H26" s="33"/>
      <c r="I26" s="33"/>
      <c r="J26" s="34">
        <f t="shared" si="1"/>
        <v>0</v>
      </c>
      <c r="K26" s="155" t="s">
        <v>19</v>
      </c>
      <c r="L26" s="155"/>
      <c r="M26" s="33"/>
      <c r="N26" s="33"/>
      <c r="O26" s="35">
        <f t="shared" si="2"/>
        <v>0</v>
      </c>
      <c r="P26" s="155" t="s">
        <v>19</v>
      </c>
      <c r="Q26" s="155"/>
      <c r="R26" s="33"/>
      <c r="S26" s="33"/>
      <c r="T26" s="35">
        <f t="shared" si="3"/>
        <v>0</v>
      </c>
    </row>
  </sheetData>
  <sheetProtection sheet="1" objects="1" scenarios="1" selectLockedCells="1"/>
  <customSheetViews>
    <customSheetView guid="{756EAC38-9D43-47FF-BD55-C7A7235E51EF}">
      <selection activeCell="A5" sqref="A5:B5"/>
      <pageMargins left="0.39370078740157505" right="8.9763779527559151E-2" top="0.23503937007874001" bottom="0.24448818897637842" header="0" footer="5.1574803149606316E-2"/>
      <pageSetup paperSize="0" fitToWidth="0" fitToHeight="0" pageOrder="overThenDown" orientation="landscape" useFirstPageNumber="1" horizontalDpi="0" verticalDpi="0" copies="0"/>
      <headerFooter alignWithMargins="0">
        <oddHeader>&amp;C&amp;A</oddHeader>
        <oddFooter>&amp;CPage &amp;P</oddFooter>
      </headerFooter>
    </customSheetView>
  </customSheetViews>
  <mergeCells count="75">
    <mergeCell ref="A4:B4"/>
    <mergeCell ref="F4:G4"/>
    <mergeCell ref="K4:L4"/>
    <mergeCell ref="P4:Q4"/>
    <mergeCell ref="A1:B1"/>
    <mergeCell ref="C1:F1"/>
    <mergeCell ref="H1:K1"/>
    <mergeCell ref="A2:E2"/>
    <mergeCell ref="F2:J2"/>
    <mergeCell ref="K2:O2"/>
    <mergeCell ref="P2:T2"/>
    <mergeCell ref="A3:B3"/>
    <mergeCell ref="F3:G3"/>
    <mergeCell ref="K3:L3"/>
    <mergeCell ref="P3:Q3"/>
    <mergeCell ref="A5:B5"/>
    <mergeCell ref="F5:G5"/>
    <mergeCell ref="K5:L5"/>
    <mergeCell ref="P5:Q5"/>
    <mergeCell ref="A6:B6"/>
    <mergeCell ref="F6:G6"/>
    <mergeCell ref="K6:L6"/>
    <mergeCell ref="P6:Q6"/>
    <mergeCell ref="A7:B7"/>
    <mergeCell ref="F7:G7"/>
    <mergeCell ref="K7:L7"/>
    <mergeCell ref="P7:Q7"/>
    <mergeCell ref="A8:B8"/>
    <mergeCell ref="F8:G8"/>
    <mergeCell ref="K8:L8"/>
    <mergeCell ref="P8:Q8"/>
    <mergeCell ref="A15:B15"/>
    <mergeCell ref="F15:G15"/>
    <mergeCell ref="K15:L15"/>
    <mergeCell ref="P15:Q15"/>
    <mergeCell ref="A16:B16"/>
    <mergeCell ref="F16:G16"/>
    <mergeCell ref="K16:L16"/>
    <mergeCell ref="P16:Q16"/>
    <mergeCell ref="A17:B17"/>
    <mergeCell ref="F17:G17"/>
    <mergeCell ref="K17:L17"/>
    <mergeCell ref="P17:Q17"/>
    <mergeCell ref="A18:B18"/>
    <mergeCell ref="F18:G18"/>
    <mergeCell ref="K18:L18"/>
    <mergeCell ref="P18:Q18"/>
    <mergeCell ref="A19:B19"/>
    <mergeCell ref="F19:G19"/>
    <mergeCell ref="K19:L19"/>
    <mergeCell ref="P19:Q19"/>
    <mergeCell ref="A20:B20"/>
    <mergeCell ref="F20:G20"/>
    <mergeCell ref="K20:L20"/>
    <mergeCell ref="P20:Q20"/>
    <mergeCell ref="A21:B21"/>
    <mergeCell ref="F21:G21"/>
    <mergeCell ref="K21:L21"/>
    <mergeCell ref="P21:Q21"/>
    <mergeCell ref="A22:B22"/>
    <mergeCell ref="F22:G22"/>
    <mergeCell ref="K22:L22"/>
    <mergeCell ref="P22:Q22"/>
    <mergeCell ref="A26:B26"/>
    <mergeCell ref="F26:G26"/>
    <mergeCell ref="K26:L26"/>
    <mergeCell ref="P26:Q26"/>
    <mergeCell ref="A23:B23"/>
    <mergeCell ref="F23:G23"/>
    <mergeCell ref="K23:L23"/>
    <mergeCell ref="P23:Q23"/>
    <mergeCell ref="A25:B25"/>
    <mergeCell ref="F25:G25"/>
    <mergeCell ref="K25:L25"/>
    <mergeCell ref="P25:Q25"/>
  </mergeCells>
  <pageMargins left="0.39370078740157505" right="8.9763779527559151E-2" top="0.23503937007874001" bottom="0.24448818897637842" header="0" footer="5.1574803149606316E-2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0000"/>
  </sheetPr>
  <dimension ref="A1:AMI233"/>
  <sheetViews>
    <sheetView zoomScale="145" zoomScaleNormal="145" workbookViewId="0">
      <pane ySplit="2" topLeftCell="A3" activePane="bottomLeft" state="frozen"/>
      <selection pane="bottomLeft" activeCell="A3" sqref="A3"/>
    </sheetView>
  </sheetViews>
  <sheetFormatPr baseColWidth="10" defaultRowHeight="14.25" x14ac:dyDescent="0.2"/>
  <cols>
    <col min="1" max="1" width="24.25" style="2" customWidth="1"/>
    <col min="2" max="2" width="18.625" style="2" customWidth="1"/>
    <col min="3" max="3" width="11" style="2" customWidth="1"/>
    <col min="4" max="4" width="9.375" style="26" customWidth="1"/>
    <col min="5" max="5" width="6.375" style="66" customWidth="1"/>
    <col min="6" max="6" width="13.875" style="26" customWidth="1"/>
    <col min="7" max="7" width="13.875" style="2" customWidth="1"/>
    <col min="8" max="8" width="19.5" style="2" customWidth="1"/>
    <col min="9" max="9" width="15.25" style="2" customWidth="1"/>
    <col min="10" max="11" width="10.75" style="2" customWidth="1"/>
    <col min="12" max="12" width="14.625" style="2" customWidth="1"/>
    <col min="13" max="1023" width="10.75" style="2" customWidth="1"/>
    <col min="1024" max="1024" width="11" customWidth="1"/>
  </cols>
  <sheetData>
    <row r="1" spans="1:13" x14ac:dyDescent="0.2">
      <c r="A1" s="36" t="s">
        <v>34</v>
      </c>
      <c r="B1" s="162">
        <f>MENU!D1</f>
        <v>44991</v>
      </c>
      <c r="C1" s="162"/>
      <c r="D1" s="2" t="s">
        <v>1</v>
      </c>
      <c r="E1" s="64"/>
      <c r="F1" s="162">
        <f>MENU!F1</f>
        <v>44995</v>
      </c>
      <c r="G1" s="162"/>
      <c r="H1" s="1"/>
      <c r="I1" s="1"/>
      <c r="J1"/>
      <c r="K1"/>
    </row>
    <row r="2" spans="1:13" ht="15" x14ac:dyDescent="0.25">
      <c r="A2"/>
      <c r="B2" s="25" t="s">
        <v>57</v>
      </c>
      <c r="C2" s="25" t="s">
        <v>58</v>
      </c>
      <c r="D2" s="52" t="s">
        <v>59</v>
      </c>
      <c r="E2" s="65" t="s">
        <v>60</v>
      </c>
      <c r="F2" s="52" t="s">
        <v>61</v>
      </c>
      <c r="G2" s="25" t="s">
        <v>62</v>
      </c>
      <c r="H2" s="25" t="s">
        <v>63</v>
      </c>
      <c r="I2" s="25" t="s">
        <v>64</v>
      </c>
    </row>
    <row r="3" spans="1:13" ht="15" x14ac:dyDescent="0.25">
      <c r="A3" s="76" t="s">
        <v>65</v>
      </c>
      <c r="B3" s="73"/>
      <c r="C3" s="73"/>
      <c r="D3" s="75">
        <f>C3*B3</f>
        <v>0</v>
      </c>
      <c r="E3" s="71">
        <v>5.5E-2</v>
      </c>
      <c r="F3" s="70">
        <f t="shared" ref="F3:F66" si="0">D3*E3+D3</f>
        <v>0</v>
      </c>
      <c r="G3" s="73"/>
      <c r="H3" s="73"/>
      <c r="I3" s="73"/>
      <c r="L3" s="37"/>
    </row>
    <row r="4" spans="1:13" x14ac:dyDescent="0.2">
      <c r="A4" s="2" t="s">
        <v>66</v>
      </c>
      <c r="D4" s="51">
        <f t="shared" ref="D4:D67" si="1">B4*C4</f>
        <v>0</v>
      </c>
      <c r="E4" s="66">
        <v>5.5E-2</v>
      </c>
      <c r="F4" s="51">
        <f t="shared" si="0"/>
        <v>0</v>
      </c>
    </row>
    <row r="5" spans="1:13" ht="15" x14ac:dyDescent="0.25">
      <c r="A5" s="69" t="s">
        <v>67</v>
      </c>
      <c r="B5" s="69"/>
      <c r="C5" s="69"/>
      <c r="D5" s="70">
        <f t="shared" si="1"/>
        <v>0</v>
      </c>
      <c r="E5" s="71">
        <v>5.5E-2</v>
      </c>
      <c r="F5" s="70">
        <f t="shared" si="0"/>
        <v>0</v>
      </c>
      <c r="G5" s="69"/>
      <c r="H5" s="69"/>
      <c r="I5" s="69"/>
      <c r="M5" s="37"/>
    </row>
    <row r="6" spans="1:13" x14ac:dyDescent="0.2">
      <c r="A6" s="2" t="s">
        <v>68</v>
      </c>
      <c r="D6" s="51">
        <f t="shared" si="1"/>
        <v>0</v>
      </c>
      <c r="E6" s="66">
        <v>5.5E-2</v>
      </c>
      <c r="F6" s="51">
        <f t="shared" si="0"/>
        <v>0</v>
      </c>
    </row>
    <row r="7" spans="1:13" x14ac:dyDescent="0.2">
      <c r="A7" s="69" t="s">
        <v>69</v>
      </c>
      <c r="B7" s="69"/>
      <c r="C7" s="69"/>
      <c r="D7" s="70">
        <f t="shared" si="1"/>
        <v>0</v>
      </c>
      <c r="E7" s="71">
        <v>5.5E-2</v>
      </c>
      <c r="F7" s="70">
        <f t="shared" si="0"/>
        <v>0</v>
      </c>
      <c r="G7" s="69"/>
      <c r="H7" s="69"/>
      <c r="I7" s="69"/>
    </row>
    <row r="8" spans="1:13" x14ac:dyDescent="0.2">
      <c r="A8" s="2" t="s">
        <v>70</v>
      </c>
      <c r="D8" s="51">
        <f t="shared" si="1"/>
        <v>0</v>
      </c>
      <c r="E8" s="66">
        <v>5.5E-2</v>
      </c>
      <c r="F8" s="51">
        <f t="shared" si="0"/>
        <v>0</v>
      </c>
    </row>
    <row r="9" spans="1:13" ht="15" x14ac:dyDescent="0.25">
      <c r="A9" s="69" t="s">
        <v>71</v>
      </c>
      <c r="B9" s="69"/>
      <c r="C9" s="69"/>
      <c r="D9" s="70">
        <f t="shared" si="1"/>
        <v>0</v>
      </c>
      <c r="E9" s="71">
        <v>5.5E-2</v>
      </c>
      <c r="F9" s="70">
        <f t="shared" si="0"/>
        <v>0</v>
      </c>
      <c r="G9" s="74"/>
      <c r="H9" s="69"/>
      <c r="I9" s="69"/>
    </row>
    <row r="10" spans="1:13" x14ac:dyDescent="0.2">
      <c r="A10" s="2" t="s">
        <v>72</v>
      </c>
      <c r="D10" s="51">
        <f t="shared" si="1"/>
        <v>0</v>
      </c>
      <c r="E10" s="66">
        <v>5.5E-2</v>
      </c>
      <c r="F10" s="51">
        <f t="shared" si="0"/>
        <v>0</v>
      </c>
    </row>
    <row r="11" spans="1:13" x14ac:dyDescent="0.2">
      <c r="A11" s="69" t="s">
        <v>73</v>
      </c>
      <c r="B11" s="69"/>
      <c r="C11" s="69"/>
      <c r="D11" s="70">
        <f t="shared" si="1"/>
        <v>0</v>
      </c>
      <c r="E11" s="71">
        <v>5.5E-2</v>
      </c>
      <c r="F11" s="70">
        <f t="shared" si="0"/>
        <v>0</v>
      </c>
      <c r="G11" s="69"/>
      <c r="H11" s="69"/>
      <c r="I11" s="69"/>
    </row>
    <row r="12" spans="1:13" x14ac:dyDescent="0.2">
      <c r="A12" s="2" t="s">
        <v>74</v>
      </c>
      <c r="D12" s="51">
        <f t="shared" si="1"/>
        <v>0</v>
      </c>
      <c r="E12" s="66">
        <v>5.5E-2</v>
      </c>
      <c r="F12" s="51">
        <f t="shared" si="0"/>
        <v>0</v>
      </c>
    </row>
    <row r="13" spans="1:13" x14ac:dyDescent="0.2">
      <c r="A13" s="69" t="s">
        <v>75</v>
      </c>
      <c r="B13" s="69"/>
      <c r="C13" s="69"/>
      <c r="D13" s="70">
        <f t="shared" si="1"/>
        <v>0</v>
      </c>
      <c r="E13" s="71">
        <v>5.5E-2</v>
      </c>
      <c r="F13" s="70">
        <f t="shared" si="0"/>
        <v>0</v>
      </c>
      <c r="G13" s="69"/>
      <c r="H13" s="69"/>
      <c r="I13" s="69"/>
    </row>
    <row r="14" spans="1:13" x14ac:dyDescent="0.2">
      <c r="A14" s="2" t="s">
        <v>76</v>
      </c>
      <c r="D14" s="51">
        <f t="shared" si="1"/>
        <v>0</v>
      </c>
      <c r="E14" s="66">
        <v>5.5E-2</v>
      </c>
      <c r="F14" s="51">
        <f t="shared" si="0"/>
        <v>0</v>
      </c>
    </row>
    <row r="15" spans="1:13" x14ac:dyDescent="0.2">
      <c r="A15" s="69" t="s">
        <v>77</v>
      </c>
      <c r="B15" s="69"/>
      <c r="C15" s="69"/>
      <c r="D15" s="70">
        <f t="shared" si="1"/>
        <v>0</v>
      </c>
      <c r="E15" s="71">
        <v>5.5E-2</v>
      </c>
      <c r="F15" s="70">
        <f t="shared" si="0"/>
        <v>0</v>
      </c>
      <c r="G15" s="69"/>
      <c r="H15" s="69"/>
      <c r="I15" s="69"/>
    </row>
    <row r="16" spans="1:13" x14ac:dyDescent="0.2">
      <c r="A16" s="2" t="s">
        <v>78</v>
      </c>
      <c r="D16" s="51">
        <f t="shared" si="1"/>
        <v>0</v>
      </c>
      <c r="E16" s="66">
        <v>5.5E-2</v>
      </c>
      <c r="F16" s="51">
        <f t="shared" si="0"/>
        <v>0</v>
      </c>
    </row>
    <row r="17" spans="1:9" x14ac:dyDescent="0.2">
      <c r="A17" s="69"/>
      <c r="B17" s="69"/>
      <c r="C17" s="69"/>
      <c r="D17" s="70">
        <f t="shared" si="1"/>
        <v>0</v>
      </c>
      <c r="E17" s="71">
        <v>5.5E-2</v>
      </c>
      <c r="F17" s="70">
        <f t="shared" si="0"/>
        <v>0</v>
      </c>
      <c r="G17" s="69"/>
      <c r="H17" s="69"/>
      <c r="I17" s="69"/>
    </row>
    <row r="18" spans="1:9" ht="15" x14ac:dyDescent="0.25">
      <c r="A18" s="50" t="s">
        <v>79</v>
      </c>
      <c r="D18" s="51">
        <f t="shared" si="1"/>
        <v>0</v>
      </c>
      <c r="E18" s="66">
        <v>5.5E-2</v>
      </c>
      <c r="F18" s="51">
        <f t="shared" si="0"/>
        <v>0</v>
      </c>
    </row>
    <row r="19" spans="1:9" x14ac:dyDescent="0.2">
      <c r="A19" s="69" t="s">
        <v>80</v>
      </c>
      <c r="B19" s="69"/>
      <c r="C19" s="69"/>
      <c r="D19" s="70">
        <f t="shared" si="1"/>
        <v>0</v>
      </c>
      <c r="E19" s="71">
        <v>5.5E-2</v>
      </c>
      <c r="F19" s="70">
        <f t="shared" si="0"/>
        <v>0</v>
      </c>
      <c r="G19" s="69"/>
      <c r="H19" s="69"/>
      <c r="I19" s="69"/>
    </row>
    <row r="20" spans="1:9" x14ac:dyDescent="0.2">
      <c r="A20" s="2" t="s">
        <v>81</v>
      </c>
      <c r="D20" s="51">
        <f t="shared" si="1"/>
        <v>0</v>
      </c>
      <c r="E20" s="66">
        <v>5.5E-2</v>
      </c>
      <c r="F20" s="51">
        <f t="shared" si="0"/>
        <v>0</v>
      </c>
    </row>
    <row r="21" spans="1:9" x14ac:dyDescent="0.2">
      <c r="A21" s="69" t="s">
        <v>82</v>
      </c>
      <c r="B21" s="69"/>
      <c r="C21" s="69"/>
      <c r="D21" s="70">
        <f t="shared" si="1"/>
        <v>0</v>
      </c>
      <c r="E21" s="71">
        <v>5.5E-2</v>
      </c>
      <c r="F21" s="70">
        <f t="shared" si="0"/>
        <v>0</v>
      </c>
      <c r="G21" s="69"/>
      <c r="H21" s="69"/>
      <c r="I21" s="69"/>
    </row>
    <row r="22" spans="1:9" x14ac:dyDescent="0.2">
      <c r="A22" s="2" t="s">
        <v>83</v>
      </c>
      <c r="D22" s="51">
        <f t="shared" si="1"/>
        <v>0</v>
      </c>
      <c r="E22" s="66">
        <v>5.5E-2</v>
      </c>
      <c r="F22" s="51">
        <f t="shared" si="0"/>
        <v>0</v>
      </c>
    </row>
    <row r="23" spans="1:9" x14ac:dyDescent="0.2">
      <c r="A23" s="69" t="s">
        <v>84</v>
      </c>
      <c r="B23" s="69"/>
      <c r="C23" s="69"/>
      <c r="D23" s="70">
        <f t="shared" si="1"/>
        <v>0</v>
      </c>
      <c r="E23" s="71">
        <v>5.5E-2</v>
      </c>
      <c r="F23" s="70">
        <f t="shared" si="0"/>
        <v>0</v>
      </c>
      <c r="G23" s="69"/>
      <c r="H23" s="69"/>
      <c r="I23" s="69"/>
    </row>
    <row r="24" spans="1:9" x14ac:dyDescent="0.2">
      <c r="A24" s="2" t="s">
        <v>85</v>
      </c>
      <c r="D24" s="51">
        <f t="shared" si="1"/>
        <v>0</v>
      </c>
      <c r="E24" s="66">
        <v>5.5E-2</v>
      </c>
      <c r="F24" s="51">
        <f t="shared" si="0"/>
        <v>0</v>
      </c>
    </row>
    <row r="25" spans="1:9" x14ac:dyDescent="0.2">
      <c r="A25" s="69"/>
      <c r="B25" s="69"/>
      <c r="C25" s="69"/>
      <c r="D25" s="70">
        <f t="shared" si="1"/>
        <v>0</v>
      </c>
      <c r="E25" s="71">
        <v>5.5E-2</v>
      </c>
      <c r="F25" s="70">
        <f t="shared" si="0"/>
        <v>0</v>
      </c>
      <c r="G25" s="69"/>
      <c r="H25" s="69"/>
      <c r="I25" s="69"/>
    </row>
    <row r="26" spans="1:9" ht="15" x14ac:dyDescent="0.25">
      <c r="A26" s="39" t="s">
        <v>86</v>
      </c>
      <c r="D26" s="51">
        <f t="shared" si="1"/>
        <v>0</v>
      </c>
      <c r="E26" s="66">
        <v>5.5E-2</v>
      </c>
      <c r="F26" s="51">
        <f t="shared" si="0"/>
        <v>0</v>
      </c>
    </row>
    <row r="27" spans="1:9" x14ac:dyDescent="0.2">
      <c r="A27" s="69" t="s">
        <v>87</v>
      </c>
      <c r="B27" s="69"/>
      <c r="C27" s="69"/>
      <c r="D27" s="70">
        <f t="shared" si="1"/>
        <v>0</v>
      </c>
      <c r="E27" s="71">
        <v>5.5E-2</v>
      </c>
      <c r="F27" s="70">
        <f t="shared" si="0"/>
        <v>0</v>
      </c>
      <c r="G27" s="69"/>
      <c r="H27" s="69"/>
      <c r="I27" s="69"/>
    </row>
    <row r="28" spans="1:9" x14ac:dyDescent="0.2">
      <c r="A28" s="2" t="s">
        <v>88</v>
      </c>
      <c r="D28" s="51">
        <f t="shared" si="1"/>
        <v>0</v>
      </c>
      <c r="E28" s="66">
        <v>5.5E-2</v>
      </c>
      <c r="F28" s="51">
        <f t="shared" si="0"/>
        <v>0</v>
      </c>
    </row>
    <row r="29" spans="1:9" x14ac:dyDescent="0.2">
      <c r="A29" s="69" t="s">
        <v>89</v>
      </c>
      <c r="B29" s="69"/>
      <c r="C29" s="69"/>
      <c r="D29" s="70">
        <f t="shared" si="1"/>
        <v>0</v>
      </c>
      <c r="E29" s="71">
        <v>5.5E-2</v>
      </c>
      <c r="F29" s="70">
        <f t="shared" si="0"/>
        <v>0</v>
      </c>
      <c r="G29" s="69"/>
      <c r="H29" s="69"/>
      <c r="I29" s="69"/>
    </row>
    <row r="30" spans="1:9" x14ac:dyDescent="0.2">
      <c r="A30" s="2" t="s">
        <v>90</v>
      </c>
      <c r="D30" s="51">
        <f t="shared" si="1"/>
        <v>0</v>
      </c>
      <c r="E30" s="66">
        <v>5.5E-2</v>
      </c>
      <c r="F30" s="51">
        <f t="shared" si="0"/>
        <v>0</v>
      </c>
    </row>
    <row r="31" spans="1:9" x14ac:dyDescent="0.2">
      <c r="A31" s="69" t="s">
        <v>91</v>
      </c>
      <c r="B31" s="69"/>
      <c r="C31" s="69"/>
      <c r="D31" s="70">
        <f t="shared" si="1"/>
        <v>0</v>
      </c>
      <c r="E31" s="71">
        <v>5.5E-2</v>
      </c>
      <c r="F31" s="70">
        <f t="shared" si="0"/>
        <v>0</v>
      </c>
      <c r="G31" s="69"/>
      <c r="H31" s="69"/>
      <c r="I31" s="69"/>
    </row>
    <row r="32" spans="1:9" x14ac:dyDescent="0.2">
      <c r="A32" s="2" t="s">
        <v>92</v>
      </c>
      <c r="D32" s="51">
        <f t="shared" si="1"/>
        <v>0</v>
      </c>
      <c r="E32" s="66">
        <v>5.5E-2</v>
      </c>
      <c r="F32" s="51">
        <f t="shared" si="0"/>
        <v>0</v>
      </c>
    </row>
    <row r="33" spans="1:9" x14ac:dyDescent="0.2">
      <c r="A33" s="69" t="s">
        <v>93</v>
      </c>
      <c r="B33" s="69"/>
      <c r="C33" s="69"/>
      <c r="D33" s="70">
        <f t="shared" si="1"/>
        <v>0</v>
      </c>
      <c r="E33" s="71">
        <v>5.5E-2</v>
      </c>
      <c r="F33" s="70">
        <f t="shared" si="0"/>
        <v>0</v>
      </c>
      <c r="G33" s="69"/>
      <c r="H33" s="69"/>
      <c r="I33" s="69"/>
    </row>
    <row r="34" spans="1:9" x14ac:dyDescent="0.2">
      <c r="A34" s="2" t="s">
        <v>94</v>
      </c>
      <c r="D34" s="51">
        <f t="shared" si="1"/>
        <v>0</v>
      </c>
      <c r="E34" s="66">
        <v>5.5E-2</v>
      </c>
      <c r="F34" s="51">
        <f t="shared" si="0"/>
        <v>0</v>
      </c>
    </row>
    <row r="35" spans="1:9" x14ac:dyDescent="0.2">
      <c r="A35" s="69" t="s">
        <v>95</v>
      </c>
      <c r="B35" s="69"/>
      <c r="C35" s="69"/>
      <c r="D35" s="70">
        <f t="shared" si="1"/>
        <v>0</v>
      </c>
      <c r="E35" s="71">
        <v>5.5E-2</v>
      </c>
      <c r="F35" s="70">
        <f t="shared" si="0"/>
        <v>0</v>
      </c>
      <c r="G35" s="69"/>
      <c r="H35" s="69"/>
      <c r="I35" s="69"/>
    </row>
    <row r="36" spans="1:9" x14ac:dyDescent="0.2">
      <c r="A36" s="2" t="s">
        <v>96</v>
      </c>
      <c r="D36" s="51">
        <f t="shared" si="1"/>
        <v>0</v>
      </c>
      <c r="E36" s="66">
        <v>5.5E-2</v>
      </c>
      <c r="F36" s="51">
        <f t="shared" si="0"/>
        <v>0</v>
      </c>
    </row>
    <row r="37" spans="1:9" x14ac:dyDescent="0.2">
      <c r="A37" s="69" t="s">
        <v>97</v>
      </c>
      <c r="B37" s="69"/>
      <c r="C37" s="69"/>
      <c r="D37" s="70">
        <f t="shared" si="1"/>
        <v>0</v>
      </c>
      <c r="E37" s="71">
        <v>5.5E-2</v>
      </c>
      <c r="F37" s="70">
        <f t="shared" si="0"/>
        <v>0</v>
      </c>
      <c r="G37" s="69"/>
      <c r="H37" s="69"/>
      <c r="I37" s="69"/>
    </row>
    <row r="38" spans="1:9" x14ac:dyDescent="0.2">
      <c r="D38" s="51">
        <f t="shared" si="1"/>
        <v>0</v>
      </c>
      <c r="E38" s="66">
        <v>5.5E-2</v>
      </c>
      <c r="F38" s="51">
        <f t="shared" si="0"/>
        <v>0</v>
      </c>
    </row>
    <row r="39" spans="1:9" x14ac:dyDescent="0.2">
      <c r="A39" s="73"/>
      <c r="B39" s="69"/>
      <c r="C39" s="69"/>
      <c r="D39" s="70">
        <f t="shared" si="1"/>
        <v>0</v>
      </c>
      <c r="E39" s="71">
        <v>5.5E-2</v>
      </c>
      <c r="F39" s="70">
        <f t="shared" si="0"/>
        <v>0</v>
      </c>
      <c r="G39" s="69"/>
      <c r="H39" s="69"/>
      <c r="I39" s="69"/>
    </row>
    <row r="40" spans="1:9" ht="15" x14ac:dyDescent="0.25">
      <c r="A40" s="40" t="s">
        <v>98</v>
      </c>
      <c r="D40" s="51">
        <f t="shared" si="1"/>
        <v>0</v>
      </c>
      <c r="E40" s="66">
        <v>5.5E-2</v>
      </c>
      <c r="F40" s="51">
        <f t="shared" si="0"/>
        <v>0</v>
      </c>
    </row>
    <row r="41" spans="1:9" x14ac:dyDescent="0.2">
      <c r="A41" s="69" t="s">
        <v>99</v>
      </c>
      <c r="B41" s="69"/>
      <c r="C41" s="69"/>
      <c r="D41" s="70">
        <f t="shared" si="1"/>
        <v>0</v>
      </c>
      <c r="E41" s="71">
        <v>5.5E-2</v>
      </c>
      <c r="F41" s="70">
        <f t="shared" si="0"/>
        <v>0</v>
      </c>
      <c r="G41" s="69"/>
      <c r="H41" s="69"/>
      <c r="I41" s="69"/>
    </row>
    <row r="42" spans="1:9" x14ac:dyDescent="0.2">
      <c r="A42" s="2" t="s">
        <v>100</v>
      </c>
      <c r="D42" s="51">
        <f t="shared" si="1"/>
        <v>0</v>
      </c>
      <c r="E42" s="66">
        <v>5.5E-2</v>
      </c>
      <c r="F42" s="51">
        <f t="shared" si="0"/>
        <v>0</v>
      </c>
    </row>
    <row r="43" spans="1:9" x14ac:dyDescent="0.2">
      <c r="A43" s="69" t="s">
        <v>101</v>
      </c>
      <c r="B43" s="69"/>
      <c r="C43" s="69"/>
      <c r="D43" s="70">
        <f t="shared" si="1"/>
        <v>0</v>
      </c>
      <c r="E43" s="71">
        <v>5.5E-2</v>
      </c>
      <c r="F43" s="70">
        <f t="shared" si="0"/>
        <v>0</v>
      </c>
      <c r="G43" s="69"/>
      <c r="H43" s="69"/>
      <c r="I43" s="69"/>
    </row>
    <row r="44" spans="1:9" x14ac:dyDescent="0.2">
      <c r="A44" s="2" t="s">
        <v>102</v>
      </c>
      <c r="D44" s="51">
        <f t="shared" si="1"/>
        <v>0</v>
      </c>
      <c r="E44" s="66">
        <v>5.5E-2</v>
      </c>
      <c r="F44" s="51">
        <f t="shared" si="0"/>
        <v>0</v>
      </c>
    </row>
    <row r="45" spans="1:9" x14ac:dyDescent="0.2">
      <c r="A45" s="69" t="s">
        <v>103</v>
      </c>
      <c r="B45" s="69"/>
      <c r="C45" s="69"/>
      <c r="D45" s="70">
        <f t="shared" si="1"/>
        <v>0</v>
      </c>
      <c r="E45" s="71">
        <v>5.5E-2</v>
      </c>
      <c r="F45" s="70">
        <f t="shared" si="0"/>
        <v>0</v>
      </c>
      <c r="G45" s="69"/>
      <c r="H45" s="69"/>
      <c r="I45" s="69"/>
    </row>
    <row r="46" spans="1:9" x14ac:dyDescent="0.2">
      <c r="A46" s="2" t="s">
        <v>104</v>
      </c>
      <c r="D46" s="51">
        <f t="shared" si="1"/>
        <v>0</v>
      </c>
      <c r="E46" s="66">
        <v>5.5E-2</v>
      </c>
      <c r="F46" s="51">
        <f t="shared" si="0"/>
        <v>0</v>
      </c>
    </row>
    <row r="47" spans="1:9" x14ac:dyDescent="0.2">
      <c r="A47" s="69"/>
      <c r="B47" s="69"/>
      <c r="C47" s="69"/>
      <c r="D47" s="70">
        <f t="shared" si="1"/>
        <v>0</v>
      </c>
      <c r="E47" s="71">
        <v>5.5E-2</v>
      </c>
      <c r="F47" s="70">
        <f t="shared" si="0"/>
        <v>0</v>
      </c>
      <c r="G47" s="69"/>
      <c r="H47" s="69"/>
      <c r="I47" s="69"/>
    </row>
    <row r="48" spans="1:9" ht="15" x14ac:dyDescent="0.25">
      <c r="A48" s="41" t="s">
        <v>105</v>
      </c>
      <c r="D48" s="51">
        <f t="shared" si="1"/>
        <v>0</v>
      </c>
      <c r="E48" s="66">
        <v>5.5E-2</v>
      </c>
      <c r="F48" s="51">
        <f t="shared" si="0"/>
        <v>0</v>
      </c>
    </row>
    <row r="49" spans="1:9" x14ac:dyDescent="0.2">
      <c r="A49" s="69" t="s">
        <v>106</v>
      </c>
      <c r="B49" s="69"/>
      <c r="C49" s="69"/>
      <c r="D49" s="70">
        <f t="shared" si="1"/>
        <v>0</v>
      </c>
      <c r="E49" s="71">
        <v>5.5E-2</v>
      </c>
      <c r="F49" s="70">
        <f t="shared" si="0"/>
        <v>0</v>
      </c>
      <c r="G49" s="69"/>
      <c r="H49" s="69"/>
      <c r="I49" s="69"/>
    </row>
    <row r="50" spans="1:9" x14ac:dyDescent="0.2">
      <c r="A50" s="2" t="s">
        <v>107</v>
      </c>
      <c r="D50" s="51">
        <f t="shared" si="1"/>
        <v>0</v>
      </c>
      <c r="E50" s="66">
        <v>5.5E-2</v>
      </c>
      <c r="F50" s="51">
        <f t="shared" si="0"/>
        <v>0</v>
      </c>
    </row>
    <row r="51" spans="1:9" x14ac:dyDescent="0.2">
      <c r="A51" s="69" t="s">
        <v>108</v>
      </c>
      <c r="B51" s="69"/>
      <c r="C51" s="69"/>
      <c r="D51" s="70">
        <f t="shared" si="1"/>
        <v>0</v>
      </c>
      <c r="E51" s="71">
        <v>5.5E-2</v>
      </c>
      <c r="F51" s="70">
        <f t="shared" si="0"/>
        <v>0</v>
      </c>
      <c r="G51" s="69"/>
      <c r="H51" s="69"/>
      <c r="I51" s="69"/>
    </row>
    <row r="52" spans="1:9" x14ac:dyDescent="0.2">
      <c r="A52" s="2" t="s">
        <v>109</v>
      </c>
      <c r="D52" s="51">
        <f t="shared" si="1"/>
        <v>0</v>
      </c>
      <c r="E52" s="66">
        <v>5.5E-2</v>
      </c>
      <c r="F52" s="51">
        <f t="shared" si="0"/>
        <v>0</v>
      </c>
    </row>
    <row r="53" spans="1:9" x14ac:dyDescent="0.2">
      <c r="A53" s="69"/>
      <c r="B53" s="69"/>
      <c r="C53" s="69"/>
      <c r="D53" s="70">
        <f t="shared" si="1"/>
        <v>0</v>
      </c>
      <c r="E53" s="71">
        <v>5.5E-2</v>
      </c>
      <c r="F53" s="70">
        <f t="shared" si="0"/>
        <v>0</v>
      </c>
      <c r="G53" s="69"/>
      <c r="H53" s="69"/>
      <c r="I53" s="69"/>
    </row>
    <row r="54" spans="1:9" ht="15" x14ac:dyDescent="0.25">
      <c r="A54" s="42" t="s">
        <v>110</v>
      </c>
      <c r="D54" s="51">
        <f t="shared" si="1"/>
        <v>0</v>
      </c>
      <c r="E54" s="66">
        <v>5.5E-2</v>
      </c>
      <c r="F54" s="51">
        <f t="shared" si="0"/>
        <v>0</v>
      </c>
    </row>
    <row r="55" spans="1:9" x14ac:dyDescent="0.2">
      <c r="A55" s="69" t="s">
        <v>111</v>
      </c>
      <c r="B55" s="69"/>
      <c r="C55" s="69"/>
      <c r="D55" s="70">
        <f t="shared" si="1"/>
        <v>0</v>
      </c>
      <c r="E55" s="71">
        <v>5.5E-2</v>
      </c>
      <c r="F55" s="70">
        <f t="shared" si="0"/>
        <v>0</v>
      </c>
      <c r="G55" s="69"/>
      <c r="H55" s="69"/>
      <c r="I55" s="69"/>
    </row>
    <row r="56" spans="1:9" x14ac:dyDescent="0.2">
      <c r="A56" s="2" t="s">
        <v>112</v>
      </c>
      <c r="D56" s="51">
        <f t="shared" si="1"/>
        <v>0</v>
      </c>
      <c r="E56" s="66">
        <v>5.5E-2</v>
      </c>
      <c r="F56" s="51">
        <f t="shared" si="0"/>
        <v>0</v>
      </c>
    </row>
    <row r="57" spans="1:9" x14ac:dyDescent="0.2">
      <c r="A57" s="69" t="s">
        <v>113</v>
      </c>
      <c r="B57" s="69"/>
      <c r="C57" s="69"/>
      <c r="D57" s="70">
        <f t="shared" si="1"/>
        <v>0</v>
      </c>
      <c r="E57" s="71">
        <v>5.5E-2</v>
      </c>
      <c r="F57" s="70">
        <f t="shared" si="0"/>
        <v>0</v>
      </c>
      <c r="G57" s="69"/>
      <c r="H57" s="69"/>
      <c r="I57" s="69"/>
    </row>
    <row r="58" spans="1:9" x14ac:dyDescent="0.2">
      <c r="A58" s="2" t="s">
        <v>114</v>
      </c>
      <c r="D58" s="51">
        <f t="shared" si="1"/>
        <v>0</v>
      </c>
      <c r="E58" s="66">
        <v>5.5E-2</v>
      </c>
      <c r="F58" s="51">
        <f t="shared" si="0"/>
        <v>0</v>
      </c>
    </row>
    <row r="59" spans="1:9" x14ac:dyDescent="0.2">
      <c r="A59" s="69"/>
      <c r="B59" s="69"/>
      <c r="C59" s="69"/>
      <c r="D59" s="70">
        <f t="shared" si="1"/>
        <v>0</v>
      </c>
      <c r="E59" s="71">
        <v>5.5E-2</v>
      </c>
      <c r="F59" s="70">
        <f t="shared" si="0"/>
        <v>0</v>
      </c>
      <c r="G59" s="69"/>
      <c r="H59" s="69"/>
      <c r="I59" s="69"/>
    </row>
    <row r="60" spans="1:9" ht="15" x14ac:dyDescent="0.25">
      <c r="A60" s="3" t="s">
        <v>115</v>
      </c>
      <c r="D60" s="51">
        <f t="shared" si="1"/>
        <v>0</v>
      </c>
      <c r="E60" s="66">
        <v>5.5E-2</v>
      </c>
      <c r="F60" s="51">
        <f t="shared" si="0"/>
        <v>0</v>
      </c>
    </row>
    <row r="61" spans="1:9" x14ac:dyDescent="0.2">
      <c r="A61" s="69" t="s">
        <v>116</v>
      </c>
      <c r="B61" s="69"/>
      <c r="C61" s="69"/>
      <c r="D61" s="70">
        <f t="shared" si="1"/>
        <v>0</v>
      </c>
      <c r="E61" s="71">
        <v>5.5E-2</v>
      </c>
      <c r="F61" s="70">
        <f t="shared" si="0"/>
        <v>0</v>
      </c>
      <c r="G61" s="69"/>
      <c r="H61" s="69"/>
      <c r="I61" s="69"/>
    </row>
    <row r="62" spans="1:9" x14ac:dyDescent="0.2">
      <c r="A62" s="2" t="s">
        <v>117</v>
      </c>
      <c r="D62" s="51">
        <f t="shared" si="1"/>
        <v>0</v>
      </c>
      <c r="E62" s="66">
        <v>5.5E-2</v>
      </c>
      <c r="F62" s="51">
        <f t="shared" si="0"/>
        <v>0</v>
      </c>
    </row>
    <row r="63" spans="1:9" x14ac:dyDescent="0.2">
      <c r="A63" s="69" t="s">
        <v>118</v>
      </c>
      <c r="B63" s="69"/>
      <c r="C63" s="69"/>
      <c r="D63" s="70">
        <f t="shared" si="1"/>
        <v>0</v>
      </c>
      <c r="E63" s="71">
        <v>5.5E-2</v>
      </c>
      <c r="F63" s="70">
        <f t="shared" si="0"/>
        <v>0</v>
      </c>
      <c r="G63" s="69"/>
      <c r="H63" s="69"/>
      <c r="I63" s="69"/>
    </row>
    <row r="64" spans="1:9" x14ac:dyDescent="0.2">
      <c r="D64" s="51">
        <f t="shared" si="1"/>
        <v>0</v>
      </c>
      <c r="E64" s="66">
        <v>5.5E-2</v>
      </c>
      <c r="F64" s="51">
        <f t="shared" si="0"/>
        <v>0</v>
      </c>
    </row>
    <row r="65" spans="1:9" x14ac:dyDescent="0.2">
      <c r="A65" s="73"/>
      <c r="B65" s="69"/>
      <c r="C65" s="69"/>
      <c r="D65" s="70">
        <f t="shared" si="1"/>
        <v>0</v>
      </c>
      <c r="E65" s="71">
        <v>5.5E-2</v>
      </c>
      <c r="F65" s="70">
        <f t="shared" si="0"/>
        <v>0</v>
      </c>
      <c r="G65" s="69"/>
      <c r="H65" s="69"/>
      <c r="I65" s="69"/>
    </row>
    <row r="66" spans="1:9" ht="15" x14ac:dyDescent="0.25">
      <c r="A66" s="4" t="s">
        <v>119</v>
      </c>
      <c r="D66" s="51">
        <f t="shared" si="1"/>
        <v>0</v>
      </c>
      <c r="E66" s="66">
        <v>5.5E-2</v>
      </c>
      <c r="F66" s="51">
        <f t="shared" si="0"/>
        <v>0</v>
      </c>
    </row>
    <row r="67" spans="1:9" x14ac:dyDescent="0.2">
      <c r="A67" s="69" t="s">
        <v>120</v>
      </c>
      <c r="B67" s="69"/>
      <c r="C67" s="69"/>
      <c r="D67" s="70">
        <f t="shared" si="1"/>
        <v>0</v>
      </c>
      <c r="E67" s="71">
        <v>5.5E-2</v>
      </c>
      <c r="F67" s="70">
        <f t="shared" ref="F67:F130" si="2">D67*E67+D67</f>
        <v>0</v>
      </c>
      <c r="G67" s="69"/>
      <c r="H67" s="69"/>
      <c r="I67" s="69"/>
    </row>
    <row r="68" spans="1:9" x14ac:dyDescent="0.2">
      <c r="A68" s="2" t="s">
        <v>121</v>
      </c>
      <c r="D68" s="51">
        <f t="shared" ref="D68:D131" si="3">B68*C68</f>
        <v>0</v>
      </c>
      <c r="E68" s="66">
        <v>5.5E-2</v>
      </c>
      <c r="F68" s="51">
        <f t="shared" si="2"/>
        <v>0</v>
      </c>
    </row>
    <row r="69" spans="1:9" x14ac:dyDescent="0.2">
      <c r="A69" s="69" t="s">
        <v>122</v>
      </c>
      <c r="B69" s="69"/>
      <c r="C69" s="69"/>
      <c r="D69" s="70">
        <f t="shared" si="3"/>
        <v>0</v>
      </c>
      <c r="E69" s="71">
        <v>5.5E-2</v>
      </c>
      <c r="F69" s="70">
        <f t="shared" si="2"/>
        <v>0</v>
      </c>
      <c r="G69" s="69"/>
      <c r="H69" s="69"/>
      <c r="I69" s="69"/>
    </row>
    <row r="70" spans="1:9" x14ac:dyDescent="0.2">
      <c r="A70" s="2" t="s">
        <v>123</v>
      </c>
      <c r="D70" s="51">
        <f t="shared" si="3"/>
        <v>0</v>
      </c>
      <c r="E70" s="66">
        <v>5.5E-2</v>
      </c>
      <c r="F70" s="51">
        <f t="shared" si="2"/>
        <v>0</v>
      </c>
    </row>
    <row r="71" spans="1:9" x14ac:dyDescent="0.2">
      <c r="A71" s="69" t="s">
        <v>124</v>
      </c>
      <c r="B71" s="69"/>
      <c r="C71" s="69"/>
      <c r="D71" s="70">
        <f t="shared" si="3"/>
        <v>0</v>
      </c>
      <c r="E71" s="71">
        <v>5.5E-2</v>
      </c>
      <c r="F71" s="70">
        <f t="shared" si="2"/>
        <v>0</v>
      </c>
      <c r="G71" s="69"/>
      <c r="H71" s="69"/>
      <c r="I71" s="69"/>
    </row>
    <row r="72" spans="1:9" x14ac:dyDescent="0.2">
      <c r="A72" s="2" t="s">
        <v>125</v>
      </c>
      <c r="D72" s="51">
        <f t="shared" si="3"/>
        <v>0</v>
      </c>
      <c r="E72" s="66">
        <v>5.5E-2</v>
      </c>
      <c r="F72" s="51">
        <f t="shared" si="2"/>
        <v>0</v>
      </c>
    </row>
    <row r="73" spans="1:9" x14ac:dyDescent="0.2">
      <c r="A73" s="69" t="s">
        <v>126</v>
      </c>
      <c r="B73" s="69"/>
      <c r="C73" s="69"/>
      <c r="D73" s="70">
        <f t="shared" si="3"/>
        <v>0</v>
      </c>
      <c r="E73" s="71">
        <v>5.5E-2</v>
      </c>
      <c r="F73" s="70">
        <f t="shared" si="2"/>
        <v>0</v>
      </c>
      <c r="G73" s="69"/>
      <c r="H73" s="69"/>
      <c r="I73" s="69"/>
    </row>
    <row r="74" spans="1:9" x14ac:dyDescent="0.2">
      <c r="A74" s="2" t="s">
        <v>127</v>
      </c>
      <c r="D74" s="51">
        <f t="shared" si="3"/>
        <v>0</v>
      </c>
      <c r="E74" s="66">
        <v>5.5E-2</v>
      </c>
      <c r="F74" s="51">
        <f t="shared" si="2"/>
        <v>0</v>
      </c>
    </row>
    <row r="75" spans="1:9" x14ac:dyDescent="0.2">
      <c r="A75" s="69" t="s">
        <v>128</v>
      </c>
      <c r="B75" s="69"/>
      <c r="C75" s="69"/>
      <c r="D75" s="70">
        <f t="shared" si="3"/>
        <v>0</v>
      </c>
      <c r="E75" s="71">
        <v>5.5E-2</v>
      </c>
      <c r="F75" s="70">
        <f t="shared" si="2"/>
        <v>0</v>
      </c>
      <c r="G75" s="69"/>
      <c r="H75" s="69"/>
      <c r="I75" s="69"/>
    </row>
    <row r="76" spans="1:9" x14ac:dyDescent="0.2">
      <c r="A76" s="2" t="s">
        <v>129</v>
      </c>
      <c r="D76" s="51">
        <f t="shared" si="3"/>
        <v>0</v>
      </c>
      <c r="E76" s="66">
        <v>5.5E-2</v>
      </c>
      <c r="F76" s="51">
        <f t="shared" si="2"/>
        <v>0</v>
      </c>
    </row>
    <row r="77" spans="1:9" x14ac:dyDescent="0.2">
      <c r="A77" s="69" t="s">
        <v>130</v>
      </c>
      <c r="B77" s="69"/>
      <c r="C77" s="69"/>
      <c r="D77" s="70">
        <f t="shared" si="3"/>
        <v>0</v>
      </c>
      <c r="E77" s="71">
        <v>5.5E-2</v>
      </c>
      <c r="F77" s="70">
        <f t="shared" si="2"/>
        <v>0</v>
      </c>
      <c r="G77" s="69"/>
      <c r="H77" s="69"/>
      <c r="I77" s="69"/>
    </row>
    <row r="78" spans="1:9" x14ac:dyDescent="0.2">
      <c r="A78" s="2" t="s">
        <v>131</v>
      </c>
      <c r="D78" s="51">
        <f t="shared" si="3"/>
        <v>0</v>
      </c>
      <c r="E78" s="66">
        <v>5.5E-2</v>
      </c>
      <c r="F78" s="51">
        <f t="shared" si="2"/>
        <v>0</v>
      </c>
    </row>
    <row r="79" spans="1:9" x14ac:dyDescent="0.2">
      <c r="A79" s="69" t="s">
        <v>132</v>
      </c>
      <c r="B79" s="69"/>
      <c r="C79" s="69"/>
      <c r="D79" s="70">
        <f t="shared" si="3"/>
        <v>0</v>
      </c>
      <c r="E79" s="71">
        <v>5.5E-2</v>
      </c>
      <c r="F79" s="70">
        <f t="shared" si="2"/>
        <v>0</v>
      </c>
      <c r="G79" s="69"/>
      <c r="H79" s="69"/>
      <c r="I79" s="69"/>
    </row>
    <row r="80" spans="1:9" x14ac:dyDescent="0.2">
      <c r="A80" s="2" t="s">
        <v>133</v>
      </c>
      <c r="D80" s="51">
        <f t="shared" si="3"/>
        <v>0</v>
      </c>
      <c r="E80" s="66">
        <v>5.5E-2</v>
      </c>
      <c r="F80" s="51">
        <f t="shared" si="2"/>
        <v>0</v>
      </c>
    </row>
    <row r="81" spans="1:9" x14ac:dyDescent="0.2">
      <c r="A81" s="69" t="s">
        <v>134</v>
      </c>
      <c r="B81" s="69"/>
      <c r="C81" s="69"/>
      <c r="D81" s="70">
        <f t="shared" si="3"/>
        <v>0</v>
      </c>
      <c r="E81" s="71">
        <v>5.5E-2</v>
      </c>
      <c r="F81" s="70">
        <f t="shared" si="2"/>
        <v>0</v>
      </c>
      <c r="G81" s="69"/>
      <c r="H81" s="69"/>
      <c r="I81" s="69"/>
    </row>
    <row r="82" spans="1:9" x14ac:dyDescent="0.2">
      <c r="A82" s="2" t="s">
        <v>135</v>
      </c>
      <c r="D82" s="51">
        <f t="shared" si="3"/>
        <v>0</v>
      </c>
      <c r="E82" s="66">
        <v>5.5E-2</v>
      </c>
      <c r="F82" s="51">
        <f t="shared" si="2"/>
        <v>0</v>
      </c>
    </row>
    <row r="83" spans="1:9" x14ac:dyDescent="0.2">
      <c r="A83" s="69" t="s">
        <v>136</v>
      </c>
      <c r="B83" s="69"/>
      <c r="C83" s="69"/>
      <c r="D83" s="70">
        <f t="shared" si="3"/>
        <v>0</v>
      </c>
      <c r="E83" s="71">
        <v>5.5E-2</v>
      </c>
      <c r="F83" s="70">
        <f t="shared" si="2"/>
        <v>0</v>
      </c>
      <c r="G83" s="69"/>
      <c r="H83" s="69"/>
      <c r="I83" s="69"/>
    </row>
    <row r="84" spans="1:9" x14ac:dyDescent="0.2">
      <c r="A84" s="68"/>
      <c r="D84" s="51">
        <f t="shared" si="3"/>
        <v>0</v>
      </c>
      <c r="E84" s="66">
        <v>5.5E-2</v>
      </c>
      <c r="F84" s="51">
        <f t="shared" si="2"/>
        <v>0</v>
      </c>
    </row>
    <row r="85" spans="1:9" x14ac:dyDescent="0.2">
      <c r="A85" s="73"/>
      <c r="B85" s="69"/>
      <c r="C85" s="69"/>
      <c r="D85" s="70">
        <f t="shared" si="3"/>
        <v>0</v>
      </c>
      <c r="E85" s="71">
        <v>5.5E-2</v>
      </c>
      <c r="F85" s="70">
        <f t="shared" si="2"/>
        <v>0</v>
      </c>
      <c r="G85" s="69"/>
      <c r="H85" s="69"/>
      <c r="I85" s="69"/>
    </row>
    <row r="86" spans="1:9" ht="15" x14ac:dyDescent="0.25">
      <c r="A86" s="67" t="s">
        <v>137</v>
      </c>
      <c r="D86" s="51">
        <f t="shared" si="3"/>
        <v>0</v>
      </c>
      <c r="E86" s="66">
        <v>0.2</v>
      </c>
      <c r="F86" s="51">
        <f t="shared" si="2"/>
        <v>0</v>
      </c>
    </row>
    <row r="87" spans="1:9" x14ac:dyDescent="0.2">
      <c r="A87" s="69" t="s">
        <v>138</v>
      </c>
      <c r="B87" s="69"/>
      <c r="C87" s="69"/>
      <c r="D87" s="70">
        <f t="shared" si="3"/>
        <v>0</v>
      </c>
      <c r="E87" s="71">
        <v>0.2</v>
      </c>
      <c r="F87" s="70">
        <f t="shared" si="2"/>
        <v>0</v>
      </c>
      <c r="G87" s="69"/>
      <c r="H87" s="69"/>
      <c r="I87" s="69"/>
    </row>
    <row r="88" spans="1:9" x14ac:dyDescent="0.2">
      <c r="A88" s="2" t="s">
        <v>139</v>
      </c>
      <c r="D88" s="51">
        <f t="shared" si="3"/>
        <v>0</v>
      </c>
      <c r="E88" s="66">
        <v>0.2</v>
      </c>
      <c r="F88" s="51">
        <f t="shared" si="2"/>
        <v>0</v>
      </c>
    </row>
    <row r="89" spans="1:9" x14ac:dyDescent="0.2">
      <c r="A89" s="69"/>
      <c r="B89" s="69"/>
      <c r="C89" s="69"/>
      <c r="D89" s="70">
        <f t="shared" si="3"/>
        <v>0</v>
      </c>
      <c r="E89" s="71">
        <v>5.5E-2</v>
      </c>
      <c r="F89" s="70">
        <f t="shared" si="2"/>
        <v>0</v>
      </c>
      <c r="G89" s="69"/>
      <c r="H89" s="69"/>
      <c r="I89" s="69"/>
    </row>
    <row r="90" spans="1:9" ht="15" x14ac:dyDescent="0.25">
      <c r="A90" s="43" t="s">
        <v>140</v>
      </c>
      <c r="D90" s="51">
        <f t="shared" si="3"/>
        <v>0</v>
      </c>
      <c r="E90" s="66">
        <v>5.5E-2</v>
      </c>
      <c r="F90" s="51">
        <f t="shared" si="2"/>
        <v>0</v>
      </c>
    </row>
    <row r="91" spans="1:9" x14ac:dyDescent="0.2">
      <c r="A91" s="69" t="s">
        <v>141</v>
      </c>
      <c r="B91" s="69"/>
      <c r="C91" s="69"/>
      <c r="D91" s="70">
        <f t="shared" si="3"/>
        <v>0</v>
      </c>
      <c r="E91" s="71">
        <v>5.5E-2</v>
      </c>
      <c r="F91" s="70">
        <f t="shared" si="2"/>
        <v>0</v>
      </c>
      <c r="G91" s="69"/>
      <c r="H91" s="69"/>
      <c r="I91" s="69"/>
    </row>
    <row r="92" spans="1:9" x14ac:dyDescent="0.2">
      <c r="A92" s="2" t="s">
        <v>142</v>
      </c>
      <c r="D92" s="51">
        <f t="shared" si="3"/>
        <v>0</v>
      </c>
      <c r="E92" s="66">
        <v>5.5E-2</v>
      </c>
      <c r="F92" s="51">
        <f t="shared" si="2"/>
        <v>0</v>
      </c>
    </row>
    <row r="93" spans="1:9" x14ac:dyDescent="0.2">
      <c r="A93" s="69" t="s">
        <v>143</v>
      </c>
      <c r="B93" s="69"/>
      <c r="C93" s="69"/>
      <c r="D93" s="70">
        <f t="shared" si="3"/>
        <v>0</v>
      </c>
      <c r="E93" s="71">
        <v>5.5E-2</v>
      </c>
      <c r="F93" s="70">
        <f t="shared" si="2"/>
        <v>0</v>
      </c>
      <c r="G93" s="69"/>
      <c r="H93" s="69"/>
      <c r="I93" s="69"/>
    </row>
    <row r="94" spans="1:9" x14ac:dyDescent="0.2">
      <c r="A94" s="2" t="s">
        <v>144</v>
      </c>
      <c r="D94" s="51">
        <f t="shared" si="3"/>
        <v>0</v>
      </c>
      <c r="E94" s="66">
        <v>5.5E-2</v>
      </c>
      <c r="F94" s="51">
        <f t="shared" si="2"/>
        <v>0</v>
      </c>
    </row>
    <row r="95" spans="1:9" x14ac:dyDescent="0.2">
      <c r="A95" s="69" t="s">
        <v>145</v>
      </c>
      <c r="B95" s="69"/>
      <c r="C95" s="69"/>
      <c r="D95" s="70">
        <f t="shared" si="3"/>
        <v>0</v>
      </c>
      <c r="E95" s="71">
        <v>5.5E-2</v>
      </c>
      <c r="F95" s="70">
        <f t="shared" si="2"/>
        <v>0</v>
      </c>
      <c r="G95" s="69"/>
      <c r="H95" s="69"/>
      <c r="I95" s="69"/>
    </row>
    <row r="96" spans="1:9" x14ac:dyDescent="0.2">
      <c r="A96" s="2" t="s">
        <v>146</v>
      </c>
      <c r="D96" s="51">
        <f t="shared" si="3"/>
        <v>0</v>
      </c>
      <c r="E96" s="66">
        <v>5.5E-2</v>
      </c>
      <c r="F96" s="51">
        <f t="shared" si="2"/>
        <v>0</v>
      </c>
    </row>
    <row r="97" spans="1:9" x14ac:dyDescent="0.2">
      <c r="A97" s="69" t="s">
        <v>147</v>
      </c>
      <c r="B97" s="69"/>
      <c r="C97" s="69"/>
      <c r="D97" s="70">
        <f t="shared" si="3"/>
        <v>0</v>
      </c>
      <c r="E97" s="71">
        <v>5.5E-2</v>
      </c>
      <c r="F97" s="70">
        <f t="shared" si="2"/>
        <v>0</v>
      </c>
      <c r="G97" s="69"/>
      <c r="H97" s="69"/>
      <c r="I97" s="69"/>
    </row>
    <row r="98" spans="1:9" x14ac:dyDescent="0.2">
      <c r="A98" s="2" t="s">
        <v>148</v>
      </c>
      <c r="D98" s="51">
        <f t="shared" si="3"/>
        <v>0</v>
      </c>
      <c r="E98" s="66">
        <v>5.5E-2</v>
      </c>
      <c r="F98" s="51">
        <f t="shared" si="2"/>
        <v>0</v>
      </c>
    </row>
    <row r="99" spans="1:9" x14ac:dyDescent="0.2">
      <c r="A99" s="69" t="s">
        <v>149</v>
      </c>
      <c r="B99" s="69"/>
      <c r="C99" s="69"/>
      <c r="D99" s="70">
        <f t="shared" si="3"/>
        <v>0</v>
      </c>
      <c r="E99" s="71">
        <v>5.5E-2</v>
      </c>
      <c r="F99" s="70">
        <f t="shared" si="2"/>
        <v>0</v>
      </c>
      <c r="G99" s="69"/>
      <c r="H99" s="69"/>
      <c r="I99" s="69"/>
    </row>
    <row r="100" spans="1:9" x14ac:dyDescent="0.2">
      <c r="A100" s="2" t="s">
        <v>150</v>
      </c>
      <c r="D100" s="51">
        <f t="shared" si="3"/>
        <v>0</v>
      </c>
      <c r="E100" s="66">
        <v>5.5E-2</v>
      </c>
      <c r="F100" s="51">
        <f t="shared" si="2"/>
        <v>0</v>
      </c>
    </row>
    <row r="101" spans="1:9" x14ac:dyDescent="0.2">
      <c r="A101" s="69" t="s">
        <v>151</v>
      </c>
      <c r="B101" s="69"/>
      <c r="C101" s="69"/>
      <c r="D101" s="70">
        <f t="shared" si="3"/>
        <v>0</v>
      </c>
      <c r="E101" s="71">
        <v>5.5E-2</v>
      </c>
      <c r="F101" s="70">
        <f t="shared" si="2"/>
        <v>0</v>
      </c>
      <c r="G101" s="69"/>
      <c r="H101" s="69"/>
      <c r="I101" s="69"/>
    </row>
    <row r="102" spans="1:9" x14ac:dyDescent="0.2">
      <c r="A102" s="2" t="s">
        <v>152</v>
      </c>
      <c r="D102" s="51">
        <f t="shared" si="3"/>
        <v>0</v>
      </c>
      <c r="E102" s="66">
        <v>5.5E-2</v>
      </c>
      <c r="F102" s="51">
        <f t="shared" si="2"/>
        <v>0</v>
      </c>
    </row>
    <row r="103" spans="1:9" x14ac:dyDescent="0.2">
      <c r="A103" s="69" t="s">
        <v>153</v>
      </c>
      <c r="B103" s="69"/>
      <c r="C103" s="69"/>
      <c r="D103" s="70">
        <f t="shared" si="3"/>
        <v>0</v>
      </c>
      <c r="E103" s="71">
        <v>5.5E-2</v>
      </c>
      <c r="F103" s="70">
        <f t="shared" si="2"/>
        <v>0</v>
      </c>
      <c r="G103" s="69"/>
      <c r="H103" s="69"/>
      <c r="I103" s="69"/>
    </row>
    <row r="104" spans="1:9" x14ac:dyDescent="0.2">
      <c r="A104" s="2" t="s">
        <v>154</v>
      </c>
      <c r="D104" s="51">
        <f t="shared" si="3"/>
        <v>0</v>
      </c>
      <c r="E104" s="66">
        <v>5.5E-2</v>
      </c>
      <c r="F104" s="51">
        <f t="shared" si="2"/>
        <v>0</v>
      </c>
    </row>
    <row r="105" spans="1:9" x14ac:dyDescent="0.2">
      <c r="A105" s="69" t="s">
        <v>155</v>
      </c>
      <c r="B105" s="69"/>
      <c r="C105" s="69"/>
      <c r="D105" s="70">
        <f t="shared" si="3"/>
        <v>0</v>
      </c>
      <c r="E105" s="71">
        <v>5.5E-2</v>
      </c>
      <c r="F105" s="70">
        <f t="shared" si="2"/>
        <v>0</v>
      </c>
      <c r="G105" s="69"/>
      <c r="H105" s="69"/>
      <c r="I105" s="69"/>
    </row>
    <row r="106" spans="1:9" x14ac:dyDescent="0.2">
      <c r="A106" s="2" t="s">
        <v>156</v>
      </c>
      <c r="D106" s="51">
        <f t="shared" si="3"/>
        <v>0</v>
      </c>
      <c r="E106" s="66">
        <v>5.5E-2</v>
      </c>
      <c r="F106" s="51">
        <f t="shared" si="2"/>
        <v>0</v>
      </c>
    </row>
    <row r="107" spans="1:9" x14ac:dyDescent="0.2">
      <c r="A107" s="69" t="s">
        <v>157</v>
      </c>
      <c r="B107" s="69"/>
      <c r="C107" s="69"/>
      <c r="D107" s="70">
        <f t="shared" si="3"/>
        <v>0</v>
      </c>
      <c r="E107" s="71">
        <v>5.5E-2</v>
      </c>
      <c r="F107" s="70">
        <f t="shared" si="2"/>
        <v>0</v>
      </c>
      <c r="G107" s="69"/>
      <c r="H107" s="69"/>
      <c r="I107" s="69"/>
    </row>
    <row r="108" spans="1:9" x14ac:dyDescent="0.2">
      <c r="A108" s="2" t="s">
        <v>158</v>
      </c>
      <c r="D108" s="51">
        <f t="shared" si="3"/>
        <v>0</v>
      </c>
      <c r="E108" s="66">
        <v>5.5E-2</v>
      </c>
      <c r="F108" s="51">
        <f t="shared" si="2"/>
        <v>0</v>
      </c>
    </row>
    <row r="109" spans="1:9" x14ac:dyDescent="0.2">
      <c r="A109" s="69" t="s">
        <v>159</v>
      </c>
      <c r="B109" s="69"/>
      <c r="C109" s="69"/>
      <c r="D109" s="70">
        <f t="shared" si="3"/>
        <v>0</v>
      </c>
      <c r="E109" s="71">
        <v>5.5E-2</v>
      </c>
      <c r="F109" s="70">
        <f t="shared" si="2"/>
        <v>0</v>
      </c>
      <c r="G109" s="69"/>
      <c r="H109" s="69"/>
      <c r="I109" s="69"/>
    </row>
    <row r="110" spans="1:9" x14ac:dyDescent="0.2">
      <c r="D110" s="51">
        <f t="shared" si="3"/>
        <v>0</v>
      </c>
      <c r="E110" s="66">
        <v>5.5E-2</v>
      </c>
      <c r="F110" s="51">
        <f t="shared" si="2"/>
        <v>0</v>
      </c>
    </row>
    <row r="111" spans="1:9" x14ac:dyDescent="0.2">
      <c r="A111" s="73"/>
      <c r="B111" s="69"/>
      <c r="C111" s="69"/>
      <c r="D111" s="70">
        <f t="shared" si="3"/>
        <v>0</v>
      </c>
      <c r="E111" s="71">
        <v>5.5E-2</v>
      </c>
      <c r="F111" s="70">
        <f t="shared" si="2"/>
        <v>0</v>
      </c>
      <c r="G111" s="69"/>
      <c r="H111" s="69"/>
      <c r="I111" s="69"/>
    </row>
    <row r="112" spans="1:9" x14ac:dyDescent="0.2">
      <c r="A112" s="68"/>
      <c r="D112" s="51">
        <f t="shared" si="3"/>
        <v>0</v>
      </c>
      <c r="E112" s="66">
        <v>5.5E-2</v>
      </c>
      <c r="F112" s="51">
        <f t="shared" si="2"/>
        <v>0</v>
      </c>
    </row>
    <row r="113" spans="1:9" x14ac:dyDescent="0.2">
      <c r="A113" s="73"/>
      <c r="B113" s="69"/>
      <c r="C113" s="69"/>
      <c r="D113" s="70">
        <f t="shared" si="3"/>
        <v>0</v>
      </c>
      <c r="E113" s="71">
        <v>5.5E-2</v>
      </c>
      <c r="F113" s="70">
        <f t="shared" si="2"/>
        <v>0</v>
      </c>
      <c r="G113" s="69"/>
      <c r="H113" s="69"/>
      <c r="I113" s="69"/>
    </row>
    <row r="114" spans="1:9" ht="15" x14ac:dyDescent="0.25">
      <c r="A114" s="42" t="s">
        <v>160</v>
      </c>
      <c r="D114" s="51">
        <f t="shared" si="3"/>
        <v>0</v>
      </c>
      <c r="E114" s="66">
        <v>5.5E-2</v>
      </c>
      <c r="F114" s="51">
        <f t="shared" si="2"/>
        <v>0</v>
      </c>
    </row>
    <row r="115" spans="1:9" x14ac:dyDescent="0.2">
      <c r="A115" s="69" t="s">
        <v>161</v>
      </c>
      <c r="B115" s="69"/>
      <c r="C115" s="69"/>
      <c r="D115" s="70">
        <f t="shared" si="3"/>
        <v>0</v>
      </c>
      <c r="E115" s="71">
        <v>5.5E-2</v>
      </c>
      <c r="F115" s="70">
        <f t="shared" si="2"/>
        <v>0</v>
      </c>
      <c r="G115" s="69"/>
      <c r="H115" s="69"/>
      <c r="I115" s="69"/>
    </row>
    <row r="116" spans="1:9" x14ac:dyDescent="0.2">
      <c r="A116" s="2" t="s">
        <v>162</v>
      </c>
      <c r="D116" s="51">
        <f t="shared" si="3"/>
        <v>0</v>
      </c>
      <c r="E116" s="66">
        <v>5.5E-2</v>
      </c>
      <c r="F116" s="51">
        <f t="shared" si="2"/>
        <v>0</v>
      </c>
    </row>
    <row r="117" spans="1:9" x14ac:dyDescent="0.2">
      <c r="A117" s="69" t="s">
        <v>163</v>
      </c>
      <c r="B117" s="69"/>
      <c r="C117" s="69"/>
      <c r="D117" s="70">
        <f t="shared" si="3"/>
        <v>0</v>
      </c>
      <c r="E117" s="71">
        <v>5.5E-2</v>
      </c>
      <c r="F117" s="70">
        <f t="shared" si="2"/>
        <v>0</v>
      </c>
      <c r="G117" s="69"/>
      <c r="H117" s="69"/>
      <c r="I117" s="69"/>
    </row>
    <row r="118" spans="1:9" ht="15" x14ac:dyDescent="0.25">
      <c r="A118" s="44" t="s">
        <v>164</v>
      </c>
      <c r="D118" s="51">
        <f t="shared" si="3"/>
        <v>0</v>
      </c>
      <c r="E118" s="66">
        <v>5.5E-2</v>
      </c>
      <c r="F118" s="51">
        <f t="shared" si="2"/>
        <v>0</v>
      </c>
    </row>
    <row r="119" spans="1:9" x14ac:dyDescent="0.2">
      <c r="A119" s="69" t="s">
        <v>165</v>
      </c>
      <c r="B119" s="69"/>
      <c r="C119" s="69"/>
      <c r="D119" s="70">
        <f t="shared" si="3"/>
        <v>0</v>
      </c>
      <c r="E119" s="71">
        <v>5.5E-2</v>
      </c>
      <c r="F119" s="70">
        <f t="shared" si="2"/>
        <v>0</v>
      </c>
      <c r="G119" s="69"/>
      <c r="H119" s="69"/>
      <c r="I119" s="69"/>
    </row>
    <row r="120" spans="1:9" x14ac:dyDescent="0.2">
      <c r="A120" s="2" t="s">
        <v>166</v>
      </c>
      <c r="D120" s="51">
        <f t="shared" si="3"/>
        <v>0</v>
      </c>
      <c r="E120" s="66">
        <v>5.5E-2</v>
      </c>
      <c r="F120" s="51">
        <f t="shared" si="2"/>
        <v>0</v>
      </c>
    </row>
    <row r="121" spans="1:9" x14ac:dyDescent="0.2">
      <c r="A121" s="69" t="s">
        <v>167</v>
      </c>
      <c r="B121" s="69"/>
      <c r="C121" s="69"/>
      <c r="D121" s="70">
        <f t="shared" si="3"/>
        <v>0</v>
      </c>
      <c r="E121" s="71">
        <v>5.5E-2</v>
      </c>
      <c r="F121" s="70">
        <f t="shared" si="2"/>
        <v>0</v>
      </c>
      <c r="G121" s="69"/>
      <c r="H121" s="69"/>
      <c r="I121" s="69"/>
    </row>
    <row r="122" spans="1:9" x14ac:dyDescent="0.2">
      <c r="A122" s="2" t="s">
        <v>168</v>
      </c>
      <c r="D122" s="51">
        <f t="shared" si="3"/>
        <v>0</v>
      </c>
      <c r="E122" s="66">
        <v>5.5E-2</v>
      </c>
      <c r="F122" s="51">
        <f t="shared" si="2"/>
        <v>0</v>
      </c>
    </row>
    <row r="123" spans="1:9" x14ac:dyDescent="0.2">
      <c r="A123" s="69"/>
      <c r="B123" s="69"/>
      <c r="C123" s="69"/>
      <c r="D123" s="70">
        <f t="shared" si="3"/>
        <v>0</v>
      </c>
      <c r="E123" s="71">
        <v>5.5E-2</v>
      </c>
      <c r="F123" s="70">
        <f t="shared" si="2"/>
        <v>0</v>
      </c>
      <c r="G123" s="69"/>
      <c r="H123" s="69"/>
      <c r="I123" s="69"/>
    </row>
    <row r="124" spans="1:9" ht="15" x14ac:dyDescent="0.25">
      <c r="A124" s="45" t="s">
        <v>169</v>
      </c>
      <c r="D124" s="51">
        <f t="shared" si="3"/>
        <v>0</v>
      </c>
      <c r="E124" s="66">
        <v>5.5E-2</v>
      </c>
      <c r="F124" s="51">
        <f t="shared" si="2"/>
        <v>0</v>
      </c>
    </row>
    <row r="125" spans="1:9" x14ac:dyDescent="0.2">
      <c r="A125" s="69" t="s">
        <v>170</v>
      </c>
      <c r="B125" s="69"/>
      <c r="C125" s="69"/>
      <c r="D125" s="70">
        <f t="shared" si="3"/>
        <v>0</v>
      </c>
      <c r="E125" s="71">
        <v>5.5E-2</v>
      </c>
      <c r="F125" s="70">
        <f t="shared" si="2"/>
        <v>0</v>
      </c>
      <c r="G125" s="69"/>
      <c r="H125" s="69"/>
      <c r="I125" s="69"/>
    </row>
    <row r="126" spans="1:9" x14ac:dyDescent="0.2">
      <c r="A126" s="2" t="s">
        <v>171</v>
      </c>
      <c r="D126" s="51">
        <f t="shared" si="3"/>
        <v>0</v>
      </c>
      <c r="E126" s="66">
        <v>5.5E-2</v>
      </c>
      <c r="F126" s="51">
        <f t="shared" si="2"/>
        <v>0</v>
      </c>
    </row>
    <row r="127" spans="1:9" x14ac:dyDescent="0.2">
      <c r="A127" s="69" t="s">
        <v>172</v>
      </c>
      <c r="B127" s="69"/>
      <c r="C127" s="69"/>
      <c r="D127" s="70">
        <f t="shared" si="3"/>
        <v>0</v>
      </c>
      <c r="E127" s="71">
        <v>5.5E-2</v>
      </c>
      <c r="F127" s="70">
        <f t="shared" si="2"/>
        <v>0</v>
      </c>
      <c r="G127" s="69"/>
      <c r="H127" s="69"/>
      <c r="I127" s="69"/>
    </row>
    <row r="128" spans="1:9" x14ac:dyDescent="0.2">
      <c r="A128" s="2" t="s">
        <v>173</v>
      </c>
      <c r="D128" s="51">
        <f t="shared" si="3"/>
        <v>0</v>
      </c>
      <c r="E128" s="66">
        <v>5.5E-2</v>
      </c>
      <c r="F128" s="51">
        <f t="shared" si="2"/>
        <v>0</v>
      </c>
    </row>
    <row r="129" spans="1:9" x14ac:dyDescent="0.2">
      <c r="A129" s="69" t="s">
        <v>174</v>
      </c>
      <c r="B129" s="69"/>
      <c r="C129" s="69"/>
      <c r="D129" s="70">
        <f t="shared" si="3"/>
        <v>0</v>
      </c>
      <c r="E129" s="71">
        <v>5.5E-2</v>
      </c>
      <c r="F129" s="70">
        <f t="shared" si="2"/>
        <v>0</v>
      </c>
      <c r="G129" s="69"/>
      <c r="H129" s="69"/>
      <c r="I129" s="69"/>
    </row>
    <row r="130" spans="1:9" x14ac:dyDescent="0.2">
      <c r="D130" s="51">
        <f t="shared" si="3"/>
        <v>0</v>
      </c>
      <c r="E130" s="66">
        <v>5.5E-2</v>
      </c>
      <c r="F130" s="51">
        <f t="shared" si="2"/>
        <v>0</v>
      </c>
    </row>
    <row r="131" spans="1:9" x14ac:dyDescent="0.2">
      <c r="A131" s="73"/>
      <c r="B131" s="69"/>
      <c r="C131" s="69"/>
      <c r="D131" s="70">
        <f t="shared" si="3"/>
        <v>0</v>
      </c>
      <c r="E131" s="71">
        <v>5.5E-2</v>
      </c>
      <c r="F131" s="70">
        <f t="shared" ref="F131:F194" si="4">D131*E131+D131</f>
        <v>0</v>
      </c>
      <c r="G131" s="69"/>
      <c r="H131" s="69"/>
      <c r="I131" s="69"/>
    </row>
    <row r="132" spans="1:9" ht="15" x14ac:dyDescent="0.25">
      <c r="A132" s="46" t="s">
        <v>175</v>
      </c>
      <c r="D132" s="51">
        <f t="shared" ref="D132:D195" si="5">B132*C132</f>
        <v>0</v>
      </c>
      <c r="E132" s="66">
        <v>5.5E-2</v>
      </c>
      <c r="F132" s="51">
        <f t="shared" si="4"/>
        <v>0</v>
      </c>
    </row>
    <row r="133" spans="1:9" x14ac:dyDescent="0.2">
      <c r="A133" s="69" t="s">
        <v>176</v>
      </c>
      <c r="B133" s="69"/>
      <c r="C133" s="69"/>
      <c r="D133" s="70">
        <f t="shared" si="5"/>
        <v>0</v>
      </c>
      <c r="E133" s="71">
        <v>5.5E-2</v>
      </c>
      <c r="F133" s="70">
        <f t="shared" si="4"/>
        <v>0</v>
      </c>
      <c r="G133" s="69"/>
      <c r="H133" s="69"/>
      <c r="I133" s="69"/>
    </row>
    <row r="134" spans="1:9" x14ac:dyDescent="0.2">
      <c r="A134" s="2" t="s">
        <v>177</v>
      </c>
      <c r="D134" s="51">
        <f t="shared" si="5"/>
        <v>0</v>
      </c>
      <c r="E134" s="66">
        <v>5.5E-2</v>
      </c>
      <c r="F134" s="51">
        <f t="shared" si="4"/>
        <v>0</v>
      </c>
    </row>
    <row r="135" spans="1:9" x14ac:dyDescent="0.2">
      <c r="A135" s="69" t="s">
        <v>178</v>
      </c>
      <c r="B135" s="69"/>
      <c r="C135" s="69"/>
      <c r="D135" s="70">
        <f t="shared" si="5"/>
        <v>0</v>
      </c>
      <c r="E135" s="71">
        <v>5.5E-2</v>
      </c>
      <c r="F135" s="70">
        <f t="shared" si="4"/>
        <v>0</v>
      </c>
      <c r="G135" s="69"/>
      <c r="H135" s="69"/>
      <c r="I135" s="69"/>
    </row>
    <row r="136" spans="1:9" x14ac:dyDescent="0.2">
      <c r="A136" s="2" t="s">
        <v>179</v>
      </c>
      <c r="D136" s="51">
        <f t="shared" si="5"/>
        <v>0</v>
      </c>
      <c r="E136" s="66">
        <v>5.5E-2</v>
      </c>
      <c r="F136" s="51">
        <f t="shared" si="4"/>
        <v>0</v>
      </c>
    </row>
    <row r="137" spans="1:9" x14ac:dyDescent="0.2">
      <c r="A137" s="69" t="s">
        <v>180</v>
      </c>
      <c r="B137" s="69"/>
      <c r="C137" s="69"/>
      <c r="D137" s="70">
        <f t="shared" si="5"/>
        <v>0</v>
      </c>
      <c r="E137" s="71">
        <v>5.5E-2</v>
      </c>
      <c r="F137" s="70">
        <f t="shared" si="4"/>
        <v>0</v>
      </c>
      <c r="G137" s="69"/>
      <c r="H137" s="69"/>
      <c r="I137" s="69"/>
    </row>
    <row r="138" spans="1:9" x14ac:dyDescent="0.2">
      <c r="A138" s="2" t="s">
        <v>181</v>
      </c>
      <c r="D138" s="51">
        <f t="shared" si="5"/>
        <v>0</v>
      </c>
      <c r="E138" s="66">
        <v>5.5E-2</v>
      </c>
      <c r="F138" s="51">
        <f t="shared" si="4"/>
        <v>0</v>
      </c>
    </row>
    <row r="139" spans="1:9" x14ac:dyDescent="0.2">
      <c r="A139" s="69" t="s">
        <v>182</v>
      </c>
      <c r="B139" s="69"/>
      <c r="C139" s="69"/>
      <c r="D139" s="70">
        <f t="shared" si="5"/>
        <v>0</v>
      </c>
      <c r="E139" s="71">
        <v>5.5E-2</v>
      </c>
      <c r="F139" s="70">
        <f t="shared" si="4"/>
        <v>0</v>
      </c>
      <c r="G139" s="69"/>
      <c r="H139" s="69"/>
      <c r="I139" s="69"/>
    </row>
    <row r="140" spans="1:9" x14ac:dyDescent="0.2">
      <c r="A140" s="2" t="s">
        <v>183</v>
      </c>
      <c r="D140" s="51">
        <f t="shared" si="5"/>
        <v>0</v>
      </c>
      <c r="E140" s="66">
        <v>5.5E-2</v>
      </c>
      <c r="F140" s="51">
        <f t="shared" si="4"/>
        <v>0</v>
      </c>
    </row>
    <row r="141" spans="1:9" x14ac:dyDescent="0.2">
      <c r="A141" s="69" t="s">
        <v>184</v>
      </c>
      <c r="B141" s="69"/>
      <c r="C141" s="69"/>
      <c r="D141" s="70">
        <f t="shared" si="5"/>
        <v>0</v>
      </c>
      <c r="E141" s="71">
        <v>5.5E-2</v>
      </c>
      <c r="F141" s="70">
        <f t="shared" si="4"/>
        <v>0</v>
      </c>
      <c r="G141" s="69"/>
      <c r="H141" s="69"/>
      <c r="I141" s="69"/>
    </row>
    <row r="142" spans="1:9" x14ac:dyDescent="0.2">
      <c r="A142" s="68"/>
      <c r="D142" s="51">
        <f t="shared" si="5"/>
        <v>0</v>
      </c>
      <c r="E142" s="66">
        <v>5.5E-2</v>
      </c>
      <c r="F142" s="51">
        <f t="shared" si="4"/>
        <v>0</v>
      </c>
    </row>
    <row r="143" spans="1:9" x14ac:dyDescent="0.2">
      <c r="A143" s="73"/>
      <c r="B143" s="69"/>
      <c r="C143" s="69"/>
      <c r="D143" s="70">
        <f t="shared" si="5"/>
        <v>0</v>
      </c>
      <c r="E143" s="71">
        <v>5.5E-2</v>
      </c>
      <c r="F143" s="70">
        <f t="shared" si="4"/>
        <v>0</v>
      </c>
      <c r="G143" s="69"/>
      <c r="H143" s="69"/>
      <c r="I143" s="69"/>
    </row>
    <row r="144" spans="1:9" ht="15" x14ac:dyDescent="0.25">
      <c r="A144" s="47" t="s">
        <v>185</v>
      </c>
      <c r="D144" s="51">
        <f t="shared" si="5"/>
        <v>0</v>
      </c>
      <c r="E144" s="66">
        <v>5.5E-2</v>
      </c>
      <c r="F144" s="51">
        <f t="shared" si="4"/>
        <v>0</v>
      </c>
    </row>
    <row r="145" spans="1:9" x14ac:dyDescent="0.2">
      <c r="A145" s="69" t="s">
        <v>186</v>
      </c>
      <c r="B145" s="69"/>
      <c r="C145" s="69"/>
      <c r="D145" s="70">
        <f t="shared" si="5"/>
        <v>0</v>
      </c>
      <c r="E145" s="71">
        <v>5.5E-2</v>
      </c>
      <c r="F145" s="70">
        <f t="shared" si="4"/>
        <v>0</v>
      </c>
      <c r="G145" s="69"/>
      <c r="H145" s="69"/>
      <c r="I145" s="69"/>
    </row>
    <row r="146" spans="1:9" x14ac:dyDescent="0.2">
      <c r="A146" s="2" t="s">
        <v>187</v>
      </c>
      <c r="D146" s="51">
        <f t="shared" si="5"/>
        <v>0</v>
      </c>
      <c r="E146" s="66">
        <v>5.5E-2</v>
      </c>
      <c r="F146" s="51">
        <f t="shared" si="4"/>
        <v>0</v>
      </c>
    </row>
    <row r="147" spans="1:9" x14ac:dyDescent="0.2">
      <c r="A147" s="69" t="s">
        <v>188</v>
      </c>
      <c r="B147" s="69"/>
      <c r="C147" s="69"/>
      <c r="D147" s="70">
        <f t="shared" si="5"/>
        <v>0</v>
      </c>
      <c r="E147" s="71">
        <v>5.5E-2</v>
      </c>
      <c r="F147" s="70">
        <f t="shared" si="4"/>
        <v>0</v>
      </c>
      <c r="G147" s="69"/>
      <c r="H147" s="69"/>
      <c r="I147" s="69"/>
    </row>
    <row r="148" spans="1:9" x14ac:dyDescent="0.2">
      <c r="A148" s="2" t="s">
        <v>189</v>
      </c>
      <c r="D148" s="51">
        <f t="shared" si="5"/>
        <v>0</v>
      </c>
      <c r="E148" s="66">
        <v>5.5E-2</v>
      </c>
      <c r="F148" s="51">
        <f t="shared" si="4"/>
        <v>0</v>
      </c>
    </row>
    <row r="149" spans="1:9" x14ac:dyDescent="0.2">
      <c r="A149" s="69" t="s">
        <v>190</v>
      </c>
      <c r="B149" s="69"/>
      <c r="C149" s="69"/>
      <c r="D149" s="70">
        <f t="shared" si="5"/>
        <v>0</v>
      </c>
      <c r="E149" s="71">
        <v>5.5E-2</v>
      </c>
      <c r="F149" s="70">
        <f t="shared" si="4"/>
        <v>0</v>
      </c>
      <c r="G149" s="69"/>
      <c r="H149" s="69"/>
      <c r="I149" s="69"/>
    </row>
    <row r="150" spans="1:9" x14ac:dyDescent="0.2">
      <c r="A150" s="2" t="s">
        <v>191</v>
      </c>
      <c r="D150" s="51">
        <f t="shared" si="5"/>
        <v>0</v>
      </c>
      <c r="E150" s="66">
        <v>5.5E-2</v>
      </c>
      <c r="F150" s="51">
        <f t="shared" si="4"/>
        <v>0</v>
      </c>
    </row>
    <row r="151" spans="1:9" x14ac:dyDescent="0.2">
      <c r="A151" s="69" t="s">
        <v>192</v>
      </c>
      <c r="B151" s="69"/>
      <c r="C151" s="69"/>
      <c r="D151" s="70">
        <f t="shared" si="5"/>
        <v>0</v>
      </c>
      <c r="E151" s="71">
        <v>5.5E-2</v>
      </c>
      <c r="F151" s="70">
        <f t="shared" si="4"/>
        <v>0</v>
      </c>
      <c r="G151" s="69"/>
      <c r="H151" s="69"/>
      <c r="I151" s="69"/>
    </row>
    <row r="152" spans="1:9" x14ac:dyDescent="0.2">
      <c r="A152" s="2" t="s">
        <v>193</v>
      </c>
      <c r="D152" s="51">
        <f t="shared" si="5"/>
        <v>0</v>
      </c>
      <c r="E152" s="66">
        <v>5.5E-2</v>
      </c>
      <c r="F152" s="51">
        <f t="shared" si="4"/>
        <v>0</v>
      </c>
    </row>
    <row r="153" spans="1:9" x14ac:dyDescent="0.2">
      <c r="A153" s="72"/>
      <c r="B153" s="69"/>
      <c r="C153" s="69"/>
      <c r="D153" s="70">
        <f t="shared" si="5"/>
        <v>0</v>
      </c>
      <c r="E153" s="71">
        <v>5.5E-2</v>
      </c>
      <c r="F153" s="70">
        <f t="shared" si="4"/>
        <v>0</v>
      </c>
      <c r="G153" s="69"/>
      <c r="H153" s="69"/>
      <c r="I153" s="69"/>
    </row>
    <row r="154" spans="1:9" ht="15" x14ac:dyDescent="0.25">
      <c r="A154" s="3" t="s">
        <v>194</v>
      </c>
      <c r="D154" s="51">
        <f t="shared" si="5"/>
        <v>0</v>
      </c>
      <c r="E154" s="66">
        <v>5.5E-2</v>
      </c>
      <c r="F154" s="51">
        <f t="shared" si="4"/>
        <v>0</v>
      </c>
    </row>
    <row r="155" spans="1:9" x14ac:dyDescent="0.2">
      <c r="A155" s="69" t="s">
        <v>195</v>
      </c>
      <c r="B155" s="69"/>
      <c r="C155" s="69"/>
      <c r="D155" s="70">
        <f t="shared" si="5"/>
        <v>0</v>
      </c>
      <c r="E155" s="71">
        <v>5.5E-2</v>
      </c>
      <c r="F155" s="70">
        <f t="shared" si="4"/>
        <v>0</v>
      </c>
      <c r="G155" s="69"/>
      <c r="H155" s="69"/>
      <c r="I155" s="69"/>
    </row>
    <row r="156" spans="1:9" x14ac:dyDescent="0.2">
      <c r="A156" s="2" t="s">
        <v>196</v>
      </c>
      <c r="D156" s="51">
        <f t="shared" si="5"/>
        <v>0</v>
      </c>
      <c r="E156" s="66">
        <v>5.5E-2</v>
      </c>
      <c r="F156" s="51">
        <f t="shared" si="4"/>
        <v>0</v>
      </c>
    </row>
    <row r="157" spans="1:9" x14ac:dyDescent="0.2">
      <c r="A157" s="69" t="s">
        <v>197</v>
      </c>
      <c r="B157" s="69"/>
      <c r="C157" s="69"/>
      <c r="D157" s="70">
        <f t="shared" si="5"/>
        <v>0</v>
      </c>
      <c r="E157" s="71">
        <v>5.5E-2</v>
      </c>
      <c r="F157" s="70">
        <f t="shared" si="4"/>
        <v>0</v>
      </c>
      <c r="G157" s="69"/>
      <c r="H157" s="69"/>
      <c r="I157" s="69"/>
    </row>
    <row r="158" spans="1:9" x14ac:dyDescent="0.2">
      <c r="A158" s="2" t="s">
        <v>198</v>
      </c>
      <c r="D158" s="51">
        <f t="shared" si="5"/>
        <v>0</v>
      </c>
      <c r="E158" s="66">
        <v>5.5E-2</v>
      </c>
      <c r="F158" s="51">
        <f t="shared" si="4"/>
        <v>0</v>
      </c>
    </row>
    <row r="159" spans="1:9" x14ac:dyDescent="0.2">
      <c r="A159" s="72"/>
      <c r="B159" s="69"/>
      <c r="C159" s="69"/>
      <c r="D159" s="70">
        <f t="shared" si="5"/>
        <v>0</v>
      </c>
      <c r="E159" s="71">
        <v>5.5E-2</v>
      </c>
      <c r="F159" s="70">
        <f t="shared" si="4"/>
        <v>0</v>
      </c>
      <c r="G159" s="69"/>
      <c r="H159" s="69"/>
      <c r="I159" s="69"/>
    </row>
    <row r="160" spans="1:9" ht="15" x14ac:dyDescent="0.25">
      <c r="A160" s="38" t="s">
        <v>199</v>
      </c>
      <c r="D160" s="51">
        <f t="shared" si="5"/>
        <v>0</v>
      </c>
      <c r="E160" s="66">
        <v>5.5E-2</v>
      </c>
      <c r="F160" s="51">
        <f t="shared" si="4"/>
        <v>0</v>
      </c>
    </row>
    <row r="161" spans="1:9" x14ac:dyDescent="0.2">
      <c r="A161" s="69" t="s">
        <v>200</v>
      </c>
      <c r="B161" s="69"/>
      <c r="C161" s="69"/>
      <c r="D161" s="70">
        <f t="shared" si="5"/>
        <v>0</v>
      </c>
      <c r="E161" s="71">
        <v>5.5E-2</v>
      </c>
      <c r="F161" s="70">
        <f t="shared" si="4"/>
        <v>0</v>
      </c>
      <c r="G161" s="69"/>
      <c r="H161" s="69"/>
      <c r="I161" s="69"/>
    </row>
    <row r="162" spans="1:9" x14ac:dyDescent="0.2">
      <c r="A162" s="2" t="s">
        <v>201</v>
      </c>
      <c r="D162" s="51">
        <f t="shared" si="5"/>
        <v>0</v>
      </c>
      <c r="E162" s="66">
        <v>5.5E-2</v>
      </c>
      <c r="F162" s="51">
        <f t="shared" si="4"/>
        <v>0</v>
      </c>
    </row>
    <row r="163" spans="1:9" x14ac:dyDescent="0.2">
      <c r="A163" s="69" t="s">
        <v>202</v>
      </c>
      <c r="B163" s="69"/>
      <c r="C163" s="69"/>
      <c r="D163" s="70">
        <f t="shared" si="5"/>
        <v>0</v>
      </c>
      <c r="E163" s="71">
        <v>5.5E-2</v>
      </c>
      <c r="F163" s="70">
        <f t="shared" si="4"/>
        <v>0</v>
      </c>
      <c r="G163" s="69"/>
      <c r="H163" s="69"/>
      <c r="I163" s="69"/>
    </row>
    <row r="164" spans="1:9" x14ac:dyDescent="0.2">
      <c r="A164"/>
      <c r="D164" s="51">
        <f t="shared" si="5"/>
        <v>0</v>
      </c>
      <c r="E164" s="66">
        <v>5.5E-2</v>
      </c>
      <c r="F164" s="51">
        <f t="shared" si="4"/>
        <v>0</v>
      </c>
    </row>
    <row r="165" spans="1:9" x14ac:dyDescent="0.2">
      <c r="A165" s="73"/>
      <c r="B165" s="69"/>
      <c r="C165" s="69"/>
      <c r="D165" s="70">
        <f t="shared" si="5"/>
        <v>0</v>
      </c>
      <c r="E165" s="71">
        <v>5.5E-2</v>
      </c>
      <c r="F165" s="70">
        <f t="shared" si="4"/>
        <v>0</v>
      </c>
      <c r="G165" s="69"/>
      <c r="H165" s="69"/>
      <c r="I165" s="69"/>
    </row>
    <row r="166" spans="1:9" ht="15" x14ac:dyDescent="0.25">
      <c r="A166" s="48" t="s">
        <v>203</v>
      </c>
      <c r="D166" s="51">
        <f t="shared" si="5"/>
        <v>0</v>
      </c>
      <c r="E166" s="66">
        <v>5.5E-2</v>
      </c>
      <c r="F166" s="51">
        <f t="shared" si="4"/>
        <v>0</v>
      </c>
    </row>
    <row r="167" spans="1:9" x14ac:dyDescent="0.2">
      <c r="A167" s="69" t="s">
        <v>204</v>
      </c>
      <c r="B167" s="69"/>
      <c r="C167" s="69"/>
      <c r="D167" s="70">
        <f t="shared" si="5"/>
        <v>0</v>
      </c>
      <c r="E167" s="71">
        <v>5.5E-2</v>
      </c>
      <c r="F167" s="70">
        <f t="shared" si="4"/>
        <v>0</v>
      </c>
      <c r="G167" s="69"/>
      <c r="H167" s="69"/>
      <c r="I167" s="69"/>
    </row>
    <row r="168" spans="1:9" x14ac:dyDescent="0.2">
      <c r="A168" s="2" t="s">
        <v>205</v>
      </c>
      <c r="D168" s="51">
        <f t="shared" si="5"/>
        <v>0</v>
      </c>
      <c r="E168" s="66">
        <v>5.5E-2</v>
      </c>
      <c r="F168" s="51">
        <f t="shared" si="4"/>
        <v>0</v>
      </c>
    </row>
    <row r="169" spans="1:9" x14ac:dyDescent="0.2">
      <c r="A169" s="69" t="s">
        <v>206</v>
      </c>
      <c r="B169" s="69"/>
      <c r="C169" s="69"/>
      <c r="D169" s="70">
        <f t="shared" si="5"/>
        <v>0</v>
      </c>
      <c r="E169" s="71">
        <v>5.5E-2</v>
      </c>
      <c r="F169" s="70">
        <f t="shared" si="4"/>
        <v>0</v>
      </c>
      <c r="G169" s="69"/>
      <c r="H169" s="69"/>
      <c r="I169" s="69"/>
    </row>
    <row r="170" spans="1:9" x14ac:dyDescent="0.2">
      <c r="A170" s="2" t="s">
        <v>207</v>
      </c>
      <c r="D170" s="51">
        <f t="shared" si="5"/>
        <v>0</v>
      </c>
      <c r="E170" s="66">
        <v>5.5E-2</v>
      </c>
      <c r="F170" s="51">
        <f t="shared" si="4"/>
        <v>0</v>
      </c>
    </row>
    <row r="171" spans="1:9" x14ac:dyDescent="0.2">
      <c r="A171" s="69"/>
      <c r="B171" s="69"/>
      <c r="C171" s="69"/>
      <c r="D171" s="70">
        <f t="shared" si="5"/>
        <v>0</v>
      </c>
      <c r="E171" s="71">
        <v>5.5E-2</v>
      </c>
      <c r="F171" s="70">
        <f t="shared" si="4"/>
        <v>0</v>
      </c>
      <c r="G171" s="69"/>
      <c r="H171" s="69"/>
      <c r="I171" s="69"/>
    </row>
    <row r="172" spans="1:9" ht="15" x14ac:dyDescent="0.25">
      <c r="A172" s="25" t="s">
        <v>208</v>
      </c>
      <c r="D172" s="51">
        <f t="shared" si="5"/>
        <v>0</v>
      </c>
      <c r="E172" s="66">
        <v>5.5E-2</v>
      </c>
      <c r="F172" s="51">
        <f t="shared" si="4"/>
        <v>0</v>
      </c>
    </row>
    <row r="173" spans="1:9" x14ac:dyDescent="0.2">
      <c r="A173" s="69" t="s">
        <v>209</v>
      </c>
      <c r="B173" s="69"/>
      <c r="C173" s="69"/>
      <c r="D173" s="70">
        <f t="shared" si="5"/>
        <v>0</v>
      </c>
      <c r="E173" s="71">
        <v>5.5E-2</v>
      </c>
      <c r="F173" s="70">
        <f t="shared" si="4"/>
        <v>0</v>
      </c>
      <c r="G173" s="69"/>
      <c r="H173" s="69"/>
      <c r="I173" s="69"/>
    </row>
    <row r="174" spans="1:9" x14ac:dyDescent="0.2">
      <c r="A174" s="2" t="s">
        <v>210</v>
      </c>
      <c r="D174" s="51">
        <f t="shared" si="5"/>
        <v>0</v>
      </c>
      <c r="E174" s="66">
        <v>5.5E-2</v>
      </c>
      <c r="F174" s="51">
        <f t="shared" si="4"/>
        <v>0</v>
      </c>
    </row>
    <row r="175" spans="1:9" x14ac:dyDescent="0.2">
      <c r="A175" s="72"/>
      <c r="B175" s="69"/>
      <c r="C175" s="69"/>
      <c r="D175" s="70">
        <f t="shared" si="5"/>
        <v>0</v>
      </c>
      <c r="E175" s="71">
        <v>5.5E-2</v>
      </c>
      <c r="F175" s="70">
        <f t="shared" si="4"/>
        <v>0</v>
      </c>
      <c r="G175" s="69"/>
      <c r="H175" s="69"/>
      <c r="I175" s="69"/>
    </row>
    <row r="176" spans="1:9" x14ac:dyDescent="0.2">
      <c r="A176"/>
      <c r="D176" s="51">
        <f t="shared" si="5"/>
        <v>0</v>
      </c>
      <c r="E176" s="66">
        <v>5.5E-2</v>
      </c>
      <c r="F176" s="51">
        <f t="shared" si="4"/>
        <v>0</v>
      </c>
    </row>
    <row r="177" spans="1:9" x14ac:dyDescent="0.2">
      <c r="A177" s="69"/>
      <c r="B177" s="69"/>
      <c r="C177" s="69"/>
      <c r="D177" s="70">
        <f t="shared" si="5"/>
        <v>0</v>
      </c>
      <c r="E177" s="71">
        <v>5.5E-2</v>
      </c>
      <c r="F177" s="70">
        <f t="shared" si="4"/>
        <v>0</v>
      </c>
      <c r="G177" s="69"/>
      <c r="H177" s="69"/>
      <c r="I177" s="69"/>
    </row>
    <row r="178" spans="1:9" x14ac:dyDescent="0.2">
      <c r="D178" s="51">
        <f t="shared" si="5"/>
        <v>0</v>
      </c>
      <c r="E178" s="66">
        <v>5.5E-2</v>
      </c>
      <c r="F178" s="51">
        <f t="shared" si="4"/>
        <v>0</v>
      </c>
    </row>
    <row r="179" spans="1:9" x14ac:dyDescent="0.2">
      <c r="A179" s="69"/>
      <c r="B179" s="69"/>
      <c r="C179" s="69"/>
      <c r="D179" s="70">
        <f t="shared" si="5"/>
        <v>0</v>
      </c>
      <c r="E179" s="71">
        <v>5.5E-2</v>
      </c>
      <c r="F179" s="70">
        <f t="shared" si="4"/>
        <v>0</v>
      </c>
      <c r="G179" s="69"/>
      <c r="H179" s="69"/>
      <c r="I179" s="69"/>
    </row>
    <row r="180" spans="1:9" x14ac:dyDescent="0.2">
      <c r="D180" s="51">
        <f t="shared" si="5"/>
        <v>0</v>
      </c>
      <c r="E180" s="66">
        <v>5.5E-2</v>
      </c>
      <c r="F180" s="51">
        <f t="shared" si="4"/>
        <v>0</v>
      </c>
    </row>
    <row r="181" spans="1:9" x14ac:dyDescent="0.2">
      <c r="A181" s="69"/>
      <c r="B181" s="69"/>
      <c r="C181" s="69"/>
      <c r="D181" s="70">
        <f t="shared" si="5"/>
        <v>0</v>
      </c>
      <c r="E181" s="71">
        <v>5.5E-2</v>
      </c>
      <c r="F181" s="70">
        <f t="shared" si="4"/>
        <v>0</v>
      </c>
      <c r="G181" s="69"/>
      <c r="H181" s="69"/>
      <c r="I181" s="69"/>
    </row>
    <row r="182" spans="1:9" x14ac:dyDescent="0.2">
      <c r="D182" s="51">
        <f t="shared" si="5"/>
        <v>0</v>
      </c>
      <c r="E182" s="66">
        <v>5.5E-2</v>
      </c>
      <c r="F182" s="51">
        <f t="shared" si="4"/>
        <v>0</v>
      </c>
    </row>
    <row r="183" spans="1:9" x14ac:dyDescent="0.2">
      <c r="A183" s="69"/>
      <c r="B183" s="69"/>
      <c r="C183" s="69"/>
      <c r="D183" s="70">
        <f t="shared" si="5"/>
        <v>0</v>
      </c>
      <c r="E183" s="71">
        <v>5.5E-2</v>
      </c>
      <c r="F183" s="70">
        <f t="shared" si="4"/>
        <v>0</v>
      </c>
      <c r="G183" s="69"/>
      <c r="H183" s="69"/>
      <c r="I183" s="69"/>
    </row>
    <row r="184" spans="1:9" x14ac:dyDescent="0.2">
      <c r="D184" s="51">
        <f t="shared" si="5"/>
        <v>0</v>
      </c>
      <c r="E184" s="66">
        <v>5.5E-2</v>
      </c>
      <c r="F184" s="51">
        <f t="shared" si="4"/>
        <v>0</v>
      </c>
    </row>
    <row r="185" spans="1:9" x14ac:dyDescent="0.2">
      <c r="A185" s="69"/>
      <c r="B185" s="69"/>
      <c r="C185" s="69"/>
      <c r="D185" s="70">
        <f t="shared" si="5"/>
        <v>0</v>
      </c>
      <c r="E185" s="71">
        <v>5.5E-2</v>
      </c>
      <c r="F185" s="70">
        <f t="shared" si="4"/>
        <v>0</v>
      </c>
      <c r="G185" s="69"/>
      <c r="H185" s="69"/>
      <c r="I185" s="69"/>
    </row>
    <row r="186" spans="1:9" x14ac:dyDescent="0.2">
      <c r="D186" s="51">
        <f t="shared" si="5"/>
        <v>0</v>
      </c>
      <c r="E186" s="66">
        <v>5.5E-2</v>
      </c>
      <c r="F186" s="51">
        <f t="shared" si="4"/>
        <v>0</v>
      </c>
    </row>
    <row r="187" spans="1:9" x14ac:dyDescent="0.2">
      <c r="A187" s="69"/>
      <c r="B187" s="69"/>
      <c r="C187" s="69"/>
      <c r="D187" s="70">
        <f t="shared" si="5"/>
        <v>0</v>
      </c>
      <c r="E187" s="71">
        <v>5.5E-2</v>
      </c>
      <c r="F187" s="70">
        <f t="shared" si="4"/>
        <v>0</v>
      </c>
      <c r="G187" s="69"/>
      <c r="H187" s="69"/>
      <c r="I187" s="69"/>
    </row>
    <row r="188" spans="1:9" x14ac:dyDescent="0.2">
      <c r="D188" s="51">
        <f t="shared" si="5"/>
        <v>0</v>
      </c>
      <c r="E188" s="66">
        <v>5.5E-2</v>
      </c>
      <c r="F188" s="51">
        <f t="shared" si="4"/>
        <v>0</v>
      </c>
    </row>
    <row r="189" spans="1:9" x14ac:dyDescent="0.2">
      <c r="A189" s="69"/>
      <c r="B189" s="69"/>
      <c r="C189" s="69"/>
      <c r="D189" s="70">
        <f t="shared" si="5"/>
        <v>0</v>
      </c>
      <c r="E189" s="71">
        <v>5.5E-2</v>
      </c>
      <c r="F189" s="70">
        <f t="shared" si="4"/>
        <v>0</v>
      </c>
      <c r="G189" s="69"/>
      <c r="H189" s="69"/>
      <c r="I189" s="69"/>
    </row>
    <row r="190" spans="1:9" x14ac:dyDescent="0.2">
      <c r="D190" s="51">
        <f t="shared" si="5"/>
        <v>0</v>
      </c>
      <c r="E190" s="66">
        <v>5.5E-2</v>
      </c>
      <c r="F190" s="51">
        <f t="shared" si="4"/>
        <v>0</v>
      </c>
    </row>
    <row r="191" spans="1:9" x14ac:dyDescent="0.2">
      <c r="A191" s="69"/>
      <c r="B191" s="69"/>
      <c r="C191" s="69"/>
      <c r="D191" s="70">
        <f t="shared" si="5"/>
        <v>0</v>
      </c>
      <c r="E191" s="71">
        <v>5.5E-2</v>
      </c>
      <c r="F191" s="70">
        <f t="shared" si="4"/>
        <v>0</v>
      </c>
      <c r="G191" s="69"/>
      <c r="H191" s="69"/>
      <c r="I191" s="69"/>
    </row>
    <row r="192" spans="1:9" x14ac:dyDescent="0.2">
      <c r="D192" s="51">
        <f t="shared" si="5"/>
        <v>0</v>
      </c>
      <c r="E192" s="66">
        <v>5.5E-2</v>
      </c>
      <c r="F192" s="51">
        <f t="shared" si="4"/>
        <v>0</v>
      </c>
    </row>
    <row r="193" spans="1:1023" x14ac:dyDescent="0.2">
      <c r="A193" s="69"/>
      <c r="B193" s="69"/>
      <c r="C193" s="69"/>
      <c r="D193" s="70">
        <f t="shared" si="5"/>
        <v>0</v>
      </c>
      <c r="E193" s="71">
        <v>5.5E-2</v>
      </c>
      <c r="F193" s="70">
        <f t="shared" si="4"/>
        <v>0</v>
      </c>
      <c r="G193" s="69"/>
      <c r="H193" s="69"/>
      <c r="I193" s="69"/>
    </row>
    <row r="194" spans="1:1023" x14ac:dyDescent="0.2">
      <c r="D194" s="51">
        <f t="shared" si="5"/>
        <v>0</v>
      </c>
      <c r="E194" s="66">
        <v>5.5E-2</v>
      </c>
      <c r="F194" s="51">
        <f t="shared" si="4"/>
        <v>0</v>
      </c>
    </row>
    <row r="195" spans="1:1023" x14ac:dyDescent="0.2">
      <c r="A195" s="69"/>
      <c r="B195" s="69"/>
      <c r="C195" s="69"/>
      <c r="D195" s="70">
        <f t="shared" si="5"/>
        <v>0</v>
      </c>
      <c r="E195" s="71">
        <v>5.5E-2</v>
      </c>
      <c r="F195" s="70">
        <f t="shared" ref="F195:F233" si="6">D195*E195+D195</f>
        <v>0</v>
      </c>
      <c r="G195" s="69"/>
      <c r="H195" s="69"/>
      <c r="I195" s="69"/>
    </row>
    <row r="196" spans="1:1023" x14ac:dyDescent="0.2">
      <c r="D196" s="51">
        <f t="shared" ref="D196:D233" si="7">B196*C196</f>
        <v>0</v>
      </c>
      <c r="E196" s="66">
        <v>5.5E-2</v>
      </c>
      <c r="F196" s="51">
        <f t="shared" si="6"/>
        <v>0</v>
      </c>
    </row>
    <row r="197" spans="1:1023" x14ac:dyDescent="0.2">
      <c r="A197" s="69"/>
      <c r="B197" s="69"/>
      <c r="C197" s="69"/>
      <c r="D197" s="70">
        <f t="shared" si="7"/>
        <v>0</v>
      </c>
      <c r="E197" s="71">
        <v>5.5E-2</v>
      </c>
      <c r="F197" s="70">
        <f t="shared" si="6"/>
        <v>0</v>
      </c>
      <c r="G197" s="69"/>
      <c r="H197" s="69"/>
      <c r="I197" s="69"/>
    </row>
    <row r="198" spans="1:1023" x14ac:dyDescent="0.2">
      <c r="D198" s="51">
        <f t="shared" si="7"/>
        <v>0</v>
      </c>
      <c r="E198" s="66">
        <v>5.5E-2</v>
      </c>
      <c r="F198" s="51">
        <f t="shared" si="6"/>
        <v>0</v>
      </c>
    </row>
    <row r="199" spans="1:1023" x14ac:dyDescent="0.2">
      <c r="A199" s="69"/>
      <c r="B199" s="69"/>
      <c r="C199" s="69"/>
      <c r="D199" s="70">
        <f t="shared" si="7"/>
        <v>0</v>
      </c>
      <c r="E199" s="71">
        <v>5.5E-2</v>
      </c>
      <c r="F199" s="70">
        <f t="shared" si="6"/>
        <v>0</v>
      </c>
      <c r="G199" s="69"/>
      <c r="H199" s="69"/>
      <c r="I199" s="69"/>
    </row>
    <row r="200" spans="1:1023" x14ac:dyDescent="0.2">
      <c r="D200" s="51">
        <f t="shared" si="7"/>
        <v>0</v>
      </c>
      <c r="E200" s="66">
        <v>5.5E-2</v>
      </c>
      <c r="F200" s="51">
        <f t="shared" si="6"/>
        <v>0</v>
      </c>
    </row>
    <row r="201" spans="1:1023" x14ac:dyDescent="0.2">
      <c r="A201" s="69"/>
      <c r="B201" s="69"/>
      <c r="C201" s="69"/>
      <c r="D201" s="70">
        <f t="shared" si="7"/>
        <v>0</v>
      </c>
      <c r="E201" s="71">
        <v>5.5E-2</v>
      </c>
      <c r="F201" s="70">
        <f t="shared" si="6"/>
        <v>0</v>
      </c>
      <c r="G201" s="69"/>
      <c r="H201" s="69"/>
      <c r="I201" s="69"/>
    </row>
    <row r="202" spans="1:1023" x14ac:dyDescent="0.2">
      <c r="D202" s="51">
        <f t="shared" si="7"/>
        <v>0</v>
      </c>
      <c r="E202" s="66">
        <v>5.5E-2</v>
      </c>
      <c r="F202" s="51">
        <f t="shared" si="6"/>
        <v>0</v>
      </c>
    </row>
    <row r="203" spans="1:1023" x14ac:dyDescent="0.2">
      <c r="A203" s="69"/>
      <c r="B203" s="69"/>
      <c r="C203" s="69"/>
      <c r="D203" s="70">
        <f t="shared" si="7"/>
        <v>0</v>
      </c>
      <c r="E203" s="71">
        <v>5.5E-2</v>
      </c>
      <c r="F203" s="70">
        <f t="shared" si="6"/>
        <v>0</v>
      </c>
      <c r="G203" s="69"/>
      <c r="H203" s="69"/>
      <c r="I203" s="69"/>
    </row>
    <row r="204" spans="1:1023" x14ac:dyDescent="0.2">
      <c r="D204" s="51">
        <f t="shared" si="7"/>
        <v>0</v>
      </c>
      <c r="E204" s="66">
        <v>5.5E-2</v>
      </c>
      <c r="F204" s="51">
        <f t="shared" si="6"/>
        <v>0</v>
      </c>
    </row>
    <row r="205" spans="1:1023" s="72" customFormat="1" x14ac:dyDescent="0.2">
      <c r="A205" s="69"/>
      <c r="B205" s="69"/>
      <c r="C205" s="69"/>
      <c r="D205" s="70">
        <f t="shared" si="7"/>
        <v>0</v>
      </c>
      <c r="E205" s="71">
        <v>5.5E-2</v>
      </c>
      <c r="F205" s="70">
        <f t="shared" si="6"/>
        <v>0</v>
      </c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  <c r="AK205" s="69"/>
      <c r="AL205" s="69"/>
      <c r="AM205" s="69"/>
      <c r="AN205" s="69"/>
      <c r="AO205" s="69"/>
      <c r="AP205" s="69"/>
      <c r="AQ205" s="69"/>
      <c r="AR205" s="69"/>
      <c r="AS205" s="69"/>
      <c r="AT205" s="69"/>
      <c r="AU205" s="69"/>
      <c r="AV205" s="69"/>
      <c r="AW205" s="69"/>
      <c r="AX205" s="69"/>
      <c r="AY205" s="69"/>
      <c r="AZ205" s="69"/>
      <c r="BA205" s="69"/>
      <c r="BB205" s="69"/>
      <c r="BC205" s="69"/>
      <c r="BD205" s="69"/>
      <c r="BE205" s="69"/>
      <c r="BF205" s="69"/>
      <c r="BG205" s="69"/>
      <c r="BH205" s="69"/>
      <c r="BI205" s="69"/>
      <c r="BJ205" s="69"/>
      <c r="BK205" s="69"/>
      <c r="BL205" s="69"/>
      <c r="BM205" s="69"/>
      <c r="BN205" s="69"/>
      <c r="BO205" s="69"/>
      <c r="BP205" s="69"/>
      <c r="BQ205" s="69"/>
      <c r="BR205" s="69"/>
      <c r="BS205" s="69"/>
      <c r="BT205" s="69"/>
      <c r="BU205" s="69"/>
      <c r="BV205" s="69"/>
      <c r="BW205" s="69"/>
      <c r="BX205" s="69"/>
      <c r="BY205" s="69"/>
      <c r="BZ205" s="69"/>
      <c r="CA205" s="69"/>
      <c r="CB205" s="69"/>
      <c r="CC205" s="69"/>
      <c r="CD205" s="69"/>
      <c r="CE205" s="69"/>
      <c r="CF205" s="69"/>
      <c r="CG205" s="69"/>
      <c r="CH205" s="69"/>
      <c r="CI205" s="69"/>
      <c r="CJ205" s="69"/>
      <c r="CK205" s="69"/>
      <c r="CL205" s="69"/>
      <c r="CM205" s="69"/>
      <c r="CN205" s="69"/>
      <c r="CO205" s="69"/>
      <c r="CP205" s="69"/>
      <c r="CQ205" s="69"/>
      <c r="CR205" s="69"/>
      <c r="CS205" s="69"/>
      <c r="CT205" s="69"/>
      <c r="CU205" s="69"/>
      <c r="CV205" s="69"/>
      <c r="CW205" s="69"/>
      <c r="CX205" s="69"/>
      <c r="CY205" s="69"/>
      <c r="CZ205" s="69"/>
      <c r="DA205" s="69"/>
      <c r="DB205" s="69"/>
      <c r="DC205" s="69"/>
      <c r="DD205" s="69"/>
      <c r="DE205" s="69"/>
      <c r="DF205" s="69"/>
      <c r="DG205" s="69"/>
      <c r="DH205" s="69"/>
      <c r="DI205" s="69"/>
      <c r="DJ205" s="69"/>
      <c r="DK205" s="69"/>
      <c r="DL205" s="69"/>
      <c r="DM205" s="69"/>
      <c r="DN205" s="69"/>
      <c r="DO205" s="69"/>
      <c r="DP205" s="69"/>
      <c r="DQ205" s="69"/>
      <c r="DR205" s="69"/>
      <c r="DS205" s="69"/>
      <c r="DT205" s="69"/>
      <c r="DU205" s="69"/>
      <c r="DV205" s="69"/>
      <c r="DW205" s="69"/>
      <c r="DX205" s="69"/>
      <c r="DY205" s="69"/>
      <c r="DZ205" s="69"/>
      <c r="EA205" s="69"/>
      <c r="EB205" s="69"/>
      <c r="EC205" s="69"/>
      <c r="ED205" s="69"/>
      <c r="EE205" s="69"/>
      <c r="EF205" s="69"/>
      <c r="EG205" s="69"/>
      <c r="EH205" s="69"/>
      <c r="EI205" s="69"/>
      <c r="EJ205" s="69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  <c r="FH205" s="69"/>
      <c r="FI205" s="69"/>
      <c r="FJ205" s="69"/>
      <c r="FK205" s="69"/>
      <c r="FL205" s="69"/>
      <c r="FM205" s="69"/>
      <c r="FN205" s="69"/>
      <c r="FO205" s="69"/>
      <c r="FP205" s="69"/>
      <c r="FQ205" s="69"/>
      <c r="FR205" s="69"/>
      <c r="FS205" s="69"/>
      <c r="FT205" s="69"/>
      <c r="FU205" s="69"/>
      <c r="FV205" s="69"/>
      <c r="FW205" s="69"/>
      <c r="FX205" s="69"/>
      <c r="FY205" s="69"/>
      <c r="FZ205" s="69"/>
      <c r="GA205" s="69"/>
      <c r="GB205" s="69"/>
      <c r="GC205" s="69"/>
      <c r="GD205" s="69"/>
      <c r="GE205" s="69"/>
      <c r="GF205" s="69"/>
      <c r="GG205" s="69"/>
      <c r="GH205" s="69"/>
      <c r="GI205" s="69"/>
      <c r="GJ205" s="69"/>
      <c r="GK205" s="69"/>
      <c r="GL205" s="69"/>
      <c r="GM205" s="69"/>
      <c r="GN205" s="69"/>
      <c r="GO205" s="69"/>
      <c r="GP205" s="69"/>
      <c r="GQ205" s="69"/>
      <c r="GR205" s="69"/>
      <c r="GS205" s="69"/>
      <c r="GT205" s="69"/>
      <c r="GU205" s="69"/>
      <c r="GV205" s="69"/>
      <c r="GW205" s="69"/>
      <c r="GX205" s="69"/>
      <c r="GY205" s="69"/>
      <c r="GZ205" s="69"/>
      <c r="HA205" s="69"/>
      <c r="HB205" s="69"/>
      <c r="HC205" s="69"/>
      <c r="HD205" s="69"/>
      <c r="HE205" s="69"/>
      <c r="HF205" s="69"/>
      <c r="HG205" s="69"/>
      <c r="HH205" s="69"/>
      <c r="HI205" s="69"/>
      <c r="HJ205" s="69"/>
      <c r="HK205" s="69"/>
      <c r="HL205" s="69"/>
      <c r="HM205" s="69"/>
      <c r="HN205" s="69"/>
      <c r="HO205" s="69"/>
      <c r="HP205" s="69"/>
      <c r="HQ205" s="69"/>
      <c r="HR205" s="69"/>
      <c r="HS205" s="69"/>
      <c r="HT205" s="69"/>
      <c r="HU205" s="69"/>
      <c r="HV205" s="69"/>
      <c r="HW205" s="69"/>
      <c r="HX205" s="69"/>
      <c r="HY205" s="69"/>
      <c r="HZ205" s="69"/>
      <c r="IA205" s="69"/>
      <c r="IB205" s="69"/>
      <c r="IC205" s="69"/>
      <c r="ID205" s="69"/>
      <c r="IE205" s="69"/>
      <c r="IF205" s="69"/>
      <c r="IG205" s="69"/>
      <c r="IH205" s="69"/>
      <c r="II205" s="69"/>
      <c r="IJ205" s="69"/>
      <c r="IK205" s="69"/>
      <c r="IL205" s="69"/>
      <c r="IM205" s="69"/>
      <c r="IN205" s="69"/>
      <c r="IO205" s="69"/>
      <c r="IP205" s="69"/>
      <c r="IQ205" s="69"/>
      <c r="IR205" s="69"/>
      <c r="IS205" s="69"/>
      <c r="IT205" s="69"/>
      <c r="IU205" s="69"/>
      <c r="IV205" s="69"/>
      <c r="IW205" s="69"/>
      <c r="IX205" s="69"/>
      <c r="IY205" s="69"/>
      <c r="IZ205" s="69"/>
      <c r="JA205" s="69"/>
      <c r="JB205" s="69"/>
      <c r="JC205" s="69"/>
      <c r="JD205" s="69"/>
      <c r="JE205" s="69"/>
      <c r="JF205" s="69"/>
      <c r="JG205" s="69"/>
      <c r="JH205" s="69"/>
      <c r="JI205" s="69"/>
      <c r="JJ205" s="69"/>
      <c r="JK205" s="69"/>
      <c r="JL205" s="69"/>
      <c r="JM205" s="69"/>
      <c r="JN205" s="69"/>
      <c r="JO205" s="69"/>
      <c r="JP205" s="69"/>
      <c r="JQ205" s="69"/>
      <c r="JR205" s="69"/>
      <c r="JS205" s="69"/>
      <c r="JT205" s="69"/>
      <c r="JU205" s="69"/>
      <c r="JV205" s="69"/>
      <c r="JW205" s="69"/>
      <c r="JX205" s="69"/>
      <c r="JY205" s="69"/>
      <c r="JZ205" s="69"/>
      <c r="KA205" s="69"/>
      <c r="KB205" s="69"/>
      <c r="KC205" s="69"/>
      <c r="KD205" s="69"/>
      <c r="KE205" s="69"/>
      <c r="KF205" s="69"/>
      <c r="KG205" s="69"/>
      <c r="KH205" s="69"/>
      <c r="KI205" s="69"/>
      <c r="KJ205" s="69"/>
      <c r="KK205" s="69"/>
      <c r="KL205" s="69"/>
      <c r="KM205" s="69"/>
      <c r="KN205" s="69"/>
      <c r="KO205" s="69"/>
      <c r="KP205" s="69"/>
      <c r="KQ205" s="69"/>
      <c r="KR205" s="69"/>
      <c r="KS205" s="69"/>
      <c r="KT205" s="69"/>
      <c r="KU205" s="69"/>
      <c r="KV205" s="69"/>
      <c r="KW205" s="69"/>
      <c r="KX205" s="69"/>
      <c r="KY205" s="69"/>
      <c r="KZ205" s="69"/>
      <c r="LA205" s="69"/>
      <c r="LB205" s="69"/>
      <c r="LC205" s="69"/>
      <c r="LD205" s="69"/>
      <c r="LE205" s="69"/>
      <c r="LF205" s="69"/>
      <c r="LG205" s="69"/>
      <c r="LH205" s="69"/>
      <c r="LI205" s="69"/>
      <c r="LJ205" s="69"/>
      <c r="LK205" s="69"/>
      <c r="LL205" s="69"/>
      <c r="LM205" s="69"/>
      <c r="LN205" s="69"/>
      <c r="LO205" s="69"/>
      <c r="LP205" s="69"/>
      <c r="LQ205" s="69"/>
      <c r="LR205" s="69"/>
      <c r="LS205" s="69"/>
      <c r="LT205" s="69"/>
      <c r="LU205" s="69"/>
      <c r="LV205" s="69"/>
      <c r="LW205" s="69"/>
      <c r="LX205" s="69"/>
      <c r="LY205" s="69"/>
      <c r="LZ205" s="69"/>
      <c r="MA205" s="69"/>
      <c r="MB205" s="69"/>
      <c r="MC205" s="69"/>
      <c r="MD205" s="69"/>
      <c r="ME205" s="69"/>
      <c r="MF205" s="69"/>
      <c r="MG205" s="69"/>
      <c r="MH205" s="69"/>
      <c r="MI205" s="69"/>
      <c r="MJ205" s="69"/>
      <c r="MK205" s="69"/>
      <c r="ML205" s="69"/>
      <c r="MM205" s="69"/>
      <c r="MN205" s="69"/>
      <c r="MO205" s="69"/>
      <c r="MP205" s="69"/>
      <c r="MQ205" s="69"/>
      <c r="MR205" s="69"/>
      <c r="MS205" s="69"/>
      <c r="MT205" s="69"/>
      <c r="MU205" s="69"/>
      <c r="MV205" s="69"/>
      <c r="MW205" s="69"/>
      <c r="MX205" s="69"/>
      <c r="MY205" s="69"/>
      <c r="MZ205" s="69"/>
      <c r="NA205" s="69"/>
      <c r="NB205" s="69"/>
      <c r="NC205" s="69"/>
      <c r="ND205" s="69"/>
      <c r="NE205" s="69"/>
      <c r="NF205" s="69"/>
      <c r="NG205" s="69"/>
      <c r="NH205" s="69"/>
      <c r="NI205" s="69"/>
      <c r="NJ205" s="69"/>
      <c r="NK205" s="69"/>
      <c r="NL205" s="69"/>
      <c r="NM205" s="69"/>
      <c r="NN205" s="69"/>
      <c r="NO205" s="69"/>
      <c r="NP205" s="69"/>
      <c r="NQ205" s="69"/>
      <c r="NR205" s="69"/>
      <c r="NS205" s="69"/>
      <c r="NT205" s="69"/>
      <c r="NU205" s="69"/>
      <c r="NV205" s="69"/>
      <c r="NW205" s="69"/>
      <c r="NX205" s="69"/>
      <c r="NY205" s="69"/>
      <c r="NZ205" s="69"/>
      <c r="OA205" s="69"/>
      <c r="OB205" s="69"/>
      <c r="OC205" s="69"/>
      <c r="OD205" s="69"/>
      <c r="OE205" s="69"/>
      <c r="OF205" s="69"/>
      <c r="OG205" s="69"/>
      <c r="OH205" s="69"/>
      <c r="OI205" s="69"/>
      <c r="OJ205" s="69"/>
      <c r="OK205" s="69"/>
      <c r="OL205" s="69"/>
      <c r="OM205" s="69"/>
      <c r="ON205" s="69"/>
      <c r="OO205" s="69"/>
      <c r="OP205" s="69"/>
      <c r="OQ205" s="69"/>
      <c r="OR205" s="69"/>
      <c r="OS205" s="69"/>
      <c r="OT205" s="69"/>
      <c r="OU205" s="69"/>
      <c r="OV205" s="69"/>
      <c r="OW205" s="69"/>
      <c r="OX205" s="69"/>
      <c r="OY205" s="69"/>
      <c r="OZ205" s="69"/>
      <c r="PA205" s="69"/>
      <c r="PB205" s="69"/>
      <c r="PC205" s="69"/>
      <c r="PD205" s="69"/>
      <c r="PE205" s="69"/>
      <c r="PF205" s="69"/>
      <c r="PG205" s="69"/>
      <c r="PH205" s="69"/>
      <c r="PI205" s="69"/>
      <c r="PJ205" s="69"/>
      <c r="PK205" s="69"/>
      <c r="PL205" s="69"/>
      <c r="PM205" s="69"/>
      <c r="PN205" s="69"/>
      <c r="PO205" s="69"/>
      <c r="PP205" s="69"/>
      <c r="PQ205" s="69"/>
      <c r="PR205" s="69"/>
      <c r="PS205" s="69"/>
      <c r="PT205" s="69"/>
      <c r="PU205" s="69"/>
      <c r="PV205" s="69"/>
      <c r="PW205" s="69"/>
      <c r="PX205" s="69"/>
      <c r="PY205" s="69"/>
      <c r="PZ205" s="69"/>
      <c r="QA205" s="69"/>
      <c r="QB205" s="69"/>
      <c r="QC205" s="69"/>
      <c r="QD205" s="69"/>
      <c r="QE205" s="69"/>
      <c r="QF205" s="69"/>
      <c r="QG205" s="69"/>
      <c r="QH205" s="69"/>
      <c r="QI205" s="69"/>
      <c r="QJ205" s="69"/>
      <c r="QK205" s="69"/>
      <c r="QL205" s="69"/>
      <c r="QM205" s="69"/>
      <c r="QN205" s="69"/>
      <c r="QO205" s="69"/>
      <c r="QP205" s="69"/>
      <c r="QQ205" s="69"/>
      <c r="QR205" s="69"/>
      <c r="QS205" s="69"/>
      <c r="QT205" s="69"/>
      <c r="QU205" s="69"/>
      <c r="QV205" s="69"/>
      <c r="QW205" s="69"/>
      <c r="QX205" s="69"/>
      <c r="QY205" s="69"/>
      <c r="QZ205" s="69"/>
      <c r="RA205" s="69"/>
      <c r="RB205" s="69"/>
      <c r="RC205" s="69"/>
      <c r="RD205" s="69"/>
      <c r="RE205" s="69"/>
      <c r="RF205" s="69"/>
      <c r="RG205" s="69"/>
      <c r="RH205" s="69"/>
      <c r="RI205" s="69"/>
      <c r="RJ205" s="69"/>
      <c r="RK205" s="69"/>
      <c r="RL205" s="69"/>
      <c r="RM205" s="69"/>
      <c r="RN205" s="69"/>
      <c r="RO205" s="69"/>
      <c r="RP205" s="69"/>
      <c r="RQ205" s="69"/>
      <c r="RR205" s="69"/>
      <c r="RS205" s="69"/>
      <c r="RT205" s="69"/>
      <c r="RU205" s="69"/>
      <c r="RV205" s="69"/>
      <c r="RW205" s="69"/>
      <c r="RX205" s="69"/>
      <c r="RY205" s="69"/>
      <c r="RZ205" s="69"/>
      <c r="SA205" s="69"/>
      <c r="SB205" s="69"/>
      <c r="SC205" s="69"/>
      <c r="SD205" s="69"/>
      <c r="SE205" s="69"/>
      <c r="SF205" s="69"/>
      <c r="SG205" s="69"/>
      <c r="SH205" s="69"/>
      <c r="SI205" s="69"/>
      <c r="SJ205" s="69"/>
      <c r="SK205" s="69"/>
      <c r="SL205" s="69"/>
      <c r="SM205" s="69"/>
      <c r="SN205" s="69"/>
      <c r="SO205" s="69"/>
      <c r="SP205" s="69"/>
      <c r="SQ205" s="69"/>
      <c r="SR205" s="69"/>
      <c r="SS205" s="69"/>
      <c r="ST205" s="69"/>
      <c r="SU205" s="69"/>
      <c r="SV205" s="69"/>
      <c r="SW205" s="69"/>
      <c r="SX205" s="69"/>
      <c r="SY205" s="69"/>
      <c r="SZ205" s="69"/>
      <c r="TA205" s="69"/>
      <c r="TB205" s="69"/>
      <c r="TC205" s="69"/>
      <c r="TD205" s="69"/>
      <c r="TE205" s="69"/>
      <c r="TF205" s="69"/>
      <c r="TG205" s="69"/>
      <c r="TH205" s="69"/>
      <c r="TI205" s="69"/>
      <c r="TJ205" s="69"/>
      <c r="TK205" s="69"/>
      <c r="TL205" s="69"/>
      <c r="TM205" s="69"/>
      <c r="TN205" s="69"/>
      <c r="TO205" s="69"/>
      <c r="TP205" s="69"/>
      <c r="TQ205" s="69"/>
      <c r="TR205" s="69"/>
      <c r="TS205" s="69"/>
      <c r="TT205" s="69"/>
      <c r="TU205" s="69"/>
      <c r="TV205" s="69"/>
      <c r="TW205" s="69"/>
      <c r="TX205" s="69"/>
      <c r="TY205" s="69"/>
      <c r="TZ205" s="69"/>
      <c r="UA205" s="69"/>
      <c r="UB205" s="69"/>
      <c r="UC205" s="69"/>
      <c r="UD205" s="69"/>
      <c r="UE205" s="69"/>
      <c r="UF205" s="69"/>
      <c r="UG205" s="69"/>
      <c r="UH205" s="69"/>
      <c r="UI205" s="69"/>
      <c r="UJ205" s="69"/>
      <c r="UK205" s="69"/>
      <c r="UL205" s="69"/>
      <c r="UM205" s="69"/>
      <c r="UN205" s="69"/>
      <c r="UO205" s="69"/>
      <c r="UP205" s="69"/>
      <c r="UQ205" s="69"/>
      <c r="UR205" s="69"/>
      <c r="US205" s="69"/>
      <c r="UT205" s="69"/>
      <c r="UU205" s="69"/>
      <c r="UV205" s="69"/>
      <c r="UW205" s="69"/>
      <c r="UX205" s="69"/>
      <c r="UY205" s="69"/>
      <c r="UZ205" s="69"/>
      <c r="VA205" s="69"/>
      <c r="VB205" s="69"/>
      <c r="VC205" s="69"/>
      <c r="VD205" s="69"/>
      <c r="VE205" s="69"/>
      <c r="VF205" s="69"/>
      <c r="VG205" s="69"/>
      <c r="VH205" s="69"/>
      <c r="VI205" s="69"/>
      <c r="VJ205" s="69"/>
      <c r="VK205" s="69"/>
      <c r="VL205" s="69"/>
      <c r="VM205" s="69"/>
      <c r="VN205" s="69"/>
      <c r="VO205" s="69"/>
      <c r="VP205" s="69"/>
      <c r="VQ205" s="69"/>
      <c r="VR205" s="69"/>
      <c r="VS205" s="69"/>
      <c r="VT205" s="69"/>
      <c r="VU205" s="69"/>
      <c r="VV205" s="69"/>
      <c r="VW205" s="69"/>
      <c r="VX205" s="69"/>
      <c r="VY205" s="69"/>
      <c r="VZ205" s="69"/>
      <c r="WA205" s="69"/>
      <c r="WB205" s="69"/>
      <c r="WC205" s="69"/>
      <c r="WD205" s="69"/>
      <c r="WE205" s="69"/>
      <c r="WF205" s="69"/>
      <c r="WG205" s="69"/>
      <c r="WH205" s="69"/>
      <c r="WI205" s="69"/>
      <c r="WJ205" s="69"/>
      <c r="WK205" s="69"/>
      <c r="WL205" s="69"/>
      <c r="WM205" s="69"/>
      <c r="WN205" s="69"/>
      <c r="WO205" s="69"/>
      <c r="WP205" s="69"/>
      <c r="WQ205" s="69"/>
      <c r="WR205" s="69"/>
      <c r="WS205" s="69"/>
      <c r="WT205" s="69"/>
      <c r="WU205" s="69"/>
      <c r="WV205" s="69"/>
      <c r="WW205" s="69"/>
      <c r="WX205" s="69"/>
      <c r="WY205" s="69"/>
      <c r="WZ205" s="69"/>
      <c r="XA205" s="69"/>
      <c r="XB205" s="69"/>
      <c r="XC205" s="69"/>
      <c r="XD205" s="69"/>
      <c r="XE205" s="69"/>
      <c r="XF205" s="69"/>
      <c r="XG205" s="69"/>
      <c r="XH205" s="69"/>
      <c r="XI205" s="69"/>
      <c r="XJ205" s="69"/>
      <c r="XK205" s="69"/>
      <c r="XL205" s="69"/>
      <c r="XM205" s="69"/>
      <c r="XN205" s="69"/>
      <c r="XO205" s="69"/>
      <c r="XP205" s="69"/>
      <c r="XQ205" s="69"/>
      <c r="XR205" s="69"/>
      <c r="XS205" s="69"/>
      <c r="XT205" s="69"/>
      <c r="XU205" s="69"/>
      <c r="XV205" s="69"/>
      <c r="XW205" s="69"/>
      <c r="XX205" s="69"/>
      <c r="XY205" s="69"/>
      <c r="XZ205" s="69"/>
      <c r="YA205" s="69"/>
      <c r="YB205" s="69"/>
      <c r="YC205" s="69"/>
      <c r="YD205" s="69"/>
      <c r="YE205" s="69"/>
      <c r="YF205" s="69"/>
      <c r="YG205" s="69"/>
      <c r="YH205" s="69"/>
      <c r="YI205" s="69"/>
      <c r="YJ205" s="69"/>
      <c r="YK205" s="69"/>
      <c r="YL205" s="69"/>
      <c r="YM205" s="69"/>
      <c r="YN205" s="69"/>
      <c r="YO205" s="69"/>
      <c r="YP205" s="69"/>
      <c r="YQ205" s="69"/>
      <c r="YR205" s="69"/>
      <c r="YS205" s="69"/>
      <c r="YT205" s="69"/>
      <c r="YU205" s="69"/>
      <c r="YV205" s="69"/>
      <c r="YW205" s="69"/>
      <c r="YX205" s="69"/>
      <c r="YY205" s="69"/>
      <c r="YZ205" s="69"/>
      <c r="ZA205" s="69"/>
      <c r="ZB205" s="69"/>
      <c r="ZC205" s="69"/>
      <c r="ZD205" s="69"/>
      <c r="ZE205" s="69"/>
      <c r="ZF205" s="69"/>
      <c r="ZG205" s="69"/>
      <c r="ZH205" s="69"/>
      <c r="ZI205" s="69"/>
      <c r="ZJ205" s="69"/>
      <c r="ZK205" s="69"/>
      <c r="ZL205" s="69"/>
      <c r="ZM205" s="69"/>
      <c r="ZN205" s="69"/>
      <c r="ZO205" s="69"/>
      <c r="ZP205" s="69"/>
      <c r="ZQ205" s="69"/>
      <c r="ZR205" s="69"/>
      <c r="ZS205" s="69"/>
      <c r="ZT205" s="69"/>
      <c r="ZU205" s="69"/>
      <c r="ZV205" s="69"/>
      <c r="ZW205" s="69"/>
      <c r="ZX205" s="69"/>
      <c r="ZY205" s="69"/>
      <c r="ZZ205" s="69"/>
      <c r="AAA205" s="69"/>
      <c r="AAB205" s="69"/>
      <c r="AAC205" s="69"/>
      <c r="AAD205" s="69"/>
      <c r="AAE205" s="69"/>
      <c r="AAF205" s="69"/>
      <c r="AAG205" s="69"/>
      <c r="AAH205" s="69"/>
      <c r="AAI205" s="69"/>
      <c r="AAJ205" s="69"/>
      <c r="AAK205" s="69"/>
      <c r="AAL205" s="69"/>
      <c r="AAM205" s="69"/>
      <c r="AAN205" s="69"/>
      <c r="AAO205" s="69"/>
      <c r="AAP205" s="69"/>
      <c r="AAQ205" s="69"/>
      <c r="AAR205" s="69"/>
      <c r="AAS205" s="69"/>
      <c r="AAT205" s="69"/>
      <c r="AAU205" s="69"/>
      <c r="AAV205" s="69"/>
      <c r="AAW205" s="69"/>
      <c r="AAX205" s="69"/>
      <c r="AAY205" s="69"/>
      <c r="AAZ205" s="69"/>
      <c r="ABA205" s="69"/>
      <c r="ABB205" s="69"/>
      <c r="ABC205" s="69"/>
      <c r="ABD205" s="69"/>
      <c r="ABE205" s="69"/>
      <c r="ABF205" s="69"/>
      <c r="ABG205" s="69"/>
      <c r="ABH205" s="69"/>
      <c r="ABI205" s="69"/>
      <c r="ABJ205" s="69"/>
      <c r="ABK205" s="69"/>
      <c r="ABL205" s="69"/>
      <c r="ABM205" s="69"/>
      <c r="ABN205" s="69"/>
      <c r="ABO205" s="69"/>
      <c r="ABP205" s="69"/>
      <c r="ABQ205" s="69"/>
      <c r="ABR205" s="69"/>
      <c r="ABS205" s="69"/>
      <c r="ABT205" s="69"/>
      <c r="ABU205" s="69"/>
      <c r="ABV205" s="69"/>
      <c r="ABW205" s="69"/>
      <c r="ABX205" s="69"/>
      <c r="ABY205" s="69"/>
      <c r="ABZ205" s="69"/>
      <c r="ACA205" s="69"/>
      <c r="ACB205" s="69"/>
      <c r="ACC205" s="69"/>
      <c r="ACD205" s="69"/>
      <c r="ACE205" s="69"/>
      <c r="ACF205" s="69"/>
      <c r="ACG205" s="69"/>
      <c r="ACH205" s="69"/>
      <c r="ACI205" s="69"/>
      <c r="ACJ205" s="69"/>
      <c r="ACK205" s="69"/>
      <c r="ACL205" s="69"/>
      <c r="ACM205" s="69"/>
      <c r="ACN205" s="69"/>
      <c r="ACO205" s="69"/>
      <c r="ACP205" s="69"/>
      <c r="ACQ205" s="69"/>
      <c r="ACR205" s="69"/>
      <c r="ACS205" s="69"/>
      <c r="ACT205" s="69"/>
      <c r="ACU205" s="69"/>
      <c r="ACV205" s="69"/>
      <c r="ACW205" s="69"/>
      <c r="ACX205" s="69"/>
      <c r="ACY205" s="69"/>
      <c r="ACZ205" s="69"/>
      <c r="ADA205" s="69"/>
      <c r="ADB205" s="69"/>
      <c r="ADC205" s="69"/>
      <c r="ADD205" s="69"/>
      <c r="ADE205" s="69"/>
      <c r="ADF205" s="69"/>
      <c r="ADG205" s="69"/>
      <c r="ADH205" s="69"/>
      <c r="ADI205" s="69"/>
      <c r="ADJ205" s="69"/>
      <c r="ADK205" s="69"/>
      <c r="ADL205" s="69"/>
      <c r="ADM205" s="69"/>
      <c r="ADN205" s="69"/>
      <c r="ADO205" s="69"/>
      <c r="ADP205" s="69"/>
      <c r="ADQ205" s="69"/>
      <c r="ADR205" s="69"/>
      <c r="ADS205" s="69"/>
      <c r="ADT205" s="69"/>
      <c r="ADU205" s="69"/>
      <c r="ADV205" s="69"/>
      <c r="ADW205" s="69"/>
      <c r="ADX205" s="69"/>
      <c r="ADY205" s="69"/>
      <c r="ADZ205" s="69"/>
      <c r="AEA205" s="69"/>
      <c r="AEB205" s="69"/>
      <c r="AEC205" s="69"/>
      <c r="AED205" s="69"/>
      <c r="AEE205" s="69"/>
      <c r="AEF205" s="69"/>
      <c r="AEG205" s="69"/>
      <c r="AEH205" s="69"/>
      <c r="AEI205" s="69"/>
      <c r="AEJ205" s="69"/>
      <c r="AEK205" s="69"/>
      <c r="AEL205" s="69"/>
      <c r="AEM205" s="69"/>
      <c r="AEN205" s="69"/>
      <c r="AEO205" s="69"/>
      <c r="AEP205" s="69"/>
      <c r="AEQ205" s="69"/>
      <c r="AER205" s="69"/>
      <c r="AES205" s="69"/>
      <c r="AET205" s="69"/>
      <c r="AEU205" s="69"/>
      <c r="AEV205" s="69"/>
      <c r="AEW205" s="69"/>
      <c r="AEX205" s="69"/>
      <c r="AEY205" s="69"/>
      <c r="AEZ205" s="69"/>
      <c r="AFA205" s="69"/>
      <c r="AFB205" s="69"/>
      <c r="AFC205" s="69"/>
      <c r="AFD205" s="69"/>
      <c r="AFE205" s="69"/>
      <c r="AFF205" s="69"/>
      <c r="AFG205" s="69"/>
      <c r="AFH205" s="69"/>
      <c r="AFI205" s="69"/>
      <c r="AFJ205" s="69"/>
      <c r="AFK205" s="69"/>
      <c r="AFL205" s="69"/>
      <c r="AFM205" s="69"/>
      <c r="AFN205" s="69"/>
      <c r="AFO205" s="69"/>
      <c r="AFP205" s="69"/>
      <c r="AFQ205" s="69"/>
      <c r="AFR205" s="69"/>
      <c r="AFS205" s="69"/>
      <c r="AFT205" s="69"/>
      <c r="AFU205" s="69"/>
      <c r="AFV205" s="69"/>
      <c r="AFW205" s="69"/>
      <c r="AFX205" s="69"/>
      <c r="AFY205" s="69"/>
      <c r="AFZ205" s="69"/>
      <c r="AGA205" s="69"/>
      <c r="AGB205" s="69"/>
      <c r="AGC205" s="69"/>
      <c r="AGD205" s="69"/>
      <c r="AGE205" s="69"/>
      <c r="AGF205" s="69"/>
      <c r="AGG205" s="69"/>
      <c r="AGH205" s="69"/>
      <c r="AGI205" s="69"/>
      <c r="AGJ205" s="69"/>
      <c r="AGK205" s="69"/>
      <c r="AGL205" s="69"/>
      <c r="AGM205" s="69"/>
      <c r="AGN205" s="69"/>
      <c r="AGO205" s="69"/>
      <c r="AGP205" s="69"/>
      <c r="AGQ205" s="69"/>
      <c r="AGR205" s="69"/>
      <c r="AGS205" s="69"/>
      <c r="AGT205" s="69"/>
      <c r="AGU205" s="69"/>
      <c r="AGV205" s="69"/>
      <c r="AGW205" s="69"/>
      <c r="AGX205" s="69"/>
      <c r="AGY205" s="69"/>
      <c r="AGZ205" s="69"/>
      <c r="AHA205" s="69"/>
      <c r="AHB205" s="69"/>
      <c r="AHC205" s="69"/>
      <c r="AHD205" s="69"/>
      <c r="AHE205" s="69"/>
      <c r="AHF205" s="69"/>
      <c r="AHG205" s="69"/>
      <c r="AHH205" s="69"/>
      <c r="AHI205" s="69"/>
      <c r="AHJ205" s="69"/>
      <c r="AHK205" s="69"/>
      <c r="AHL205" s="69"/>
      <c r="AHM205" s="69"/>
      <c r="AHN205" s="69"/>
      <c r="AHO205" s="69"/>
      <c r="AHP205" s="69"/>
      <c r="AHQ205" s="69"/>
      <c r="AHR205" s="69"/>
      <c r="AHS205" s="69"/>
      <c r="AHT205" s="69"/>
      <c r="AHU205" s="69"/>
      <c r="AHV205" s="69"/>
      <c r="AHW205" s="69"/>
      <c r="AHX205" s="69"/>
      <c r="AHY205" s="69"/>
      <c r="AHZ205" s="69"/>
      <c r="AIA205" s="69"/>
      <c r="AIB205" s="69"/>
      <c r="AIC205" s="69"/>
      <c r="AID205" s="69"/>
      <c r="AIE205" s="69"/>
      <c r="AIF205" s="69"/>
      <c r="AIG205" s="69"/>
      <c r="AIH205" s="69"/>
      <c r="AII205" s="69"/>
      <c r="AIJ205" s="69"/>
      <c r="AIK205" s="69"/>
      <c r="AIL205" s="69"/>
      <c r="AIM205" s="69"/>
      <c r="AIN205" s="69"/>
      <c r="AIO205" s="69"/>
      <c r="AIP205" s="69"/>
      <c r="AIQ205" s="69"/>
      <c r="AIR205" s="69"/>
      <c r="AIS205" s="69"/>
      <c r="AIT205" s="69"/>
      <c r="AIU205" s="69"/>
      <c r="AIV205" s="69"/>
      <c r="AIW205" s="69"/>
      <c r="AIX205" s="69"/>
      <c r="AIY205" s="69"/>
      <c r="AIZ205" s="69"/>
      <c r="AJA205" s="69"/>
      <c r="AJB205" s="69"/>
      <c r="AJC205" s="69"/>
      <c r="AJD205" s="69"/>
      <c r="AJE205" s="69"/>
      <c r="AJF205" s="69"/>
      <c r="AJG205" s="69"/>
      <c r="AJH205" s="69"/>
      <c r="AJI205" s="69"/>
      <c r="AJJ205" s="69"/>
      <c r="AJK205" s="69"/>
      <c r="AJL205" s="69"/>
      <c r="AJM205" s="69"/>
      <c r="AJN205" s="69"/>
      <c r="AJO205" s="69"/>
      <c r="AJP205" s="69"/>
      <c r="AJQ205" s="69"/>
      <c r="AJR205" s="69"/>
      <c r="AJS205" s="69"/>
      <c r="AJT205" s="69"/>
      <c r="AJU205" s="69"/>
      <c r="AJV205" s="69"/>
      <c r="AJW205" s="69"/>
      <c r="AJX205" s="69"/>
      <c r="AJY205" s="69"/>
      <c r="AJZ205" s="69"/>
      <c r="AKA205" s="69"/>
      <c r="AKB205" s="69"/>
      <c r="AKC205" s="69"/>
      <c r="AKD205" s="69"/>
      <c r="AKE205" s="69"/>
      <c r="AKF205" s="69"/>
      <c r="AKG205" s="69"/>
      <c r="AKH205" s="69"/>
      <c r="AKI205" s="69"/>
      <c r="AKJ205" s="69"/>
      <c r="AKK205" s="69"/>
      <c r="AKL205" s="69"/>
      <c r="AKM205" s="69"/>
      <c r="AKN205" s="69"/>
      <c r="AKO205" s="69"/>
      <c r="AKP205" s="69"/>
      <c r="AKQ205" s="69"/>
      <c r="AKR205" s="69"/>
      <c r="AKS205" s="69"/>
      <c r="AKT205" s="69"/>
      <c r="AKU205" s="69"/>
      <c r="AKV205" s="69"/>
      <c r="AKW205" s="69"/>
      <c r="AKX205" s="69"/>
      <c r="AKY205" s="69"/>
      <c r="AKZ205" s="69"/>
      <c r="ALA205" s="69"/>
      <c r="ALB205" s="69"/>
      <c r="ALC205" s="69"/>
      <c r="ALD205" s="69"/>
      <c r="ALE205" s="69"/>
      <c r="ALF205" s="69"/>
      <c r="ALG205" s="69"/>
      <c r="ALH205" s="69"/>
      <c r="ALI205" s="69"/>
      <c r="ALJ205" s="69"/>
      <c r="ALK205" s="69"/>
      <c r="ALL205" s="69"/>
      <c r="ALM205" s="69"/>
      <c r="ALN205" s="69"/>
      <c r="ALO205" s="69"/>
      <c r="ALP205" s="69"/>
      <c r="ALQ205" s="69"/>
      <c r="ALR205" s="69"/>
      <c r="ALS205" s="69"/>
      <c r="ALT205" s="69"/>
      <c r="ALU205" s="69"/>
      <c r="ALV205" s="69"/>
      <c r="ALW205" s="69"/>
      <c r="ALX205" s="69"/>
      <c r="ALY205" s="69"/>
      <c r="ALZ205" s="69"/>
      <c r="AMA205" s="69"/>
      <c r="AMB205" s="69"/>
      <c r="AMC205" s="69"/>
      <c r="AMD205" s="69"/>
      <c r="AME205" s="69"/>
      <c r="AMF205" s="69"/>
      <c r="AMG205" s="69"/>
      <c r="AMH205" s="69"/>
      <c r="AMI205" s="69"/>
    </row>
    <row r="206" spans="1:1023" x14ac:dyDescent="0.2">
      <c r="D206" s="51">
        <f t="shared" si="7"/>
        <v>0</v>
      </c>
      <c r="E206" s="66">
        <v>5.5E-2</v>
      </c>
      <c r="F206" s="51">
        <f t="shared" si="6"/>
        <v>0</v>
      </c>
    </row>
    <row r="207" spans="1:1023" x14ac:dyDescent="0.2">
      <c r="A207" s="69"/>
      <c r="B207" s="69"/>
      <c r="C207" s="69"/>
      <c r="D207" s="70">
        <f t="shared" si="7"/>
        <v>0</v>
      </c>
      <c r="E207" s="71">
        <v>5.5E-2</v>
      </c>
      <c r="F207" s="70">
        <f t="shared" si="6"/>
        <v>0</v>
      </c>
      <c r="G207" s="69"/>
      <c r="H207" s="69"/>
      <c r="I207" s="69"/>
    </row>
    <row r="208" spans="1:1023" x14ac:dyDescent="0.2">
      <c r="D208" s="51">
        <f t="shared" si="7"/>
        <v>0</v>
      </c>
      <c r="E208" s="66">
        <v>5.5E-2</v>
      </c>
      <c r="F208" s="51">
        <f t="shared" si="6"/>
        <v>0</v>
      </c>
    </row>
    <row r="209" spans="1:9" x14ac:dyDescent="0.2">
      <c r="A209" s="69"/>
      <c r="B209" s="69"/>
      <c r="C209" s="69"/>
      <c r="D209" s="70">
        <f t="shared" si="7"/>
        <v>0</v>
      </c>
      <c r="E209" s="71">
        <v>5.5E-2</v>
      </c>
      <c r="F209" s="70">
        <f t="shared" si="6"/>
        <v>0</v>
      </c>
      <c r="G209" s="69"/>
      <c r="H209" s="69"/>
      <c r="I209" s="69"/>
    </row>
    <row r="210" spans="1:9" x14ac:dyDescent="0.2">
      <c r="D210" s="51">
        <f t="shared" si="7"/>
        <v>0</v>
      </c>
      <c r="E210" s="66">
        <v>5.5E-2</v>
      </c>
      <c r="F210" s="51">
        <f t="shared" si="6"/>
        <v>0</v>
      </c>
    </row>
    <row r="211" spans="1:9" x14ac:dyDescent="0.2">
      <c r="A211" s="69"/>
      <c r="B211" s="69"/>
      <c r="C211" s="69"/>
      <c r="D211" s="70">
        <f t="shared" si="7"/>
        <v>0</v>
      </c>
      <c r="E211" s="71">
        <v>5.5E-2</v>
      </c>
      <c r="F211" s="70">
        <f t="shared" si="6"/>
        <v>0</v>
      </c>
      <c r="G211" s="69"/>
      <c r="H211" s="69"/>
      <c r="I211" s="69"/>
    </row>
    <row r="212" spans="1:9" x14ac:dyDescent="0.2">
      <c r="D212" s="51">
        <f t="shared" si="7"/>
        <v>0</v>
      </c>
      <c r="E212" s="66">
        <v>5.5E-2</v>
      </c>
      <c r="F212" s="51">
        <f t="shared" si="6"/>
        <v>0</v>
      </c>
    </row>
    <row r="213" spans="1:9" x14ac:dyDescent="0.2">
      <c r="A213" s="69"/>
      <c r="B213" s="69"/>
      <c r="C213" s="69"/>
      <c r="D213" s="70">
        <f t="shared" si="7"/>
        <v>0</v>
      </c>
      <c r="E213" s="71">
        <v>5.5E-2</v>
      </c>
      <c r="F213" s="70">
        <f t="shared" si="6"/>
        <v>0</v>
      </c>
      <c r="G213" s="69"/>
      <c r="H213" s="69"/>
      <c r="I213" s="69"/>
    </row>
    <row r="214" spans="1:9" x14ac:dyDescent="0.2">
      <c r="D214" s="51">
        <f t="shared" si="7"/>
        <v>0</v>
      </c>
      <c r="E214" s="66">
        <v>5.5E-2</v>
      </c>
      <c r="F214" s="51">
        <f t="shared" si="6"/>
        <v>0</v>
      </c>
    </row>
    <row r="215" spans="1:9" x14ac:dyDescent="0.2">
      <c r="A215" s="69"/>
      <c r="B215" s="69"/>
      <c r="C215" s="69"/>
      <c r="D215" s="70">
        <f t="shared" si="7"/>
        <v>0</v>
      </c>
      <c r="E215" s="71">
        <v>5.5E-2</v>
      </c>
      <c r="F215" s="70">
        <f t="shared" si="6"/>
        <v>0</v>
      </c>
      <c r="G215" s="69"/>
      <c r="H215" s="69"/>
      <c r="I215" s="69"/>
    </row>
    <row r="216" spans="1:9" x14ac:dyDescent="0.2">
      <c r="D216" s="51">
        <f t="shared" si="7"/>
        <v>0</v>
      </c>
      <c r="E216" s="66">
        <v>5.5E-2</v>
      </c>
      <c r="F216" s="51">
        <f t="shared" si="6"/>
        <v>0</v>
      </c>
    </row>
    <row r="217" spans="1:9" x14ac:dyDescent="0.2">
      <c r="A217" s="69"/>
      <c r="B217" s="69"/>
      <c r="C217" s="69"/>
      <c r="D217" s="70">
        <f t="shared" si="7"/>
        <v>0</v>
      </c>
      <c r="E217" s="71">
        <v>5.5E-2</v>
      </c>
      <c r="F217" s="70">
        <f t="shared" si="6"/>
        <v>0</v>
      </c>
      <c r="G217" s="69"/>
      <c r="H217" s="69"/>
      <c r="I217" s="69"/>
    </row>
    <row r="218" spans="1:9" x14ac:dyDescent="0.2">
      <c r="D218" s="51">
        <f t="shared" si="7"/>
        <v>0</v>
      </c>
      <c r="E218" s="66">
        <v>5.5E-2</v>
      </c>
      <c r="F218" s="51">
        <f t="shared" si="6"/>
        <v>0</v>
      </c>
    </row>
    <row r="219" spans="1:9" x14ac:dyDescent="0.2">
      <c r="A219" s="69"/>
      <c r="B219" s="69"/>
      <c r="C219" s="69"/>
      <c r="D219" s="70">
        <f t="shared" si="7"/>
        <v>0</v>
      </c>
      <c r="E219" s="71">
        <v>5.5E-2</v>
      </c>
      <c r="F219" s="70">
        <f t="shared" si="6"/>
        <v>0</v>
      </c>
      <c r="G219" s="69"/>
      <c r="H219" s="69"/>
      <c r="I219" s="69"/>
    </row>
    <row r="220" spans="1:9" x14ac:dyDescent="0.2">
      <c r="D220" s="51">
        <f t="shared" si="7"/>
        <v>0</v>
      </c>
      <c r="E220" s="66">
        <v>5.5E-2</v>
      </c>
      <c r="F220" s="51">
        <f t="shared" si="6"/>
        <v>0</v>
      </c>
    </row>
    <row r="221" spans="1:9" x14ac:dyDescent="0.2">
      <c r="A221" s="69"/>
      <c r="B221" s="69"/>
      <c r="C221" s="69"/>
      <c r="D221" s="70">
        <f t="shared" si="7"/>
        <v>0</v>
      </c>
      <c r="E221" s="71">
        <v>5.5E-2</v>
      </c>
      <c r="F221" s="70">
        <f t="shared" si="6"/>
        <v>0</v>
      </c>
      <c r="G221" s="69"/>
      <c r="H221" s="69"/>
      <c r="I221" s="69"/>
    </row>
    <row r="222" spans="1:9" x14ac:dyDescent="0.2">
      <c r="D222" s="51">
        <f t="shared" si="7"/>
        <v>0</v>
      </c>
      <c r="E222" s="66">
        <v>5.5E-2</v>
      </c>
      <c r="F222" s="51">
        <f t="shared" si="6"/>
        <v>0</v>
      </c>
    </row>
    <row r="223" spans="1:9" x14ac:dyDescent="0.2">
      <c r="A223" s="69"/>
      <c r="B223" s="69"/>
      <c r="C223" s="69"/>
      <c r="D223" s="70">
        <f t="shared" si="7"/>
        <v>0</v>
      </c>
      <c r="E223" s="71">
        <v>5.5E-2</v>
      </c>
      <c r="F223" s="70">
        <f t="shared" si="6"/>
        <v>0</v>
      </c>
      <c r="G223" s="69"/>
      <c r="H223" s="69"/>
      <c r="I223" s="69"/>
    </row>
    <row r="224" spans="1:9" x14ac:dyDescent="0.2">
      <c r="D224" s="51">
        <f t="shared" si="7"/>
        <v>0</v>
      </c>
      <c r="E224" s="66">
        <v>5.5E-2</v>
      </c>
      <c r="F224" s="51">
        <f t="shared" si="6"/>
        <v>0</v>
      </c>
    </row>
    <row r="225" spans="1:9" x14ac:dyDescent="0.2">
      <c r="A225" s="69"/>
      <c r="B225" s="69"/>
      <c r="C225" s="69"/>
      <c r="D225" s="70">
        <f t="shared" si="7"/>
        <v>0</v>
      </c>
      <c r="E225" s="71">
        <v>5.5E-2</v>
      </c>
      <c r="F225" s="70">
        <f t="shared" si="6"/>
        <v>0</v>
      </c>
      <c r="G225" s="69"/>
      <c r="H225" s="69"/>
      <c r="I225" s="69"/>
    </row>
    <row r="226" spans="1:9" x14ac:dyDescent="0.2">
      <c r="D226" s="51">
        <f t="shared" si="7"/>
        <v>0</v>
      </c>
      <c r="E226" s="66">
        <v>5.5E-2</v>
      </c>
      <c r="F226" s="51">
        <f t="shared" si="6"/>
        <v>0</v>
      </c>
    </row>
    <row r="227" spans="1:9" x14ac:dyDescent="0.2">
      <c r="A227" s="69"/>
      <c r="B227" s="69"/>
      <c r="C227" s="69"/>
      <c r="D227" s="70">
        <f t="shared" si="7"/>
        <v>0</v>
      </c>
      <c r="E227" s="71">
        <v>5.5E-2</v>
      </c>
      <c r="F227" s="70">
        <f t="shared" si="6"/>
        <v>0</v>
      </c>
      <c r="G227" s="69"/>
      <c r="H227" s="69"/>
      <c r="I227" s="69"/>
    </row>
    <row r="228" spans="1:9" x14ac:dyDescent="0.2">
      <c r="D228" s="51">
        <f t="shared" si="7"/>
        <v>0</v>
      </c>
      <c r="E228" s="66">
        <v>5.5E-2</v>
      </c>
      <c r="F228" s="51">
        <f t="shared" si="6"/>
        <v>0</v>
      </c>
    </row>
    <row r="229" spans="1:9" x14ac:dyDescent="0.2">
      <c r="A229" s="69"/>
      <c r="B229" s="69"/>
      <c r="C229" s="69"/>
      <c r="D229" s="70">
        <f t="shared" si="7"/>
        <v>0</v>
      </c>
      <c r="E229" s="71">
        <v>5.5E-2</v>
      </c>
      <c r="F229" s="70">
        <f t="shared" si="6"/>
        <v>0</v>
      </c>
      <c r="G229" s="69"/>
      <c r="H229" s="69"/>
      <c r="I229" s="69"/>
    </row>
    <row r="230" spans="1:9" x14ac:dyDescent="0.2">
      <c r="D230" s="51">
        <f t="shared" si="7"/>
        <v>0</v>
      </c>
      <c r="E230" s="66">
        <v>5.5E-2</v>
      </c>
      <c r="F230" s="51">
        <f t="shared" si="6"/>
        <v>0</v>
      </c>
    </row>
    <row r="231" spans="1:9" x14ac:dyDescent="0.2">
      <c r="A231" s="69"/>
      <c r="B231" s="69"/>
      <c r="C231" s="69"/>
      <c r="D231" s="70">
        <f t="shared" si="7"/>
        <v>0</v>
      </c>
      <c r="E231" s="71">
        <v>5.5E-2</v>
      </c>
      <c r="F231" s="70">
        <f t="shared" si="6"/>
        <v>0</v>
      </c>
      <c r="G231" s="69"/>
      <c r="H231" s="69"/>
      <c r="I231" s="69"/>
    </row>
    <row r="232" spans="1:9" x14ac:dyDescent="0.2">
      <c r="D232" s="51">
        <f t="shared" si="7"/>
        <v>0</v>
      </c>
      <c r="E232" s="66">
        <v>5.5E-2</v>
      </c>
      <c r="F232" s="51">
        <f t="shared" si="6"/>
        <v>0</v>
      </c>
    </row>
    <row r="233" spans="1:9" x14ac:dyDescent="0.2">
      <c r="A233" s="69"/>
      <c r="B233" s="69"/>
      <c r="C233" s="69"/>
      <c r="D233" s="70">
        <f t="shared" si="7"/>
        <v>0</v>
      </c>
      <c r="E233" s="71">
        <v>5.5E-2</v>
      </c>
      <c r="F233" s="70">
        <f t="shared" si="6"/>
        <v>0</v>
      </c>
      <c r="G233" s="69"/>
      <c r="H233" s="69"/>
      <c r="I233" s="69"/>
    </row>
  </sheetData>
  <sheetProtection sheet="1" objects="1" scenarios="1"/>
  <sortState xmlns:xlrd2="http://schemas.microsoft.com/office/spreadsheetml/2017/richdata2" ref="A147:A152">
    <sortCondition ref="A146:A152"/>
  </sortState>
  <customSheetViews>
    <customSheetView guid="{756EAC38-9D43-47FF-BD55-C7A7235E51EF}" scale="145">
      <pane ySplit="2" topLeftCell="A3" activePane="bottomLeft" state="frozen"/>
      <selection pane="bottomLeft" activeCell="F2" activeCellId="1" sqref="D2 F2"/>
      <pageMargins left="0.39370078740157505" right="8.9763779527559151E-2" top="0.23503937007874001" bottom="0.24448818897637842" header="0" footer="5.1574803149606316E-2"/>
      <pageSetup paperSize="9" fitToWidth="0" fitToHeight="0" pageOrder="overThenDown" orientation="landscape" useFirstPageNumber="1" horizontalDpi="200" verticalDpi="200" r:id="rId1"/>
      <headerFooter alignWithMargins="0">
        <oddHeader>&amp;C&amp;A</oddHeader>
        <oddFooter>&amp;CPage &amp;P</oddFooter>
      </headerFooter>
    </customSheetView>
  </customSheetViews>
  <mergeCells count="2">
    <mergeCell ref="B1:C1"/>
    <mergeCell ref="F1:G1"/>
  </mergeCells>
  <pageMargins left="0.39370078740157505" right="8.9763779527559151E-2" top="0.23503937007874001" bottom="0.24448818897637842" header="0" footer="5.1574803149606316E-2"/>
  <pageSetup paperSize="9" fitToWidth="0" fitToHeight="0" pageOrder="overThenDown" orientation="landscape" useFirstPageNumber="1" horizontalDpi="200" verticalDpi="200" r:id="rId2"/>
  <headerFooter alignWithMargins="0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4:AMU47"/>
  <sheetViews>
    <sheetView showGridLines="0" zoomScaleNormal="100" workbookViewId="0">
      <selection activeCell="H1" sqref="H1:H1048576"/>
    </sheetView>
  </sheetViews>
  <sheetFormatPr baseColWidth="10" defaultColWidth="0" defaultRowHeight="24.75" x14ac:dyDescent="0.5"/>
  <cols>
    <col min="1" max="1" width="40.625" style="111" customWidth="1"/>
    <col min="2" max="2" width="18" style="112" hidden="1" customWidth="1"/>
    <col min="3" max="3" width="40.625" style="111" customWidth="1"/>
    <col min="4" max="4" width="18" style="112" hidden="1" customWidth="1"/>
    <col min="5" max="5" width="40.625" style="111" customWidth="1"/>
    <col min="6" max="6" width="18" style="112" hidden="1" customWidth="1"/>
    <col min="7" max="7" width="40.625" style="111" customWidth="1"/>
    <col min="8" max="8" width="18" style="113" hidden="1" customWidth="1"/>
    <col min="9" max="10" width="6.75" style="114" hidden="1" customWidth="1"/>
    <col min="11" max="20" width="12.125" style="114" hidden="1" customWidth="1"/>
    <col min="21" max="1035" width="10.75" style="114" hidden="1" customWidth="1"/>
    <col min="1036" max="16384" width="11" style="114" hidden="1"/>
  </cols>
  <sheetData>
    <row r="4" spans="1:8" x14ac:dyDescent="0.5">
      <c r="C4" s="115" t="str">
        <f>"MENUS DU "&amp;TEXT(MENU!D1,"JJ/MM/AAAA")&amp;" AU "&amp;TEXT(MENU!F1,"JJ/MM/AAAA")</f>
        <v>MENUS DU 06/03/2023 AU 10/03/2023</v>
      </c>
      <c r="D4" s="116"/>
      <c r="E4" s="117"/>
      <c r="F4" s="118"/>
      <c r="G4" s="117"/>
    </row>
    <row r="6" spans="1:8" ht="23.25" x14ac:dyDescent="0.35">
      <c r="A6" s="119" t="s">
        <v>211</v>
      </c>
      <c r="B6" s="120"/>
      <c r="C6" s="119" t="s">
        <v>212</v>
      </c>
      <c r="D6" s="120"/>
      <c r="E6" s="119" t="s">
        <v>213</v>
      </c>
      <c r="F6" s="120"/>
      <c r="G6" s="119" t="s">
        <v>214</v>
      </c>
    </row>
    <row r="8" spans="1:8" x14ac:dyDescent="0.5">
      <c r="A8" s="121" t="str">
        <f ca="1">IF(Paramètres!F8&lt;&gt;0,Paramètres!F8,"")</f>
        <v>Salade de tomates</v>
      </c>
      <c r="B8" s="122" t="str">
        <f ca="1">IF(Paramètres!G8&lt;&gt;0,Paramètres!G8,"")</f>
        <v>Légumes et fruits crus</v>
      </c>
      <c r="C8" s="121" t="str">
        <f ca="1">IF(Paramètres!H8&lt;&gt;0,Paramètres!H8,"")</f>
        <v>Filets de harengs</v>
      </c>
      <c r="D8" s="122" t="str">
        <f ca="1">IF(Paramètres!I8&lt;&gt;0,Paramètres!I8,"")</f>
        <v>Plats protidiques</v>
      </c>
      <c r="E8" s="121" t="str">
        <f ca="1">IF(Paramètres!J8&lt;&gt;0,Paramètres!J8,"")</f>
        <v/>
      </c>
      <c r="F8" s="122" t="str">
        <f ca="1">IF(Paramètres!K8&lt;&gt;0,Paramètres!K8,"")</f>
        <v/>
      </c>
      <c r="G8" s="121" t="str">
        <f ca="1">IF(Paramètres!L8&lt;&gt;0,Paramètres!L8,"")</f>
        <v/>
      </c>
      <c r="H8" s="122" t="str">
        <f ca="1">IF(Paramètres!M8&lt;&gt;0,Paramètres!M8,"")</f>
        <v/>
      </c>
    </row>
    <row r="9" spans="1:8" x14ac:dyDescent="0.5">
      <c r="A9" s="121" t="str">
        <f ca="1">IF(Paramètres!F9&lt;&gt;0,Paramètres!F9,"")</f>
        <v>Pommes de terre en salade</v>
      </c>
      <c r="B9" s="122" t="str">
        <f ca="1">IF(Paramètres!G9&lt;&gt;0,Paramètres!G9,"")</f>
        <v>Légumes et fruits cuits</v>
      </c>
      <c r="C9" s="121" t="str">
        <f ca="1">IF(Paramètres!H9&lt;&gt;0,Paramètres!H9,"")</f>
        <v/>
      </c>
      <c r="D9" s="122" t="str">
        <f ca="1">IF(Paramètres!I9&lt;&gt;0,Paramètres!I9,"")</f>
        <v/>
      </c>
      <c r="E9" s="121" t="str">
        <f ca="1">IF(Paramètres!J9&lt;&gt;0,Paramètres!J9,"")</f>
        <v/>
      </c>
      <c r="F9" s="122" t="str">
        <f ca="1">IF(Paramètres!K9&lt;&gt;0,Paramètres!K9,"")</f>
        <v/>
      </c>
      <c r="G9" s="121" t="str">
        <f ca="1">IF(Paramètres!L9&lt;&gt;0,Paramètres!L9,"")</f>
        <v/>
      </c>
      <c r="H9" s="122" t="str">
        <f ca="1">IF(Paramètres!M9&lt;&gt;0,Paramètres!M9,"")</f>
        <v/>
      </c>
    </row>
    <row r="10" spans="1:8" x14ac:dyDescent="0.5">
      <c r="A10" s="121" t="str">
        <f ca="1">IF(Paramètres!F10&lt;&gt;0,Paramètres!F10,"")</f>
        <v/>
      </c>
      <c r="B10" s="122" t="str">
        <f ca="1">IF(Paramètres!G10&lt;&gt;0,Paramètres!G10,"")</f>
        <v/>
      </c>
      <c r="C10" s="121" t="str">
        <f ca="1">IF(Paramètres!H10&lt;&gt;0,Paramètres!H10,"")</f>
        <v/>
      </c>
      <c r="D10" s="122" t="str">
        <f ca="1">IF(Paramètres!I10&lt;&gt;0,Paramètres!I10,"")</f>
        <v/>
      </c>
      <c r="E10" s="121" t="str">
        <f ca="1">IF(Paramètres!J10&lt;&gt;0,Paramètres!J10,"")</f>
        <v/>
      </c>
      <c r="F10" s="122" t="str">
        <f ca="1">IF(Paramètres!K10&lt;&gt;0,Paramètres!K10,"")</f>
        <v/>
      </c>
      <c r="G10" s="121" t="str">
        <f ca="1">IF(Paramètres!L10&lt;&gt;0,Paramètres!L10,"")</f>
        <v/>
      </c>
      <c r="H10" s="122" t="str">
        <f ca="1">IF(Paramètres!M10&lt;&gt;0,Paramètres!M10,"")</f>
        <v/>
      </c>
    </row>
    <row r="11" spans="1:8" x14ac:dyDescent="0.5">
      <c r="A11" s="121" t="str">
        <f ca="1">IF(Paramètres!F11&lt;&gt;0,Paramètres!F11,"")</f>
        <v>Blanquette de veau</v>
      </c>
      <c r="B11" s="122" t="str">
        <f ca="1">IF(Paramètres!G11&lt;&gt;0,Paramètres!G11,"")</f>
        <v>Viande</v>
      </c>
      <c r="C11" s="121" t="str">
        <f ca="1">IF(Paramètres!H11&lt;&gt;0,Paramètres!H11,"")</f>
        <v>Sauté de dinde</v>
      </c>
      <c r="D11" s="122" t="str">
        <f ca="1">IF(Paramètres!I11&lt;&gt;0,Paramètres!I11,"")</f>
        <v>Viande</v>
      </c>
      <c r="E11" s="121" t="str">
        <f ca="1">IF(Paramètres!J11&lt;&gt;0,Paramètres!J11,"")</f>
        <v/>
      </c>
      <c r="F11" s="122" t="str">
        <f ca="1">IF(Paramètres!K11&lt;&gt;0,Paramètres!K11,"")</f>
        <v/>
      </c>
      <c r="G11" s="121" t="str">
        <f ca="1">IF(Paramètres!L11&lt;&gt;0,Paramètres!L11,"")</f>
        <v/>
      </c>
      <c r="H11" s="122" t="str">
        <f ca="1">IF(Paramètres!M11&lt;&gt;0,Paramètres!M11,"")</f>
        <v/>
      </c>
    </row>
    <row r="12" spans="1:8" x14ac:dyDescent="0.5">
      <c r="A12" s="121" t="str">
        <f ca="1">IF(Paramètres!F12&lt;&gt;0,Paramètres!F12,"")</f>
        <v>Filet de merlan</v>
      </c>
      <c r="B12" s="122" t="str">
        <f ca="1">IF(Paramètres!G12&lt;&gt;0,Paramètres!G12,"")</f>
        <v>Poisson</v>
      </c>
      <c r="C12" s="121" t="str">
        <f ca="1">IF(Paramètres!H12&lt;&gt;0,Paramètres!H12,"")</f>
        <v>Lieu</v>
      </c>
      <c r="D12" s="122" t="str">
        <f ca="1">IF(Paramètres!I12&lt;&gt;0,Paramètres!I12,"")</f>
        <v>Poisson</v>
      </c>
      <c r="E12" s="121" t="str">
        <f ca="1">IF(Paramètres!J12&lt;&gt;0,Paramètres!J12,"")</f>
        <v/>
      </c>
      <c r="F12" s="122" t="str">
        <f ca="1">IF(Paramètres!K12&lt;&gt;0,Paramètres!K12,"")</f>
        <v/>
      </c>
      <c r="G12" s="121" t="str">
        <f ca="1">IF(Paramètres!L12&lt;&gt;0,Paramètres!L12,"")</f>
        <v/>
      </c>
      <c r="H12" s="122" t="str">
        <f ca="1">IF(Paramètres!M12&lt;&gt;0,Paramètres!M12,"")</f>
        <v/>
      </c>
    </row>
    <row r="13" spans="1:8" x14ac:dyDescent="0.5">
      <c r="A13" s="121" t="str">
        <f ca="1">IF(Paramètres!F13&lt;&gt;0,Paramètres!F13,"")</f>
        <v>Haricots verts</v>
      </c>
      <c r="B13" s="122" t="str">
        <f ca="1">IF(Paramètres!G13&lt;&gt;0,Paramètres!G13,"")</f>
        <v>Légumes</v>
      </c>
      <c r="C13" s="121" t="str">
        <f ca="1">IF(Paramètres!H13&lt;&gt;0,Paramètres!H13,"")</f>
        <v/>
      </c>
      <c r="D13" s="122" t="str">
        <f ca="1">IF(Paramètres!I13&lt;&gt;0,Paramètres!I13,"")</f>
        <v/>
      </c>
      <c r="E13" s="121" t="str">
        <f ca="1">IF(Paramètres!J13&lt;&gt;0,Paramètres!J13,"")</f>
        <v/>
      </c>
      <c r="F13" s="122" t="str">
        <f ca="1">IF(Paramètres!K13&lt;&gt;0,Paramètres!K13,"")</f>
        <v/>
      </c>
      <c r="G13" s="121" t="str">
        <f ca="1">IF(Paramètres!L13&lt;&gt;0,Paramètres!L13,"")</f>
        <v/>
      </c>
      <c r="H13" s="122" t="str">
        <f ca="1">IF(Paramètres!M13&lt;&gt;0,Paramètres!M13,"")</f>
        <v/>
      </c>
    </row>
    <row r="14" spans="1:8" x14ac:dyDescent="0.5">
      <c r="A14" s="121" t="str">
        <f ca="1">IF(Paramètres!F14&lt;&gt;0,Paramètres!F14,"")</f>
        <v>Riz</v>
      </c>
      <c r="B14" s="122" t="str">
        <f ca="1">IF(Paramètres!G14&lt;&gt;0,Paramètres!G14,"")</f>
        <v>Féculents</v>
      </c>
      <c r="C14" s="121" t="str">
        <f ca="1">IF(Paramètres!H14&lt;&gt;0,Paramètres!H14,"")</f>
        <v/>
      </c>
      <c r="D14" s="122" t="str">
        <f ca="1">IF(Paramètres!I14&lt;&gt;0,Paramètres!I14,"")</f>
        <v/>
      </c>
      <c r="E14" s="121" t="str">
        <f ca="1">IF(Paramètres!J14&lt;&gt;0,Paramètres!J14,"")</f>
        <v/>
      </c>
      <c r="F14" s="122" t="str">
        <f ca="1">IF(Paramètres!K14&lt;&gt;0,Paramètres!K14,"")</f>
        <v/>
      </c>
      <c r="G14" s="121" t="str">
        <f ca="1">IF(Paramètres!L14&lt;&gt;0,Paramètres!L14,"")</f>
        <v/>
      </c>
      <c r="H14" s="122" t="str">
        <f ca="1">IF(Paramètres!M14&lt;&gt;0,Paramètres!M14,"")</f>
        <v/>
      </c>
    </row>
    <row r="15" spans="1:8" x14ac:dyDescent="0.5">
      <c r="A15" s="121" t="str">
        <f ca="1">IF(Paramètres!F15&lt;&gt;0,Paramètres!F15,"")</f>
        <v/>
      </c>
      <c r="B15" s="122" t="str">
        <f ca="1">IF(Paramètres!G15&lt;&gt;0,Paramètres!G15,"")</f>
        <v/>
      </c>
      <c r="C15" s="121" t="str">
        <f ca="1">IF(Paramètres!H15&lt;&gt;0,Paramètres!H15,"")</f>
        <v/>
      </c>
      <c r="D15" s="122" t="str">
        <f ca="1">IF(Paramètres!I15&lt;&gt;0,Paramètres!I15,"")</f>
        <v/>
      </c>
      <c r="E15" s="121" t="str">
        <f ca="1">IF(Paramètres!J15&lt;&gt;0,Paramètres!J15,"")</f>
        <v/>
      </c>
      <c r="F15" s="122" t="str">
        <f ca="1">IF(Paramètres!K15&lt;&gt;0,Paramètres!K15,"")</f>
        <v/>
      </c>
      <c r="G15" s="121" t="str">
        <f ca="1">IF(Paramètres!L15&lt;&gt;0,Paramètres!L15,"")</f>
        <v/>
      </c>
      <c r="H15" s="122" t="str">
        <f ca="1">IF(Paramètres!M15&lt;&gt;0,Paramètres!M15,"")</f>
        <v/>
      </c>
    </row>
    <row r="16" spans="1:8" x14ac:dyDescent="0.5">
      <c r="A16" s="121" t="str">
        <f ca="1">IF(Paramètres!F16&lt;&gt;0,Paramètres!F16,"")</f>
        <v>Yaourt à la fraise</v>
      </c>
      <c r="B16" s="122" t="str">
        <f ca="1">IF(Paramètres!G16&lt;&gt;0,Paramètres!G16,"")</f>
        <v>Produits laitiers</v>
      </c>
      <c r="C16" s="121" t="str">
        <f ca="1">IF(Paramètres!H16&lt;&gt;0,Paramètres!H16,"")</f>
        <v/>
      </c>
      <c r="D16" s="122" t="str">
        <f ca="1">IF(Paramètres!I16&lt;&gt;0,Paramètres!I16,"")</f>
        <v>Produits laitiers</v>
      </c>
      <c r="E16" s="121" t="str">
        <f ca="1">IF(Paramètres!J16&lt;&gt;0,Paramètres!J16,"")</f>
        <v/>
      </c>
      <c r="F16" s="122" t="str">
        <f ca="1">IF(Paramètres!K16&lt;&gt;0,Paramètres!K16,"")</f>
        <v>Produits laitiers</v>
      </c>
      <c r="G16" s="121" t="str">
        <f ca="1">IF(Paramètres!L16&lt;&gt;0,Paramètres!L16,"")</f>
        <v/>
      </c>
      <c r="H16" s="122" t="str">
        <f ca="1">IF(Paramètres!M16&lt;&gt;0,Paramètres!M16,"")</f>
        <v>Produits laitiers</v>
      </c>
    </row>
    <row r="17" spans="1:8" x14ac:dyDescent="0.5">
      <c r="A17" s="121" t="str">
        <f ca="1">IF(Paramètres!F17&lt;&gt;0,Paramètres!F17,"")</f>
        <v>Yaourt à la vanille</v>
      </c>
      <c r="B17" s="122" t="str">
        <f ca="1">IF(Paramètres!G17&lt;&gt;0,Paramètres!G17,"")</f>
        <v>Produits laitiers</v>
      </c>
      <c r="C17" s="121" t="str">
        <f ca="1">IF(Paramètres!H17&lt;&gt;0,Paramètres!H17,"")</f>
        <v/>
      </c>
      <c r="D17" s="122" t="str">
        <f ca="1">IF(Paramètres!I17&lt;&gt;0,Paramètres!I17,"")</f>
        <v>Produits laitiers</v>
      </c>
      <c r="E17" s="121" t="str">
        <f ca="1">IF(Paramètres!J17&lt;&gt;0,Paramètres!J17,"")</f>
        <v/>
      </c>
      <c r="F17" s="122" t="str">
        <f ca="1">IF(Paramètres!K17&lt;&gt;0,Paramètres!K17,"")</f>
        <v>Produits laitiers</v>
      </c>
      <c r="G17" s="121" t="str">
        <f ca="1">IF(Paramètres!L17&lt;&gt;0,Paramètres!L17,"")</f>
        <v/>
      </c>
      <c r="H17" s="122" t="str">
        <f ca="1">IF(Paramètres!M17&lt;&gt;0,Paramètres!M17,"")</f>
        <v>Produits laitiers</v>
      </c>
    </row>
    <row r="18" spans="1:8" x14ac:dyDescent="0.5">
      <c r="A18" s="121" t="str">
        <f ca="1">IF(Paramètres!F18&lt;&gt;0,Paramètres!F18,"")</f>
        <v>Leerdammer</v>
      </c>
      <c r="B18" s="122" t="str">
        <f ca="1">IF(Paramètres!G18&lt;&gt;0,Paramètres!G18,"")</f>
        <v>Produits laitiers</v>
      </c>
      <c r="C18" s="121" t="str">
        <f ca="1">IF(Paramètres!H18&lt;&gt;0,Paramètres!H18,"")</f>
        <v/>
      </c>
      <c r="D18" s="122" t="str">
        <f ca="1">IF(Paramètres!I18&lt;&gt;0,Paramètres!I18,"")</f>
        <v>Produits laitiers</v>
      </c>
      <c r="E18" s="121" t="str">
        <f ca="1">IF(Paramètres!J18&lt;&gt;0,Paramètres!J18,"")</f>
        <v/>
      </c>
      <c r="F18" s="122" t="str">
        <f ca="1">IF(Paramètres!K18&lt;&gt;0,Paramètres!K18,"")</f>
        <v>Produits laitiers</v>
      </c>
      <c r="G18" s="121" t="str">
        <f ca="1">IF(Paramètres!L18&lt;&gt;0,Paramètres!L18,"")</f>
        <v/>
      </c>
      <c r="H18" s="122" t="str">
        <f ca="1">IF(Paramètres!M18&lt;&gt;0,Paramètres!M18,"")</f>
        <v>Produits laitiers</v>
      </c>
    </row>
    <row r="19" spans="1:8" x14ac:dyDescent="0.5">
      <c r="A19" s="121" t="str">
        <f ca="1">IF(Paramètres!F19&lt;&gt;0,Paramètres!F19,"")</f>
        <v/>
      </c>
      <c r="B19" s="122" t="str">
        <f ca="1">IF(Paramètres!G19&lt;&gt;0,Paramètres!G19,"")</f>
        <v/>
      </c>
      <c r="C19" s="121" t="str">
        <f ca="1">IF(Paramètres!H19&lt;&gt;0,Paramètres!H19,"")</f>
        <v/>
      </c>
      <c r="D19" s="122" t="str">
        <f ca="1">IF(Paramètres!I19&lt;&gt;0,Paramètres!I19,"")</f>
        <v/>
      </c>
      <c r="E19" s="121" t="str">
        <f ca="1">IF(Paramètres!J19&lt;&gt;0,Paramètres!J19,"")</f>
        <v/>
      </c>
      <c r="F19" s="122" t="str">
        <f ca="1">IF(Paramètres!K19&lt;&gt;0,Paramètres!K19,"")</f>
        <v/>
      </c>
      <c r="G19" s="121" t="str">
        <f ca="1">IF(Paramètres!L19&lt;&gt;0,Paramètres!L19,"")</f>
        <v/>
      </c>
      <c r="H19" s="122" t="str">
        <f ca="1">IF(Paramètres!M19&lt;&gt;0,Paramètres!M19,"")</f>
        <v/>
      </c>
    </row>
    <row r="20" spans="1:8" x14ac:dyDescent="0.5">
      <c r="A20" s="121" t="str">
        <f ca="1">IF(Paramètres!F20&lt;&gt;0,Paramètres!F20,"")</f>
        <v>Tarte aux pommes</v>
      </c>
      <c r="B20" s="122" t="str">
        <f ca="1">IF(Paramètres!G20&lt;&gt;0,Paramètres!G20,"")</f>
        <v>Légumes et fruits cuits</v>
      </c>
      <c r="C20" s="121" t="str">
        <f ca="1">IF(Paramètres!H20&lt;&gt;0,Paramètres!H20,"")</f>
        <v>Corbeille de fruits</v>
      </c>
      <c r="D20" s="122" t="str">
        <f ca="1">IF(Paramètres!I20&lt;&gt;0,Paramètres!I20,"")</f>
        <v>Légumes et fruits crus</v>
      </c>
      <c r="E20" s="121" t="str">
        <f ca="1">IF(Paramètres!J20&lt;&gt;0,Paramètres!J20,"")</f>
        <v/>
      </c>
      <c r="F20" s="122" t="str">
        <f ca="1">IF(Paramètres!K20&lt;&gt;0,Paramètres!K20,"")</f>
        <v/>
      </c>
      <c r="G20" s="121" t="str">
        <f ca="1">IF(Paramètres!L20&lt;&gt;0,Paramètres!L20,"")</f>
        <v>s</v>
      </c>
      <c r="H20" s="122" t="str">
        <f ca="1">IF(Paramètres!M20&lt;&gt;0,Paramètres!M20,"")</f>
        <v>Féculents</v>
      </c>
    </row>
    <row r="21" spans="1:8" x14ac:dyDescent="0.5">
      <c r="A21" s="121" t="str">
        <f ca="1">IF(Paramètres!F21&lt;&gt;0,Paramètres!F21,"")</f>
        <v>Salade de fruit frais</v>
      </c>
      <c r="B21" s="122" t="str">
        <f ca="1">IF(Paramètres!G21&lt;&gt;0,Paramètres!G21,"")</f>
        <v>Légumes et fruits crus</v>
      </c>
      <c r="C21" s="121" t="str">
        <f ca="1">IF(Paramètres!H21&lt;&gt;0,Paramètres!H21,"")</f>
        <v/>
      </c>
      <c r="D21" s="122" t="str">
        <f ca="1">IF(Paramètres!I21&lt;&gt;0,Paramètres!I21,"")</f>
        <v/>
      </c>
      <c r="E21" s="121" t="str">
        <f ca="1">IF(Paramètres!J21&lt;&gt;0,Paramètres!J21,"")</f>
        <v/>
      </c>
      <c r="F21" s="122" t="str">
        <f ca="1">IF(Paramètres!K21&lt;&gt;0,Paramètres!K21,"")</f>
        <v/>
      </c>
      <c r="G21" s="121" t="str">
        <f ca="1">IF(Paramètres!L21&lt;&gt;0,Paramètres!L21,"")</f>
        <v/>
      </c>
      <c r="H21" s="122" t="str">
        <f ca="1">IF(Paramètres!M21&lt;&gt;0,Paramètres!M21,"")</f>
        <v/>
      </c>
    </row>
    <row r="22" spans="1:8" x14ac:dyDescent="0.5">
      <c r="A22" s="121" t="str">
        <f ca="1">IF(Paramètres!F22&lt;&gt;0,Paramètres!F22,"")</f>
        <v/>
      </c>
      <c r="B22" s="122" t="str">
        <f ca="1">IF(Paramètres!G22&lt;&gt;0,Paramètres!G22,"")</f>
        <v/>
      </c>
      <c r="C22" s="121" t="str">
        <f ca="1">IF(Paramètres!H22&lt;&gt;0,Paramètres!H22,"")</f>
        <v/>
      </c>
      <c r="D22" s="122" t="str">
        <f ca="1">IF(Paramètres!I22&lt;&gt;0,Paramètres!I22,"")</f>
        <v/>
      </c>
      <c r="E22" s="121" t="str">
        <f ca="1">IF(Paramètres!J22&lt;&gt;0,Paramètres!J22,"")</f>
        <v/>
      </c>
      <c r="F22" s="122" t="str">
        <f ca="1">IF(Paramètres!K22&lt;&gt;0,Paramètres!K22,"")</f>
        <v/>
      </c>
      <c r="G22" s="121" t="str">
        <f ca="1">IF(Paramètres!L22&lt;&gt;0,Paramètres!L22,"")</f>
        <v/>
      </c>
      <c r="H22" s="122" t="str">
        <f ca="1">IF(Paramètres!M22&lt;&gt;0,Paramètres!M22,"")</f>
        <v/>
      </c>
    </row>
    <row r="23" spans="1:8" x14ac:dyDescent="0.5">
      <c r="A23" s="121" t="str">
        <f ca="1">IF(Paramètres!F23&lt;&gt;0,Paramètres!F23,"")</f>
        <v>Légende :</v>
      </c>
      <c r="B23" s="122" t="str">
        <f ca="1">IF(Paramètres!G23&lt;&gt;0,Paramètres!G23,"")</f>
        <v/>
      </c>
      <c r="C23" s="121" t="str">
        <f ca="1">IF(Paramètres!H23&lt;&gt;0,Paramètres!H23,"")</f>
        <v>Légumes et fruits crus</v>
      </c>
      <c r="D23" s="122" t="str">
        <f ca="1">IF(Paramètres!I23&lt;&gt;0,Paramètres!I23,"")</f>
        <v>Légumes et fruits crus</v>
      </c>
      <c r="E23" s="121" t="str">
        <f ca="1">IF(Paramètres!J23&lt;&gt;0,Paramètres!J23,"")</f>
        <v>Plats protidiques</v>
      </c>
      <c r="F23" s="122" t="str">
        <f ca="1">IF(Paramètres!K23&lt;&gt;0,Paramètres!K23,"")</f>
        <v>Plats protidiques</v>
      </c>
      <c r="G23" s="121" t="str">
        <f ca="1">IF(Paramètres!L23&lt;&gt;0,Paramètres!L23,"")</f>
        <v/>
      </c>
      <c r="H23" s="122" t="str">
        <f ca="1">IF(Paramètres!M23&lt;&gt;0,Paramètres!M23,"")</f>
        <v/>
      </c>
    </row>
    <row r="24" spans="1:8" x14ac:dyDescent="0.5">
      <c r="A24" s="121" t="str">
        <f ca="1">IF(Paramètres!F24&lt;&gt;0,Paramètres!F24,"")</f>
        <v/>
      </c>
      <c r="B24" s="122" t="str">
        <f ca="1">IF(Paramètres!G24&lt;&gt;0,Paramètres!G24,"")</f>
        <v/>
      </c>
      <c r="C24" s="121" t="str">
        <f ca="1">IF(Paramètres!H24&lt;&gt;0,Paramètres!H24,"")</f>
        <v>Féculents</v>
      </c>
      <c r="D24" s="122" t="str">
        <f ca="1">IF(Paramètres!I24&lt;&gt;0,Paramètres!I24,"")</f>
        <v>Féculents</v>
      </c>
      <c r="E24" s="121" t="str">
        <f ca="1">IF(Paramètres!J24&lt;&gt;0,Paramètres!J24,"")</f>
        <v>Produits laitiers</v>
      </c>
      <c r="F24" s="122" t="str">
        <f ca="1">IF(Paramètres!K24&lt;&gt;0,Paramètres!K24,"")</f>
        <v>Produits laitiers</v>
      </c>
      <c r="G24" s="121" t="str">
        <f ca="1">IF(Paramètres!L24&lt;&gt;0,Paramètres!L24,"")</f>
        <v/>
      </c>
      <c r="H24" s="122" t="str">
        <f ca="1">IF(Paramètres!M24&lt;&gt;0,Paramètres!M24,"")</f>
        <v/>
      </c>
    </row>
    <row r="25" spans="1:8" x14ac:dyDescent="0.5">
      <c r="A25" s="121" t="str">
        <f ca="1">IF(Paramètres!F25&lt;&gt;0,Paramètres!F25,"")</f>
        <v/>
      </c>
      <c r="B25" s="122" t="str">
        <f ca="1">IF(Paramètres!G25&lt;&gt;0,Paramètres!G25,"")</f>
        <v/>
      </c>
      <c r="C25" s="121" t="str">
        <f ca="1">IF(Paramètres!H25&lt;&gt;0,Paramètres!H25,"")</f>
        <v>Légumes et fruits cuits</v>
      </c>
      <c r="D25" s="122" t="str">
        <f ca="1">IF(Paramètres!I25&lt;&gt;0,Paramètres!I25,"")</f>
        <v>Légumes et fruits cuits</v>
      </c>
      <c r="E25" s="121" t="str">
        <f ca="1">IF(Paramètres!J25&lt;&gt;0,Paramètres!J25,"")</f>
        <v/>
      </c>
      <c r="F25" s="122" t="str">
        <f ca="1">IF(Paramètres!K25&lt;&gt;0,Paramètres!K25,"")</f>
        <v/>
      </c>
      <c r="G25" s="121" t="str">
        <f ca="1">IF(Paramètres!L25&lt;&gt;0,Paramètres!L25,"")</f>
        <v>BON APPÉTIT</v>
      </c>
      <c r="H25" s="122" t="str">
        <f ca="1">IF(Paramètres!M25&lt;&gt;0,Paramètres!M25,"")</f>
        <v/>
      </c>
    </row>
    <row r="26" spans="1:8" x14ac:dyDescent="0.5">
      <c r="A26" s="121" t="str">
        <f ca="1">IF(Paramètres!F26&lt;&gt;0,Paramètres!F26,"")</f>
        <v/>
      </c>
      <c r="B26" s="122" t="str">
        <f ca="1">IF(Paramètres!G26&lt;&gt;0,Paramètres!G26,"")</f>
        <v/>
      </c>
      <c r="C26" s="121" t="str">
        <f ca="1">IF(Paramètres!H26&lt;&gt;0,Paramètres!H26,"")</f>
        <v/>
      </c>
      <c r="D26" s="122" t="str">
        <f ca="1">IF(Paramètres!I26&lt;&gt;0,Paramètres!I26,"")</f>
        <v/>
      </c>
      <c r="E26" s="121" t="str">
        <f ca="1">IF(Paramètres!J26&lt;&gt;0,Paramètres!J26,"")</f>
        <v/>
      </c>
      <c r="F26" s="122" t="str">
        <f ca="1">IF(Paramètres!K26&lt;&gt;0,Paramètres!K26,"")</f>
        <v/>
      </c>
      <c r="G26" s="121" t="str">
        <f ca="1">IF(Paramètres!L26&lt;&gt;0,Paramètres!L26,"")</f>
        <v/>
      </c>
      <c r="H26" s="122" t="str">
        <f ca="1">IF(Paramètres!M26&lt;&gt;0,Paramètres!M26,"")</f>
        <v/>
      </c>
    </row>
    <row r="27" spans="1:8" x14ac:dyDescent="0.5">
      <c r="A27" s="121" t="str">
        <f ca="1">IF(Paramètres!F27&lt;&gt;0,Paramètres!F27,"")</f>
        <v/>
      </c>
      <c r="B27" s="122" t="str">
        <f ca="1">IF(Paramètres!G27&lt;&gt;0,Paramètres!G27,"")</f>
        <v/>
      </c>
      <c r="C27" s="121" t="str">
        <f ca="1">IF(Paramètres!H27&lt;&gt;0,Paramètres!H27,"")</f>
        <v/>
      </c>
      <c r="D27" s="122" t="str">
        <f ca="1">IF(Paramètres!I27&lt;&gt;0,Paramètres!I27,"")</f>
        <v/>
      </c>
      <c r="E27" s="121" t="str">
        <f ca="1">IF(Paramètres!J27&lt;&gt;0,Paramètres!J27,"")</f>
        <v/>
      </c>
      <c r="F27" s="122" t="str">
        <f ca="1">IF(Paramètres!K27&lt;&gt;0,Paramètres!K27,"")</f>
        <v/>
      </c>
      <c r="G27" s="121" t="str">
        <f ca="1">IF(Paramètres!L27&lt;&gt;0,Paramètres!L27,"")</f>
        <v/>
      </c>
      <c r="H27" s="122" t="str">
        <f ca="1">IF(Paramètres!M27&lt;&gt;0,Paramètres!M27,"")</f>
        <v/>
      </c>
    </row>
    <row r="28" spans="1:8" x14ac:dyDescent="0.5">
      <c r="A28" s="121" t="str">
        <f ca="1">IF(Paramètres!F28&lt;&gt;0,Paramètres!F28,"")</f>
        <v/>
      </c>
      <c r="B28" s="122" t="str">
        <f ca="1">IF(Paramètres!G28&lt;&gt;0,Paramètres!G28,"")</f>
        <v/>
      </c>
      <c r="C28" s="121" t="str">
        <f ca="1">IF(Paramètres!H28&lt;&gt;0,Paramètres!H28,"")</f>
        <v/>
      </c>
      <c r="D28" s="122" t="str">
        <f ca="1">IF(Paramètres!I28&lt;&gt;0,Paramètres!I28,"")</f>
        <v/>
      </c>
      <c r="E28" s="121" t="str">
        <f ca="1">IF(Paramètres!J28&lt;&gt;0,Paramètres!J28,"")</f>
        <v/>
      </c>
      <c r="F28" s="122" t="str">
        <f ca="1">IF(Paramètres!K28&lt;&gt;0,Paramètres!K28,"")</f>
        <v/>
      </c>
      <c r="G28" s="121" t="str">
        <f ca="1">IF(Paramètres!L28&lt;&gt;0,Paramètres!L28,"")</f>
        <v/>
      </c>
      <c r="H28" s="122" t="str">
        <f ca="1">IF(Paramètres!M28&lt;&gt;0,Paramètres!M28,"")</f>
        <v/>
      </c>
    </row>
    <row r="29" spans="1:8" x14ac:dyDescent="0.5">
      <c r="A29" s="121" t="str">
        <f ca="1">IF(Paramètres!F29&lt;&gt;0,Paramètres!F29,"")</f>
        <v/>
      </c>
      <c r="B29" s="122" t="str">
        <f ca="1">IF(Paramètres!G29&lt;&gt;0,Paramètres!G29,"")</f>
        <v/>
      </c>
      <c r="C29" s="121" t="str">
        <f ca="1">IF(Paramètres!H29&lt;&gt;0,Paramètres!H29,"")</f>
        <v/>
      </c>
      <c r="D29" s="122" t="str">
        <f ca="1">IF(Paramètres!I29&lt;&gt;0,Paramètres!I29,"")</f>
        <v/>
      </c>
      <c r="E29" s="121" t="str">
        <f ca="1">IF(Paramètres!J29&lt;&gt;0,Paramètres!J29,"")</f>
        <v/>
      </c>
      <c r="F29" s="122" t="str">
        <f ca="1">IF(Paramètres!K29&lt;&gt;0,Paramètres!K29,"")</f>
        <v/>
      </c>
      <c r="G29" s="121" t="str">
        <f ca="1">IF(Paramètres!L29&lt;&gt;0,Paramètres!L29,"")</f>
        <v/>
      </c>
      <c r="H29" s="122" t="str">
        <f ca="1">IF(Paramètres!M29&lt;&gt;0,Paramètres!M29,"")</f>
        <v/>
      </c>
    </row>
    <row r="30" spans="1:8" x14ac:dyDescent="0.5">
      <c r="A30" s="121" t="str">
        <f ca="1">IF(Paramètres!F30&lt;&gt;0,Paramètres!F30,"")</f>
        <v/>
      </c>
      <c r="B30" s="122" t="str">
        <f ca="1">IF(Paramètres!G30&lt;&gt;0,Paramètres!G30,"")</f>
        <v/>
      </c>
      <c r="C30" s="121" t="str">
        <f ca="1">IF(Paramètres!H30&lt;&gt;0,Paramètres!H30,"")</f>
        <v/>
      </c>
      <c r="D30" s="122" t="str">
        <f ca="1">IF(Paramètres!I30&lt;&gt;0,Paramètres!I30,"")</f>
        <v/>
      </c>
      <c r="E30" s="121" t="str">
        <f ca="1">IF(Paramètres!J30&lt;&gt;0,Paramètres!J30,"")</f>
        <v/>
      </c>
      <c r="F30" s="122" t="str">
        <f ca="1">IF(Paramètres!K30&lt;&gt;0,Paramètres!K30,"")</f>
        <v/>
      </c>
      <c r="G30" s="121" t="str">
        <f ca="1">IF(Paramètres!L30&lt;&gt;0,Paramètres!L30,"")</f>
        <v/>
      </c>
      <c r="H30" s="122" t="str">
        <f ca="1">IF(Paramètres!M30&lt;&gt;0,Paramètres!M30,"")</f>
        <v/>
      </c>
    </row>
    <row r="31" spans="1:8" x14ac:dyDescent="0.5">
      <c r="A31" s="121" t="str">
        <f ca="1">IF(Paramètres!F31&lt;&gt;0,Paramètres!F31,"")</f>
        <v/>
      </c>
      <c r="B31" s="122" t="str">
        <f ca="1">IF(Paramètres!G31&lt;&gt;0,Paramètres!G31,"")</f>
        <v/>
      </c>
      <c r="C31" s="121" t="str">
        <f ca="1">IF(Paramètres!H31&lt;&gt;0,Paramètres!H31,"")</f>
        <v/>
      </c>
      <c r="D31" s="122" t="str">
        <f ca="1">IF(Paramètres!I31&lt;&gt;0,Paramètres!I31,"")</f>
        <v/>
      </c>
      <c r="E31" s="121" t="str">
        <f ca="1">IF(Paramètres!J31&lt;&gt;0,Paramètres!J31,"")</f>
        <v/>
      </c>
      <c r="F31" s="122" t="str">
        <f ca="1">IF(Paramètres!K31&lt;&gt;0,Paramètres!K31,"")</f>
        <v/>
      </c>
      <c r="G31" s="121" t="str">
        <f ca="1">IF(Paramètres!L31&lt;&gt;0,Paramètres!L31,"")</f>
        <v/>
      </c>
      <c r="H31" s="122" t="str">
        <f ca="1">IF(Paramètres!M31&lt;&gt;0,Paramètres!M31,"")</f>
        <v/>
      </c>
    </row>
    <row r="33" spans="1:7" x14ac:dyDescent="0.5">
      <c r="C33" s="123"/>
      <c r="D33" s="118"/>
    </row>
    <row r="34" spans="1:7" ht="18.75" x14ac:dyDescent="0.25">
      <c r="A34" s="117"/>
      <c r="B34" s="118"/>
      <c r="C34" s="117"/>
      <c r="D34" s="118"/>
      <c r="E34" s="117"/>
      <c r="F34" s="118"/>
      <c r="G34" s="117"/>
    </row>
    <row r="35" spans="1:7" ht="18.75" x14ac:dyDescent="0.25">
      <c r="A35" s="117"/>
      <c r="B35" s="118"/>
      <c r="C35" s="117"/>
      <c r="D35" s="118"/>
      <c r="E35" s="117"/>
      <c r="F35" s="118"/>
      <c r="G35" s="117"/>
    </row>
    <row r="36" spans="1:7" ht="18.75" x14ac:dyDescent="0.25">
      <c r="A36" s="117"/>
      <c r="B36" s="118"/>
      <c r="C36" s="117"/>
      <c r="D36" s="118"/>
      <c r="E36" s="117"/>
      <c r="F36" s="118"/>
      <c r="G36" s="117"/>
    </row>
    <row r="37" spans="1:7" ht="18.75" x14ac:dyDescent="0.25">
      <c r="A37" s="117"/>
      <c r="B37" s="118"/>
      <c r="C37" s="117"/>
      <c r="D37" s="118"/>
      <c r="E37" s="117"/>
      <c r="F37" s="118"/>
      <c r="G37" s="117"/>
    </row>
    <row r="38" spans="1:7" ht="18.75" x14ac:dyDescent="0.25">
      <c r="A38" s="117"/>
      <c r="B38" s="118"/>
      <c r="C38" s="117"/>
      <c r="D38" s="118"/>
      <c r="E38" s="117"/>
      <c r="F38" s="118"/>
      <c r="G38" s="117"/>
    </row>
    <row r="39" spans="1:7" ht="18.75" x14ac:dyDescent="0.25">
      <c r="A39" s="117"/>
      <c r="B39" s="118"/>
      <c r="C39" s="117"/>
      <c r="D39" s="118"/>
      <c r="E39" s="117"/>
      <c r="F39" s="118"/>
      <c r="G39" s="117"/>
    </row>
    <row r="40" spans="1:7" ht="18.75" x14ac:dyDescent="0.25">
      <c r="A40" s="117"/>
      <c r="B40" s="118"/>
      <c r="C40" s="117"/>
      <c r="D40" s="118"/>
      <c r="E40" s="117"/>
      <c r="F40" s="118"/>
      <c r="G40" s="117"/>
    </row>
    <row r="41" spans="1:7" x14ac:dyDescent="0.5">
      <c r="E41" s="117"/>
      <c r="F41" s="118"/>
    </row>
    <row r="42" spans="1:7" x14ac:dyDescent="0.5">
      <c r="A42" s="117"/>
      <c r="B42" s="118"/>
      <c r="E42" s="117"/>
      <c r="F42" s="118"/>
    </row>
    <row r="47" spans="1:7" x14ac:dyDescent="0.5">
      <c r="A47" s="117"/>
      <c r="B47" s="118"/>
    </row>
  </sheetData>
  <sheetProtection sheet="1" objects="1" scenarios="1" formatRows="0"/>
  <customSheetViews>
    <customSheetView guid="{756EAC38-9D43-47FF-BD55-C7A7235E51EF}" showPageBreaks="1" view="pageLayout">
      <selection activeCell="F3" sqref="F3"/>
      <pageMargins left="0.25" right="0.25" top="0.75" bottom="0.75" header="0.3" footer="0.3"/>
      <pageSetup paperSize="9" fitToWidth="0" fitToHeight="0" pageOrder="overThenDown" orientation="landscape" useFirstPageNumber="1" horizontalDpi="200" verticalDpi="200" r:id="rId1"/>
      <headerFooter alignWithMargins="0">
        <oddHeader>&amp;C&amp;A</oddHeader>
        <oddFooter>&amp;CPage &amp;P</oddFooter>
      </headerFooter>
    </customSheetView>
  </customSheetViews>
  <conditionalFormatting sqref="A8:A31 C8:C31 E8:E31 G8:G31">
    <cfRule type="expression" dxfId="6" priority="3">
      <formula>VLOOKUP(B8,T_CONV_PLATS_D2R,2,FALSE)=TP_PROD_LAITIERS</formula>
    </cfRule>
    <cfRule type="expression" dxfId="5" priority="4">
      <formula>VLOOKUP(B8,T_CONV_PLATS_D2R,2,FALSE)=TP_FECULENTS</formula>
    </cfRule>
    <cfRule type="expression" dxfId="4" priority="5">
      <formula>VLOOKUP(B8,T_CONV_PLATS_D2R,2,FALSE)=TP_LEGFRU_CUITS</formula>
    </cfRule>
    <cfRule type="expression" dxfId="3" priority="6">
      <formula>VLOOKUP(B8,T_CONV_PLATS_D2R,2,FALSE)=TP_LEGFRU_CRUS</formula>
    </cfRule>
    <cfRule type="expression" dxfId="2" priority="7">
      <formula>VLOOKUP(B8,T_CONV_PLATS_D2R,2,FALSE)=TP_PROTIDIQUES</formula>
    </cfRule>
  </conditionalFormatting>
  <conditionalFormatting sqref="A8:A31">
    <cfRule type="cellIs" dxfId="1" priority="2" operator="equal">
      <formula>V_LEGENDE</formula>
    </cfRule>
  </conditionalFormatting>
  <conditionalFormatting sqref="G8:G31">
    <cfRule type="cellIs" dxfId="0" priority="1" operator="equal">
      <formula>V_INVITATION</formula>
    </cfRule>
  </conditionalFormatting>
  <printOptions horizontalCentered="1" verticalCentered="1"/>
  <pageMargins left="0.23622047244094491" right="0.23622047244094491" top="0.33" bottom="0.32" header="0.31496062992125984" footer="0.31496062992125984"/>
  <pageSetup paperSize="9" scale="81" pageOrder="overThenDown" orientation="landscape" useFirstPageNumber="1" horizontalDpi="200" verticalDpi="200" r:id="rId2"/>
  <headerFooter alignWithMargins="0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6058A-CDB4-4BCC-AE75-C33D4669E2A8}">
  <sheetPr codeName="Feuil7"/>
  <dimension ref="A1:T31"/>
  <sheetViews>
    <sheetView workbookViewId="0"/>
  </sheetViews>
  <sheetFormatPr baseColWidth="10" defaultRowHeight="14.25" x14ac:dyDescent="0.2"/>
  <cols>
    <col min="1" max="2" width="22.625" customWidth="1"/>
    <col min="6" max="13" width="11.875" customWidth="1"/>
  </cols>
  <sheetData>
    <row r="1" spans="1:20" ht="23.25" customHeight="1" x14ac:dyDescent="0.2">
      <c r="A1" s="129" t="s">
        <v>261</v>
      </c>
      <c r="B1" s="129" t="s">
        <v>262</v>
      </c>
      <c r="D1" s="82"/>
      <c r="E1" s="82"/>
      <c r="F1" s="125" t="s">
        <v>254</v>
      </c>
      <c r="G1" s="124" t="s">
        <v>239</v>
      </c>
      <c r="H1" s="82"/>
      <c r="I1" s="82"/>
      <c r="J1" s="82"/>
      <c r="K1" s="82"/>
      <c r="L1" s="82"/>
      <c r="M1" s="82"/>
      <c r="N1" s="82"/>
    </row>
    <row r="2" spans="1:20" ht="16.5" x14ac:dyDescent="0.3">
      <c r="A2" s="135" t="s">
        <v>257</v>
      </c>
      <c r="B2" s="130" t="s">
        <v>21</v>
      </c>
      <c r="D2" s="82"/>
      <c r="E2" s="82"/>
      <c r="F2" s="126"/>
      <c r="G2" s="49"/>
      <c r="H2" s="82"/>
      <c r="I2" s="82"/>
      <c r="J2" s="82"/>
      <c r="K2" s="82"/>
      <c r="L2" s="82"/>
      <c r="M2" s="82"/>
      <c r="N2" s="82"/>
    </row>
    <row r="3" spans="1:20" ht="16.5" x14ac:dyDescent="0.3">
      <c r="A3" s="136" t="s">
        <v>258</v>
      </c>
      <c r="B3" s="130" t="s">
        <v>21</v>
      </c>
      <c r="F3" s="125" t="s">
        <v>240</v>
      </c>
      <c r="G3" s="124" t="s">
        <v>240</v>
      </c>
      <c r="H3" s="82"/>
      <c r="I3" s="82"/>
      <c r="J3" s="82"/>
      <c r="K3" s="82"/>
      <c r="L3" s="82"/>
      <c r="M3" s="82"/>
      <c r="N3" s="82"/>
    </row>
    <row r="4" spans="1:20" ht="16.5" x14ac:dyDescent="0.3">
      <c r="A4" s="137" t="s">
        <v>259</v>
      </c>
      <c r="B4" s="132" t="s">
        <v>23</v>
      </c>
      <c r="D4" s="82"/>
      <c r="E4" s="82"/>
      <c r="F4" s="126"/>
      <c r="G4" s="49"/>
      <c r="H4" s="82"/>
      <c r="I4" s="82"/>
      <c r="J4" s="82"/>
      <c r="K4" s="82"/>
      <c r="L4" s="82"/>
      <c r="M4" s="82"/>
      <c r="N4" s="82"/>
    </row>
    <row r="5" spans="1:20" ht="16.5" x14ac:dyDescent="0.3">
      <c r="A5" s="138" t="s">
        <v>22</v>
      </c>
      <c r="B5" s="133" t="s">
        <v>22</v>
      </c>
      <c r="D5" s="82"/>
      <c r="E5" s="82"/>
      <c r="F5" s="125" t="s">
        <v>255</v>
      </c>
      <c r="G5" s="124" t="str">
        <f>UPPER("Bon appétit")</f>
        <v>BON APPÉTIT</v>
      </c>
      <c r="I5" s="82"/>
      <c r="J5" s="82"/>
      <c r="K5" s="82"/>
      <c r="L5" s="82"/>
      <c r="M5" s="82"/>
      <c r="N5" s="82"/>
    </row>
    <row r="6" spans="1:20" x14ac:dyDescent="0.2">
      <c r="D6" s="83"/>
      <c r="E6" s="83"/>
      <c r="F6" s="83"/>
      <c r="G6" s="83"/>
      <c r="H6" s="83"/>
      <c r="I6" s="83"/>
      <c r="J6" s="83"/>
      <c r="K6" s="83"/>
      <c r="L6" s="83"/>
      <c r="M6" s="83"/>
      <c r="N6" s="82"/>
      <c r="O6" s="172" t="s">
        <v>221</v>
      </c>
      <c r="P6" s="168" t="s">
        <v>224</v>
      </c>
      <c r="Q6" s="169"/>
      <c r="R6" s="168" t="s">
        <v>223</v>
      </c>
      <c r="S6" s="169"/>
      <c r="T6" s="170" t="s">
        <v>235</v>
      </c>
    </row>
    <row r="7" spans="1:20" ht="25.5" x14ac:dyDescent="0.2">
      <c r="D7" s="84" t="s">
        <v>236</v>
      </c>
      <c r="E7" s="84" t="s">
        <v>237</v>
      </c>
      <c r="F7" s="110" t="s">
        <v>227</v>
      </c>
      <c r="G7" s="110" t="s">
        <v>231</v>
      </c>
      <c r="H7" s="110" t="s">
        <v>228</v>
      </c>
      <c r="I7" s="110" t="s">
        <v>232</v>
      </c>
      <c r="J7" s="110" t="s">
        <v>229</v>
      </c>
      <c r="K7" s="110" t="s">
        <v>233</v>
      </c>
      <c r="L7" s="110" t="s">
        <v>230</v>
      </c>
      <c r="M7" s="110" t="s">
        <v>234</v>
      </c>
      <c r="N7" s="82"/>
      <c r="O7" s="173"/>
      <c r="P7" s="84" t="s">
        <v>222</v>
      </c>
      <c r="Q7" s="84" t="s">
        <v>218</v>
      </c>
      <c r="R7" s="84" t="s">
        <v>218</v>
      </c>
      <c r="S7" s="88" t="s">
        <v>219</v>
      </c>
      <c r="T7" s="171"/>
    </row>
    <row r="8" spans="1:20" ht="14.25" customHeight="1" x14ac:dyDescent="0.2">
      <c r="A8" s="129" t="s">
        <v>264</v>
      </c>
      <c r="D8" s="85">
        <f>R8</f>
        <v>8</v>
      </c>
      <c r="E8" s="85">
        <f t="shared" ref="E8:E31" si="0">_xlfn.IFS(AND($D8&gt;=$R$12,$D8&lt;=$S$12),$D8-$T$12,AND($D8&gt;=$R$11,$D8&lt;=$S$11),$D8-$T$11,AND($D8&gt;=$R$10,$D8&lt;=$S$10),$D8-$T$10,AND($D8&gt;=$R$9,$D8&lt;=$S$9),$D8-$T$9,AND($D8&gt;=$R$8,$D8&lt;=$S$8),$D8-$T$8,1=1,0)</f>
        <v>4</v>
      </c>
      <c r="F8" s="85" t="str">
        <f t="shared" ref="F8:M17" ca="1" si="1">IF($E8&lt;&gt;0,INDIRECT("'"&amp;MENU_SOURCE&amp;"'!"&amp;F$7&amp;$E8),"")</f>
        <v>Salade de tomates</v>
      </c>
      <c r="G8" s="85" t="str">
        <f t="shared" ca="1" si="1"/>
        <v>Légumes et fruits crus</v>
      </c>
      <c r="H8" s="85" t="str">
        <f t="shared" ca="1" si="1"/>
        <v>Filets de harengs</v>
      </c>
      <c r="I8" s="85" t="str">
        <f t="shared" ca="1" si="1"/>
        <v>Plats protidiques</v>
      </c>
      <c r="J8" s="85">
        <f t="shared" ca="1" si="1"/>
        <v>0</v>
      </c>
      <c r="K8" s="85">
        <f t="shared" ca="1" si="1"/>
        <v>0</v>
      </c>
      <c r="L8" s="85">
        <f t="shared" ca="1" si="1"/>
        <v>0</v>
      </c>
      <c r="M8" s="85">
        <f t="shared" ca="1" si="1"/>
        <v>0</v>
      </c>
      <c r="N8" s="82"/>
      <c r="O8" s="85" t="s">
        <v>6</v>
      </c>
      <c r="P8" s="86">
        <f>MAX(COUNTIF(MENU!B4:B7,"&lt;&gt;"),COUNTIF(MENU!D4:D7,"&lt;&gt;"),COUNTIF(MENU!F4:F7,"&lt;&gt;"),COUNTIF(MENU!H4:H7,"&lt;&gt;"))</f>
        <v>2</v>
      </c>
      <c r="Q8" s="89">
        <v>4</v>
      </c>
      <c r="R8" s="92">
        <v>8</v>
      </c>
      <c r="S8" s="87">
        <f>R8+$P8-1</f>
        <v>9</v>
      </c>
      <c r="T8" s="85">
        <f>R8-Q8</f>
        <v>4</v>
      </c>
    </row>
    <row r="9" spans="1:20" ht="16.5" x14ac:dyDescent="0.3">
      <c r="A9" s="130" t="s">
        <v>21</v>
      </c>
      <c r="D9" s="85">
        <f>D8+1</f>
        <v>9</v>
      </c>
      <c r="E9" s="85">
        <f t="shared" si="0"/>
        <v>5</v>
      </c>
      <c r="F9" s="85" t="str">
        <f t="shared" ca="1" si="1"/>
        <v>Pommes de terre en salade</v>
      </c>
      <c r="G9" s="85" t="str">
        <f t="shared" ca="1" si="1"/>
        <v>Légumes et fruits cuits</v>
      </c>
      <c r="H9" s="85">
        <f t="shared" ca="1" si="1"/>
        <v>0</v>
      </c>
      <c r="I9" s="85">
        <f t="shared" ca="1" si="1"/>
        <v>0</v>
      </c>
      <c r="J9" s="85">
        <f t="shared" ca="1" si="1"/>
        <v>0</v>
      </c>
      <c r="K9" s="85">
        <f t="shared" ca="1" si="1"/>
        <v>0</v>
      </c>
      <c r="L9" s="85">
        <f t="shared" ca="1" si="1"/>
        <v>0</v>
      </c>
      <c r="M9" s="85">
        <f t="shared" ca="1" si="1"/>
        <v>0</v>
      </c>
      <c r="N9" s="82"/>
      <c r="O9" s="85" t="s">
        <v>216</v>
      </c>
      <c r="P9" s="86">
        <f>MAX(COUNTIF(MENU!B9:B14,"&lt;&gt;"),COUNTIF(MENU!D9:D14,"&lt;&gt;"),COUNTIF(MENU!F9:F14,"&lt;&gt;"),COUNTIF(MENU!H9:H14,"&lt;&gt;"))</f>
        <v>4</v>
      </c>
      <c r="Q9" s="89">
        <v>9</v>
      </c>
      <c r="R9" s="87">
        <f>S8+2</f>
        <v>11</v>
      </c>
      <c r="S9" s="87">
        <f>R9+$P9-1</f>
        <v>14</v>
      </c>
      <c r="T9" s="85">
        <f>R9-Q9</f>
        <v>2</v>
      </c>
    </row>
    <row r="10" spans="1:20" ht="16.5" x14ac:dyDescent="0.3">
      <c r="A10" s="132" t="s">
        <v>23</v>
      </c>
      <c r="D10" s="85">
        <f t="shared" ref="D10:D31" si="2">D9+1</f>
        <v>10</v>
      </c>
      <c r="E10" s="85">
        <f t="shared" si="0"/>
        <v>0</v>
      </c>
      <c r="F10" s="85" t="str">
        <f t="shared" ca="1" si="1"/>
        <v/>
      </c>
      <c r="G10" s="85" t="str">
        <f t="shared" ca="1" si="1"/>
        <v/>
      </c>
      <c r="H10" s="85" t="str">
        <f t="shared" ca="1" si="1"/>
        <v/>
      </c>
      <c r="I10" s="85" t="str">
        <f t="shared" ca="1" si="1"/>
        <v/>
      </c>
      <c r="J10" s="85" t="str">
        <f t="shared" ca="1" si="1"/>
        <v/>
      </c>
      <c r="K10" s="85" t="str">
        <f t="shared" ca="1" si="1"/>
        <v/>
      </c>
      <c r="L10" s="85" t="str">
        <f t="shared" ca="1" si="1"/>
        <v/>
      </c>
      <c r="M10" s="85" t="str">
        <f t="shared" ca="1" si="1"/>
        <v/>
      </c>
      <c r="N10" s="82"/>
      <c r="O10" s="85" t="s">
        <v>217</v>
      </c>
      <c r="P10" s="86">
        <f>MAX(COUNTIF(MENU!B21:B24,"&lt;&gt;"),COUNTIF(MENU!D21:D24,"&lt;&gt;"),COUNTIF(MENU!F21:F24,"&lt;&gt;"),COUNTIF(MENU!H21:H24,"&lt;&gt;"))</f>
        <v>3</v>
      </c>
      <c r="Q10" s="89">
        <v>21</v>
      </c>
      <c r="R10" s="87">
        <f>S9+2</f>
        <v>16</v>
      </c>
      <c r="S10" s="87">
        <f>R10+$P10-1</f>
        <v>18</v>
      </c>
      <c r="T10" s="85">
        <f>R10-Q10</f>
        <v>-5</v>
      </c>
    </row>
    <row r="11" spans="1:20" ht="16.5" x14ac:dyDescent="0.3">
      <c r="A11" s="133" t="s">
        <v>22</v>
      </c>
      <c r="D11" s="85">
        <f t="shared" si="2"/>
        <v>11</v>
      </c>
      <c r="E11" s="85">
        <f t="shared" si="0"/>
        <v>9</v>
      </c>
      <c r="F11" s="85" t="str">
        <f t="shared" ca="1" si="1"/>
        <v>Blanquette de veau</v>
      </c>
      <c r="G11" s="85" t="str">
        <f t="shared" ca="1" si="1"/>
        <v>Viande</v>
      </c>
      <c r="H11" s="85" t="str">
        <f t="shared" ca="1" si="1"/>
        <v>Sauté de dinde</v>
      </c>
      <c r="I11" s="85" t="str">
        <f t="shared" ca="1" si="1"/>
        <v>Viande</v>
      </c>
      <c r="J11" s="85">
        <f t="shared" ca="1" si="1"/>
        <v>0</v>
      </c>
      <c r="K11" s="85">
        <f t="shared" ca="1" si="1"/>
        <v>0</v>
      </c>
      <c r="L11" s="85">
        <f t="shared" ca="1" si="1"/>
        <v>0</v>
      </c>
      <c r="M11" s="85">
        <f t="shared" ca="1" si="1"/>
        <v>0</v>
      </c>
      <c r="N11" s="82"/>
      <c r="O11" s="85" t="s">
        <v>13</v>
      </c>
      <c r="P11" s="86">
        <f>MAX(COUNTIF(MENU!B16:B19,"&lt;&gt;"),COUNTIF(MENU!D16:D19,"&lt;&gt;"),COUNTIF(MENU!F16:F19,"&lt;&gt;"),COUNTIF(MENU!H16:H19,"&lt;&gt;"))</f>
        <v>2</v>
      </c>
      <c r="Q11" s="89">
        <v>16</v>
      </c>
      <c r="R11" s="87">
        <f>S10+2</f>
        <v>20</v>
      </c>
      <c r="S11" s="87">
        <f>R11+$P11-1</f>
        <v>21</v>
      </c>
      <c r="T11" s="85">
        <f>R11-Q11</f>
        <v>4</v>
      </c>
    </row>
    <row r="12" spans="1:20" ht="16.5" x14ac:dyDescent="0.3">
      <c r="A12" s="131" t="s">
        <v>20</v>
      </c>
      <c r="D12" s="85">
        <f t="shared" si="2"/>
        <v>12</v>
      </c>
      <c r="E12" s="85">
        <f t="shared" si="0"/>
        <v>10</v>
      </c>
      <c r="F12" s="85" t="str">
        <f t="shared" ca="1" si="1"/>
        <v>Filet de merlan</v>
      </c>
      <c r="G12" s="85" t="str">
        <f t="shared" ca="1" si="1"/>
        <v>Poisson</v>
      </c>
      <c r="H12" s="85" t="str">
        <f t="shared" ca="1" si="1"/>
        <v>Lieu</v>
      </c>
      <c r="I12" s="85" t="str">
        <f t="shared" ca="1" si="1"/>
        <v>Poisson</v>
      </c>
      <c r="J12" s="85">
        <f t="shared" ca="1" si="1"/>
        <v>0</v>
      </c>
      <c r="K12" s="85">
        <f t="shared" ca="1" si="1"/>
        <v>0</v>
      </c>
      <c r="L12" s="85">
        <f t="shared" ca="1" si="1"/>
        <v>0</v>
      </c>
      <c r="M12" s="85">
        <f t="shared" ca="1" si="1"/>
        <v>0</v>
      </c>
      <c r="N12" s="82"/>
      <c r="O12" s="85" t="s">
        <v>220</v>
      </c>
      <c r="P12" s="89">
        <v>3</v>
      </c>
      <c r="Q12" s="89">
        <v>28</v>
      </c>
      <c r="R12" s="87">
        <f>S11+2</f>
        <v>23</v>
      </c>
      <c r="S12" s="87">
        <f>R12+$P12-1</f>
        <v>25</v>
      </c>
      <c r="T12" s="85">
        <f>R12-Q12</f>
        <v>-5</v>
      </c>
    </row>
    <row r="13" spans="1:20" ht="16.5" x14ac:dyDescent="0.3">
      <c r="A13" s="134" t="s">
        <v>14</v>
      </c>
      <c r="D13" s="85">
        <f t="shared" si="2"/>
        <v>13</v>
      </c>
      <c r="E13" s="85">
        <f t="shared" si="0"/>
        <v>11</v>
      </c>
      <c r="F13" s="85" t="str">
        <f t="shared" ca="1" si="1"/>
        <v>Haricots verts</v>
      </c>
      <c r="G13" s="85" t="str">
        <f t="shared" ca="1" si="1"/>
        <v>Légumes</v>
      </c>
      <c r="H13" s="85">
        <f t="shared" ca="1" si="1"/>
        <v>0</v>
      </c>
      <c r="I13" s="85">
        <f t="shared" ca="1" si="1"/>
        <v>0</v>
      </c>
      <c r="J13" s="85">
        <f t="shared" ca="1" si="1"/>
        <v>0</v>
      </c>
      <c r="K13" s="85">
        <f t="shared" ca="1" si="1"/>
        <v>0</v>
      </c>
      <c r="L13" s="85">
        <f t="shared" ca="1" si="1"/>
        <v>0</v>
      </c>
      <c r="M13" s="85">
        <f t="shared" ca="1" si="1"/>
        <v>0</v>
      </c>
      <c r="N13" s="82"/>
      <c r="O13" s="82"/>
      <c r="P13" s="82"/>
      <c r="Q13" s="82"/>
      <c r="R13" s="82"/>
      <c r="S13" s="82"/>
      <c r="T13" s="82"/>
    </row>
    <row r="14" spans="1:20" x14ac:dyDescent="0.2">
      <c r="D14" s="85">
        <f t="shared" si="2"/>
        <v>14</v>
      </c>
      <c r="E14" s="85">
        <f t="shared" si="0"/>
        <v>12</v>
      </c>
      <c r="F14" s="85" t="str">
        <f t="shared" ca="1" si="1"/>
        <v>Riz</v>
      </c>
      <c r="G14" s="85" t="str">
        <f t="shared" ca="1" si="1"/>
        <v>Féculents</v>
      </c>
      <c r="H14" s="85">
        <f t="shared" ca="1" si="1"/>
        <v>0</v>
      </c>
      <c r="I14" s="85">
        <f t="shared" ca="1" si="1"/>
        <v>0</v>
      </c>
      <c r="J14" s="85">
        <f t="shared" ca="1" si="1"/>
        <v>0</v>
      </c>
      <c r="K14" s="85">
        <f t="shared" ca="1" si="1"/>
        <v>0</v>
      </c>
      <c r="L14" s="85">
        <f t="shared" ca="1" si="1"/>
        <v>0</v>
      </c>
      <c r="M14" s="85">
        <f t="shared" ca="1" si="1"/>
        <v>0</v>
      </c>
      <c r="N14" s="82"/>
      <c r="O14" s="90" t="s">
        <v>253</v>
      </c>
      <c r="P14" s="82"/>
      <c r="Q14" s="82"/>
      <c r="R14" s="82"/>
      <c r="S14" s="82"/>
      <c r="T14" s="82"/>
    </row>
    <row r="15" spans="1:20" x14ac:dyDescent="0.2">
      <c r="D15" s="85">
        <f t="shared" si="2"/>
        <v>15</v>
      </c>
      <c r="E15" s="85">
        <f t="shared" si="0"/>
        <v>0</v>
      </c>
      <c r="F15" s="85" t="str">
        <f t="shared" ca="1" si="1"/>
        <v/>
      </c>
      <c r="G15" s="85" t="str">
        <f t="shared" ca="1" si="1"/>
        <v/>
      </c>
      <c r="H15" s="85" t="str">
        <f t="shared" ca="1" si="1"/>
        <v/>
      </c>
      <c r="I15" s="85" t="str">
        <f t="shared" ca="1" si="1"/>
        <v/>
      </c>
      <c r="J15" s="85" t="str">
        <f t="shared" ca="1" si="1"/>
        <v/>
      </c>
      <c r="K15" s="85" t="str">
        <f t="shared" ca="1" si="1"/>
        <v/>
      </c>
      <c r="L15" s="85" t="str">
        <f t="shared" ca="1" si="1"/>
        <v/>
      </c>
      <c r="M15" s="85" t="str">
        <f t="shared" ca="1" si="1"/>
        <v/>
      </c>
      <c r="N15" s="82"/>
      <c r="O15" s="91" t="s">
        <v>238</v>
      </c>
      <c r="P15" s="82"/>
      <c r="Q15" s="82"/>
      <c r="R15" s="82"/>
      <c r="S15" s="82"/>
      <c r="T15" s="82"/>
    </row>
    <row r="16" spans="1:20" ht="15" x14ac:dyDescent="0.2">
      <c r="A16" s="129" t="s">
        <v>263</v>
      </c>
      <c r="B16" s="129" t="s">
        <v>264</v>
      </c>
      <c r="D16" s="85">
        <f t="shared" si="2"/>
        <v>16</v>
      </c>
      <c r="E16" s="85">
        <f t="shared" si="0"/>
        <v>21</v>
      </c>
      <c r="F16" s="85" t="str">
        <f t="shared" ca="1" si="1"/>
        <v>Yaourt à la fraise</v>
      </c>
      <c r="G16" s="85" t="str">
        <f t="shared" ca="1" si="1"/>
        <v>Produits laitiers</v>
      </c>
      <c r="H16" s="85">
        <f t="shared" ca="1" si="1"/>
        <v>0</v>
      </c>
      <c r="I16" s="85" t="str">
        <f t="shared" ca="1" si="1"/>
        <v>Produits laitiers</v>
      </c>
      <c r="J16" s="85">
        <f t="shared" ca="1" si="1"/>
        <v>0</v>
      </c>
      <c r="K16" s="85" t="str">
        <f t="shared" ca="1" si="1"/>
        <v>Produits laitiers</v>
      </c>
      <c r="L16" s="85">
        <f t="shared" ca="1" si="1"/>
        <v>0</v>
      </c>
      <c r="M16" s="85" t="str">
        <f t="shared" ca="1" si="1"/>
        <v>Produits laitiers</v>
      </c>
      <c r="N16" s="82"/>
    </row>
    <row r="17" spans="1:20" ht="16.5" x14ac:dyDescent="0.3">
      <c r="A17" s="135" t="s">
        <v>257</v>
      </c>
      <c r="B17" s="130" t="s">
        <v>21</v>
      </c>
      <c r="D17" s="85">
        <f t="shared" si="2"/>
        <v>17</v>
      </c>
      <c r="E17" s="85">
        <f t="shared" si="0"/>
        <v>22</v>
      </c>
      <c r="F17" s="85" t="str">
        <f t="shared" ca="1" si="1"/>
        <v>Yaourt à la vanille</v>
      </c>
      <c r="G17" s="85" t="str">
        <f t="shared" ca="1" si="1"/>
        <v>Produits laitiers</v>
      </c>
      <c r="H17" s="85">
        <f t="shared" ca="1" si="1"/>
        <v>0</v>
      </c>
      <c r="I17" s="85" t="str">
        <f t="shared" ca="1" si="1"/>
        <v>Produits laitiers</v>
      </c>
      <c r="J17" s="85">
        <f t="shared" ca="1" si="1"/>
        <v>0</v>
      </c>
      <c r="K17" s="85" t="str">
        <f t="shared" ca="1" si="1"/>
        <v>Produits laitiers</v>
      </c>
      <c r="L17" s="85">
        <f t="shared" ca="1" si="1"/>
        <v>0</v>
      </c>
      <c r="M17" s="85" t="str">
        <f t="shared" ca="1" si="1"/>
        <v>Produits laitiers</v>
      </c>
      <c r="N17" s="82"/>
    </row>
    <row r="18" spans="1:20" ht="16.5" x14ac:dyDescent="0.3">
      <c r="A18" s="136" t="s">
        <v>258</v>
      </c>
      <c r="B18" s="130" t="s">
        <v>21</v>
      </c>
      <c r="D18" s="85">
        <f t="shared" si="2"/>
        <v>18</v>
      </c>
      <c r="E18" s="85">
        <f t="shared" si="0"/>
        <v>23</v>
      </c>
      <c r="F18" s="85" t="str">
        <f t="shared" ref="F18:M31" ca="1" si="3">IF($E18&lt;&gt;0,INDIRECT("'"&amp;MENU_SOURCE&amp;"'!"&amp;F$7&amp;$E18),"")</f>
        <v>Leerdammer</v>
      </c>
      <c r="G18" s="85" t="str">
        <f t="shared" ca="1" si="3"/>
        <v>Produits laitiers</v>
      </c>
      <c r="H18" s="85">
        <f t="shared" ca="1" si="3"/>
        <v>0</v>
      </c>
      <c r="I18" s="85" t="str">
        <f t="shared" ca="1" si="3"/>
        <v>Produits laitiers</v>
      </c>
      <c r="J18" s="85">
        <f t="shared" ca="1" si="3"/>
        <v>0</v>
      </c>
      <c r="K18" s="85" t="str">
        <f t="shared" ca="1" si="3"/>
        <v>Produits laitiers</v>
      </c>
      <c r="L18" s="85">
        <f t="shared" ca="1" si="3"/>
        <v>0</v>
      </c>
      <c r="M18" s="85" t="str">
        <f t="shared" ca="1" si="3"/>
        <v>Produits laitiers</v>
      </c>
      <c r="N18" s="82"/>
      <c r="O18" s="82"/>
      <c r="P18" s="82"/>
      <c r="Q18" s="82"/>
      <c r="R18" s="82"/>
      <c r="S18" s="82"/>
      <c r="T18" s="82"/>
    </row>
    <row r="19" spans="1:20" ht="16.5" x14ac:dyDescent="0.3">
      <c r="A19" s="137" t="s">
        <v>259</v>
      </c>
      <c r="B19" s="132" t="s">
        <v>23</v>
      </c>
      <c r="D19" s="85">
        <f t="shared" si="2"/>
        <v>19</v>
      </c>
      <c r="E19" s="85">
        <f t="shared" si="0"/>
        <v>0</v>
      </c>
      <c r="F19" s="85" t="str">
        <f t="shared" ca="1" si="3"/>
        <v/>
      </c>
      <c r="G19" s="85" t="str">
        <f t="shared" ca="1" si="3"/>
        <v/>
      </c>
      <c r="H19" s="85" t="str">
        <f t="shared" ca="1" si="3"/>
        <v/>
      </c>
      <c r="I19" s="85" t="str">
        <f t="shared" ca="1" si="3"/>
        <v/>
      </c>
      <c r="J19" s="85" t="str">
        <f t="shared" ca="1" si="3"/>
        <v/>
      </c>
      <c r="K19" s="85" t="str">
        <f t="shared" ca="1" si="3"/>
        <v/>
      </c>
      <c r="L19" s="85" t="str">
        <f t="shared" ca="1" si="3"/>
        <v/>
      </c>
      <c r="M19" s="85" t="str">
        <f t="shared" ca="1" si="3"/>
        <v/>
      </c>
      <c r="N19" s="82"/>
      <c r="O19" s="82"/>
      <c r="P19" s="82"/>
      <c r="Q19" s="82"/>
      <c r="R19" s="82"/>
      <c r="S19" s="82"/>
      <c r="T19" s="82"/>
    </row>
    <row r="20" spans="1:20" ht="16.5" x14ac:dyDescent="0.3">
      <c r="A20" s="138" t="s">
        <v>22</v>
      </c>
      <c r="B20" s="133" t="s">
        <v>22</v>
      </c>
      <c r="D20" s="85">
        <f t="shared" si="2"/>
        <v>20</v>
      </c>
      <c r="E20" s="85">
        <f t="shared" si="0"/>
        <v>16</v>
      </c>
      <c r="F20" s="85" t="str">
        <f t="shared" ca="1" si="3"/>
        <v>Tarte aux pommes</v>
      </c>
      <c r="G20" s="85" t="str">
        <f t="shared" ca="1" si="3"/>
        <v>Légumes et fruits cuits</v>
      </c>
      <c r="H20" s="85" t="str">
        <f t="shared" ca="1" si="3"/>
        <v>Corbeille de fruits</v>
      </c>
      <c r="I20" s="85" t="str">
        <f t="shared" ca="1" si="3"/>
        <v>Légumes et fruits crus</v>
      </c>
      <c r="J20" s="85">
        <f t="shared" ca="1" si="3"/>
        <v>0</v>
      </c>
      <c r="K20" s="85">
        <f t="shared" ca="1" si="3"/>
        <v>0</v>
      </c>
      <c r="L20" s="85" t="str">
        <f t="shared" ca="1" si="3"/>
        <v>s</v>
      </c>
      <c r="M20" s="85" t="str">
        <f t="shared" ca="1" si="3"/>
        <v>Féculents</v>
      </c>
      <c r="N20" s="82"/>
      <c r="O20" s="82"/>
      <c r="P20" s="82"/>
      <c r="Q20" s="82"/>
      <c r="R20" s="82"/>
      <c r="S20" s="82"/>
      <c r="T20" s="82"/>
    </row>
    <row r="21" spans="1:20" ht="16.5" x14ac:dyDescent="0.3">
      <c r="A21" s="130" t="s">
        <v>21</v>
      </c>
      <c r="B21" s="130" t="s">
        <v>21</v>
      </c>
      <c r="D21" s="85">
        <f t="shared" si="2"/>
        <v>21</v>
      </c>
      <c r="E21" s="85">
        <f t="shared" si="0"/>
        <v>17</v>
      </c>
      <c r="F21" s="85" t="str">
        <f t="shared" ca="1" si="3"/>
        <v>Salade de fruit frais</v>
      </c>
      <c r="G21" s="85" t="str">
        <f t="shared" ca="1" si="3"/>
        <v>Légumes et fruits crus</v>
      </c>
      <c r="H21" s="85">
        <f t="shared" ca="1" si="3"/>
        <v>0</v>
      </c>
      <c r="I21" s="85">
        <f t="shared" ca="1" si="3"/>
        <v>0</v>
      </c>
      <c r="J21" s="85">
        <f t="shared" ca="1" si="3"/>
        <v>0</v>
      </c>
      <c r="K21" s="85">
        <f t="shared" ca="1" si="3"/>
        <v>0</v>
      </c>
      <c r="L21" s="85">
        <f t="shared" ca="1" si="3"/>
        <v>0</v>
      </c>
      <c r="M21" s="85">
        <f t="shared" ca="1" si="3"/>
        <v>0</v>
      </c>
      <c r="N21" s="82"/>
      <c r="O21" s="82"/>
      <c r="P21" s="82"/>
      <c r="Q21" s="82"/>
      <c r="R21" s="82"/>
      <c r="S21" s="82"/>
      <c r="T21" s="82"/>
    </row>
    <row r="22" spans="1:20" ht="16.5" x14ac:dyDescent="0.3">
      <c r="A22" s="132" t="s">
        <v>23</v>
      </c>
      <c r="B22" s="132" t="s">
        <v>23</v>
      </c>
      <c r="D22" s="85">
        <f t="shared" si="2"/>
        <v>22</v>
      </c>
      <c r="E22" s="85">
        <f t="shared" si="0"/>
        <v>0</v>
      </c>
      <c r="F22" s="85" t="str">
        <f t="shared" ca="1" si="3"/>
        <v/>
      </c>
      <c r="G22" s="85" t="str">
        <f t="shared" ca="1" si="3"/>
        <v/>
      </c>
      <c r="H22" s="85" t="str">
        <f t="shared" ca="1" si="3"/>
        <v/>
      </c>
      <c r="I22" s="85" t="str">
        <f t="shared" ca="1" si="3"/>
        <v/>
      </c>
      <c r="J22" s="85" t="str">
        <f t="shared" ca="1" si="3"/>
        <v/>
      </c>
      <c r="K22" s="85" t="str">
        <f t="shared" ca="1" si="3"/>
        <v/>
      </c>
      <c r="L22" s="85" t="str">
        <f t="shared" ca="1" si="3"/>
        <v/>
      </c>
      <c r="M22" s="85" t="str">
        <f t="shared" ca="1" si="3"/>
        <v/>
      </c>
      <c r="N22" s="82"/>
      <c r="O22" s="82"/>
      <c r="P22" s="82"/>
      <c r="Q22" s="82"/>
      <c r="R22" s="82"/>
      <c r="S22" s="82"/>
      <c r="T22" s="82"/>
    </row>
    <row r="23" spans="1:20" ht="16.5" x14ac:dyDescent="0.3">
      <c r="A23" s="133" t="s">
        <v>22</v>
      </c>
      <c r="B23" s="133" t="s">
        <v>22</v>
      </c>
      <c r="D23" s="85">
        <f t="shared" si="2"/>
        <v>23</v>
      </c>
      <c r="E23" s="85">
        <f t="shared" si="0"/>
        <v>28</v>
      </c>
      <c r="F23" s="85" t="str">
        <f t="shared" ca="1" si="3"/>
        <v>Légende :</v>
      </c>
      <c r="G23" s="85">
        <f t="shared" ca="1" si="3"/>
        <v>0</v>
      </c>
      <c r="H23" s="85" t="str">
        <f t="shared" ca="1" si="3"/>
        <v>Légumes et fruits crus</v>
      </c>
      <c r="I23" s="85" t="str">
        <f t="shared" ca="1" si="3"/>
        <v>Légumes et fruits crus</v>
      </c>
      <c r="J23" s="85" t="str">
        <f t="shared" ca="1" si="3"/>
        <v>Plats protidiques</v>
      </c>
      <c r="K23" s="85" t="str">
        <f t="shared" ca="1" si="3"/>
        <v>Plats protidiques</v>
      </c>
      <c r="L23" s="85">
        <f t="shared" ca="1" si="3"/>
        <v>0</v>
      </c>
      <c r="M23" s="85">
        <f t="shared" ca="1" si="3"/>
        <v>0</v>
      </c>
      <c r="N23" s="82"/>
      <c r="O23" s="82"/>
      <c r="P23" s="82"/>
      <c r="Q23" s="82"/>
      <c r="R23" s="82"/>
      <c r="S23" s="82"/>
      <c r="T23" s="82"/>
    </row>
    <row r="24" spans="1:20" ht="16.5" x14ac:dyDescent="0.3">
      <c r="A24" s="131" t="s">
        <v>20</v>
      </c>
      <c r="B24" s="131" t="s">
        <v>20</v>
      </c>
      <c r="D24" s="85">
        <f t="shared" si="2"/>
        <v>24</v>
      </c>
      <c r="E24" s="85">
        <f t="shared" si="0"/>
        <v>29</v>
      </c>
      <c r="F24" s="85">
        <f t="shared" ca="1" si="3"/>
        <v>0</v>
      </c>
      <c r="G24" s="85">
        <f t="shared" ca="1" si="3"/>
        <v>0</v>
      </c>
      <c r="H24" s="85" t="str">
        <f t="shared" ca="1" si="3"/>
        <v>Féculents</v>
      </c>
      <c r="I24" s="85" t="str">
        <f t="shared" ca="1" si="3"/>
        <v>Féculents</v>
      </c>
      <c r="J24" s="85" t="str">
        <f t="shared" ca="1" si="3"/>
        <v>Produits laitiers</v>
      </c>
      <c r="K24" s="85" t="str">
        <f t="shared" ca="1" si="3"/>
        <v>Produits laitiers</v>
      </c>
      <c r="L24" s="85">
        <f t="shared" ca="1" si="3"/>
        <v>0</v>
      </c>
      <c r="M24" s="85">
        <f t="shared" ca="1" si="3"/>
        <v>0</v>
      </c>
      <c r="N24" s="82"/>
      <c r="O24" s="82"/>
      <c r="P24" s="82"/>
      <c r="Q24" s="82"/>
      <c r="R24" s="82"/>
      <c r="S24" s="82"/>
      <c r="T24" s="82"/>
    </row>
    <row r="25" spans="1:20" ht="16.5" x14ac:dyDescent="0.3">
      <c r="A25" s="134" t="s">
        <v>14</v>
      </c>
      <c r="B25" s="134" t="s">
        <v>14</v>
      </c>
      <c r="D25" s="85">
        <f t="shared" si="2"/>
        <v>25</v>
      </c>
      <c r="E25" s="85">
        <f t="shared" si="0"/>
        <v>30</v>
      </c>
      <c r="F25" s="85">
        <f t="shared" ca="1" si="3"/>
        <v>0</v>
      </c>
      <c r="G25" s="85">
        <f t="shared" ca="1" si="3"/>
        <v>0</v>
      </c>
      <c r="H25" s="85" t="str">
        <f t="shared" ca="1" si="3"/>
        <v>Légumes et fruits cuits</v>
      </c>
      <c r="I25" s="85" t="str">
        <f t="shared" ca="1" si="3"/>
        <v>Légumes et fruits cuits</v>
      </c>
      <c r="J25" s="85">
        <f t="shared" ca="1" si="3"/>
        <v>0</v>
      </c>
      <c r="K25" s="85">
        <f t="shared" ca="1" si="3"/>
        <v>0</v>
      </c>
      <c r="L25" s="85" t="str">
        <f t="shared" ca="1" si="3"/>
        <v>BON APPÉTIT</v>
      </c>
      <c r="M25" s="85">
        <f t="shared" ca="1" si="3"/>
        <v>0</v>
      </c>
      <c r="N25" s="82"/>
      <c r="O25" s="82"/>
      <c r="P25" s="82"/>
      <c r="Q25" s="82"/>
      <c r="R25" s="82"/>
      <c r="S25" s="82"/>
      <c r="T25" s="82"/>
    </row>
    <row r="26" spans="1:20" x14ac:dyDescent="0.2">
      <c r="D26" s="85">
        <f t="shared" si="2"/>
        <v>26</v>
      </c>
      <c r="E26" s="85">
        <f t="shared" si="0"/>
        <v>0</v>
      </c>
      <c r="F26" s="85" t="str">
        <f t="shared" ca="1" si="3"/>
        <v/>
      </c>
      <c r="G26" s="85" t="str">
        <f t="shared" ca="1" si="3"/>
        <v/>
      </c>
      <c r="H26" s="85" t="str">
        <f t="shared" ca="1" si="3"/>
        <v/>
      </c>
      <c r="I26" s="85" t="str">
        <f t="shared" ca="1" si="3"/>
        <v/>
      </c>
      <c r="J26" s="85" t="str">
        <f t="shared" ca="1" si="3"/>
        <v/>
      </c>
      <c r="K26" s="85" t="str">
        <f t="shared" ca="1" si="3"/>
        <v/>
      </c>
      <c r="L26" s="85" t="str">
        <f t="shared" ca="1" si="3"/>
        <v/>
      </c>
      <c r="M26" s="85" t="str">
        <f t="shared" ca="1" si="3"/>
        <v/>
      </c>
      <c r="N26" s="82"/>
      <c r="O26" s="82"/>
      <c r="P26" s="82"/>
      <c r="Q26" s="82"/>
      <c r="R26" s="82"/>
      <c r="S26" s="82"/>
      <c r="T26" s="82"/>
    </row>
    <row r="27" spans="1:20" x14ac:dyDescent="0.2">
      <c r="D27" s="85">
        <f t="shared" si="2"/>
        <v>27</v>
      </c>
      <c r="E27" s="85">
        <f t="shared" si="0"/>
        <v>0</v>
      </c>
      <c r="F27" s="85" t="str">
        <f t="shared" ca="1" si="3"/>
        <v/>
      </c>
      <c r="G27" s="85" t="str">
        <f t="shared" ca="1" si="3"/>
        <v/>
      </c>
      <c r="H27" s="85" t="str">
        <f t="shared" ca="1" si="3"/>
        <v/>
      </c>
      <c r="I27" s="85" t="str">
        <f t="shared" ca="1" si="3"/>
        <v/>
      </c>
      <c r="J27" s="85" t="str">
        <f t="shared" ca="1" si="3"/>
        <v/>
      </c>
      <c r="K27" s="85" t="str">
        <f t="shared" ca="1" si="3"/>
        <v/>
      </c>
      <c r="L27" s="85" t="str">
        <f t="shared" ca="1" si="3"/>
        <v/>
      </c>
      <c r="M27" s="85" t="str">
        <f t="shared" ca="1" si="3"/>
        <v/>
      </c>
      <c r="N27" s="82"/>
      <c r="O27" s="82"/>
      <c r="P27" s="82"/>
      <c r="Q27" s="82"/>
      <c r="R27" s="82"/>
      <c r="S27" s="82"/>
      <c r="T27" s="82"/>
    </row>
    <row r="28" spans="1:20" x14ac:dyDescent="0.2">
      <c r="D28" s="85">
        <f t="shared" si="2"/>
        <v>28</v>
      </c>
      <c r="E28" s="85">
        <f t="shared" si="0"/>
        <v>0</v>
      </c>
      <c r="F28" s="85" t="str">
        <f t="shared" ca="1" si="3"/>
        <v/>
      </c>
      <c r="G28" s="85" t="str">
        <f t="shared" ca="1" si="3"/>
        <v/>
      </c>
      <c r="H28" s="85" t="str">
        <f t="shared" ca="1" si="3"/>
        <v/>
      </c>
      <c r="I28" s="85" t="str">
        <f t="shared" ca="1" si="3"/>
        <v/>
      </c>
      <c r="J28" s="85" t="str">
        <f t="shared" ca="1" si="3"/>
        <v/>
      </c>
      <c r="K28" s="85" t="str">
        <f t="shared" ca="1" si="3"/>
        <v/>
      </c>
      <c r="L28" s="85" t="str">
        <f t="shared" ca="1" si="3"/>
        <v/>
      </c>
      <c r="M28" s="85" t="str">
        <f t="shared" ca="1" si="3"/>
        <v/>
      </c>
      <c r="N28" s="82"/>
      <c r="O28" s="82"/>
      <c r="P28" s="82"/>
      <c r="Q28" s="82"/>
      <c r="R28" s="82"/>
      <c r="S28" s="82"/>
      <c r="T28" s="82"/>
    </row>
    <row r="29" spans="1:20" x14ac:dyDescent="0.2">
      <c r="D29" s="85">
        <f t="shared" si="2"/>
        <v>29</v>
      </c>
      <c r="E29" s="85">
        <f t="shared" si="0"/>
        <v>0</v>
      </c>
      <c r="F29" s="85" t="str">
        <f t="shared" ca="1" si="3"/>
        <v/>
      </c>
      <c r="G29" s="85" t="str">
        <f t="shared" ca="1" si="3"/>
        <v/>
      </c>
      <c r="H29" s="85" t="str">
        <f t="shared" ca="1" si="3"/>
        <v/>
      </c>
      <c r="I29" s="85" t="str">
        <f t="shared" ca="1" si="3"/>
        <v/>
      </c>
      <c r="J29" s="85" t="str">
        <f t="shared" ca="1" si="3"/>
        <v/>
      </c>
      <c r="K29" s="85" t="str">
        <f t="shared" ca="1" si="3"/>
        <v/>
      </c>
      <c r="L29" s="85" t="str">
        <f t="shared" ca="1" si="3"/>
        <v/>
      </c>
      <c r="M29" s="85" t="str">
        <f t="shared" ca="1" si="3"/>
        <v/>
      </c>
      <c r="N29" s="82"/>
      <c r="O29" s="82"/>
      <c r="P29" s="82"/>
      <c r="Q29" s="82"/>
      <c r="R29" s="82"/>
      <c r="S29" s="82"/>
      <c r="T29" s="82"/>
    </row>
    <row r="30" spans="1:20" x14ac:dyDescent="0.2">
      <c r="D30" s="85">
        <f t="shared" si="2"/>
        <v>30</v>
      </c>
      <c r="E30" s="85">
        <f t="shared" si="0"/>
        <v>0</v>
      </c>
      <c r="F30" s="85" t="str">
        <f t="shared" ca="1" si="3"/>
        <v/>
      </c>
      <c r="G30" s="85" t="str">
        <f t="shared" ca="1" si="3"/>
        <v/>
      </c>
      <c r="H30" s="85" t="str">
        <f t="shared" ca="1" si="3"/>
        <v/>
      </c>
      <c r="I30" s="85" t="str">
        <f t="shared" ca="1" si="3"/>
        <v/>
      </c>
      <c r="J30" s="85" t="str">
        <f t="shared" ca="1" si="3"/>
        <v/>
      </c>
      <c r="K30" s="85" t="str">
        <f t="shared" ca="1" si="3"/>
        <v/>
      </c>
      <c r="L30" s="85" t="str">
        <f t="shared" ca="1" si="3"/>
        <v/>
      </c>
      <c r="M30" s="85" t="str">
        <f t="shared" ca="1" si="3"/>
        <v/>
      </c>
      <c r="N30" s="82"/>
      <c r="O30" s="82"/>
      <c r="P30" s="82"/>
      <c r="Q30" s="82"/>
      <c r="R30" s="82"/>
      <c r="S30" s="82"/>
      <c r="T30" s="82"/>
    </row>
    <row r="31" spans="1:20" x14ac:dyDescent="0.2">
      <c r="D31" s="85">
        <f t="shared" si="2"/>
        <v>31</v>
      </c>
      <c r="E31" s="85">
        <f t="shared" si="0"/>
        <v>0</v>
      </c>
      <c r="F31" s="85" t="str">
        <f t="shared" ca="1" si="3"/>
        <v/>
      </c>
      <c r="G31" s="85" t="str">
        <f t="shared" ca="1" si="3"/>
        <v/>
      </c>
      <c r="H31" s="85" t="str">
        <f t="shared" ca="1" si="3"/>
        <v/>
      </c>
      <c r="I31" s="85" t="str">
        <f t="shared" ca="1" si="3"/>
        <v/>
      </c>
      <c r="J31" s="85" t="str">
        <f t="shared" ca="1" si="3"/>
        <v/>
      </c>
      <c r="K31" s="85" t="str">
        <f t="shared" ca="1" si="3"/>
        <v/>
      </c>
      <c r="L31" s="85" t="str">
        <f t="shared" ca="1" si="3"/>
        <v/>
      </c>
      <c r="M31" s="85" t="str">
        <f t="shared" ca="1" si="3"/>
        <v/>
      </c>
      <c r="N31" s="82"/>
      <c r="O31" s="82"/>
      <c r="P31" s="82"/>
      <c r="Q31" s="82"/>
      <c r="R31" s="82"/>
      <c r="S31" s="82"/>
      <c r="T31" s="82"/>
    </row>
  </sheetData>
  <sheetProtection sheet="1" objects="1" scenarios="1"/>
  <mergeCells count="4">
    <mergeCell ref="R6:S6"/>
    <mergeCell ref="T6:T7"/>
    <mergeCell ref="O6:O7"/>
    <mergeCell ref="P6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918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MENU</vt:lpstr>
      <vt:lpstr>COMPOSITION</vt:lpstr>
      <vt:lpstr>COUT_MATIERE</vt:lpstr>
      <vt:lpstr>POIDS_MATIERE</vt:lpstr>
      <vt:lpstr>LISTE_PRODUIT</vt:lpstr>
      <vt:lpstr>menu_à_imprimer</vt:lpstr>
      <vt:lpstr>Paramètres</vt:lpstr>
      <vt:lpstr>LST_PLATS_CHAUDS</vt:lpstr>
      <vt:lpstr>LST_TYPES_PLATS</vt:lpstr>
      <vt:lpstr>MENU_SOURCE</vt:lpstr>
      <vt:lpstr>PCD_VIANDE</vt:lpstr>
      <vt:lpstr>T_CONV_PLATS_D2R</vt:lpstr>
      <vt:lpstr>T_PLATS_CHAUDS</vt:lpstr>
      <vt:lpstr>TD_FECULENTS</vt:lpstr>
      <vt:lpstr>TD_LEGUMES</vt:lpstr>
      <vt:lpstr>TD_POISSON</vt:lpstr>
      <vt:lpstr>TD_VIANDE</vt:lpstr>
      <vt:lpstr>TP_FECULENTS</vt:lpstr>
      <vt:lpstr>TP_LEGFRU_CRUS</vt:lpstr>
      <vt:lpstr>TP_LEGFRU_CUITS</vt:lpstr>
      <vt:lpstr>TP_PROD_LAITIERS</vt:lpstr>
      <vt:lpstr>TP_PROTIDIQUES</vt:lpstr>
      <vt:lpstr>V_INVITATION</vt:lpstr>
      <vt:lpstr>V_LEGENDE</vt:lpstr>
      <vt:lpstr>menu_à_imprimer!Zone_d_impression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Yves</cp:lastModifiedBy>
  <cp:revision>56</cp:revision>
  <cp:lastPrinted>2023-03-05T17:41:17Z</cp:lastPrinted>
  <dcterms:created xsi:type="dcterms:W3CDTF">2023-02-27T16:19:06Z</dcterms:created>
  <dcterms:modified xsi:type="dcterms:W3CDTF">2023-03-05T18:11:30Z</dcterms:modified>
</cp:coreProperties>
</file>