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Yves\Developp\ExcelPratique\"/>
    </mc:Choice>
  </mc:AlternateContent>
  <xr:revisionPtr revIDLastSave="0" documentId="13_ncr:1_{BACB4F8F-5A0F-4D06-9F63-D45ECE84905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uiviOpéCo" sheetId="1" r:id="rId1"/>
  </sheets>
  <calcPr calcId="191029"/>
</workbook>
</file>

<file path=xl/calcChain.xml><?xml version="1.0" encoding="utf-8"?>
<calcChain xmlns="http://schemas.openxmlformats.org/spreadsheetml/2006/main">
  <c r="AK2" i="1" l="1"/>
  <c r="AK3" i="1"/>
  <c r="AK4" i="1"/>
  <c r="AK6" i="1"/>
  <c r="AK7" i="1"/>
  <c r="AK8" i="1"/>
  <c r="AK9" i="1"/>
  <c r="AK10" i="1"/>
  <c r="AK5" i="1"/>
  <c r="AI3" i="1"/>
  <c r="AI4" i="1"/>
  <c r="AI5" i="1"/>
  <c r="AI6" i="1"/>
  <c r="AI7" i="1"/>
  <c r="AI8" i="1"/>
  <c r="AI9" i="1"/>
  <c r="AI10" i="1"/>
  <c r="AI2" i="1"/>
  <c r="AH3" i="1"/>
  <c r="AJ3" i="1"/>
  <c r="AH4" i="1"/>
  <c r="AJ4" i="1"/>
  <c r="AH5" i="1"/>
  <c r="AJ5" i="1"/>
  <c r="AH6" i="1"/>
  <c r="AJ6" i="1"/>
  <c r="AH7" i="1"/>
  <c r="AJ7" i="1"/>
  <c r="AH8" i="1"/>
  <c r="AJ8" i="1"/>
  <c r="AH9" i="1"/>
  <c r="AJ9" i="1"/>
  <c r="AH10" i="1"/>
  <c r="AJ10" i="1"/>
  <c r="AJ2" i="1"/>
  <c r="AH2" i="1"/>
  <c r="AF3" i="1"/>
  <c r="AG3" i="1" s="1"/>
  <c r="AF4" i="1"/>
  <c r="AG4" i="1" s="1"/>
  <c r="AF5" i="1"/>
  <c r="AG5" i="1" s="1"/>
  <c r="AF6" i="1"/>
  <c r="AG6" i="1" s="1"/>
  <c r="AF7" i="1"/>
  <c r="AG7" i="1" s="1"/>
  <c r="AF8" i="1"/>
  <c r="AG8" i="1" s="1"/>
  <c r="AF9" i="1"/>
  <c r="AG9" i="1" s="1"/>
  <c r="AF10" i="1"/>
  <c r="AG10" i="1" s="1"/>
  <c r="AF2" i="1"/>
  <c r="AG2" i="1" s="1"/>
</calcChain>
</file>

<file path=xl/sharedStrings.xml><?xml version="1.0" encoding="utf-8"?>
<sst xmlns="http://schemas.openxmlformats.org/spreadsheetml/2006/main" count="167" uniqueCount="60">
  <si>
    <t>Sem. début appro</t>
  </si>
  <si>
    <t>Client code</t>
  </si>
  <si>
    <t>Client lib</t>
  </si>
  <si>
    <t>Opé. ciale. code</t>
  </si>
  <si>
    <t>Opé. ciale. lib</t>
  </si>
  <si>
    <t>MARCHE code</t>
  </si>
  <si>
    <t>MARCHE lib</t>
  </si>
  <si>
    <t>SEGMENT code</t>
  </si>
  <si>
    <t>SEGMENT lib</t>
  </si>
  <si>
    <t>Article code</t>
  </si>
  <si>
    <t>Article lib</t>
  </si>
  <si>
    <t>PCB</t>
  </si>
  <si>
    <t>Temps Fort code</t>
  </si>
  <si>
    <t>Temps Fort lib</t>
  </si>
  <si>
    <t>Mois début</t>
  </si>
  <si>
    <t>Date début</t>
  </si>
  <si>
    <t>Date fin</t>
  </si>
  <si>
    <t>Date début appro</t>
  </si>
  <si>
    <t>Date fin appro</t>
  </si>
  <si>
    <t>Durée</t>
  </si>
  <si>
    <t>Etat ligne</t>
  </si>
  <si>
    <t>Etat prév.</t>
  </si>
  <si>
    <t>Historique Qte Prev</t>
  </si>
  <si>
    <t>Quantité globale prévue</t>
  </si>
  <si>
    <t>Unité</t>
  </si>
  <si>
    <t>100</t>
  </si>
  <si>
    <t>2449</t>
  </si>
  <si>
    <t>19</t>
  </si>
  <si>
    <t>34</t>
  </si>
  <si>
    <t>Retenue</t>
  </si>
  <si>
    <t>Transférée</t>
  </si>
  <si>
    <t>07/10/22 10:10 | Prevision | 313 UVC
16/11/22 09:11 | Reservation | 418 UVC</t>
  </si>
  <si>
    <t>COL</t>
  </si>
  <si>
    <t>07/10/22 10:10 | Prevision | 438 UVC
16/11/22 09:11 | Reservation | 697 UVC</t>
  </si>
  <si>
    <t>07/10/22 10:10 | Prevision | 375 UVC
16/11/22 09:11 | Reservation | 598 UVC</t>
  </si>
  <si>
    <t>33</t>
  </si>
  <si>
    <t>21</t>
  </si>
  <si>
    <t>Validée</t>
  </si>
  <si>
    <t>58</t>
  </si>
  <si>
    <t>140</t>
  </si>
  <si>
    <t>2417</t>
  </si>
  <si>
    <t>023</t>
  </si>
  <si>
    <t>OP 2+1</t>
  </si>
  <si>
    <t>23/08/22 01:08 | Prevision | 292 UVC
23/11/22 03:11 | Reservation | 248 UVC
12/01/23 09:01 | Prevision Ferme | 313 UVC</t>
  </si>
  <si>
    <t>23/08/22 01:08 | Prevision | 208 UVC
23/11/22 04:11 | Reservation | 251 UVC
12/01/23 09:01 | Prevision Ferme | 457 UVC</t>
  </si>
  <si>
    <t>150</t>
  </si>
  <si>
    <t>2423</t>
  </si>
  <si>
    <t>08/09/22 02:09 | Prevision | 2500 UVC
14/10/22 11:10 | Reservation | 1280 UVC
04/11/22 10:11 | Prevision Ferme | 1962 UVC</t>
  </si>
  <si>
    <t>08/09/22 02:09 | Prevision | 3500 UVC
14/10/22 11:10 | Reservation | 1280 UVC
04/11/22 10:11 | Prevision Ferme | 1944 UVC</t>
  </si>
  <si>
    <t>RP02</t>
  </si>
  <si>
    <t>SPE01022023</t>
  </si>
  <si>
    <t>29/12/22 03:12 | Prevision | 850 UVC</t>
  </si>
  <si>
    <t>29/12/22 03:12 | Prevision | 1100 UVC</t>
  </si>
  <si>
    <t>Date Prévision</t>
  </si>
  <si>
    <t>Prevision</t>
  </si>
  <si>
    <t>Date Réservation</t>
  </si>
  <si>
    <t>Reservation</t>
  </si>
  <si>
    <t>Date Prévision Ferme</t>
  </si>
  <si>
    <t>Prévision ferme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</si>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</sst>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4" x14ac:knownFonts="1">
    <font>
      <sz val="11"/>
      <color indexed="8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0">
    <xf numFmtId="0" fontId="0" fillId="0" borderId="0" xfId="0"/>
    <xf numFmtId="3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3" fillId="2" borderId="0" xfId="1" applyFont="1"/>
    <xf numFmtId="14" fontId="3" fillId="2" borderId="0" xfId="1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eutre" xfId="1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10"/>
  <sheetViews>
    <sheetView tabSelected="1" topLeftCell="X1" workbookViewId="0">
      <selection activeCell="AF2" sqref="AF2"/>
    </sheetView>
  </sheetViews>
  <sheetFormatPr baseColWidth="10" defaultColWidth="9.140625" defaultRowHeight="15" x14ac:dyDescent="0.25"/>
  <cols>
    <col min="1" max="1" width="16" customWidth="1"/>
    <col min="2" max="2" width="11" customWidth="1"/>
    <col min="3" max="3" width="28" customWidth="1"/>
    <col min="4" max="4" width="16" customWidth="1"/>
    <col min="5" max="5" width="32" customWidth="1"/>
    <col min="6" max="7" width="11" customWidth="1"/>
    <col min="8" max="8" width="12" customWidth="1"/>
    <col min="9" max="9" width="23" customWidth="1"/>
    <col min="10" max="10" width="12" customWidth="1"/>
    <col min="11" max="11" width="63" customWidth="1"/>
    <col min="12" max="12" width="3" customWidth="1"/>
    <col min="13" max="13" width="15" customWidth="1"/>
    <col min="14" max="14" width="25" customWidth="1"/>
    <col min="15" max="15" width="10" customWidth="1"/>
    <col min="16" max="16" width="10.85546875" customWidth="1"/>
    <col min="17" max="17" width="10.7109375" customWidth="1"/>
    <col min="18" max="18" width="16" customWidth="1"/>
    <col min="19" max="19" width="14" customWidth="1"/>
    <col min="20" max="20" width="5" customWidth="1"/>
    <col min="21" max="22" width="10" customWidth="1"/>
    <col min="23" max="23" width="108.140625" style="7" customWidth="1"/>
    <col min="24" max="24" width="23" customWidth="1"/>
    <col min="25" max="25" width="5" customWidth="1"/>
    <col min="26" max="26" width="13.85546875" bestFit="1" customWidth="1"/>
    <col min="28" max="28" width="16.28515625" bestFit="1" customWidth="1"/>
    <col min="29" max="29" width="11.5703125" bestFit="1" customWidth="1"/>
    <col min="30" max="30" width="20.140625" bestFit="1" customWidth="1"/>
    <col min="31" max="31" width="15.140625" bestFit="1" customWidth="1"/>
    <col min="32" max="32" width="14" bestFit="1" customWidth="1"/>
    <col min="34" max="34" width="16.5703125" bestFit="1" customWidth="1"/>
    <col min="36" max="36" width="16.5703125" bestFit="1" customWidth="1"/>
  </cols>
  <sheetData>
    <row r="1" spans="1:3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6" t="s">
        <v>22</v>
      </c>
      <c r="X1" t="s">
        <v>23</v>
      </c>
      <c r="Y1" t="s">
        <v>24</v>
      </c>
      <c r="Z1" s="4" t="s">
        <v>53</v>
      </c>
      <c r="AA1" s="4" t="s">
        <v>54</v>
      </c>
      <c r="AB1" s="4" t="s">
        <v>55</v>
      </c>
      <c r="AC1" s="4" t="s">
        <v>56</v>
      </c>
      <c r="AD1" s="4" t="s">
        <v>57</v>
      </c>
      <c r="AE1" s="4" t="s">
        <v>58</v>
      </c>
      <c r="AF1" s="4" t="s">
        <v>53</v>
      </c>
      <c r="AG1" s="4" t="s">
        <v>54</v>
      </c>
      <c r="AH1" s="4" t="s">
        <v>55</v>
      </c>
      <c r="AI1" s="4" t="s">
        <v>56</v>
      </c>
      <c r="AJ1" s="4" t="s">
        <v>57</v>
      </c>
      <c r="AK1" s="4" t="s">
        <v>58</v>
      </c>
    </row>
    <row r="2" spans="1:37" ht="30" x14ac:dyDescent="0.25">
      <c r="A2" s="1">
        <v>1</v>
      </c>
      <c r="B2" t="s">
        <v>25</v>
      </c>
      <c r="C2" t="s">
        <v>59</v>
      </c>
      <c r="D2" t="s">
        <v>26</v>
      </c>
      <c r="E2" t="s">
        <v>59</v>
      </c>
      <c r="F2" t="s">
        <v>27</v>
      </c>
      <c r="G2" t="s">
        <v>59</v>
      </c>
      <c r="H2" t="s">
        <v>28</v>
      </c>
      <c r="I2" t="s">
        <v>59</v>
      </c>
      <c r="J2" t="s">
        <v>59</v>
      </c>
      <c r="K2" t="s">
        <v>59</v>
      </c>
      <c r="L2" s="1">
        <v>6</v>
      </c>
      <c r="O2" s="1">
        <v>1</v>
      </c>
      <c r="P2" s="2">
        <v>44935</v>
      </c>
      <c r="Q2" s="2">
        <v>44942</v>
      </c>
      <c r="R2" s="2">
        <v>44932</v>
      </c>
      <c r="S2" s="2">
        <v>44939</v>
      </c>
      <c r="T2" s="1">
        <v>8</v>
      </c>
      <c r="U2" t="s">
        <v>29</v>
      </c>
      <c r="V2" t="s">
        <v>30</v>
      </c>
      <c r="W2" s="6" t="s">
        <v>31</v>
      </c>
      <c r="X2" s="3">
        <v>418</v>
      </c>
      <c r="Y2" t="s">
        <v>32</v>
      </c>
      <c r="Z2" s="5">
        <v>44841</v>
      </c>
      <c r="AA2" s="4">
        <v>313</v>
      </c>
      <c r="AB2" s="5">
        <v>44881</v>
      </c>
      <c r="AC2" s="4">
        <v>418</v>
      </c>
      <c r="AD2" s="4"/>
      <c r="AE2" s="4"/>
      <c r="AF2" s="8">
        <f>IFERROR(DATEVALUE(MID(W2,SEARCH(" | Prevision | ",W2)-14,8)),"")</f>
        <v>44841</v>
      </c>
      <c r="AG2" s="9" t="str">
        <f>IF(AF2&lt;&gt;"",IFERROR(MID(W2,SEARCH(" | Prevision | ",W2)+15,SEARCH(" ",W2,SEARCH(" | Prevision | ",W2)+16)-SEARCH(" | Prevision | ",W2)-15),""),"")</f>
        <v>313</v>
      </c>
      <c r="AH2" s="8">
        <f>IFERROR(DATEVALUE(MID(W2,SEARCH(" | Reservation | ",W2)-14,8)),"")</f>
        <v>44881</v>
      </c>
      <c r="AI2" s="9" t="str">
        <f>IF(AH2&lt;&gt;"",IFERROR(MID(W2,SEARCH(" | Reservation | ",W2)+17,SEARCH(" ",W2,SEARCH(" | Reservation | ",W2)+18)-SEARCH(" | Reservation | ",W2)-17),""),"")</f>
        <v>418</v>
      </c>
      <c r="AJ2" s="8" t="str">
        <f>IFERROR(DATEVALUE(MID(W2,SEARCH(" | Prevision Ferme | ",W2)-14,8)),"")</f>
        <v/>
      </c>
      <c r="AK2" s="9" t="str">
        <f t="shared" ref="AK2:AK4" si="0">IF(AJ2&lt;&gt;"",IFERROR(MID(W2,SEARCH(" | Prevision Ferme | ",W2)+21,SEARCH(" ",W2,SEARCH(" | Prevision Ferme | ",W2)+22)-SEARCH(" | Prevision Ferme | ",W2)-21),""),"")</f>
        <v/>
      </c>
    </row>
    <row r="3" spans="1:37" ht="30" x14ac:dyDescent="0.25">
      <c r="A3" s="1">
        <v>1</v>
      </c>
      <c r="B3" t="s">
        <v>25</v>
      </c>
      <c r="C3" t="s">
        <v>59</v>
      </c>
      <c r="D3" t="s">
        <v>26</v>
      </c>
      <c r="E3" t="s">
        <v>59</v>
      </c>
      <c r="F3" t="s">
        <v>27</v>
      </c>
      <c r="G3" t="s">
        <v>59</v>
      </c>
      <c r="H3" t="s">
        <v>28</v>
      </c>
      <c r="I3" t="s">
        <v>59</v>
      </c>
      <c r="J3" t="s">
        <v>59</v>
      </c>
      <c r="K3" t="s">
        <v>59</v>
      </c>
      <c r="L3" s="1">
        <v>6</v>
      </c>
      <c r="O3" s="1">
        <v>1</v>
      </c>
      <c r="P3" s="2">
        <v>44935</v>
      </c>
      <c r="Q3" s="2">
        <v>44942</v>
      </c>
      <c r="R3" s="2">
        <v>44932</v>
      </c>
      <c r="S3" s="2">
        <v>44939</v>
      </c>
      <c r="T3" s="1">
        <v>8</v>
      </c>
      <c r="U3" t="s">
        <v>29</v>
      </c>
      <c r="V3" t="s">
        <v>30</v>
      </c>
      <c r="W3" s="6" t="s">
        <v>33</v>
      </c>
      <c r="X3" s="3">
        <v>697</v>
      </c>
      <c r="Y3" t="s">
        <v>32</v>
      </c>
      <c r="Z3" s="5">
        <v>44841</v>
      </c>
      <c r="AA3" s="4">
        <v>438</v>
      </c>
      <c r="AB3" s="5">
        <v>44881</v>
      </c>
      <c r="AC3" s="4">
        <v>697</v>
      </c>
      <c r="AD3" s="4"/>
      <c r="AE3" s="4"/>
      <c r="AF3" s="8">
        <f t="shared" ref="AF3:AF10" si="1">IFERROR(DATEVALUE(MID(W3,SEARCH(" | Prevision | ",W3)-14,8)),"")</f>
        <v>44841</v>
      </c>
      <c r="AG3" s="9" t="str">
        <f>IF(AF3&lt;&gt;"",IFERROR(MID(W3,SEARCH(" | Prevision | ",W3)+15,SEARCH(" ",W3,SEARCH(" | Prevision | ",W3)+16)-SEARCH(" | Prevision | ",W3)-15),""),"")</f>
        <v>438</v>
      </c>
      <c r="AH3" s="8">
        <f t="shared" ref="AH3:AH10" si="2">IFERROR(DATEVALUE(MID(W3,SEARCH(" | Reservation | ",W3)-14,8)),"")</f>
        <v>44881</v>
      </c>
      <c r="AI3" s="9" t="str">
        <f t="shared" ref="AI3:AI10" si="3">IF(AH3&lt;&gt;"",IFERROR(MID(W3,SEARCH(" | Reservation | ",W3)+17,SEARCH(" ",W3,SEARCH(" | Reservation | ",W3)+18)-SEARCH(" | Reservation | ",W3)-17),""),"")</f>
        <v>697</v>
      </c>
      <c r="AJ3" s="8" t="str">
        <f t="shared" ref="AJ3:AJ10" si="4">IFERROR(DATEVALUE(MID(W3,SEARCH(" | Prevision Ferme | ",W3)-14,8)),"")</f>
        <v/>
      </c>
      <c r="AK3" s="9" t="str">
        <f t="shared" si="0"/>
        <v/>
      </c>
    </row>
    <row r="4" spans="1:37" ht="30" x14ac:dyDescent="0.25">
      <c r="A4" s="1">
        <v>1</v>
      </c>
      <c r="B4" t="s">
        <v>25</v>
      </c>
      <c r="C4" t="s">
        <v>59</v>
      </c>
      <c r="D4" t="s">
        <v>26</v>
      </c>
      <c r="E4" t="s">
        <v>59</v>
      </c>
      <c r="F4" t="s">
        <v>27</v>
      </c>
      <c r="G4" t="s">
        <v>59</v>
      </c>
      <c r="H4" t="s">
        <v>28</v>
      </c>
      <c r="I4" t="s">
        <v>59</v>
      </c>
      <c r="J4" t="s">
        <v>59</v>
      </c>
      <c r="K4" t="s">
        <v>59</v>
      </c>
      <c r="L4" s="1">
        <v>6</v>
      </c>
      <c r="O4" s="1">
        <v>1</v>
      </c>
      <c r="P4" s="2">
        <v>44935</v>
      </c>
      <c r="Q4" s="2">
        <v>44942</v>
      </c>
      <c r="R4" s="2">
        <v>44932</v>
      </c>
      <c r="S4" s="2">
        <v>44939</v>
      </c>
      <c r="T4" s="1">
        <v>8</v>
      </c>
      <c r="U4" t="s">
        <v>29</v>
      </c>
      <c r="V4" t="s">
        <v>30</v>
      </c>
      <c r="W4" s="6" t="s">
        <v>34</v>
      </c>
      <c r="X4" s="3">
        <v>598</v>
      </c>
      <c r="Y4" t="s">
        <v>32</v>
      </c>
      <c r="Z4" s="5">
        <v>44841</v>
      </c>
      <c r="AA4" s="4">
        <v>375</v>
      </c>
      <c r="AB4" s="5">
        <v>44881</v>
      </c>
      <c r="AC4" s="4">
        <v>598</v>
      </c>
      <c r="AD4" s="4"/>
      <c r="AE4" s="4"/>
      <c r="AF4" s="8">
        <f t="shared" si="1"/>
        <v>44841</v>
      </c>
      <c r="AG4" s="9" t="str">
        <f>IF(AF4&lt;&gt;"",IFERROR(MID(W4,SEARCH(" | Prevision | ",W4)+15,SEARCH(" ",W4,SEARCH(" | Prevision | ",W4)+16)-SEARCH(" | Prevision | ",W4)-15),""),"")</f>
        <v>375</v>
      </c>
      <c r="AH4" s="8">
        <f t="shared" si="2"/>
        <v>44881</v>
      </c>
      <c r="AI4" s="9" t="str">
        <f t="shared" si="3"/>
        <v>598</v>
      </c>
      <c r="AJ4" s="8" t="str">
        <f t="shared" si="4"/>
        <v/>
      </c>
      <c r="AK4" s="9" t="str">
        <f t="shared" si="0"/>
        <v/>
      </c>
    </row>
    <row r="5" spans="1:37" ht="45" x14ac:dyDescent="0.25">
      <c r="A5" s="1">
        <v>1</v>
      </c>
      <c r="B5" t="s">
        <v>39</v>
      </c>
      <c r="C5" t="s">
        <v>59</v>
      </c>
      <c r="D5" t="s">
        <v>40</v>
      </c>
      <c r="E5" t="s">
        <v>59</v>
      </c>
      <c r="F5" t="s">
        <v>27</v>
      </c>
      <c r="G5" t="s">
        <v>59</v>
      </c>
      <c r="H5" t="s">
        <v>28</v>
      </c>
      <c r="I5" t="s">
        <v>59</v>
      </c>
      <c r="J5" t="s">
        <v>59</v>
      </c>
      <c r="K5" t="s">
        <v>59</v>
      </c>
      <c r="L5" s="1">
        <v>10</v>
      </c>
      <c r="M5" t="s">
        <v>41</v>
      </c>
      <c r="N5" t="s">
        <v>42</v>
      </c>
      <c r="O5" s="1">
        <v>1</v>
      </c>
      <c r="P5" s="2">
        <v>44935</v>
      </c>
      <c r="Q5" s="2">
        <v>44948</v>
      </c>
      <c r="R5" s="2">
        <v>44928</v>
      </c>
      <c r="S5" s="2">
        <v>44946</v>
      </c>
      <c r="T5" s="1">
        <v>14</v>
      </c>
      <c r="U5" t="s">
        <v>29</v>
      </c>
      <c r="V5" t="s">
        <v>37</v>
      </c>
      <c r="W5" s="6" t="s">
        <v>43</v>
      </c>
      <c r="X5" s="3">
        <v>313</v>
      </c>
      <c r="Y5" t="s">
        <v>32</v>
      </c>
      <c r="Z5" s="5">
        <v>44796</v>
      </c>
      <c r="AA5" s="4">
        <v>292</v>
      </c>
      <c r="AB5" s="5">
        <v>44888</v>
      </c>
      <c r="AC5" s="4">
        <v>248</v>
      </c>
      <c r="AD5" s="5">
        <v>44938</v>
      </c>
      <c r="AE5" s="4">
        <v>313</v>
      </c>
      <c r="AF5" s="8">
        <f t="shared" si="1"/>
        <v>44796</v>
      </c>
      <c r="AG5" s="9" t="str">
        <f>IF(AF5&lt;&gt;"",IFERROR(MID(W5,SEARCH(" | Prevision | ",W5)+15,SEARCH(" ",W5,SEARCH(" | Prevision | ",W5)+16)-SEARCH(" | Prevision | ",W5)-15),""),"")</f>
        <v>292</v>
      </c>
      <c r="AH5" s="8">
        <f t="shared" si="2"/>
        <v>44888</v>
      </c>
      <c r="AI5" s="9" t="str">
        <f t="shared" si="3"/>
        <v>248</v>
      </c>
      <c r="AJ5" s="8">
        <f t="shared" si="4"/>
        <v>44938</v>
      </c>
      <c r="AK5" s="9" t="str">
        <f>IF(AJ5&lt;&gt;"",IFERROR(MID(W5,SEARCH(" | Prevision Ferme | ",W5)+21,SEARCH(" ",W5,SEARCH(" | Prevision Ferme | ",W5)+22)-SEARCH(" | Prevision Ferme | ",W5)-21),""),"")</f>
        <v>313</v>
      </c>
    </row>
    <row r="6" spans="1:37" ht="45" x14ac:dyDescent="0.25">
      <c r="A6" s="1">
        <v>1</v>
      </c>
      <c r="B6" t="s">
        <v>39</v>
      </c>
      <c r="C6" t="s">
        <v>59</v>
      </c>
      <c r="D6" t="s">
        <v>40</v>
      </c>
      <c r="E6" t="s">
        <v>59</v>
      </c>
      <c r="F6" t="s">
        <v>27</v>
      </c>
      <c r="G6" t="s">
        <v>59</v>
      </c>
      <c r="H6" t="s">
        <v>28</v>
      </c>
      <c r="I6" t="s">
        <v>59</v>
      </c>
      <c r="J6" t="s">
        <v>59</v>
      </c>
      <c r="K6" t="s">
        <v>59</v>
      </c>
      <c r="L6" s="1">
        <v>10</v>
      </c>
      <c r="M6" t="s">
        <v>41</v>
      </c>
      <c r="N6" t="s">
        <v>42</v>
      </c>
      <c r="O6" s="1">
        <v>1</v>
      </c>
      <c r="P6" s="2">
        <v>44935</v>
      </c>
      <c r="Q6" s="2">
        <v>44948</v>
      </c>
      <c r="R6" s="2">
        <v>44928</v>
      </c>
      <c r="S6" s="2">
        <v>44946</v>
      </c>
      <c r="T6" s="1">
        <v>14</v>
      </c>
      <c r="U6" t="s">
        <v>29</v>
      </c>
      <c r="V6" t="s">
        <v>37</v>
      </c>
      <c r="W6" s="6" t="s">
        <v>44</v>
      </c>
      <c r="X6" s="3">
        <v>457</v>
      </c>
      <c r="Y6" t="s">
        <v>32</v>
      </c>
      <c r="Z6" s="5">
        <v>44796</v>
      </c>
      <c r="AA6" s="4">
        <v>208</v>
      </c>
      <c r="AB6" s="5">
        <v>44888</v>
      </c>
      <c r="AC6" s="4">
        <v>251</v>
      </c>
      <c r="AD6" s="5">
        <v>44938</v>
      </c>
      <c r="AE6" s="4">
        <v>457</v>
      </c>
      <c r="AF6" s="8">
        <f t="shared" si="1"/>
        <v>44796</v>
      </c>
      <c r="AG6" s="9" t="str">
        <f>IF(AF6&lt;&gt;"",IFERROR(MID(W6,SEARCH(" | Prevision | ",W6)+15,SEARCH(" ",W6,SEARCH(" | Prevision | ",W6)+16)-SEARCH(" | Prevision | ",W6)-15),""),"")</f>
        <v>208</v>
      </c>
      <c r="AH6" s="8">
        <f t="shared" si="2"/>
        <v>44888</v>
      </c>
      <c r="AI6" s="9" t="str">
        <f t="shared" si="3"/>
        <v>251</v>
      </c>
      <c r="AJ6" s="8">
        <f t="shared" si="4"/>
        <v>44938</v>
      </c>
      <c r="AK6" s="9" t="str">
        <f t="shared" ref="AK6:AK10" si="5">IF(AJ6&lt;&gt;"",IFERROR(MID(W6,SEARCH(" | Prevision Ferme | ",W6)+21,SEARCH(" ",W6,SEARCH(" | Prevision Ferme | ",W6)+22)-SEARCH(" | Prevision Ferme | ",W6)-21),""),"")</f>
        <v>457</v>
      </c>
    </row>
    <row r="7" spans="1:37" ht="45" x14ac:dyDescent="0.25">
      <c r="A7" s="1">
        <v>1</v>
      </c>
      <c r="B7" t="s">
        <v>45</v>
      </c>
      <c r="C7" t="s">
        <v>59</v>
      </c>
      <c r="D7" t="s">
        <v>46</v>
      </c>
      <c r="E7" t="s">
        <v>59</v>
      </c>
      <c r="F7" t="s">
        <v>36</v>
      </c>
      <c r="G7" t="s">
        <v>59</v>
      </c>
      <c r="H7" t="s">
        <v>38</v>
      </c>
      <c r="I7" t="s">
        <v>59</v>
      </c>
      <c r="J7" t="s">
        <v>59</v>
      </c>
      <c r="K7" t="s">
        <v>59</v>
      </c>
      <c r="L7" s="1">
        <v>1</v>
      </c>
      <c r="O7" s="1">
        <v>1</v>
      </c>
      <c r="P7" s="2">
        <v>44946</v>
      </c>
      <c r="Q7" s="2">
        <v>44961</v>
      </c>
      <c r="R7" s="2">
        <v>44929</v>
      </c>
      <c r="S7" s="2">
        <v>44961</v>
      </c>
      <c r="T7" s="1">
        <v>16</v>
      </c>
      <c r="U7" t="s">
        <v>29</v>
      </c>
      <c r="V7" t="s">
        <v>37</v>
      </c>
      <c r="W7" s="6" t="s">
        <v>47</v>
      </c>
      <c r="X7" s="3">
        <v>1962</v>
      </c>
      <c r="Y7" t="s">
        <v>32</v>
      </c>
      <c r="Z7" s="5">
        <v>44812</v>
      </c>
      <c r="AA7" s="4">
        <v>2500</v>
      </c>
      <c r="AB7" s="5">
        <v>44848</v>
      </c>
      <c r="AC7" s="4">
        <v>1280</v>
      </c>
      <c r="AD7" s="5">
        <v>44869</v>
      </c>
      <c r="AE7" s="4">
        <v>1962</v>
      </c>
      <c r="AF7" s="8">
        <f t="shared" si="1"/>
        <v>44812</v>
      </c>
      <c r="AG7" s="9" t="str">
        <f>IF(AF7&lt;&gt;"",IFERROR(MID(W7,SEARCH(" | Prevision | ",W7)+15,SEARCH(" ",W7,SEARCH(" | Prevision | ",W7)+16)-SEARCH(" | Prevision | ",W7)-15),""),"")</f>
        <v>2500</v>
      </c>
      <c r="AH7" s="8">
        <f t="shared" si="2"/>
        <v>44848</v>
      </c>
      <c r="AI7" s="9" t="str">
        <f t="shared" si="3"/>
        <v>1280</v>
      </c>
      <c r="AJ7" s="8">
        <f t="shared" si="4"/>
        <v>44869</v>
      </c>
      <c r="AK7" s="9" t="str">
        <f t="shared" si="5"/>
        <v>1962</v>
      </c>
    </row>
    <row r="8" spans="1:37" ht="45" x14ac:dyDescent="0.25">
      <c r="A8" s="1">
        <v>1</v>
      </c>
      <c r="B8" t="s">
        <v>45</v>
      </c>
      <c r="C8" t="s">
        <v>59</v>
      </c>
      <c r="D8" t="s">
        <v>46</v>
      </c>
      <c r="E8" t="s">
        <v>59</v>
      </c>
      <c r="F8" t="s">
        <v>36</v>
      </c>
      <c r="G8" t="s">
        <v>59</v>
      </c>
      <c r="H8" t="s">
        <v>38</v>
      </c>
      <c r="I8" t="s">
        <v>59</v>
      </c>
      <c r="J8" t="s">
        <v>59</v>
      </c>
      <c r="K8" t="s">
        <v>59</v>
      </c>
      <c r="L8" s="1">
        <v>1</v>
      </c>
      <c r="O8" s="1">
        <v>1</v>
      </c>
      <c r="P8" s="2">
        <v>44946</v>
      </c>
      <c r="Q8" s="2">
        <v>44961</v>
      </c>
      <c r="R8" s="2">
        <v>44929</v>
      </c>
      <c r="S8" s="2">
        <v>44961</v>
      </c>
      <c r="T8" s="1">
        <v>16</v>
      </c>
      <c r="U8" t="s">
        <v>29</v>
      </c>
      <c r="V8" t="s">
        <v>37</v>
      </c>
      <c r="W8" s="6" t="s">
        <v>48</v>
      </c>
      <c r="X8" s="3">
        <v>1944</v>
      </c>
      <c r="Y8" t="s">
        <v>32</v>
      </c>
      <c r="Z8" s="5">
        <v>44812</v>
      </c>
      <c r="AA8" s="4">
        <v>3500</v>
      </c>
      <c r="AB8" s="5">
        <v>44848</v>
      </c>
      <c r="AC8" s="4">
        <v>1280</v>
      </c>
      <c r="AD8" s="5">
        <v>44869</v>
      </c>
      <c r="AE8" s="4">
        <v>1944</v>
      </c>
      <c r="AF8" s="8">
        <f t="shared" si="1"/>
        <v>44812</v>
      </c>
      <c r="AG8" s="9" t="str">
        <f>IF(AF8&lt;&gt;"",IFERROR(MID(W8,SEARCH(" | Prevision | ",W8)+15,SEARCH(" ",W8,SEARCH(" | Prevision | ",W8)+16)-SEARCH(" | Prevision | ",W8)-15),""),"")</f>
        <v>3500</v>
      </c>
      <c r="AH8" s="8">
        <f t="shared" si="2"/>
        <v>44848</v>
      </c>
      <c r="AI8" s="9" t="str">
        <f t="shared" si="3"/>
        <v>1280</v>
      </c>
      <c r="AJ8" s="8">
        <f t="shared" si="4"/>
        <v>44869</v>
      </c>
      <c r="AK8" s="9" t="str">
        <f t="shared" si="5"/>
        <v>1944</v>
      </c>
    </row>
    <row r="9" spans="1:37" x14ac:dyDescent="0.25">
      <c r="A9" s="1">
        <v>1</v>
      </c>
      <c r="B9" t="s">
        <v>49</v>
      </c>
      <c r="C9" t="s">
        <v>59</v>
      </c>
      <c r="D9" t="s">
        <v>50</v>
      </c>
      <c r="E9" t="s">
        <v>59</v>
      </c>
      <c r="F9" t="s">
        <v>27</v>
      </c>
      <c r="G9" t="s">
        <v>59</v>
      </c>
      <c r="H9" t="s">
        <v>35</v>
      </c>
      <c r="I9" t="s">
        <v>59</v>
      </c>
      <c r="J9" t="s">
        <v>59</v>
      </c>
      <c r="K9" t="s">
        <v>59</v>
      </c>
      <c r="L9" s="1">
        <v>4</v>
      </c>
      <c r="O9" s="1">
        <v>1</v>
      </c>
      <c r="P9" s="2">
        <v>44928</v>
      </c>
      <c r="Q9" s="2">
        <v>44940</v>
      </c>
      <c r="R9" s="2">
        <v>44928</v>
      </c>
      <c r="S9" s="2">
        <v>44940</v>
      </c>
      <c r="T9" s="1">
        <v>13</v>
      </c>
      <c r="U9" t="s">
        <v>29</v>
      </c>
      <c r="V9" t="s">
        <v>30</v>
      </c>
      <c r="W9" s="6" t="s">
        <v>51</v>
      </c>
      <c r="X9" s="3">
        <v>850</v>
      </c>
      <c r="Y9" t="s">
        <v>32</v>
      </c>
      <c r="Z9" s="5">
        <v>44924</v>
      </c>
      <c r="AA9" s="4">
        <v>850</v>
      </c>
      <c r="AB9" s="4"/>
      <c r="AC9" s="4"/>
      <c r="AD9" s="4"/>
      <c r="AE9" s="4"/>
      <c r="AF9" s="8">
        <f t="shared" si="1"/>
        <v>44924</v>
      </c>
      <c r="AG9" s="9" t="str">
        <f>IF(AF9&lt;&gt;"",IFERROR(MID(W9,SEARCH(" | Prevision | ",W9)+15,SEARCH(" ",W9,SEARCH(" | Prevision | ",W9)+16)-SEARCH(" | Prevision | ",W9)-15),""),"")</f>
        <v>850</v>
      </c>
      <c r="AH9" s="8" t="str">
        <f t="shared" si="2"/>
        <v/>
      </c>
      <c r="AI9" s="9" t="str">
        <f t="shared" si="3"/>
        <v/>
      </c>
      <c r="AJ9" s="8" t="str">
        <f t="shared" si="4"/>
        <v/>
      </c>
      <c r="AK9" s="9" t="str">
        <f t="shared" si="5"/>
        <v/>
      </c>
    </row>
    <row r="10" spans="1:37" x14ac:dyDescent="0.25">
      <c r="A10" s="1">
        <v>1</v>
      </c>
      <c r="B10" t="s">
        <v>49</v>
      </c>
      <c r="C10" t="s">
        <v>59</v>
      </c>
      <c r="D10" t="s">
        <v>50</v>
      </c>
      <c r="E10" t="s">
        <v>59</v>
      </c>
      <c r="F10" t="s">
        <v>27</v>
      </c>
      <c r="G10" t="s">
        <v>59</v>
      </c>
      <c r="H10" t="s">
        <v>35</v>
      </c>
      <c r="I10" t="s">
        <v>59</v>
      </c>
      <c r="J10" t="s">
        <v>59</v>
      </c>
      <c r="K10" t="s">
        <v>59</v>
      </c>
      <c r="L10" s="1">
        <v>4</v>
      </c>
      <c r="O10" s="1">
        <v>1</v>
      </c>
      <c r="P10" s="2">
        <v>44928</v>
      </c>
      <c r="Q10" s="2">
        <v>44940</v>
      </c>
      <c r="R10" s="2">
        <v>44928</v>
      </c>
      <c r="S10" s="2">
        <v>44940</v>
      </c>
      <c r="T10" s="1">
        <v>13</v>
      </c>
      <c r="U10" t="s">
        <v>29</v>
      </c>
      <c r="V10" t="s">
        <v>30</v>
      </c>
      <c r="W10" s="6" t="s">
        <v>52</v>
      </c>
      <c r="X10" s="3">
        <v>1100</v>
      </c>
      <c r="Y10" t="s">
        <v>32</v>
      </c>
      <c r="Z10" s="5">
        <v>44924</v>
      </c>
      <c r="AA10" s="4">
        <v>1100</v>
      </c>
      <c r="AB10" s="4"/>
      <c r="AC10" s="4"/>
      <c r="AD10" s="4"/>
      <c r="AE10" s="4"/>
      <c r="AF10" s="8">
        <f t="shared" si="1"/>
        <v>44924</v>
      </c>
      <c r="AG10" s="9" t="str">
        <f>IF(AF10&lt;&gt;"",IFERROR(MID(W10,SEARCH(" | Prevision | ",W10)+15,SEARCH(" ",W10,SEARCH(" | Prevision | ",W10)+16)-SEARCH(" | Prevision | ",W10)-15),""),"")</f>
        <v>1100</v>
      </c>
      <c r="AH10" s="8" t="str">
        <f t="shared" si="2"/>
        <v/>
      </c>
      <c r="AI10" s="9" t="str">
        <f t="shared" si="3"/>
        <v/>
      </c>
      <c r="AJ10" s="8" t="str">
        <f t="shared" si="4"/>
        <v/>
      </c>
      <c r="AK10" s="9" t="str">
        <f t="shared" si="5"/>
        <v/>
      </c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SuiviOpéCo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Yves</cp:lastModifiedBy>
  <dcterms:created xsi:type="dcterms:W3CDTF">2023-02-09T09:20:37Z</dcterms:created>
  <dcterms:modified xsi:type="dcterms:W3CDTF">2023-02-09T15:05:12Z</dcterms:modified>
</cp:coreProperties>
</file>