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4B465C96-397E-4D6F-A613-703A99DAE75A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Feuil1" sheetId="1" r:id="rId1"/>
    <sheet name="Feuil2" sheetId="2" r:id="rId2"/>
    <sheet name="Explications" sheetId="3" r:id="rId3"/>
  </sheets>
  <calcPr calcId="191029" iterateDelta="1E-4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4" i="2" l="1"/>
  <c r="K6" i="2"/>
  <c r="K8" i="2"/>
  <c r="K10" i="2"/>
  <c r="K12" i="2"/>
  <c r="K14" i="2"/>
  <c r="K2" i="2"/>
  <c r="C12" i="3"/>
  <c r="C10" i="3"/>
  <c r="C8" i="3"/>
  <c r="I3" i="2"/>
  <c r="O4" i="2"/>
  <c r="O6" i="2"/>
  <c r="O2" i="2"/>
  <c r="I4" i="2"/>
  <c r="I5" i="2"/>
  <c r="I6" i="2"/>
  <c r="I7" i="2"/>
  <c r="I2" i="2"/>
</calcChain>
</file>

<file path=xl/sharedStrings.xml><?xml version="1.0" encoding="utf-8"?>
<sst xmlns="http://schemas.openxmlformats.org/spreadsheetml/2006/main" count="103" uniqueCount="73">
  <si>
    <t>VMA</t>
  </si>
  <si>
    <t>4 points</t>
  </si>
  <si>
    <t>3 points</t>
  </si>
  <si>
    <t>2 points</t>
  </si>
  <si>
    <t>1 point</t>
  </si>
  <si>
    <t>PERFORMANCE PURE (4 pts)</t>
  </si>
  <si>
    <t>Nb de plots</t>
  </si>
  <si>
    <t>Note Filles</t>
  </si>
  <si>
    <t>Note Garçons</t>
  </si>
  <si>
    <t>PROJET 8 PTS (2 pts pour chaque course)</t>
  </si>
  <si>
    <t>Plots d’écart au projet</t>
  </si>
  <si>
    <t>1ère course</t>
  </si>
  <si>
    <t>2ème course</t>
  </si>
  <si>
    <t>3ème course</t>
  </si>
  <si>
    <t>4ème course</t>
  </si>
  <si>
    <t>2,5 à 3 plots</t>
  </si>
  <si>
    <t>1,5 à 2 plots</t>
  </si>
  <si>
    <t>0 à 1 plots</t>
  </si>
  <si>
    <t>3,5 à 4 plots</t>
  </si>
  <si>
    <t>4,5 à 5 plots</t>
  </si>
  <si>
    <t xml:space="preserve">Travail / Investissement / Participation / Observation </t>
  </si>
  <si>
    <r>
      <t>4 points</t>
    </r>
    <r>
      <rPr>
        <sz val="10"/>
        <color theme="1"/>
        <rFont val="Calibri"/>
        <family val="2"/>
      </rPr>
      <t xml:space="preserve"> Note sur l’ensemble du cycle</t>
    </r>
  </si>
  <si>
    <t>Evaluation</t>
  </si>
  <si>
    <t>TOTAL</t>
  </si>
  <si>
    <t>Projets</t>
  </si>
  <si>
    <t>Réalité</t>
  </si>
  <si>
    <t>Perf VMA</t>
  </si>
  <si>
    <t>Perf pure</t>
  </si>
  <si>
    <t>Projet</t>
  </si>
  <si>
    <t>TIPO (cycle)</t>
  </si>
  <si>
    <t>NOTE</t>
  </si>
  <si>
    <t>/ 4</t>
  </si>
  <si>
    <t>/8</t>
  </si>
  <si>
    <t>/ 20</t>
  </si>
  <si>
    <t>plus de 5 plots</t>
  </si>
  <si>
    <t>PERFORMANCE par rapport à la VMA (4 pts)</t>
  </si>
  <si>
    <r>
      <t xml:space="preserve">3 minutes de course  / </t>
    </r>
    <r>
      <rPr>
        <sz val="11"/>
        <color theme="1"/>
        <rFont val="Calibri"/>
        <family val="2"/>
      </rPr>
      <t>Repos=3’</t>
    </r>
  </si>
  <si>
    <t>ELEVE 1</t>
  </si>
  <si>
    <t>Garçon ou fille</t>
  </si>
  <si>
    <t>Course 1</t>
  </si>
  <si>
    <t>Course 2</t>
  </si>
  <si>
    <t>Course 3</t>
  </si>
  <si>
    <t>Course 4</t>
  </si>
  <si>
    <t>Investissement</t>
  </si>
  <si>
    <t>ELEVE 2</t>
  </si>
  <si>
    <t>ELEVE 3</t>
  </si>
  <si>
    <t>ELEVE 4</t>
  </si>
  <si>
    <t>ELEVE 5</t>
  </si>
  <si>
    <t>ELEVE 6</t>
  </si>
  <si>
    <t>ELEVE 7</t>
  </si>
  <si>
    <t>COMPETENCES</t>
  </si>
  <si>
    <t>Non atteint</t>
  </si>
  <si>
    <t>Niveau</t>
  </si>
  <si>
    <t>En cours</t>
  </si>
  <si>
    <t>Atteint</t>
  </si>
  <si>
    <t>Dépassé</t>
  </si>
  <si>
    <t>Nombre 
d'arrêts</t>
  </si>
  <si>
    <t>7</t>
  </si>
  <si>
    <t>F</t>
  </si>
  <si>
    <t>G</t>
  </si>
  <si>
    <t>Note /20</t>
  </si>
  <si>
    <t>Formule de la feuil2!K2</t>
  </si>
  <si>
    <t>J'ai modifié le tableau VMA pour inverser l'ordre des colonnes des points attribués et ajouté au début une colonne à zéro pour que la fonction RECHERCHEH en valeur approximative retourne une info lorsque la valeur est inférieure à la bore mini et pouvoir ainsi donner au minimum 1 point.</t>
  </si>
  <si>
    <t>Les parties de formule commençant par "SI(  INDIRECT …" sont répétées 4 fois pour récupérer les valeurs 1 à 4 correspondant à chaque niveau de performance.</t>
  </si>
  <si>
    <t>En décomposant la formule du "SI(INDIRECT" en jaune correspondant au résultat du 1er élève</t>
  </si>
  <si>
    <t>Retourne 17 = 8 (indice de la ligne du tableau VMA correspondant à la VMA 9,5) + 9 décalage pour pointer sur le n° de ligne de la feuille.</t>
  </si>
  <si>
    <t>1 - EQUIV(Feuil2!C2;Feuil1!$A$10:$A$32;0)+9</t>
  </si>
  <si>
    <t>Fabrique une référence renvoyant la valeur située en colonne C et à la ligne 17 (cf 1)</t>
  </si>
  <si>
    <t>2 - INDIRECT("Feuil1!D"&amp;EQUIV(Feuil2!C2;Feuil1!$A$10:$A$32;0)+9)</t>
  </si>
  <si>
    <t>3 - RECHERCHEH(Feuil2!$I3
                             ;INDIRECT("Feuil1!$B"&amp;EQUIV(Feuil2!C2;Feuil1!A10:A32;0)+9&amp;":$F"&amp;
                                               EQUIV(Feuil2!C2;Feuil1!A10:A32;0)+9)  
                             ;VRAI)</t>
  </si>
  <si>
    <r>
      <t xml:space="preserve">=SI(C2&lt;&gt;"";
</t>
    </r>
    <r>
      <rPr>
        <b/>
        <sz val="12"/>
        <color theme="5" tint="0.39997558519241921"/>
        <rFont val="Calibri"/>
        <family val="2"/>
        <scheme val="minor"/>
      </rPr>
      <t xml:space="preserve">       SI(  </t>
    </r>
    <r>
      <rPr>
        <b/>
        <u/>
        <sz val="12"/>
        <color theme="5" tint="0.39997558519241921"/>
        <rFont val="Calibri"/>
        <family val="2"/>
        <scheme val="minor"/>
      </rPr>
      <t>INDIRECT("Feuil1!B"&amp;EQUIV(Feuil2!C2;Feuil1!$A$10:$A$32;0)+9)</t>
    </r>
    <r>
      <rPr>
        <b/>
        <sz val="12"/>
        <color theme="5" tint="0.39997558519241921"/>
        <rFont val="Calibri"/>
        <family val="2"/>
        <scheme val="minor"/>
      </rPr>
      <t xml:space="preserve">  =  RECHERCHEH(Feuil2!$I3;  </t>
    </r>
    <r>
      <rPr>
        <b/>
        <u/>
        <sz val="12"/>
        <color theme="5" tint="0.39997558519241921"/>
        <rFont val="Calibri"/>
        <family val="2"/>
        <scheme val="minor"/>
      </rPr>
      <t xml:space="preserve">INDIRECT("Feuil1!$B"&amp;EQUIV(Feuil2!C2;Feuil1!A10:A32;0)+9&amp;":$F"&amp;EQUIV(Feuil2!C2;Feuil1!A10:A32;0)+9)  </t>
    </r>
    <r>
      <rPr>
        <b/>
        <sz val="12"/>
        <color theme="5" tint="0.39997558519241921"/>
        <rFont val="Calibri"/>
        <family val="2"/>
        <scheme val="minor"/>
      </rPr>
      <t xml:space="preserve">;1;VRAI)
         </t>
    </r>
    <r>
      <rPr>
        <b/>
        <sz val="12"/>
        <rFont val="Calibri"/>
        <family val="2"/>
        <scheme val="minor"/>
      </rPr>
      <t xml:space="preserve"> ;</t>
    </r>
    <r>
      <rPr>
        <b/>
        <sz val="12"/>
        <color theme="5" tint="0.39997558519241921"/>
        <rFont val="Calibri"/>
        <family val="2"/>
        <scheme val="minor"/>
      </rPr>
      <t xml:space="preserve">1
         </t>
    </r>
    <r>
      <rPr>
        <b/>
        <sz val="12"/>
        <rFont val="Calibri"/>
        <family val="2"/>
        <scheme val="minor"/>
      </rPr>
      <t xml:space="preserve"> ;</t>
    </r>
    <r>
      <rPr>
        <b/>
        <sz val="12"/>
        <color theme="5" tint="0.39997558519241921"/>
        <rFont val="Calibri"/>
        <family val="2"/>
        <scheme val="minor"/>
      </rPr>
      <t xml:space="preserve">SI(  </t>
    </r>
    <r>
      <rPr>
        <b/>
        <u/>
        <sz val="12"/>
        <color theme="5" tint="0.39997558519241921"/>
        <rFont val="Calibri"/>
        <family val="2"/>
        <scheme val="minor"/>
      </rPr>
      <t>INDIRECT("Feuil1!C"&amp;EQUIV(Feuil2!C2;Feuil1!$A$10:$A$32;0)+9)</t>
    </r>
    <r>
      <rPr>
        <b/>
        <sz val="12"/>
        <color theme="5" tint="0.39997558519241921"/>
        <rFont val="Calibri"/>
        <family val="2"/>
        <scheme val="minor"/>
      </rPr>
      <t xml:space="preserve">  =  RECHERCHEH(Feuil2!$I3;  </t>
    </r>
    <r>
      <rPr>
        <b/>
        <u/>
        <sz val="12"/>
        <color theme="5" tint="0.39997558519241921"/>
        <rFont val="Calibri"/>
        <family val="2"/>
        <scheme val="minor"/>
      </rPr>
      <t>INDIRECT("Feuil1!$B"&amp;EQUIV(Feuil2!C2;Feuil1!A10:A32;0)+9&amp;":$F"&amp;EQUIV(Feuil2!C2;Feuil1!A10:A32;0)+9)</t>
    </r>
    <r>
      <rPr>
        <b/>
        <sz val="12"/>
        <color theme="5" tint="0.39997558519241921"/>
        <rFont val="Calibri"/>
        <family val="2"/>
        <scheme val="minor"/>
      </rPr>
      <t xml:space="preserve">  ;1;VRAI)
              </t>
    </r>
    <r>
      <rPr>
        <b/>
        <sz val="12"/>
        <rFont val="Calibri"/>
        <family val="2"/>
        <scheme val="minor"/>
      </rPr>
      <t>;</t>
    </r>
    <r>
      <rPr>
        <b/>
        <sz val="12"/>
        <color theme="5" tint="0.39997558519241921"/>
        <rFont val="Calibri"/>
        <family val="2"/>
        <scheme val="minor"/>
      </rPr>
      <t xml:space="preserve">1
              </t>
    </r>
    <r>
      <rPr>
        <b/>
        <sz val="12"/>
        <color theme="1"/>
        <rFont val="Calibri"/>
        <family val="2"/>
        <scheme val="minor"/>
      </rPr>
      <t>;</t>
    </r>
    <r>
      <rPr>
        <b/>
        <sz val="12"/>
        <color rgb="FFFFFF00"/>
        <rFont val="Calibri"/>
        <family val="2"/>
        <scheme val="minor"/>
      </rPr>
      <t xml:space="preserve">SI(  </t>
    </r>
    <r>
      <rPr>
        <b/>
        <u/>
        <sz val="12"/>
        <color rgb="FFFFFF00"/>
        <rFont val="Calibri"/>
        <family val="2"/>
        <scheme val="minor"/>
      </rPr>
      <t>INDIRECT("Feuil1!D"&amp;EQUIV(Feuil2!C2;Feuil1!$A$10:$A$32;0)+9)</t>
    </r>
    <r>
      <rPr>
        <b/>
        <sz val="12"/>
        <color rgb="FFFFFF00"/>
        <rFont val="Calibri"/>
        <family val="2"/>
        <scheme val="minor"/>
      </rPr>
      <t xml:space="preserve">  =  RECHERCHEH(Feuil2!$I3;  </t>
    </r>
    <r>
      <rPr>
        <b/>
        <u/>
        <sz val="12"/>
        <color rgb="FFFFFF00"/>
        <rFont val="Calibri"/>
        <family val="2"/>
        <scheme val="minor"/>
      </rPr>
      <t>INDIRECT("Feuil1!$B"&amp;EQUIV(Feuil2!C2;Feuil1!A10:A32;0)+9&amp;":$F"&amp;EQUIV(Feuil2!C2;Feuil1!A10:A32;0)+9)</t>
    </r>
    <r>
      <rPr>
        <b/>
        <sz val="12"/>
        <color rgb="FFFFFF00"/>
        <rFont val="Calibri"/>
        <family val="2"/>
        <scheme val="minor"/>
      </rPr>
      <t xml:space="preserve">  ;1;VRAI)
                  </t>
    </r>
    <r>
      <rPr>
        <b/>
        <sz val="12"/>
        <rFont val="Calibri"/>
        <family val="2"/>
        <scheme val="minor"/>
      </rPr>
      <t>;</t>
    </r>
    <r>
      <rPr>
        <b/>
        <sz val="12"/>
        <color rgb="FFFFFF00"/>
        <rFont val="Calibri"/>
        <family val="2"/>
        <scheme val="minor"/>
      </rPr>
      <t xml:space="preserve">2
                  </t>
    </r>
    <r>
      <rPr>
        <b/>
        <sz val="12"/>
        <color theme="1"/>
        <rFont val="Calibri"/>
        <family val="2"/>
        <scheme val="minor"/>
      </rPr>
      <t>;</t>
    </r>
    <r>
      <rPr>
        <b/>
        <sz val="12"/>
        <color theme="6" tint="-0.249977111117893"/>
        <rFont val="Calibri"/>
        <family val="2"/>
        <scheme val="minor"/>
      </rPr>
      <t xml:space="preserve">SI(  </t>
    </r>
    <r>
      <rPr>
        <b/>
        <u/>
        <sz val="12"/>
        <color theme="6" tint="-0.249977111117893"/>
        <rFont val="Calibri"/>
        <family val="2"/>
        <scheme val="minor"/>
      </rPr>
      <t>INDIRECT("Feuil1!E"&amp;EQUIV(Feuil2!C2;Feuil1!$A$10:$A$32;0)+9)</t>
    </r>
    <r>
      <rPr>
        <b/>
        <sz val="12"/>
        <color theme="6" tint="-0.249977111117893"/>
        <rFont val="Calibri"/>
        <family val="2"/>
        <scheme val="minor"/>
      </rPr>
      <t xml:space="preserve">  =  RECHERCHEH(Feuil2!$I3;  </t>
    </r>
    <r>
      <rPr>
        <b/>
        <u/>
        <sz val="12"/>
        <color theme="6" tint="-0.249977111117893"/>
        <rFont val="Calibri"/>
        <family val="2"/>
        <scheme val="minor"/>
      </rPr>
      <t>INDIRECT("Feuil1!$B"&amp;EQUIV(Feuil2!C2;Feuil1!A10:A32;0)+9&amp;":$F"&amp;EQUIV(Feuil2!C2;Feuil1!A10:A32;0)+9)</t>
    </r>
    <r>
      <rPr>
        <b/>
        <sz val="12"/>
        <color theme="6" tint="-0.249977111117893"/>
        <rFont val="Calibri"/>
        <family val="2"/>
        <scheme val="minor"/>
      </rPr>
      <t xml:space="preserve">  ;1;VRAI)
                      </t>
    </r>
    <r>
      <rPr>
        <b/>
        <sz val="12"/>
        <rFont val="Calibri"/>
        <family val="2"/>
        <scheme val="minor"/>
      </rPr>
      <t>;</t>
    </r>
    <r>
      <rPr>
        <b/>
        <sz val="12"/>
        <color theme="6" tint="-0.249977111117893"/>
        <rFont val="Calibri"/>
        <family val="2"/>
        <scheme val="minor"/>
      </rPr>
      <t xml:space="preserve">3
                      </t>
    </r>
    <r>
      <rPr>
        <b/>
        <sz val="12"/>
        <color theme="1"/>
        <rFont val="Calibri"/>
        <family val="2"/>
        <scheme val="minor"/>
      </rPr>
      <t>;</t>
    </r>
    <r>
      <rPr>
        <b/>
        <sz val="12"/>
        <color theme="6" tint="-0.499984740745262"/>
        <rFont val="Calibri"/>
        <family val="2"/>
        <scheme val="minor"/>
      </rPr>
      <t xml:space="preserve">4
                     </t>
    </r>
    <r>
      <rPr>
        <b/>
        <sz val="12"/>
        <color theme="6" tint="-0.249977111117893"/>
        <rFont val="Calibri"/>
        <family val="2"/>
        <scheme val="minor"/>
      </rPr>
      <t xml:space="preserve"> )</t>
    </r>
    <r>
      <rPr>
        <b/>
        <sz val="12"/>
        <color theme="1"/>
        <rFont val="Calibri"/>
        <family val="2"/>
        <scheme val="minor"/>
      </rPr>
      <t xml:space="preserve">
                  </t>
    </r>
    <r>
      <rPr>
        <b/>
        <sz val="12"/>
        <color rgb="FFFFFF00"/>
        <rFont val="Calibri"/>
        <family val="2"/>
        <scheme val="minor"/>
      </rPr>
      <t>)</t>
    </r>
    <r>
      <rPr>
        <b/>
        <sz val="12"/>
        <color theme="1"/>
        <rFont val="Calibri"/>
        <family val="2"/>
        <scheme val="minor"/>
      </rPr>
      <t xml:space="preserve">
              </t>
    </r>
    <r>
      <rPr>
        <b/>
        <sz val="12"/>
        <color theme="5" tint="0.39997558519241921"/>
        <rFont val="Calibri"/>
        <family val="2"/>
        <scheme val="minor"/>
      </rPr>
      <t>)</t>
    </r>
    <r>
      <rPr>
        <b/>
        <sz val="12"/>
        <color theme="1"/>
        <rFont val="Calibri"/>
        <family val="2"/>
        <scheme val="minor"/>
      </rPr>
      <t xml:space="preserve">
          </t>
    </r>
    <r>
      <rPr>
        <b/>
        <sz val="12"/>
        <color theme="5" tint="0.39997558519241921"/>
        <rFont val="Calibri"/>
        <family val="2"/>
        <scheme val="minor"/>
      </rPr>
      <t>)</t>
    </r>
    <r>
      <rPr>
        <b/>
        <sz val="12"/>
        <color theme="1"/>
        <rFont val="Calibri"/>
        <family val="2"/>
        <scheme val="minor"/>
      </rPr>
      <t xml:space="preserve">
      ;"")</t>
    </r>
  </si>
  <si>
    <t>Effectue une recherche horizontale avec :
       - la valeur totale [Feuil2!$I3] de la perf. Réalisée dans le tableau VMA
       - dans la matrice dont la référence est renvoyée par la fonction INDIRECT() en utilisant la plage
         de cellules de tableau VMA allant de la colonne "C" et n° de ligne calculée comme au point 1
         à la colonne "F" et n° de ligne calculée comme au point 1.
       - En effectuant une recherche approximative.</t>
  </si>
  <si>
    <t>Les valeurs retournées aus étapes 2 &amp; 3 étant identiques la fonction SI( en jaune est vrai et retourne 2.
C'est la même logique pour les autres calculs de points de la performance VMA.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</si>
</sst>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rgb="FFFF3366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color theme="1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5" tint="0.3999755851924192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b/>
      <u/>
      <sz val="12"/>
      <color theme="5" tint="0.39997558519241921"/>
      <name val="Calibri"/>
      <family val="2"/>
      <scheme val="minor"/>
    </font>
    <font>
      <b/>
      <u/>
      <sz val="12"/>
      <color rgb="FFFFFF00"/>
      <name val="Calibri"/>
      <family val="2"/>
      <scheme val="minor"/>
    </font>
    <font>
      <b/>
      <u/>
      <sz val="12"/>
      <color theme="6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/>
      <top style="medium">
        <color auto="1"/>
      </top>
      <bottom style="medium">
        <color rgb="FF000000"/>
      </bottom>
      <diagonal/>
    </border>
    <border>
      <left/>
      <right/>
      <top style="medium">
        <color auto="1"/>
      </top>
      <bottom style="medium">
        <color rgb="FF000000"/>
      </bottom>
      <diagonal/>
    </border>
    <border>
      <left/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auto="1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auto="1"/>
      </bottom>
      <diagonal/>
    </border>
    <border diagonalUp="1" diagonalDown="1">
      <left/>
      <right style="medium">
        <color rgb="FF000000"/>
      </right>
      <top style="thick">
        <color auto="1"/>
      </top>
      <bottom style="medium">
        <color rgb="FF000000"/>
      </bottom>
      <diagonal style="thin">
        <color rgb="FF000000"/>
      </diagonal>
    </border>
    <border>
      <left/>
      <right style="double">
        <color auto="1"/>
      </right>
      <top style="thick">
        <color rgb="FF000000"/>
      </top>
      <bottom style="medium">
        <color auto="1"/>
      </bottom>
      <diagonal/>
    </border>
    <border>
      <left/>
      <right style="thick">
        <color rgb="FF000000"/>
      </right>
      <top style="thick">
        <color rgb="FF000000"/>
      </top>
      <bottom style="medium">
        <color auto="1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ck">
        <color auto="1"/>
      </bottom>
      <diagonal/>
    </border>
    <border>
      <left/>
      <right style="thick">
        <color rgb="FF000000"/>
      </right>
      <top/>
      <bottom style="thick">
        <color auto="1"/>
      </bottom>
      <diagonal/>
    </border>
    <border>
      <left style="medium">
        <color rgb="FF000000"/>
      </left>
      <right/>
      <top style="thick">
        <color rgb="FF000000"/>
      </top>
      <bottom style="medium">
        <color auto="1"/>
      </bottom>
      <diagonal/>
    </border>
    <border>
      <left style="double">
        <color auto="1"/>
      </left>
      <right/>
      <top style="thick">
        <color rgb="FF000000"/>
      </top>
      <bottom style="medium">
        <color auto="1"/>
      </bottom>
      <diagonal/>
    </border>
    <border>
      <left style="thick">
        <color rgb="FF000000"/>
      </left>
      <right/>
      <top style="thick">
        <color rgb="FF000000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rgb="FF000000"/>
      </bottom>
      <diagonal/>
    </border>
    <border>
      <left style="double">
        <color auto="1"/>
      </left>
      <right/>
      <top style="medium">
        <color auto="1"/>
      </top>
      <bottom style="medium">
        <color rgb="FF000000"/>
      </bottom>
      <diagonal/>
    </border>
    <border>
      <left/>
      <right style="thick">
        <color rgb="FF000000"/>
      </right>
      <top style="medium">
        <color auto="1"/>
      </top>
      <bottom style="medium">
        <color rgb="FF000000"/>
      </bottom>
      <diagonal/>
    </border>
    <border>
      <left style="thick">
        <color rgb="FF000000"/>
      </left>
      <right/>
      <top style="medium">
        <color auto="1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auto="1"/>
      </bottom>
      <diagonal/>
    </border>
    <border>
      <left/>
      <right style="double">
        <color auto="1"/>
      </right>
      <top style="medium">
        <color rgb="FF000000"/>
      </top>
      <bottom style="thick">
        <color auto="1"/>
      </bottom>
      <diagonal/>
    </border>
    <border>
      <left style="double">
        <color auto="1"/>
      </left>
      <right/>
      <top style="medium">
        <color rgb="FF000000"/>
      </top>
      <bottom style="thick">
        <color auto="1"/>
      </bottom>
      <diagonal/>
    </border>
    <border>
      <left/>
      <right style="thick">
        <color rgb="FF000000"/>
      </right>
      <top style="medium">
        <color rgb="FF000000"/>
      </top>
      <bottom style="thick">
        <color auto="1"/>
      </bottom>
      <diagonal/>
    </border>
    <border>
      <left style="thick">
        <color rgb="FF000000"/>
      </left>
      <right/>
      <top style="medium">
        <color rgb="FF000000"/>
      </top>
      <bottom style="thick">
        <color auto="1"/>
      </bottom>
      <diagonal/>
    </border>
    <border>
      <left style="thick">
        <color rgb="FF000000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medium">
        <color rgb="FF000000"/>
      </right>
      <top style="thick">
        <color auto="1"/>
      </top>
      <bottom style="medium">
        <color auto="1"/>
      </bottom>
      <diagonal/>
    </border>
    <border>
      <left style="medium">
        <color rgb="FF000000"/>
      </left>
      <right/>
      <top style="thick">
        <color auto="1"/>
      </top>
      <bottom style="medium">
        <color auto="1"/>
      </bottom>
      <diagonal/>
    </border>
    <border>
      <left/>
      <right style="thick">
        <color rgb="FF000000"/>
      </right>
      <top style="thick">
        <color auto="1"/>
      </top>
      <bottom style="medium">
        <color auto="1"/>
      </bottom>
      <diagonal/>
    </border>
    <border>
      <left style="thick">
        <color rgb="FF000000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 style="medium">
        <color rgb="FF000000"/>
      </right>
      <top style="medium">
        <color auto="1"/>
      </top>
      <bottom style="thick">
        <color auto="1"/>
      </bottom>
      <diagonal/>
    </border>
    <border>
      <left style="medium">
        <color rgb="FF000000"/>
      </left>
      <right/>
      <top style="medium">
        <color auto="1"/>
      </top>
      <bottom style="thick">
        <color auto="1"/>
      </bottom>
      <diagonal/>
    </border>
    <border>
      <left/>
      <right style="thick">
        <color rgb="FF000000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5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137">
    <xf numFmtId="0" fontId="0" fillId="0" borderId="0" xfId="0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0" borderId="21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 wrapText="1"/>
    </xf>
    <xf numFmtId="0" fontId="0" fillId="0" borderId="57" xfId="0" applyBorder="1"/>
    <xf numFmtId="0" fontId="1" fillId="0" borderId="59" xfId="0" applyFont="1" applyBorder="1" applyAlignment="1">
      <alignment horizontal="center" vertical="center"/>
    </xf>
    <xf numFmtId="0" fontId="0" fillId="5" borderId="68" xfId="0" applyFill="1" applyBorder="1" applyAlignment="1">
      <alignment horizontal="center" vertical="center"/>
    </xf>
    <xf numFmtId="0" fontId="0" fillId="6" borderId="69" xfId="0" applyFill="1" applyBorder="1" applyAlignment="1">
      <alignment horizontal="center" vertical="center"/>
    </xf>
    <xf numFmtId="0" fontId="0" fillId="7" borderId="70" xfId="0" applyFill="1" applyBorder="1" applyAlignment="1">
      <alignment horizontal="center" vertical="center"/>
    </xf>
    <xf numFmtId="0" fontId="0" fillId="5" borderId="72" xfId="0" applyFill="1" applyBorder="1" applyAlignment="1">
      <alignment horizontal="center" vertical="center"/>
    </xf>
    <xf numFmtId="0" fontId="0" fillId="5" borderId="73" xfId="0" applyFill="1" applyBorder="1" applyAlignment="1">
      <alignment horizontal="center" vertical="center"/>
    </xf>
    <xf numFmtId="0" fontId="0" fillId="6" borderId="74" xfId="0" applyFill="1" applyBorder="1" applyAlignment="1">
      <alignment horizontal="center" vertical="center"/>
    </xf>
    <xf numFmtId="0" fontId="0" fillId="6" borderId="75" xfId="0" applyFill="1" applyBorder="1" applyAlignment="1">
      <alignment horizontal="center" vertical="center"/>
    </xf>
    <xf numFmtId="0" fontId="0" fillId="7" borderId="76" xfId="0" applyFill="1" applyBorder="1" applyAlignment="1">
      <alignment horizontal="center" vertical="center"/>
    </xf>
    <xf numFmtId="0" fontId="0" fillId="7" borderId="77" xfId="0" applyFill="1" applyBorder="1" applyAlignment="1">
      <alignment horizontal="center" vertical="center"/>
    </xf>
    <xf numFmtId="49" fontId="0" fillId="6" borderId="75" xfId="0" applyNumberFormat="1" applyFill="1" applyBorder="1" applyAlignment="1">
      <alignment horizontal="center" vertical="center"/>
    </xf>
    <xf numFmtId="0" fontId="0" fillId="9" borderId="69" xfId="0" applyFill="1" applyBorder="1" applyAlignment="1">
      <alignment horizontal="center" vertical="center"/>
    </xf>
    <xf numFmtId="0" fontId="0" fillId="9" borderId="74" xfId="0" applyFill="1" applyBorder="1" applyAlignment="1">
      <alignment horizontal="center" vertical="center"/>
    </xf>
    <xf numFmtId="0" fontId="0" fillId="9" borderId="75" xfId="0" applyFill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 wrapText="1"/>
    </xf>
    <xf numFmtId="0" fontId="1" fillId="0" borderId="60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6" fillId="0" borderId="46" xfId="0" applyFont="1" applyBorder="1" applyAlignment="1">
      <alignment horizontal="right" vertical="center" wrapText="1"/>
    </xf>
    <xf numFmtId="0" fontId="6" fillId="0" borderId="47" xfId="0" applyFont="1" applyBorder="1" applyAlignment="1">
      <alignment horizontal="right" vertical="center" wrapText="1"/>
    </xf>
    <xf numFmtId="0" fontId="6" fillId="0" borderId="48" xfId="0" applyFont="1" applyBorder="1" applyAlignment="1">
      <alignment horizontal="right" vertical="center" wrapText="1"/>
    </xf>
    <xf numFmtId="0" fontId="6" fillId="0" borderId="49" xfId="0" applyFont="1" applyBorder="1" applyAlignment="1">
      <alignment horizontal="right" vertical="center" wrapText="1"/>
    </xf>
    <xf numFmtId="0" fontId="6" fillId="0" borderId="50" xfId="0" applyFont="1" applyBorder="1" applyAlignment="1">
      <alignment horizontal="right" vertical="center" wrapText="1"/>
    </xf>
    <xf numFmtId="0" fontId="6" fillId="0" borderId="51" xfId="0" applyFont="1" applyBorder="1" applyAlignment="1">
      <alignment horizontal="right" vertical="center" wrapText="1"/>
    </xf>
    <xf numFmtId="0" fontId="6" fillId="0" borderId="52" xfId="0" applyFont="1" applyBorder="1" applyAlignment="1">
      <alignment horizontal="right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6" xfId="0" applyFont="1" applyBorder="1" applyAlignment="1">
      <alignment vertical="center" wrapText="1"/>
    </xf>
    <xf numFmtId="0" fontId="11" fillId="0" borderId="37" xfId="0" applyFont="1" applyBorder="1" applyAlignment="1">
      <alignment vertical="center" wrapText="1"/>
    </xf>
    <xf numFmtId="0" fontId="11" fillId="0" borderId="38" xfId="0" applyFont="1" applyBorder="1" applyAlignment="1">
      <alignment vertical="center" wrapText="1"/>
    </xf>
    <xf numFmtId="0" fontId="11" fillId="0" borderId="35" xfId="0" applyFont="1" applyBorder="1" applyAlignment="1">
      <alignment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" fillId="0" borderId="66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/>
    </xf>
    <xf numFmtId="0" fontId="0" fillId="7" borderId="55" xfId="0" applyFill="1" applyBorder="1" applyAlignment="1">
      <alignment horizontal="center" vertical="center"/>
    </xf>
    <xf numFmtId="0" fontId="0" fillId="7" borderId="58" xfId="0" applyFill="1" applyBorder="1" applyAlignment="1">
      <alignment horizontal="center" vertical="center"/>
    </xf>
    <xf numFmtId="0" fontId="0" fillId="9" borderId="55" xfId="0" applyFill="1" applyBorder="1" applyAlignment="1">
      <alignment horizontal="center" vertical="center"/>
    </xf>
    <xf numFmtId="0" fontId="0" fillId="9" borderId="58" xfId="0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0" fillId="0" borderId="54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8" borderId="55" xfId="0" applyFill="1" applyBorder="1" applyAlignment="1">
      <alignment horizontal="center" vertical="center"/>
    </xf>
    <xf numFmtId="0" fontId="0" fillId="8" borderId="58" xfId="0" applyFill="1" applyBorder="1" applyAlignment="1">
      <alignment horizontal="center" vertical="center"/>
    </xf>
    <xf numFmtId="0" fontId="0" fillId="7" borderId="54" xfId="0" applyFill="1" applyBorder="1" applyAlignment="1">
      <alignment horizontal="center" vertical="center"/>
    </xf>
    <xf numFmtId="0" fontId="0" fillId="7" borderId="57" xfId="0" applyFill="1" applyBorder="1" applyAlignment="1">
      <alignment horizontal="center" vertical="center"/>
    </xf>
    <xf numFmtId="0" fontId="0" fillId="6" borderId="54" xfId="0" applyFill="1" applyBorder="1" applyAlignment="1">
      <alignment horizontal="center" vertical="center"/>
    </xf>
    <xf numFmtId="0" fontId="0" fillId="6" borderId="57" xfId="0" applyFill="1" applyBorder="1" applyAlignment="1">
      <alignment horizontal="center" vertical="center"/>
    </xf>
    <xf numFmtId="0" fontId="0" fillId="5" borderId="54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 vertical="center"/>
    </xf>
    <xf numFmtId="0" fontId="0" fillId="9" borderId="54" xfId="0" applyFill="1" applyBorder="1" applyAlignment="1">
      <alignment horizontal="center" vertical="center"/>
    </xf>
    <xf numFmtId="0" fontId="0" fillId="9" borderId="57" xfId="0" applyFill="1" applyBorder="1" applyAlignment="1">
      <alignment horizontal="center" vertical="center"/>
    </xf>
    <xf numFmtId="0" fontId="17" fillId="6" borderId="54" xfId="0" applyFont="1" applyFill="1" applyBorder="1" applyAlignment="1">
      <alignment horizontal="center" vertical="center"/>
    </xf>
    <xf numFmtId="0" fontId="17" fillId="6" borderId="57" xfId="0" applyFont="1" applyFill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3" fillId="2" borderId="7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quotePrefix="1" applyAlignment="1">
      <alignment vertical="top" wrapText="1"/>
    </xf>
    <xf numFmtId="0" fontId="0" fillId="0" borderId="0" xfId="0" applyAlignment="1">
      <alignment horizontal="left" vertical="top" wrapText="1"/>
    </xf>
    <xf numFmtId="0" fontId="1" fillId="10" borderId="0" xfId="0" quotePrefix="1" applyFont="1" applyFill="1" applyAlignment="1">
      <alignment horizontal="left" vertical="top" wrapText="1"/>
    </xf>
    <xf numFmtId="0" fontId="0" fillId="0" borderId="0" xfId="0" quotePrefix="1" applyAlignment="1">
      <alignment horizontal="left" vertical="top" wrapText="1" indent="3"/>
    </xf>
    <xf numFmtId="0" fontId="0" fillId="0" borderId="0" xfId="0" applyAlignment="1">
      <alignment horizontal="left" vertical="top" wrapText="1" indent="9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4"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38</xdr:row>
      <xdr:rowOff>0</xdr:rowOff>
    </xdr:from>
    <xdr:to>
      <xdr:col>10</xdr:col>
      <xdr:colOff>12700</xdr:colOff>
      <xdr:row>43</xdr:row>
      <xdr:rowOff>63500</xdr:rowOff>
    </xdr:to>
    <xdr:sp macro="" textlink="">
      <xdr:nvSpPr>
        <xdr:cNvPr id="2" name="Zone de texte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054600" y="8763000"/>
          <a:ext cx="3314700" cy="1308100"/>
        </a:xfrm>
        <a:prstGeom prst="rect">
          <a:avLst/>
        </a:prstGeom>
        <a:noFill/>
        <a:ln>
          <a:solidFill>
            <a:schemeClr val="tx1"/>
          </a:solidFill>
        </a:ln>
        <a:effectLst/>
        <a:extLst>
          <a:ext uri="{FAA26D3D-D897-4be2-8F04-BA451C77F1D7}">
            <ma14:placeholderFlag xmlns:ma14="http://schemas.microsoft.com/office/mac/drawingml/2011/main" xmlns=""/>
          </a:ext>
          <a:ext uri="{C572A759-6A51-4108-AA02-DFA0A04FC94B}">
            <ma14:wrappingTextBoxFlag xmlns:ma14="http://schemas.microsoft.com/office/mac/drawingml/2011/main" xmlns=""/>
          </a:ext>
        </a:extLst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fr-FR" sz="2000" b="1">
              <a:effectLst/>
              <a:latin typeface="Times New Roman"/>
              <a:ea typeface="ＭＳ 明朝"/>
              <a:cs typeface="Times New Roman"/>
            </a:rPr>
            <a:t>TOUT ARRÊT PENDANT L’EVALUATION</a:t>
          </a:r>
          <a:endParaRPr lang="fr-FR" sz="1000">
            <a:effectLst/>
            <a:latin typeface="Times New Roman"/>
            <a:ea typeface="ＭＳ 明朝"/>
            <a:cs typeface="Times New Roman"/>
          </a:endParaRPr>
        </a:p>
        <a:p>
          <a:pPr algn="ctr">
            <a:spcAft>
              <a:spcPts val="0"/>
            </a:spcAft>
          </a:pPr>
          <a:r>
            <a:rPr lang="fr-FR" sz="2000" b="1">
              <a:effectLst/>
              <a:latin typeface="Times New Roman"/>
              <a:ea typeface="ＭＳ 明朝"/>
              <a:cs typeface="Times New Roman"/>
            </a:rPr>
            <a:t>= -1PT sur le projet</a:t>
          </a:r>
          <a:endParaRPr lang="fr-FR" sz="1000">
            <a:effectLst/>
            <a:latin typeface="Times New Roman"/>
            <a:ea typeface="ＭＳ 明朝"/>
            <a:cs typeface="Times New Roman"/>
          </a:endParaRPr>
        </a:p>
        <a:p>
          <a:pPr>
            <a:spcAft>
              <a:spcPts val="0"/>
            </a:spcAft>
          </a:pPr>
          <a:r>
            <a:rPr lang="fr-FR" sz="1000">
              <a:effectLst/>
              <a:latin typeface="Times New Roman"/>
              <a:ea typeface="ＭＳ 明朝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workbookViewId="0">
      <selection activeCell="D17" sqref="D17"/>
    </sheetView>
  </sheetViews>
  <sheetFormatPr baseColWidth="10" defaultRowHeight="15.75" x14ac:dyDescent="0.25"/>
  <cols>
    <col min="1" max="1" width="13.125" customWidth="1"/>
  </cols>
  <sheetData>
    <row r="1" spans="1:11" ht="45.95" customHeight="1" thickTop="1" thickBot="1" x14ac:dyDescent="0.3">
      <c r="A1" s="48" t="s">
        <v>22</v>
      </c>
      <c r="B1" s="15"/>
      <c r="C1" s="69" t="s">
        <v>36</v>
      </c>
      <c r="D1" s="70"/>
      <c r="E1" s="71" t="s">
        <v>36</v>
      </c>
      <c r="F1" s="70"/>
      <c r="G1" s="71" t="s">
        <v>36</v>
      </c>
      <c r="H1" s="72"/>
      <c r="I1" s="73" t="s">
        <v>36</v>
      </c>
      <c r="J1" s="70"/>
      <c r="K1" s="16" t="s">
        <v>23</v>
      </c>
    </row>
    <row r="2" spans="1:11" ht="39" customHeight="1" thickBot="1" x14ac:dyDescent="0.3">
      <c r="A2" s="49"/>
      <c r="B2" s="17" t="s">
        <v>24</v>
      </c>
      <c r="C2" s="74"/>
      <c r="D2" s="75"/>
      <c r="E2" s="76"/>
      <c r="F2" s="75"/>
      <c r="G2" s="76"/>
      <c r="H2" s="77"/>
      <c r="I2" s="78"/>
      <c r="J2" s="75"/>
      <c r="K2" s="18"/>
    </row>
    <row r="3" spans="1:11" ht="39.950000000000003" customHeight="1" thickBot="1" x14ac:dyDescent="0.3">
      <c r="A3" s="50"/>
      <c r="B3" s="19" t="s">
        <v>25</v>
      </c>
      <c r="C3" s="51"/>
      <c r="D3" s="52"/>
      <c r="E3" s="53"/>
      <c r="F3" s="52"/>
      <c r="G3" s="54"/>
      <c r="H3" s="55"/>
      <c r="I3" s="56"/>
      <c r="J3" s="57"/>
      <c r="K3" s="20"/>
    </row>
    <row r="4" spans="1:11" ht="18.75" thickTop="1" thickBot="1" x14ac:dyDescent="0.3">
      <c r="A4" s="58" t="s">
        <v>26</v>
      </c>
      <c r="B4" s="59"/>
      <c r="C4" s="60"/>
      <c r="D4" s="61" t="s">
        <v>27</v>
      </c>
      <c r="E4" s="62"/>
      <c r="F4" s="63" t="s">
        <v>28</v>
      </c>
      <c r="G4" s="60"/>
      <c r="H4" s="61" t="s">
        <v>29</v>
      </c>
      <c r="I4" s="60"/>
      <c r="J4" s="61" t="s">
        <v>30</v>
      </c>
      <c r="K4" s="64"/>
    </row>
    <row r="5" spans="1:11" ht="38.1" customHeight="1" thickBot="1" x14ac:dyDescent="0.3">
      <c r="A5" s="41" t="s">
        <v>31</v>
      </c>
      <c r="B5" s="42"/>
      <c r="C5" s="43"/>
      <c r="D5" s="44" t="s">
        <v>31</v>
      </c>
      <c r="E5" s="45"/>
      <c r="F5" s="46" t="s">
        <v>32</v>
      </c>
      <c r="G5" s="43"/>
      <c r="H5" s="44" t="s">
        <v>31</v>
      </c>
      <c r="I5" s="43"/>
      <c r="J5" s="44" t="s">
        <v>33</v>
      </c>
      <c r="K5" s="47"/>
    </row>
    <row r="6" spans="1:11" ht="16.5" thickTop="1" x14ac:dyDescent="0.25"/>
    <row r="7" spans="1:11" ht="16.5" thickBot="1" x14ac:dyDescent="0.3"/>
    <row r="8" spans="1:11" ht="19.5" thickBot="1" x14ac:dyDescent="0.3">
      <c r="A8" s="128" t="s">
        <v>35</v>
      </c>
      <c r="B8" s="129"/>
      <c r="C8" s="129"/>
      <c r="D8" s="129"/>
      <c r="E8" s="129"/>
      <c r="F8" s="129"/>
      <c r="H8" s="79" t="s">
        <v>5</v>
      </c>
      <c r="I8" s="80"/>
      <c r="J8" s="81"/>
    </row>
    <row r="9" spans="1:11" ht="16.5" thickBot="1" x14ac:dyDescent="0.3">
      <c r="A9" s="1" t="s">
        <v>0</v>
      </c>
      <c r="B9" s="2" t="s">
        <v>4</v>
      </c>
      <c r="C9" s="2" t="s">
        <v>4</v>
      </c>
      <c r="D9" s="2" t="s">
        <v>3</v>
      </c>
      <c r="E9" s="2" t="s">
        <v>2</v>
      </c>
      <c r="F9" s="2" t="s">
        <v>1</v>
      </c>
      <c r="H9" s="82" t="s">
        <v>6</v>
      </c>
      <c r="I9" s="82" t="s">
        <v>7</v>
      </c>
      <c r="J9" s="82" t="s">
        <v>8</v>
      </c>
      <c r="K9" s="5"/>
    </row>
    <row r="10" spans="1:11" ht="16.5" thickBot="1" x14ac:dyDescent="0.3">
      <c r="A10" s="3">
        <v>6</v>
      </c>
      <c r="B10" s="4">
        <v>0</v>
      </c>
      <c r="C10" s="4">
        <v>36</v>
      </c>
      <c r="D10" s="4">
        <v>40</v>
      </c>
      <c r="E10" s="4">
        <v>44</v>
      </c>
      <c r="F10" s="4">
        <v>48</v>
      </c>
      <c r="H10" s="83"/>
      <c r="I10" s="84"/>
      <c r="J10" s="84"/>
      <c r="K10" s="5"/>
    </row>
    <row r="11" spans="1:11" ht="16.5" thickBot="1" x14ac:dyDescent="0.3">
      <c r="A11" s="3">
        <v>6.5</v>
      </c>
      <c r="B11" s="4">
        <v>0</v>
      </c>
      <c r="C11" s="4">
        <v>40</v>
      </c>
      <c r="D11" s="4">
        <v>44</v>
      </c>
      <c r="E11" s="4">
        <v>48</v>
      </c>
      <c r="F11" s="4">
        <v>52</v>
      </c>
      <c r="H11" s="8">
        <v>48</v>
      </c>
      <c r="I11" s="9">
        <v>0</v>
      </c>
      <c r="J11" s="9">
        <v>0</v>
      </c>
      <c r="K11" s="5"/>
    </row>
    <row r="12" spans="1:11" ht="16.5" thickBot="1" x14ac:dyDescent="0.3">
      <c r="A12" s="3">
        <v>7</v>
      </c>
      <c r="B12" s="4">
        <v>0</v>
      </c>
      <c r="C12" s="4">
        <v>44</v>
      </c>
      <c r="D12" s="4">
        <v>48</v>
      </c>
      <c r="E12" s="4">
        <v>52</v>
      </c>
      <c r="F12" s="4">
        <v>56</v>
      </c>
      <c r="H12" s="8">
        <v>52</v>
      </c>
      <c r="I12" s="9">
        <v>0</v>
      </c>
      <c r="J12" s="9">
        <v>0</v>
      </c>
      <c r="K12" s="5"/>
    </row>
    <row r="13" spans="1:11" ht="16.5" thickBot="1" x14ac:dyDescent="0.3">
      <c r="A13" s="3">
        <v>7.5</v>
      </c>
      <c r="B13" s="4">
        <v>0</v>
      </c>
      <c r="C13" s="4">
        <v>48</v>
      </c>
      <c r="D13" s="4">
        <v>52</v>
      </c>
      <c r="E13" s="4">
        <v>56</v>
      </c>
      <c r="F13" s="4">
        <v>60</v>
      </c>
      <c r="H13" s="8">
        <v>56</v>
      </c>
      <c r="I13" s="9">
        <v>0</v>
      </c>
      <c r="J13" s="9">
        <v>0</v>
      </c>
      <c r="K13" s="5"/>
    </row>
    <row r="14" spans="1:11" ht="16.5" thickBot="1" x14ac:dyDescent="0.3">
      <c r="A14" s="3">
        <v>8</v>
      </c>
      <c r="B14" s="4">
        <v>0</v>
      </c>
      <c r="C14" s="4">
        <v>52</v>
      </c>
      <c r="D14" s="4">
        <v>56</v>
      </c>
      <c r="E14" s="4">
        <v>60</v>
      </c>
      <c r="F14" s="4">
        <v>64</v>
      </c>
      <c r="H14" s="8">
        <v>60</v>
      </c>
      <c r="I14" s="10">
        <v>1</v>
      </c>
      <c r="J14" s="10">
        <v>0.5</v>
      </c>
      <c r="K14" s="5"/>
    </row>
    <row r="15" spans="1:11" ht="16.5" thickBot="1" x14ac:dyDescent="0.3">
      <c r="A15" s="3">
        <v>8.5</v>
      </c>
      <c r="B15" s="4">
        <v>0</v>
      </c>
      <c r="C15" s="4">
        <v>56</v>
      </c>
      <c r="D15" s="4">
        <v>60</v>
      </c>
      <c r="E15" s="4">
        <v>64</v>
      </c>
      <c r="F15" s="4">
        <v>68</v>
      </c>
      <c r="H15" s="6">
        <v>64</v>
      </c>
      <c r="I15" s="7">
        <v>1.5</v>
      </c>
      <c r="J15" s="7">
        <v>1</v>
      </c>
      <c r="K15" s="5"/>
    </row>
    <row r="16" spans="1:11" ht="16.5" thickBot="1" x14ac:dyDescent="0.3">
      <c r="A16" s="3">
        <v>9</v>
      </c>
      <c r="B16" s="4">
        <v>0</v>
      </c>
      <c r="C16" s="4">
        <v>60</v>
      </c>
      <c r="D16" s="4">
        <v>64</v>
      </c>
      <c r="E16" s="4">
        <v>68</v>
      </c>
      <c r="F16" s="4">
        <v>72</v>
      </c>
      <c r="H16" s="6">
        <v>68</v>
      </c>
      <c r="I16" s="7">
        <v>1.5</v>
      </c>
      <c r="J16" s="7">
        <v>1</v>
      </c>
      <c r="K16" s="5"/>
    </row>
    <row r="17" spans="1:11" ht="16.5" thickBot="1" x14ac:dyDescent="0.3">
      <c r="A17" s="3">
        <v>9.5</v>
      </c>
      <c r="B17" s="4">
        <v>0</v>
      </c>
      <c r="C17" s="4">
        <v>64</v>
      </c>
      <c r="D17" s="4">
        <v>68</v>
      </c>
      <c r="E17" s="4">
        <v>72</v>
      </c>
      <c r="F17" s="4">
        <v>76</v>
      </c>
      <c r="H17" s="6">
        <v>72</v>
      </c>
      <c r="I17" s="7">
        <v>2</v>
      </c>
      <c r="J17" s="7">
        <v>1.5</v>
      </c>
      <c r="K17" s="5"/>
    </row>
    <row r="18" spans="1:11" ht="16.5" thickBot="1" x14ac:dyDescent="0.3">
      <c r="A18" s="3">
        <v>10</v>
      </c>
      <c r="B18" s="4">
        <v>0</v>
      </c>
      <c r="C18" s="4">
        <v>68</v>
      </c>
      <c r="D18" s="4">
        <v>72</v>
      </c>
      <c r="E18" s="4">
        <v>76</v>
      </c>
      <c r="F18" s="4">
        <v>80</v>
      </c>
      <c r="H18" s="6">
        <v>76</v>
      </c>
      <c r="I18" s="7">
        <v>2</v>
      </c>
      <c r="J18" s="7">
        <v>1.5</v>
      </c>
      <c r="K18" s="5"/>
    </row>
    <row r="19" spans="1:11" ht="16.5" thickBot="1" x14ac:dyDescent="0.3">
      <c r="A19" s="3">
        <v>10.5</v>
      </c>
      <c r="B19" s="4">
        <v>0</v>
      </c>
      <c r="C19" s="4">
        <v>72</v>
      </c>
      <c r="D19" s="4">
        <v>76</v>
      </c>
      <c r="E19" s="4">
        <v>80</v>
      </c>
      <c r="F19" s="4">
        <v>84</v>
      </c>
      <c r="H19" s="6">
        <v>80</v>
      </c>
      <c r="I19" s="7">
        <v>2.5</v>
      </c>
      <c r="J19" s="7">
        <v>2</v>
      </c>
      <c r="K19" s="5"/>
    </row>
    <row r="20" spans="1:11" ht="16.5" thickBot="1" x14ac:dyDescent="0.3">
      <c r="A20" s="3">
        <v>11</v>
      </c>
      <c r="B20" s="4">
        <v>0</v>
      </c>
      <c r="C20" s="4">
        <v>76</v>
      </c>
      <c r="D20" s="4">
        <v>80</v>
      </c>
      <c r="E20" s="4">
        <v>84</v>
      </c>
      <c r="F20" s="4">
        <v>88</v>
      </c>
      <c r="H20" s="6">
        <v>84</v>
      </c>
      <c r="I20" s="7">
        <v>2.5</v>
      </c>
      <c r="J20" s="7">
        <v>2</v>
      </c>
      <c r="K20" s="5"/>
    </row>
    <row r="21" spans="1:11" ht="16.5" thickBot="1" x14ac:dyDescent="0.3">
      <c r="A21" s="3">
        <v>11.5</v>
      </c>
      <c r="B21" s="4">
        <v>0</v>
      </c>
      <c r="C21" s="4">
        <v>80</v>
      </c>
      <c r="D21" s="4">
        <v>84</v>
      </c>
      <c r="E21" s="4">
        <v>88</v>
      </c>
      <c r="F21" s="4">
        <v>92</v>
      </c>
      <c r="H21" s="6">
        <v>88</v>
      </c>
      <c r="I21" s="7">
        <v>3</v>
      </c>
      <c r="J21" s="7">
        <v>2.5</v>
      </c>
      <c r="K21" s="5"/>
    </row>
    <row r="22" spans="1:11" ht="16.5" thickBot="1" x14ac:dyDescent="0.3">
      <c r="A22" s="3">
        <v>12</v>
      </c>
      <c r="B22" s="4">
        <v>0</v>
      </c>
      <c r="C22" s="4">
        <v>84</v>
      </c>
      <c r="D22" s="4">
        <v>88</v>
      </c>
      <c r="E22" s="4">
        <v>92</v>
      </c>
      <c r="F22" s="4">
        <v>96</v>
      </c>
      <c r="H22" s="6">
        <v>92</v>
      </c>
      <c r="I22" s="7">
        <v>3</v>
      </c>
      <c r="J22" s="7">
        <v>2.5</v>
      </c>
      <c r="K22" s="5"/>
    </row>
    <row r="23" spans="1:11" ht="16.5" thickBot="1" x14ac:dyDescent="0.3">
      <c r="A23" s="3">
        <v>12.5</v>
      </c>
      <c r="B23" s="4">
        <v>0</v>
      </c>
      <c r="C23" s="4">
        <v>88</v>
      </c>
      <c r="D23" s="4">
        <v>92</v>
      </c>
      <c r="E23" s="4">
        <v>96</v>
      </c>
      <c r="F23" s="4">
        <v>100</v>
      </c>
      <c r="H23" s="6">
        <v>96</v>
      </c>
      <c r="I23" s="7">
        <v>3.5</v>
      </c>
      <c r="J23" s="7">
        <v>3</v>
      </c>
      <c r="K23" s="5"/>
    </row>
    <row r="24" spans="1:11" ht="16.5" thickBot="1" x14ac:dyDescent="0.3">
      <c r="A24" s="3">
        <v>13</v>
      </c>
      <c r="B24" s="4">
        <v>0</v>
      </c>
      <c r="C24" s="4">
        <v>92</v>
      </c>
      <c r="D24" s="4">
        <v>96</v>
      </c>
      <c r="E24" s="4">
        <v>100</v>
      </c>
      <c r="F24" s="4">
        <v>104</v>
      </c>
      <c r="H24" s="6">
        <v>100</v>
      </c>
      <c r="I24" s="7">
        <v>3.5</v>
      </c>
      <c r="J24" s="7">
        <v>3</v>
      </c>
      <c r="K24" s="5"/>
    </row>
    <row r="25" spans="1:11" ht="16.5" thickBot="1" x14ac:dyDescent="0.3">
      <c r="A25" s="3">
        <v>13.5</v>
      </c>
      <c r="B25" s="4">
        <v>0</v>
      </c>
      <c r="C25" s="4">
        <v>96</v>
      </c>
      <c r="D25" s="4">
        <v>100</v>
      </c>
      <c r="E25" s="4">
        <v>104</v>
      </c>
      <c r="F25" s="4">
        <v>108</v>
      </c>
      <c r="H25" s="6">
        <v>104</v>
      </c>
      <c r="I25" s="7">
        <v>4</v>
      </c>
      <c r="J25" s="7">
        <v>3.5</v>
      </c>
    </row>
    <row r="26" spans="1:11" ht="16.5" thickBot="1" x14ac:dyDescent="0.3">
      <c r="A26" s="3">
        <v>14</v>
      </c>
      <c r="B26" s="4">
        <v>0</v>
      </c>
      <c r="C26" s="4">
        <v>100</v>
      </c>
      <c r="D26" s="4">
        <v>104</v>
      </c>
      <c r="E26" s="4">
        <v>108</v>
      </c>
      <c r="F26" s="4">
        <v>112</v>
      </c>
      <c r="H26" s="6">
        <v>108</v>
      </c>
      <c r="I26" s="7">
        <v>4</v>
      </c>
      <c r="J26" s="7">
        <v>3.5</v>
      </c>
    </row>
    <row r="27" spans="1:11" ht="16.5" thickBot="1" x14ac:dyDescent="0.3">
      <c r="A27" s="3">
        <v>14.5</v>
      </c>
      <c r="B27" s="4">
        <v>0</v>
      </c>
      <c r="C27" s="4">
        <v>104</v>
      </c>
      <c r="D27" s="4">
        <v>108</v>
      </c>
      <c r="E27" s="4">
        <v>112</v>
      </c>
      <c r="F27" s="4">
        <v>116</v>
      </c>
      <c r="H27" s="6">
        <v>112</v>
      </c>
      <c r="I27" s="7">
        <v>4</v>
      </c>
      <c r="J27" s="7">
        <v>4</v>
      </c>
    </row>
    <row r="28" spans="1:11" ht="16.5" thickBot="1" x14ac:dyDescent="0.3">
      <c r="A28" s="3">
        <v>15</v>
      </c>
      <c r="B28" s="4">
        <v>0</v>
      </c>
      <c r="C28" s="4">
        <v>108</v>
      </c>
      <c r="D28" s="4">
        <v>112</v>
      </c>
      <c r="E28" s="4">
        <v>116</v>
      </c>
      <c r="F28" s="4">
        <v>120</v>
      </c>
      <c r="H28" s="6">
        <v>116</v>
      </c>
      <c r="I28" s="7">
        <v>4</v>
      </c>
      <c r="J28" s="7">
        <v>4</v>
      </c>
    </row>
    <row r="29" spans="1:11" ht="16.5" thickBot="1" x14ac:dyDescent="0.3">
      <c r="A29" s="3">
        <v>15.5</v>
      </c>
      <c r="B29" s="4">
        <v>0</v>
      </c>
      <c r="C29" s="4">
        <v>112</v>
      </c>
      <c r="D29" s="4">
        <v>116</v>
      </c>
      <c r="E29" s="4">
        <v>120</v>
      </c>
      <c r="F29" s="4">
        <v>124</v>
      </c>
      <c r="H29" s="6">
        <v>120</v>
      </c>
      <c r="I29" s="7">
        <v>4</v>
      </c>
      <c r="J29" s="7">
        <v>4</v>
      </c>
    </row>
    <row r="30" spans="1:11" ht="16.5" thickBot="1" x14ac:dyDescent="0.3">
      <c r="A30" s="3">
        <v>16</v>
      </c>
      <c r="B30" s="4">
        <v>0</v>
      </c>
      <c r="C30" s="4">
        <v>116</v>
      </c>
      <c r="D30" s="4">
        <v>120</v>
      </c>
      <c r="E30" s="4">
        <v>124</v>
      </c>
      <c r="F30" s="4">
        <v>128</v>
      </c>
      <c r="H30" s="6">
        <v>124</v>
      </c>
      <c r="I30" s="7">
        <v>4</v>
      </c>
      <c r="J30" s="7">
        <v>4</v>
      </c>
    </row>
    <row r="31" spans="1:11" ht="16.5" thickBot="1" x14ac:dyDescent="0.3">
      <c r="A31" s="3">
        <v>16.5</v>
      </c>
      <c r="B31" s="4">
        <v>0</v>
      </c>
      <c r="C31" s="4">
        <v>120</v>
      </c>
      <c r="D31" s="4">
        <v>124</v>
      </c>
      <c r="E31" s="4">
        <v>128</v>
      </c>
      <c r="F31" s="4">
        <v>132</v>
      </c>
      <c r="H31" s="6">
        <v>128</v>
      </c>
      <c r="I31" s="7">
        <v>4</v>
      </c>
      <c r="J31" s="7">
        <v>4</v>
      </c>
    </row>
    <row r="32" spans="1:11" ht="16.5" thickBot="1" x14ac:dyDescent="0.3">
      <c r="A32" s="3">
        <v>17</v>
      </c>
      <c r="B32" s="4">
        <v>0</v>
      </c>
      <c r="C32" s="4">
        <v>124</v>
      </c>
      <c r="D32" s="4">
        <v>128</v>
      </c>
      <c r="E32" s="4">
        <v>132</v>
      </c>
      <c r="F32" s="4">
        <v>136</v>
      </c>
      <c r="H32" s="6">
        <v>132</v>
      </c>
      <c r="I32" s="7">
        <v>4</v>
      </c>
      <c r="J32" s="7">
        <v>4</v>
      </c>
    </row>
    <row r="35" spans="1:10" ht="16.5" thickBot="1" x14ac:dyDescent="0.3"/>
    <row r="36" spans="1:10" ht="39.950000000000003" customHeight="1" thickBot="1" x14ac:dyDescent="0.3">
      <c r="A36" s="85" t="s">
        <v>9</v>
      </c>
      <c r="B36" s="86"/>
      <c r="C36" s="86"/>
      <c r="D36" s="86"/>
      <c r="E36" s="87"/>
      <c r="G36" s="88" t="s">
        <v>20</v>
      </c>
      <c r="H36" s="89"/>
      <c r="I36" s="89"/>
      <c r="J36" s="90"/>
    </row>
    <row r="37" spans="1:10" ht="57.95" customHeight="1" thickBot="1" x14ac:dyDescent="0.3">
      <c r="A37" s="11" t="s">
        <v>10</v>
      </c>
      <c r="B37" s="12" t="s">
        <v>11</v>
      </c>
      <c r="C37" s="12" t="s">
        <v>12</v>
      </c>
      <c r="D37" s="12" t="s">
        <v>13</v>
      </c>
      <c r="E37" s="12" t="s">
        <v>14</v>
      </c>
      <c r="G37" s="65" t="s">
        <v>21</v>
      </c>
      <c r="H37" s="66"/>
      <c r="I37" s="66"/>
      <c r="J37" s="67"/>
    </row>
    <row r="38" spans="1:10" ht="32.25" thickBot="1" x14ac:dyDescent="0.3">
      <c r="A38" s="11" t="s">
        <v>34</v>
      </c>
      <c r="B38" s="13">
        <v>0</v>
      </c>
      <c r="C38" s="13">
        <v>0</v>
      </c>
      <c r="D38" s="13">
        <v>0</v>
      </c>
      <c r="E38" s="13">
        <v>0</v>
      </c>
    </row>
    <row r="39" spans="1:10" ht="16.5" thickBot="1" x14ac:dyDescent="0.3">
      <c r="A39" s="11" t="s">
        <v>19</v>
      </c>
      <c r="B39" s="13">
        <v>0</v>
      </c>
      <c r="C39" s="13">
        <v>0</v>
      </c>
      <c r="D39" s="13">
        <v>0</v>
      </c>
      <c r="E39" s="13">
        <v>0</v>
      </c>
      <c r="G39" s="68"/>
      <c r="H39" s="68"/>
      <c r="I39" s="68"/>
      <c r="J39" s="68"/>
    </row>
    <row r="40" spans="1:10" ht="16.5" thickBot="1" x14ac:dyDescent="0.3">
      <c r="A40" s="11" t="s">
        <v>18</v>
      </c>
      <c r="B40" s="13">
        <v>0</v>
      </c>
      <c r="C40" s="13">
        <v>0</v>
      </c>
      <c r="D40" s="13">
        <v>0</v>
      </c>
      <c r="E40" s="13">
        <v>0</v>
      </c>
      <c r="G40" s="68"/>
      <c r="H40" s="68"/>
      <c r="I40" s="68"/>
      <c r="J40" s="68"/>
    </row>
    <row r="41" spans="1:10" ht="16.5" thickBot="1" x14ac:dyDescent="0.3">
      <c r="A41" s="11" t="s">
        <v>15</v>
      </c>
      <c r="B41" s="13">
        <v>0.5</v>
      </c>
      <c r="C41" s="13">
        <v>0.5</v>
      </c>
      <c r="D41" s="13">
        <v>0.5</v>
      </c>
      <c r="E41" s="13">
        <v>0.5</v>
      </c>
      <c r="G41" s="68"/>
      <c r="H41" s="68"/>
      <c r="I41" s="68"/>
      <c r="J41" s="68"/>
    </row>
    <row r="42" spans="1:10" ht="16.5" thickBot="1" x14ac:dyDescent="0.3">
      <c r="A42" s="11" t="s">
        <v>16</v>
      </c>
      <c r="B42" s="13">
        <v>1</v>
      </c>
      <c r="C42" s="13">
        <v>1</v>
      </c>
      <c r="D42" s="13">
        <v>1</v>
      </c>
      <c r="E42" s="13">
        <v>1</v>
      </c>
      <c r="G42" s="68"/>
      <c r="H42" s="68"/>
      <c r="I42" s="68"/>
      <c r="J42" s="68"/>
    </row>
    <row r="43" spans="1:10" ht="18" customHeight="1" thickBot="1" x14ac:dyDescent="0.3">
      <c r="A43" s="11" t="s">
        <v>17</v>
      </c>
      <c r="B43" s="13">
        <v>2</v>
      </c>
      <c r="C43" s="13">
        <v>2</v>
      </c>
      <c r="D43" s="13">
        <v>2</v>
      </c>
      <c r="E43" s="13">
        <v>2</v>
      </c>
      <c r="G43" s="68"/>
      <c r="H43" s="68"/>
      <c r="I43" s="68"/>
      <c r="J43" s="68"/>
    </row>
  </sheetData>
  <mergeCells count="32">
    <mergeCell ref="G36:J36"/>
    <mergeCell ref="H8:J8"/>
    <mergeCell ref="A8:F8"/>
    <mergeCell ref="G37:J37"/>
    <mergeCell ref="G39:J43"/>
    <mergeCell ref="C1:D1"/>
    <mergeCell ref="E1:F1"/>
    <mergeCell ref="G1:H1"/>
    <mergeCell ref="I1:J1"/>
    <mergeCell ref="C2:D2"/>
    <mergeCell ref="E2:F2"/>
    <mergeCell ref="G2:H2"/>
    <mergeCell ref="I2:J2"/>
    <mergeCell ref="H9:H10"/>
    <mergeCell ref="I9:I10"/>
    <mergeCell ref="J9:J10"/>
    <mergeCell ref="A36:E36"/>
    <mergeCell ref="A4:C4"/>
    <mergeCell ref="D4:E4"/>
    <mergeCell ref="F4:G4"/>
    <mergeCell ref="H4:I4"/>
    <mergeCell ref="J4:K4"/>
    <mergeCell ref="A1:A3"/>
    <mergeCell ref="C3:D3"/>
    <mergeCell ref="E3:F3"/>
    <mergeCell ref="G3:H3"/>
    <mergeCell ref="I3:J3"/>
    <mergeCell ref="A5:C5"/>
    <mergeCell ref="D5:E5"/>
    <mergeCell ref="F5:G5"/>
    <mergeCell ref="H5:I5"/>
    <mergeCell ref="J5:K5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5"/>
  <sheetViews>
    <sheetView tabSelected="1" workbookViewId="0">
      <selection activeCell="K2" sqref="K2:K3"/>
    </sheetView>
  </sheetViews>
  <sheetFormatPr baseColWidth="10" defaultRowHeight="15.75" x14ac:dyDescent="0.25"/>
  <cols>
    <col min="2" max="2" width="13.625" customWidth="1"/>
    <col min="3" max="3" width="8.625" customWidth="1"/>
    <col min="5" max="5" width="9" customWidth="1"/>
    <col min="6" max="6" width="8.625" customWidth="1"/>
    <col min="7" max="9" width="8.875" customWidth="1"/>
    <col min="11" max="12" width="9.125" customWidth="1"/>
    <col min="13" max="13" width="8.125" customWidth="1"/>
    <col min="14" max="14" width="13.375" customWidth="1"/>
    <col min="15" max="15" width="10" customWidth="1"/>
    <col min="16" max="16" width="5" customWidth="1"/>
    <col min="19" max="21" width="4.5" customWidth="1"/>
    <col min="22" max="22" width="3.875" customWidth="1"/>
    <col min="23" max="23" width="13.125" customWidth="1"/>
  </cols>
  <sheetData>
    <row r="1" spans="1:23" ht="39" customHeight="1" thickBot="1" x14ac:dyDescent="0.35">
      <c r="A1" s="21"/>
      <c r="B1" s="36" t="s">
        <v>38</v>
      </c>
      <c r="C1" s="22" t="s">
        <v>0</v>
      </c>
      <c r="D1" s="22"/>
      <c r="E1" s="22" t="s">
        <v>39</v>
      </c>
      <c r="F1" s="22" t="s">
        <v>40</v>
      </c>
      <c r="G1" s="22" t="s">
        <v>41</v>
      </c>
      <c r="H1" s="22" t="s">
        <v>42</v>
      </c>
      <c r="I1" s="22" t="s">
        <v>23</v>
      </c>
      <c r="J1" s="37" t="s">
        <v>56</v>
      </c>
      <c r="K1" s="22" t="s">
        <v>26</v>
      </c>
      <c r="L1" s="22" t="s">
        <v>27</v>
      </c>
      <c r="M1" s="22" t="s">
        <v>28</v>
      </c>
      <c r="N1" s="38" t="s">
        <v>43</v>
      </c>
      <c r="O1" s="38" t="s">
        <v>60</v>
      </c>
      <c r="Q1" s="101" t="s">
        <v>50</v>
      </c>
      <c r="R1" s="102"/>
      <c r="S1" s="102"/>
      <c r="T1" s="102"/>
      <c r="U1" s="102"/>
      <c r="V1" s="102"/>
      <c r="W1" s="103"/>
    </row>
    <row r="2" spans="1:23" x14ac:dyDescent="0.25">
      <c r="A2" s="120" t="s">
        <v>37</v>
      </c>
      <c r="B2" s="121" t="s">
        <v>58</v>
      </c>
      <c r="C2" s="104">
        <v>9.5</v>
      </c>
      <c r="D2" s="39" t="s">
        <v>24</v>
      </c>
      <c r="E2" s="39">
        <v>16</v>
      </c>
      <c r="F2" s="39">
        <v>16</v>
      </c>
      <c r="G2" s="39">
        <v>18</v>
      </c>
      <c r="H2" s="39">
        <v>18</v>
      </c>
      <c r="I2" s="39">
        <f>SUM(E2:H2)</f>
        <v>68</v>
      </c>
      <c r="J2" s="104">
        <v>0</v>
      </c>
      <c r="K2" s="127">
        <f ca="1">IF(C2&lt;&gt;"",IF(INDIRECT("Feuil1!B"&amp;MATCH(Feuil2!C2,Feuil1!$A$10:$A$32,0)+9)=HLOOKUP(Feuil2!$I3,INDIRECT("Feuil1!$B"&amp;MATCH(Feuil2!C2,Feuil1!A10:A32,0)+9&amp;":$F"&amp;MATCH(Feuil2!C2,Feuil1!A10:A32,0)+9),1,TRUE),1,IF(INDIRECT("Feuil1!C"&amp;MATCH(Feuil2!C2,Feuil1!$A$10:$A$32,0)+9)=HLOOKUP(Feuil2!$I3,INDIRECT("Feuil1!$B"&amp;MATCH(Feuil2!C2,Feuil1!A10:A32,0)+9&amp;":$F"&amp;MATCH(Feuil2!C2,Feuil1!A10:A32,0)+9),1,TRUE),1,IF(INDIRECT("Feuil1!D"&amp;MATCH(Feuil2!C2,Feuil1!$A$10:$A$32,0)+9)=HLOOKUP(Feuil2!$I3,INDIRECT("Feuil1!$B"&amp;MATCH(Feuil2!C2,Feuil1!A10:A32,0)+9&amp;":$F"&amp;MATCH(Feuil2!C2,Feuil1!A10:A32,0)+9),1,TRUE),2,IF(INDIRECT("Feuil1!E"&amp;MATCH(Feuil2!C2,Feuil1!$A$10:$A$32,0)+9)=HLOOKUP(Feuil2!$I3,INDIRECT("Feuil1!$B"&amp;MATCH(Feuil2!C2,Feuil1!A10:A32,0)+9&amp;":$F"&amp;MATCH(Feuil2!C2,Feuil1!A10:A32,0)+9),1,TRUE),3,4)))),"")</f>
        <v>2</v>
      </c>
      <c r="L2" s="122">
        <v>1.5</v>
      </c>
      <c r="M2" s="124">
        <v>6</v>
      </c>
      <c r="N2" s="95">
        <v>4</v>
      </c>
      <c r="O2" s="112">
        <f ca="1">SUM(K2:N3)</f>
        <v>13.5</v>
      </c>
      <c r="Q2" s="106" t="s">
        <v>52</v>
      </c>
      <c r="R2" s="106" t="s">
        <v>26</v>
      </c>
      <c r="S2" s="91" t="s">
        <v>27</v>
      </c>
      <c r="T2" s="92"/>
      <c r="U2" s="91" t="s">
        <v>28</v>
      </c>
      <c r="V2" s="92"/>
      <c r="W2" s="108" t="s">
        <v>43</v>
      </c>
    </row>
    <row r="3" spans="1:23" ht="16.5" thickBot="1" x14ac:dyDescent="0.3">
      <c r="A3" s="111"/>
      <c r="B3" s="105"/>
      <c r="C3" s="105"/>
      <c r="D3" s="40" t="s">
        <v>25</v>
      </c>
      <c r="E3" s="40">
        <v>17.5</v>
      </c>
      <c r="F3" s="40">
        <v>17.5</v>
      </c>
      <c r="G3" s="40">
        <v>18</v>
      </c>
      <c r="H3" s="40">
        <v>17.5</v>
      </c>
      <c r="I3" s="14">
        <f>SUM(E3:H3)</f>
        <v>70.5</v>
      </c>
      <c r="J3" s="105"/>
      <c r="K3" s="126"/>
      <c r="L3" s="123"/>
      <c r="M3" s="125"/>
      <c r="N3" s="96"/>
      <c r="O3" s="113"/>
      <c r="Q3" s="107"/>
      <c r="R3" s="107"/>
      <c r="S3" s="93"/>
      <c r="T3" s="94"/>
      <c r="U3" s="93"/>
      <c r="V3" s="94"/>
      <c r="W3" s="109"/>
    </row>
    <row r="4" spans="1:23" x14ac:dyDescent="0.25">
      <c r="A4" s="110" t="s">
        <v>44</v>
      </c>
      <c r="B4" s="104" t="s">
        <v>59</v>
      </c>
      <c r="C4" s="104">
        <v>10.5</v>
      </c>
      <c r="D4" s="39" t="s">
        <v>24</v>
      </c>
      <c r="E4" s="39">
        <v>13</v>
      </c>
      <c r="F4" s="39">
        <v>12</v>
      </c>
      <c r="G4" s="39">
        <v>13</v>
      </c>
      <c r="H4" s="39">
        <v>12</v>
      </c>
      <c r="I4" s="39">
        <f t="shared" ref="I4:I7" si="0">SUM(E4:H4)</f>
        <v>50</v>
      </c>
      <c r="J4" s="104">
        <v>1</v>
      </c>
      <c r="K4" s="127">
        <f ca="1">IF(C4&lt;&gt;"",IF(INDIRECT("Feuil1!B"&amp;MATCH(Feuil2!C4,Feuil1!$A$10:$A$32,0)+9)=HLOOKUP(Feuil2!$I5,INDIRECT("Feuil1!$B"&amp;MATCH(Feuil2!C4,Feuil1!A12:A34,0)+9&amp;":$F"&amp;MATCH(Feuil2!C4,Feuil1!A12:A34,0)+9),1,TRUE),1,IF(INDIRECT("Feuil1!C"&amp;MATCH(Feuil2!C4,Feuil1!$A$10:$A$32,0)+9)=HLOOKUP(Feuil2!$I5,INDIRECT("Feuil1!$B"&amp;MATCH(Feuil2!C4,Feuil1!A12:A34,0)+9&amp;":$F"&amp;MATCH(Feuil2!C4,Feuil1!A12:A34,0)+9),1,TRUE),1,IF(INDIRECT("Feuil1!D"&amp;MATCH(Feuil2!C4,Feuil1!$A$10:$A$32,0)+9)=HLOOKUP(Feuil2!$I5,INDIRECT("Feuil1!$B"&amp;MATCH(Feuil2!C4,Feuil1!A12:A34,0)+9&amp;":$F"&amp;MATCH(Feuil2!C4,Feuil1!A12:A34,0)+9),1,TRUE),2,IF(INDIRECT("Feuil1!E"&amp;MATCH(Feuil2!C4,Feuil1!$A$10:$A$32,0)+9)=HLOOKUP(Feuil2!$I5,INDIRECT("Feuil1!$B"&amp;MATCH(Feuil2!C4,Feuil1!A12:A34,0)+9&amp;":$F"&amp;MATCH(Feuil2!C4,Feuil1!A12:A34,0)+9),1,TRUE),3,4)))),"")</f>
        <v>1</v>
      </c>
      <c r="L4" s="118">
        <v>0</v>
      </c>
      <c r="M4" s="118">
        <v>0</v>
      </c>
      <c r="N4" s="97">
        <v>2</v>
      </c>
      <c r="O4" s="112">
        <f t="shared" ref="O4" ca="1" si="1">SUM(K4:N5)</f>
        <v>3</v>
      </c>
      <c r="Q4" s="23" t="s">
        <v>51</v>
      </c>
      <c r="R4" s="23">
        <v>1</v>
      </c>
      <c r="S4" s="26">
        <v>0</v>
      </c>
      <c r="T4" s="27">
        <v>1</v>
      </c>
      <c r="U4" s="26">
        <v>0</v>
      </c>
      <c r="V4" s="27">
        <v>2</v>
      </c>
      <c r="W4" s="23">
        <v>1</v>
      </c>
    </row>
    <row r="5" spans="1:23" ht="16.5" thickBot="1" x14ac:dyDescent="0.3">
      <c r="A5" s="111"/>
      <c r="B5" s="105"/>
      <c r="C5" s="105"/>
      <c r="D5" s="40" t="s">
        <v>25</v>
      </c>
      <c r="E5" s="40">
        <v>16</v>
      </c>
      <c r="F5" s="40">
        <v>9</v>
      </c>
      <c r="G5" s="40">
        <v>11.5</v>
      </c>
      <c r="H5" s="40">
        <v>14.5</v>
      </c>
      <c r="I5" s="40">
        <f t="shared" si="0"/>
        <v>51</v>
      </c>
      <c r="J5" s="105"/>
      <c r="K5" s="126"/>
      <c r="L5" s="119"/>
      <c r="M5" s="119"/>
      <c r="N5" s="98"/>
      <c r="O5" s="113"/>
      <c r="Q5" s="33" t="s">
        <v>53</v>
      </c>
      <c r="R5" s="33">
        <v>2</v>
      </c>
      <c r="S5" s="34">
        <v>1.5</v>
      </c>
      <c r="T5" s="35">
        <v>2</v>
      </c>
      <c r="U5" s="34">
        <v>2.5</v>
      </c>
      <c r="V5" s="35">
        <v>4</v>
      </c>
      <c r="W5" s="33">
        <v>2</v>
      </c>
    </row>
    <row r="6" spans="1:23" x14ac:dyDescent="0.25">
      <c r="A6" s="110" t="s">
        <v>45</v>
      </c>
      <c r="B6" s="104" t="s">
        <v>59</v>
      </c>
      <c r="C6" s="104">
        <v>14</v>
      </c>
      <c r="D6" s="39" t="s">
        <v>24</v>
      </c>
      <c r="E6" s="39">
        <v>28</v>
      </c>
      <c r="F6" s="39">
        <v>28</v>
      </c>
      <c r="G6" s="39">
        <v>28</v>
      </c>
      <c r="H6" s="39">
        <v>28</v>
      </c>
      <c r="I6" s="39">
        <f t="shared" si="0"/>
        <v>112</v>
      </c>
      <c r="J6" s="104">
        <v>2</v>
      </c>
      <c r="K6" s="127">
        <f ca="1">IF(C6&lt;&gt;"",IF(INDIRECT("Feuil1!B"&amp;MATCH(Feuil2!C6,Feuil1!$A$10:$A$32,0)+9)=HLOOKUP(Feuil2!$I7,INDIRECT("Feuil1!$B"&amp;MATCH(Feuil2!C6,Feuil1!A14:A36,0)+9&amp;":$F"&amp;MATCH(Feuil2!C6,Feuil1!A14:A36,0)+9),1,TRUE),1,IF(INDIRECT("Feuil1!C"&amp;MATCH(Feuil2!C6,Feuil1!$A$10:$A$32,0)+9)=HLOOKUP(Feuil2!$I7,INDIRECT("Feuil1!$B"&amp;MATCH(Feuil2!C6,Feuil1!A14:A36,0)+9&amp;":$F"&amp;MATCH(Feuil2!C6,Feuil1!A14:A36,0)+9),1,TRUE),1,IF(INDIRECT("Feuil1!D"&amp;MATCH(Feuil2!C6,Feuil1!$A$10:$A$32,0)+9)=HLOOKUP(Feuil2!$I7,INDIRECT("Feuil1!$B"&amp;MATCH(Feuil2!C6,Feuil1!A14:A36,0)+9&amp;":$F"&amp;MATCH(Feuil2!C6,Feuil1!A14:A36,0)+9),1,TRUE),2,IF(INDIRECT("Feuil1!E"&amp;MATCH(Feuil2!C6,Feuil1!$A$10:$A$32,0)+9)=HLOOKUP(Feuil2!$I7,INDIRECT("Feuil1!$B"&amp;MATCH(Feuil2!C6,Feuil1!A14:A36,0)+9&amp;":$F"&amp;MATCH(Feuil2!C6,Feuil1!A14:A36,0)+9),1,TRUE),3,4)))),"")</f>
        <v>4</v>
      </c>
      <c r="L6" s="114">
        <v>4</v>
      </c>
      <c r="M6" s="116">
        <v>6</v>
      </c>
      <c r="N6" s="95">
        <v>4</v>
      </c>
      <c r="O6" s="112">
        <f t="shared" ref="O6" ca="1" si="2">SUM(K6:N7)</f>
        <v>18</v>
      </c>
      <c r="Q6" s="24" t="s">
        <v>54</v>
      </c>
      <c r="R6" s="24">
        <v>3</v>
      </c>
      <c r="S6" s="28">
        <v>2.5</v>
      </c>
      <c r="T6" s="29">
        <v>3</v>
      </c>
      <c r="U6" s="28">
        <v>5</v>
      </c>
      <c r="V6" s="32" t="s">
        <v>57</v>
      </c>
      <c r="W6" s="24">
        <v>3</v>
      </c>
    </row>
    <row r="7" spans="1:23" ht="16.5" thickBot="1" x14ac:dyDescent="0.3">
      <c r="A7" s="111"/>
      <c r="B7" s="105"/>
      <c r="C7" s="105"/>
      <c r="D7" s="40" t="s">
        <v>25</v>
      </c>
      <c r="E7" s="40">
        <v>28</v>
      </c>
      <c r="F7" s="40">
        <v>28</v>
      </c>
      <c r="G7" s="40">
        <v>28</v>
      </c>
      <c r="H7" s="40">
        <v>28</v>
      </c>
      <c r="I7" s="40">
        <f t="shared" si="0"/>
        <v>112</v>
      </c>
      <c r="J7" s="105"/>
      <c r="K7" s="126"/>
      <c r="L7" s="115"/>
      <c r="M7" s="117"/>
      <c r="N7" s="96"/>
      <c r="O7" s="113"/>
      <c r="Q7" s="25" t="s">
        <v>55</v>
      </c>
      <c r="R7" s="25">
        <v>4</v>
      </c>
      <c r="S7" s="30">
        <v>3.5</v>
      </c>
      <c r="T7" s="31">
        <v>4</v>
      </c>
      <c r="U7" s="30">
        <v>7.5</v>
      </c>
      <c r="V7" s="31">
        <v>8</v>
      </c>
      <c r="W7" s="25">
        <v>4</v>
      </c>
    </row>
    <row r="8" spans="1:23" x14ac:dyDescent="0.25">
      <c r="A8" s="110" t="s">
        <v>46</v>
      </c>
      <c r="B8" s="104"/>
      <c r="C8" s="104"/>
      <c r="D8" s="39" t="s">
        <v>24</v>
      </c>
      <c r="E8" s="39"/>
      <c r="F8" s="39"/>
      <c r="G8" s="39"/>
      <c r="H8" s="39"/>
      <c r="I8" s="39"/>
      <c r="J8" s="104"/>
      <c r="K8" s="127" t="str">
        <f ca="1">IF(C8&lt;&gt;"",IF(INDIRECT("Feuil1!B"&amp;MATCH(Feuil2!C8,Feuil1!$A$10:$A$32,0)+9)=HLOOKUP(Feuil2!$I9,INDIRECT("Feuil1!$B"&amp;MATCH(Feuil2!C8,Feuil1!A16:A38,0)+9&amp;":$F"&amp;MATCH(Feuil2!C8,Feuil1!A16:A38,0)+9),1,TRUE),1,IF(INDIRECT("Feuil1!C"&amp;MATCH(Feuil2!C8,Feuil1!$A$10:$A$32,0)+9)=HLOOKUP(Feuil2!$I9,INDIRECT("Feuil1!$B"&amp;MATCH(Feuil2!C8,Feuil1!A16:A38,0)+9&amp;":$F"&amp;MATCH(Feuil2!C8,Feuil1!A16:A38,0)+9),1,TRUE),1,IF(INDIRECT("Feuil1!D"&amp;MATCH(Feuil2!C8,Feuil1!$A$10:$A$32,0)+9)=HLOOKUP(Feuil2!$I9,INDIRECT("Feuil1!$B"&amp;MATCH(Feuil2!C8,Feuil1!A16:A38,0)+9&amp;":$F"&amp;MATCH(Feuil2!C8,Feuil1!A16:A38,0)+9),1,TRUE),2,IF(INDIRECT("Feuil1!E"&amp;MATCH(Feuil2!C8,Feuil1!$A$10:$A$32,0)+9)=HLOOKUP(Feuil2!$I9,INDIRECT("Feuil1!$B"&amp;MATCH(Feuil2!C8,Feuil1!A16:A38,0)+9&amp;":$F"&amp;MATCH(Feuil2!C8,Feuil1!A16:A38,0)+9),1,TRUE),3,4)))),"")</f>
        <v/>
      </c>
      <c r="L8" s="104"/>
      <c r="M8" s="104"/>
      <c r="N8" s="99"/>
      <c r="O8" s="99"/>
    </row>
    <row r="9" spans="1:23" ht="16.5" thickBot="1" x14ac:dyDescent="0.3">
      <c r="A9" s="111"/>
      <c r="B9" s="105"/>
      <c r="C9" s="105"/>
      <c r="D9" s="40" t="s">
        <v>25</v>
      </c>
      <c r="E9" s="40"/>
      <c r="F9" s="40"/>
      <c r="G9" s="40"/>
      <c r="H9" s="40"/>
      <c r="I9" s="40"/>
      <c r="J9" s="105"/>
      <c r="K9" s="126"/>
      <c r="L9" s="105"/>
      <c r="M9" s="105"/>
      <c r="N9" s="100"/>
      <c r="O9" s="100"/>
    </row>
    <row r="10" spans="1:23" x14ac:dyDescent="0.25">
      <c r="A10" s="110" t="s">
        <v>47</v>
      </c>
      <c r="B10" s="104"/>
      <c r="C10" s="104"/>
      <c r="D10" s="39" t="s">
        <v>24</v>
      </c>
      <c r="E10" s="39"/>
      <c r="F10" s="39"/>
      <c r="G10" s="39"/>
      <c r="H10" s="39"/>
      <c r="I10" s="39"/>
      <c r="J10" s="104"/>
      <c r="K10" s="127" t="str">
        <f ca="1">IF(C10&lt;&gt;"",IF(INDIRECT("Feuil1!B"&amp;MATCH(Feuil2!C10,Feuil1!$A$10:$A$32,0)+9)=HLOOKUP(Feuil2!$I11,INDIRECT("Feuil1!$B"&amp;MATCH(Feuil2!C10,Feuil1!A18:A40,0)+9&amp;":$F"&amp;MATCH(Feuil2!C10,Feuil1!A18:A40,0)+9),1,TRUE),1,IF(INDIRECT("Feuil1!C"&amp;MATCH(Feuil2!C10,Feuil1!$A$10:$A$32,0)+9)=HLOOKUP(Feuil2!$I11,INDIRECT("Feuil1!$B"&amp;MATCH(Feuil2!C10,Feuil1!A18:A40,0)+9&amp;":$F"&amp;MATCH(Feuil2!C10,Feuil1!A18:A40,0)+9),1,TRUE),1,IF(INDIRECT("Feuil1!D"&amp;MATCH(Feuil2!C10,Feuil1!$A$10:$A$32,0)+9)=HLOOKUP(Feuil2!$I11,INDIRECT("Feuil1!$B"&amp;MATCH(Feuil2!C10,Feuil1!A18:A40,0)+9&amp;":$F"&amp;MATCH(Feuil2!C10,Feuil1!A18:A40,0)+9),1,TRUE),2,IF(INDIRECT("Feuil1!E"&amp;MATCH(Feuil2!C10,Feuil1!$A$10:$A$32,0)+9)=HLOOKUP(Feuil2!$I11,INDIRECT("Feuil1!$B"&amp;MATCH(Feuil2!C10,Feuil1!A18:A40,0)+9&amp;":$F"&amp;MATCH(Feuil2!C10,Feuil1!A18:A40,0)+9),1,TRUE),3,4)))),"")</f>
        <v/>
      </c>
      <c r="L10" s="104"/>
      <c r="M10" s="104"/>
      <c r="N10" s="99"/>
      <c r="O10" s="99"/>
    </row>
    <row r="11" spans="1:23" ht="16.5" thickBot="1" x14ac:dyDescent="0.3">
      <c r="A11" s="111"/>
      <c r="B11" s="105"/>
      <c r="C11" s="105"/>
      <c r="D11" s="40" t="s">
        <v>25</v>
      </c>
      <c r="E11" s="40"/>
      <c r="F11" s="40"/>
      <c r="G11" s="40"/>
      <c r="H11" s="40"/>
      <c r="I11" s="40"/>
      <c r="J11" s="105"/>
      <c r="K11" s="126"/>
      <c r="L11" s="105"/>
      <c r="M11" s="105"/>
      <c r="N11" s="100"/>
      <c r="O11" s="100"/>
    </row>
    <row r="12" spans="1:23" x14ac:dyDescent="0.25">
      <c r="A12" s="110" t="s">
        <v>48</v>
      </c>
      <c r="B12" s="104"/>
      <c r="C12" s="104"/>
      <c r="D12" s="39" t="s">
        <v>24</v>
      </c>
      <c r="E12" s="39"/>
      <c r="F12" s="39"/>
      <c r="G12" s="39"/>
      <c r="H12" s="39"/>
      <c r="I12" s="39"/>
      <c r="J12" s="104"/>
      <c r="K12" s="127" t="str">
        <f ca="1">IF(C12&lt;&gt;"",IF(INDIRECT("Feuil1!B"&amp;MATCH(Feuil2!C12,Feuil1!$A$10:$A$32,0)+9)=HLOOKUP(Feuil2!$I13,INDIRECT("Feuil1!$B"&amp;MATCH(Feuil2!C12,Feuil1!A20:A42,0)+9&amp;":$F"&amp;MATCH(Feuil2!C12,Feuil1!A20:A42,0)+9),1,TRUE),1,IF(INDIRECT("Feuil1!C"&amp;MATCH(Feuil2!C12,Feuil1!$A$10:$A$32,0)+9)=HLOOKUP(Feuil2!$I13,INDIRECT("Feuil1!$B"&amp;MATCH(Feuil2!C12,Feuil1!A20:A42,0)+9&amp;":$F"&amp;MATCH(Feuil2!C12,Feuil1!A20:A42,0)+9),1,TRUE),1,IF(INDIRECT("Feuil1!D"&amp;MATCH(Feuil2!C12,Feuil1!$A$10:$A$32,0)+9)=HLOOKUP(Feuil2!$I13,INDIRECT("Feuil1!$B"&amp;MATCH(Feuil2!C12,Feuil1!A20:A42,0)+9&amp;":$F"&amp;MATCH(Feuil2!C12,Feuil1!A20:A42,0)+9),1,TRUE),2,IF(INDIRECT("Feuil1!E"&amp;MATCH(Feuil2!C12,Feuil1!$A$10:$A$32,0)+9)=HLOOKUP(Feuil2!$I13,INDIRECT("Feuil1!$B"&amp;MATCH(Feuil2!C12,Feuil1!A20:A42,0)+9&amp;":$F"&amp;MATCH(Feuil2!C12,Feuil1!A20:A42,0)+9),1,TRUE),3,4)))),"")</f>
        <v/>
      </c>
      <c r="L12" s="104"/>
      <c r="M12" s="104"/>
      <c r="N12" s="99"/>
      <c r="O12" s="99"/>
    </row>
    <row r="13" spans="1:23" ht="16.5" thickBot="1" x14ac:dyDescent="0.3">
      <c r="A13" s="111"/>
      <c r="B13" s="105"/>
      <c r="C13" s="105"/>
      <c r="D13" s="40" t="s">
        <v>25</v>
      </c>
      <c r="E13" s="40"/>
      <c r="F13" s="40"/>
      <c r="G13" s="40"/>
      <c r="H13" s="40"/>
      <c r="I13" s="40"/>
      <c r="J13" s="105"/>
      <c r="K13" s="126"/>
      <c r="L13" s="105"/>
      <c r="M13" s="105"/>
      <c r="N13" s="100"/>
      <c r="O13" s="100"/>
    </row>
    <row r="14" spans="1:23" x14ac:dyDescent="0.25">
      <c r="A14" s="110" t="s">
        <v>49</v>
      </c>
      <c r="B14" s="104"/>
      <c r="C14" s="104"/>
      <c r="D14" s="39" t="s">
        <v>24</v>
      </c>
      <c r="E14" s="39"/>
      <c r="F14" s="39"/>
      <c r="G14" s="39"/>
      <c r="H14" s="39"/>
      <c r="I14" s="39"/>
      <c r="J14" s="104"/>
      <c r="K14" s="127" t="str">
        <f ca="1">IF(C14&lt;&gt;"",IF(INDIRECT("Feuil1!B"&amp;MATCH(Feuil2!C14,Feuil1!$A$10:$A$32,0)+9)=HLOOKUP(Feuil2!$I15,INDIRECT("Feuil1!$B"&amp;MATCH(Feuil2!C14,Feuil1!A22:A44,0)+9&amp;":$F"&amp;MATCH(Feuil2!C14,Feuil1!A22:A44,0)+9),1,TRUE),1,IF(INDIRECT("Feuil1!C"&amp;MATCH(Feuil2!C14,Feuil1!$A$10:$A$32,0)+9)=HLOOKUP(Feuil2!$I15,INDIRECT("Feuil1!$B"&amp;MATCH(Feuil2!C14,Feuil1!A22:A44,0)+9&amp;":$F"&amp;MATCH(Feuil2!C14,Feuil1!A22:A44,0)+9),1,TRUE),1,IF(INDIRECT("Feuil1!D"&amp;MATCH(Feuil2!C14,Feuil1!$A$10:$A$32,0)+9)=HLOOKUP(Feuil2!$I15,INDIRECT("Feuil1!$B"&amp;MATCH(Feuil2!C14,Feuil1!A22:A44,0)+9&amp;":$F"&amp;MATCH(Feuil2!C14,Feuil1!A22:A44,0)+9),1,TRUE),2,IF(INDIRECT("Feuil1!E"&amp;MATCH(Feuil2!C14,Feuil1!$A$10:$A$32,0)+9)=HLOOKUP(Feuil2!$I15,INDIRECT("Feuil1!$B"&amp;MATCH(Feuil2!C14,Feuil1!A22:A44,0)+9&amp;":$F"&amp;MATCH(Feuil2!C14,Feuil1!A22:A44,0)+9),1,TRUE),3,4)))),"")</f>
        <v/>
      </c>
      <c r="L14" s="104"/>
      <c r="M14" s="104"/>
      <c r="N14" s="99"/>
      <c r="O14" s="99"/>
    </row>
    <row r="15" spans="1:23" ht="16.5" thickBot="1" x14ac:dyDescent="0.3">
      <c r="A15" s="111"/>
      <c r="B15" s="105"/>
      <c r="C15" s="105"/>
      <c r="D15" s="40" t="s">
        <v>25</v>
      </c>
      <c r="E15" s="40"/>
      <c r="F15" s="40"/>
      <c r="G15" s="40"/>
      <c r="H15" s="40"/>
      <c r="I15" s="40"/>
      <c r="J15" s="105"/>
      <c r="K15" s="126"/>
      <c r="L15" s="105"/>
      <c r="M15" s="105"/>
      <c r="N15" s="100"/>
      <c r="O15" s="100"/>
    </row>
  </sheetData>
  <mergeCells count="69">
    <mergeCell ref="A2:A3"/>
    <mergeCell ref="B2:B3"/>
    <mergeCell ref="C2:C3"/>
    <mergeCell ref="K2:K3"/>
    <mergeCell ref="L2:L3"/>
    <mergeCell ref="A4:A5"/>
    <mergeCell ref="B4:B5"/>
    <mergeCell ref="C4:C5"/>
    <mergeCell ref="K4:K5"/>
    <mergeCell ref="L4:L5"/>
    <mergeCell ref="A6:A7"/>
    <mergeCell ref="B6:B7"/>
    <mergeCell ref="C6:C7"/>
    <mergeCell ref="K6:K7"/>
    <mergeCell ref="L6:L7"/>
    <mergeCell ref="A8:A9"/>
    <mergeCell ref="B8:B9"/>
    <mergeCell ref="C8:C9"/>
    <mergeCell ref="K8:K9"/>
    <mergeCell ref="L8:L9"/>
    <mergeCell ref="A10:A11"/>
    <mergeCell ref="B10:B11"/>
    <mergeCell ref="C10:C11"/>
    <mergeCell ref="K10:K11"/>
    <mergeCell ref="L10:L11"/>
    <mergeCell ref="A12:A13"/>
    <mergeCell ref="B12:B13"/>
    <mergeCell ref="C12:C13"/>
    <mergeCell ref="K12:K13"/>
    <mergeCell ref="L12:L13"/>
    <mergeCell ref="J12:J13"/>
    <mergeCell ref="A14:A15"/>
    <mergeCell ref="B14:B15"/>
    <mergeCell ref="C14:C15"/>
    <mergeCell ref="K14:K15"/>
    <mergeCell ref="L14:L15"/>
    <mergeCell ref="J14:J15"/>
    <mergeCell ref="J10:J11"/>
    <mergeCell ref="N10:N11"/>
    <mergeCell ref="O14:O15"/>
    <mergeCell ref="R2:R3"/>
    <mergeCell ref="W2:W3"/>
    <mergeCell ref="Q2:Q3"/>
    <mergeCell ref="N12:N13"/>
    <mergeCell ref="N14:N15"/>
    <mergeCell ref="M14:M15"/>
    <mergeCell ref="O10:O11"/>
    <mergeCell ref="M12:M13"/>
    <mergeCell ref="O12:O13"/>
    <mergeCell ref="M10:M11"/>
    <mergeCell ref="O6:O7"/>
    <mergeCell ref="M8:M9"/>
    <mergeCell ref="O8:O9"/>
    <mergeCell ref="N8:N9"/>
    <mergeCell ref="Q1:W1"/>
    <mergeCell ref="J2:J3"/>
    <mergeCell ref="J4:J5"/>
    <mergeCell ref="J6:J7"/>
    <mergeCell ref="J8:J9"/>
    <mergeCell ref="M6:M7"/>
    <mergeCell ref="O2:O3"/>
    <mergeCell ref="M4:M5"/>
    <mergeCell ref="O4:O5"/>
    <mergeCell ref="M2:M3"/>
    <mergeCell ref="S2:T3"/>
    <mergeCell ref="U2:V3"/>
    <mergeCell ref="N2:N3"/>
    <mergeCell ref="N4:N5"/>
    <mergeCell ref="N6:N7"/>
  </mergeCells>
  <conditionalFormatting sqref="K2:K15">
    <cfRule type="cellIs" dxfId="3" priority="1" stopIfTrue="1" operator="equal">
      <formula>4</formula>
    </cfRule>
    <cfRule type="cellIs" dxfId="2" priority="2" stopIfTrue="1" operator="equal">
      <formula>3</formula>
    </cfRule>
    <cfRule type="cellIs" dxfId="1" priority="3" stopIfTrue="1" operator="equal">
      <formula>2</formula>
    </cfRule>
    <cfRule type="cellIs" dxfId="0" priority="4" stopIfTrue="1" operator="equal">
      <formula>1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F3822-CB5D-4669-8B8C-057B31272CEB}">
  <dimension ref="A2:E13"/>
  <sheetViews>
    <sheetView workbookViewId="0">
      <selection activeCell="C14" sqref="C14"/>
    </sheetView>
  </sheetViews>
  <sheetFormatPr baseColWidth="10" defaultRowHeight="15.75" x14ac:dyDescent="0.25"/>
  <cols>
    <col min="1" max="1" width="19.75" style="130" bestFit="1" customWidth="1"/>
    <col min="2" max="3" width="95.625" style="131" customWidth="1"/>
    <col min="4" max="16384" width="11" style="130"/>
  </cols>
  <sheetData>
    <row r="2" spans="1:5" ht="363" customHeight="1" thickBot="1" x14ac:dyDescent="0.3">
      <c r="A2" s="130" t="s">
        <v>61</v>
      </c>
      <c r="B2" s="134" t="s">
        <v>70</v>
      </c>
      <c r="C2" s="134"/>
    </row>
    <row r="3" spans="1:5" x14ac:dyDescent="0.25">
      <c r="E3" s="23">
        <v>1</v>
      </c>
    </row>
    <row r="4" spans="1:5" x14ac:dyDescent="0.25">
      <c r="B4" s="132"/>
      <c r="C4" s="132"/>
      <c r="E4" s="33">
        <v>2</v>
      </c>
    </row>
    <row r="5" spans="1:5" ht="31.5" x14ac:dyDescent="0.25">
      <c r="B5" s="131" t="s">
        <v>62</v>
      </c>
      <c r="E5" s="24">
        <v>3</v>
      </c>
    </row>
    <row r="6" spans="1:5" ht="32.25" thickBot="1" x14ac:dyDescent="0.3">
      <c r="B6" s="131" t="s">
        <v>63</v>
      </c>
      <c r="E6" s="25">
        <v>4</v>
      </c>
    </row>
    <row r="7" spans="1:5" x14ac:dyDescent="0.25">
      <c r="B7" s="131" t="s">
        <v>64</v>
      </c>
    </row>
    <row r="8" spans="1:5" x14ac:dyDescent="0.25">
      <c r="B8" s="135" t="s">
        <v>66</v>
      </c>
      <c r="C8" s="133">
        <f>MATCH(Feuil2!C2,Feuil1!$A$10:$A$32,0)+9</f>
        <v>17</v>
      </c>
    </row>
    <row r="9" spans="1:5" ht="31.5" x14ac:dyDescent="0.25">
      <c r="B9" s="136" t="s">
        <v>65</v>
      </c>
    </row>
    <row r="10" spans="1:5" x14ac:dyDescent="0.25">
      <c r="B10" s="135" t="s">
        <v>68</v>
      </c>
      <c r="C10" s="133">
        <f ca="1">INDIRECT("Feuil1!D"&amp;MATCH(Feuil2!C2,Feuil1!$A$10:$A$32,0)+9)</f>
        <v>68</v>
      </c>
    </row>
    <row r="11" spans="1:5" x14ac:dyDescent="0.25">
      <c r="B11" s="136" t="s">
        <v>67</v>
      </c>
    </row>
    <row r="12" spans="1:5" ht="63" x14ac:dyDescent="0.25">
      <c r="B12" s="135" t="s">
        <v>69</v>
      </c>
      <c r="C12" s="133">
        <f ca="1">HLOOKUP(Feuil2!$I3,INDIRECT("Feuil1!$B"&amp;MATCH(Feuil2!C2,Feuil1!A10:A32,0)+9&amp;":$F"&amp;MATCH(Feuil2!C2,Feuil1!A10:A32,0)+9),1,TRUE)</f>
        <v>68</v>
      </c>
    </row>
    <row r="13" spans="1:5" ht="126" x14ac:dyDescent="0.25">
      <c r="B13" s="136" t="s">
        <v>71</v>
      </c>
      <c r="C13" s="131" t="s">
        <v>72</v>
      </c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Explications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</dc:creator>
  <cp:lastModifiedBy>Yves</cp:lastModifiedBy>
  <dcterms:created xsi:type="dcterms:W3CDTF">2023-01-31T16:29:18Z</dcterms:created>
  <dcterms:modified xsi:type="dcterms:W3CDTF">2023-02-04T10:40:02Z</dcterms:modified>
</cp:coreProperties>
</file>