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iviert.TCP-10\Downloads\ch\"/>
    </mc:Choice>
  </mc:AlternateContent>
  <xr:revisionPtr revIDLastSave="0" documentId="13_ncr:1_{3C448771-9AF2-4004-ACC2-952588AE32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_xlnm._FilterDatabase" localSheetId="2" hidden="1">Liste!$A$1:$F$19</definedName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3" l="1"/>
  <c r="O2" i="3"/>
  <c r="P2" i="3"/>
  <c r="N3" i="3"/>
  <c r="O3" i="3"/>
  <c r="P3" i="3"/>
  <c r="N4" i="3"/>
  <c r="O4" i="3"/>
  <c r="P4" i="3"/>
  <c r="N5" i="3"/>
  <c r="O5" i="3"/>
  <c r="P5" i="3"/>
  <c r="N6" i="3"/>
  <c r="O6" i="3"/>
  <c r="P6" i="3"/>
  <c r="N7" i="3"/>
  <c r="O7" i="3"/>
  <c r="P7" i="3"/>
  <c r="N8" i="3"/>
  <c r="O8" i="3"/>
  <c r="P8" i="3"/>
  <c r="N9" i="3"/>
  <c r="O9" i="3"/>
  <c r="P9" i="3"/>
  <c r="N10" i="3"/>
  <c r="O10" i="3"/>
  <c r="P10" i="3"/>
  <c r="N11" i="3"/>
  <c r="O11" i="3"/>
  <c r="P11" i="3"/>
  <c r="N12" i="3"/>
  <c r="O12" i="3"/>
  <c r="P12" i="3"/>
  <c r="N13" i="3"/>
  <c r="O13" i="3"/>
  <c r="P13" i="3"/>
  <c r="N14" i="3"/>
  <c r="O14" i="3"/>
  <c r="P14" i="3"/>
  <c r="N15" i="3"/>
  <c r="O15" i="3"/>
  <c r="P15" i="3"/>
  <c r="N16" i="3"/>
  <c r="O16" i="3"/>
  <c r="P16" i="3"/>
  <c r="N17" i="3"/>
  <c r="O17" i="3"/>
  <c r="P17" i="3"/>
  <c r="N18" i="3"/>
  <c r="O18" i="3"/>
  <c r="P18" i="3"/>
  <c r="N19" i="3"/>
  <c r="O19" i="3"/>
  <c r="P19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" i="3"/>
  <c r="C19" i="3" l="1"/>
  <c r="E19" i="3" s="1"/>
  <c r="F19" i="3"/>
  <c r="H19" i="3" s="1"/>
  <c r="C18" i="3"/>
  <c r="D18" i="3" s="1"/>
  <c r="F18" i="3"/>
  <c r="H18" i="3" s="1"/>
  <c r="C17" i="3"/>
  <c r="D17" i="3" s="1"/>
  <c r="F17" i="3"/>
  <c r="H17" i="3" s="1"/>
  <c r="C16" i="3"/>
  <c r="D16" i="3" s="1"/>
  <c r="F16" i="3"/>
  <c r="H16" i="3" s="1"/>
  <c r="C3" i="3"/>
  <c r="D3" i="3" s="1"/>
  <c r="C4" i="3"/>
  <c r="D4" i="3" s="1"/>
  <c r="C5" i="3"/>
  <c r="G5" i="3" s="1"/>
  <c r="C6" i="3"/>
  <c r="G6" i="3" s="1"/>
  <c r="C7" i="3"/>
  <c r="G7" i="3" s="1"/>
  <c r="C8" i="3"/>
  <c r="E8" i="3" s="1"/>
  <c r="C9" i="3"/>
  <c r="E9" i="3" s="1"/>
  <c r="C10" i="3"/>
  <c r="E10" i="3" s="1"/>
  <c r="C11" i="3"/>
  <c r="G11" i="3" s="1"/>
  <c r="C12" i="3"/>
  <c r="E12" i="3" s="1"/>
  <c r="C13" i="3"/>
  <c r="D13" i="3" s="1"/>
  <c r="C14" i="3"/>
  <c r="D14" i="3" s="1"/>
  <c r="C15" i="3"/>
  <c r="G15" i="3" s="1"/>
  <c r="A1" i="4"/>
  <c r="F14" i="3"/>
  <c r="H14" i="3" s="1"/>
  <c r="F15" i="3"/>
  <c r="H15" i="3" s="1"/>
  <c r="F2" i="3"/>
  <c r="F3" i="3"/>
  <c r="H3" i="3" s="1"/>
  <c r="F4" i="3"/>
  <c r="H4" i="3" s="1"/>
  <c r="F5" i="3"/>
  <c r="H5" i="3" s="1"/>
  <c r="F6" i="3"/>
  <c r="H6" i="3" s="1"/>
  <c r="F7" i="3"/>
  <c r="H7" i="3" s="1"/>
  <c r="F8" i="3"/>
  <c r="H8" i="3" s="1"/>
  <c r="F9" i="3"/>
  <c r="H9" i="3" s="1"/>
  <c r="F10" i="3"/>
  <c r="H10" i="3" s="1"/>
  <c r="F11" i="3"/>
  <c r="H11" i="3" s="1"/>
  <c r="F12" i="3"/>
  <c r="H12" i="3" s="1"/>
  <c r="F13" i="3"/>
  <c r="H13" i="3" s="1"/>
  <c r="C2" i="3"/>
  <c r="E2" i="3" s="1"/>
  <c r="D19" i="3" l="1"/>
  <c r="G19" i="3"/>
  <c r="G18" i="3"/>
  <c r="E18" i="3"/>
  <c r="G17" i="3"/>
  <c r="E17" i="3"/>
  <c r="G16" i="3"/>
  <c r="E16" i="3"/>
  <c r="G14" i="3"/>
  <c r="G13" i="3"/>
  <c r="G12" i="3"/>
  <c r="E11" i="3"/>
  <c r="G10" i="3"/>
  <c r="G9" i="3"/>
  <c r="E7" i="3"/>
  <c r="E6" i="3"/>
  <c r="E5" i="3"/>
  <c r="D5" i="3"/>
  <c r="G3" i="3"/>
  <c r="G4" i="3"/>
  <c r="D15" i="3"/>
  <c r="G8" i="3"/>
  <c r="E4" i="3"/>
  <c r="E3" i="3"/>
  <c r="D2" i="3"/>
  <c r="E13" i="3"/>
  <c r="D12" i="3"/>
  <c r="D11" i="3"/>
  <c r="E15" i="3"/>
  <c r="E14" i="3"/>
  <c r="D10" i="3"/>
  <c r="D8" i="3"/>
  <c r="D9" i="3"/>
  <c r="D7" i="3"/>
  <c r="D6" i="3"/>
  <c r="G10" i="4"/>
</calcChain>
</file>

<file path=xl/sharedStrings.xml><?xml version="1.0" encoding="utf-8"?>
<sst xmlns="http://schemas.openxmlformats.org/spreadsheetml/2006/main" count="213" uniqueCount="144">
  <si>
    <t>Nom</t>
  </si>
  <si>
    <t>Résultats</t>
  </si>
  <si>
    <t>Nombre de Résultats</t>
  </si>
  <si>
    <t>Double clic sur une ligne du tableau pour supprimer</t>
  </si>
  <si>
    <t>N° Rapport</t>
  </si>
  <si>
    <t>Type</t>
  </si>
  <si>
    <t>Lieu "Normé"</t>
  </si>
  <si>
    <t>Action "Normée"</t>
  </si>
  <si>
    <t>Siège 1</t>
  </si>
  <si>
    <t>Siège 2</t>
  </si>
  <si>
    <t>Siège 3</t>
  </si>
  <si>
    <t>Siège 4</t>
  </si>
  <si>
    <t>Nombre de jours d'AT</t>
  </si>
  <si>
    <t>Date / Heure (format jj/mm/yy à hh:mm)</t>
  </si>
  <si>
    <t>Prénom / Nom victime</t>
  </si>
  <si>
    <t>N^ sur le rapport</t>
  </si>
  <si>
    <t>Date Heure</t>
  </si>
  <si>
    <t>Date</t>
  </si>
  <si>
    <t>Mois</t>
  </si>
  <si>
    <t>Année</t>
  </si>
  <si>
    <t>Heure</t>
  </si>
  <si>
    <t>Saison</t>
  </si>
  <si>
    <t>Créneau</t>
  </si>
  <si>
    <t>Action</t>
  </si>
  <si>
    <t>Lieu</t>
  </si>
  <si>
    <t>Nbre de jours d'arrêt</t>
  </si>
  <si>
    <t>FORMULAIRE : NOUVEL EVENEMENT</t>
  </si>
  <si>
    <t>DETAIL EVENEMENT</t>
  </si>
  <si>
    <t>Détail Action ayant causé l'incident</t>
  </si>
  <si>
    <t>Détail du lieu de l'incident</t>
  </si>
  <si>
    <t>Lésion 1</t>
  </si>
  <si>
    <t>Lésion 2</t>
  </si>
  <si>
    <t>Lésion 3</t>
  </si>
  <si>
    <t>Lésion 4</t>
  </si>
  <si>
    <t>Colonne1</t>
  </si>
  <si>
    <t>Colonne2</t>
  </si>
  <si>
    <t>Colonne3</t>
  </si>
  <si>
    <t>N° sur le rapport :</t>
  </si>
  <si>
    <t>Créneau :</t>
  </si>
  <si>
    <t>Type :</t>
  </si>
  <si>
    <t>Action :</t>
  </si>
  <si>
    <t>Lieu :</t>
  </si>
  <si>
    <t>Victime :</t>
  </si>
  <si>
    <t>Lésion :</t>
  </si>
  <si>
    <t>01/01/2021 à 00:00</t>
  </si>
  <si>
    <t>01/01/2021</t>
  </si>
  <si>
    <t>janvier</t>
  </si>
  <si>
    <t>2021</t>
  </si>
  <si>
    <t>00:00</t>
  </si>
  <si>
    <t>février</t>
  </si>
  <si>
    <t>01:00</t>
  </si>
  <si>
    <t>Hiver</t>
  </si>
  <si>
    <t>Hors HO</t>
  </si>
  <si>
    <t>mars</t>
  </si>
  <si>
    <t>02:00</t>
  </si>
  <si>
    <t>avril</t>
  </si>
  <si>
    <t>03:00</t>
  </si>
  <si>
    <t>Printemps</t>
  </si>
  <si>
    <t>mai</t>
  </si>
  <si>
    <t>04:00</t>
  </si>
  <si>
    <t>juin</t>
  </si>
  <si>
    <t>05:00</t>
  </si>
  <si>
    <t>juillet</t>
  </si>
  <si>
    <t>06:00</t>
  </si>
  <si>
    <t>Été</t>
  </si>
  <si>
    <t>Matin</t>
  </si>
  <si>
    <t>août</t>
  </si>
  <si>
    <t>07:00</t>
  </si>
  <si>
    <t>septembre</t>
  </si>
  <si>
    <t>08:00</t>
  </si>
  <si>
    <t>octobre</t>
  </si>
  <si>
    <t>09:00</t>
  </si>
  <si>
    <t>Automne</t>
  </si>
  <si>
    <t>novembre</t>
  </si>
  <si>
    <t>10:00</t>
  </si>
  <si>
    <t>décembre</t>
  </si>
  <si>
    <t>11:00</t>
  </si>
  <si>
    <t>12:00</t>
  </si>
  <si>
    <t>Après-Midi</t>
  </si>
  <si>
    <t>13:00</t>
  </si>
  <si>
    <t>14:00</t>
  </si>
  <si>
    <t>15:00</t>
  </si>
  <si>
    <t>16:00</t>
  </si>
  <si>
    <t>Colonne4</t>
  </si>
  <si>
    <t>Colonne5</t>
  </si>
  <si>
    <t>Colonne6</t>
  </si>
  <si>
    <t>17:00</t>
  </si>
  <si>
    <t>01/02/2022 à 01:00</t>
  </si>
  <si>
    <t>01/03/2023 à 02:00</t>
  </si>
  <si>
    <t>01/04/2024 à 03:00</t>
  </si>
  <si>
    <t>01/05/2025 à 04:00</t>
  </si>
  <si>
    <t>01/06/2026 à 05:00</t>
  </si>
  <si>
    <t>01/07/2027 à 06:00</t>
  </si>
  <si>
    <t>01/08/2028 à 07:00</t>
  </si>
  <si>
    <t>01/09/2029 à 08:00</t>
  </si>
  <si>
    <t>01/10/2030 à 09:00</t>
  </si>
  <si>
    <t>01/11/2031 à 10:00</t>
  </si>
  <si>
    <t>01/12/2032 à 11:00</t>
  </si>
  <si>
    <t>01/01/2033 à 12:00</t>
  </si>
  <si>
    <t>01/02/2034 à 13:00</t>
  </si>
  <si>
    <t>01/03/2035 à 14:00</t>
  </si>
  <si>
    <t>01/04/2036 à 15:00</t>
  </si>
  <si>
    <t>01/05/2037 à 16:00</t>
  </si>
  <si>
    <t>01/06/2038 à 17:00</t>
  </si>
  <si>
    <t>01/02/2022</t>
  </si>
  <si>
    <t>2022</t>
  </si>
  <si>
    <t>01/03/2023</t>
  </si>
  <si>
    <t>2023</t>
  </si>
  <si>
    <t>01/04/2024</t>
  </si>
  <si>
    <t>2024</t>
  </si>
  <si>
    <t>01/05/2025</t>
  </si>
  <si>
    <t>2025</t>
  </si>
  <si>
    <t>01/06/2026</t>
  </si>
  <si>
    <t>2026</t>
  </si>
  <si>
    <t>01/07/2027</t>
  </si>
  <si>
    <t>2027</t>
  </si>
  <si>
    <t>01/08/2028</t>
  </si>
  <si>
    <t>2028</t>
  </si>
  <si>
    <t>01/09/2029</t>
  </si>
  <si>
    <t>2029</t>
  </si>
  <si>
    <t>01/10/2030</t>
  </si>
  <si>
    <t>2030</t>
  </si>
  <si>
    <t>01/11/2031</t>
  </si>
  <si>
    <t>2031</t>
  </si>
  <si>
    <t>01/12/2032</t>
  </si>
  <si>
    <t>2032</t>
  </si>
  <si>
    <t>01/01/2033</t>
  </si>
  <si>
    <t>2033</t>
  </si>
  <si>
    <t>01/02/2034</t>
  </si>
  <si>
    <t>2034</t>
  </si>
  <si>
    <t>01/03/2035</t>
  </si>
  <si>
    <t>2035</t>
  </si>
  <si>
    <t>01/04/2036</t>
  </si>
  <si>
    <t>2036</t>
  </si>
  <si>
    <t>01/05/2037</t>
  </si>
  <si>
    <t>2037</t>
  </si>
  <si>
    <t>01/06/2038</t>
  </si>
  <si>
    <t>2038</t>
  </si>
  <si>
    <t>Lieu Exact</t>
  </si>
  <si>
    <t>Action Détaillée</t>
  </si>
  <si>
    <t>Année  :</t>
  </si>
  <si>
    <t>Mois :</t>
  </si>
  <si>
    <t>Administratif</t>
  </si>
  <si>
    <t>Incident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</si>
</sst>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]_-;\-* #,##0.00\ [$€]_-;_-* &quot;-&quot;??\ [$€]_-;_-@_-"/>
    <numFmt numFmtId="165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Bahnschrift"/>
      <family val="2"/>
    </font>
    <font>
      <b/>
      <sz val="10"/>
      <color theme="0"/>
      <name val="Calibri"/>
      <family val="2"/>
      <scheme val="minor"/>
    </font>
    <font>
      <sz val="12"/>
      <color theme="1"/>
      <name val="Bahnschrift"/>
      <family val="2"/>
    </font>
    <font>
      <i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Bahnschrift"/>
      <family val="2"/>
    </font>
    <font>
      <b/>
      <sz val="11"/>
      <color rgb="FFFF0000"/>
      <name val="Calibri"/>
      <family val="2"/>
      <scheme val="minor"/>
    </font>
    <font>
      <sz val="12"/>
      <color theme="1"/>
      <name val="Bahnschrift"/>
    </font>
    <font>
      <sz val="9"/>
      <name val="Calibri"/>
      <scheme val="minor"/>
    </font>
    <font>
      <b/>
      <sz val="9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52525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0"/>
  </cellStyleXfs>
  <cellXfs count="44">
    <xf numFmtId="0" fontId="0" fillId="0" borderId="0" xfId="0"/>
    <xf numFmtId="0" fontId="8" fillId="6" borderId="1" xfId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/>
    <xf numFmtId="0" fontId="2" fillId="2" borderId="0" xfId="0" applyFont="1" applyFill="1" applyProtection="1"/>
    <xf numFmtId="0" fontId="8" fillId="0" borderId="0" xfId="1" applyFont="1" applyProtection="1"/>
    <xf numFmtId="0" fontId="9" fillId="0" borderId="0" xfId="1" applyFont="1" applyAlignment="1" applyProtection="1">
      <alignment horizontal="right"/>
    </xf>
    <xf numFmtId="0" fontId="9" fillId="0" borderId="0" xfId="1" applyFont="1" applyAlignment="1" applyProtection="1">
      <alignment horizontal="center" vertical="center"/>
    </xf>
    <xf numFmtId="0" fontId="10" fillId="0" borderId="0" xfId="1" applyFont="1" applyAlignment="1" applyProtection="1">
      <alignment horizontal="right" vertical="center"/>
    </xf>
    <xf numFmtId="0" fontId="9" fillId="0" borderId="0" xfId="1" applyFont="1" applyAlignment="1" applyProtection="1">
      <alignment horizontal="right" vertical="center"/>
    </xf>
    <xf numFmtId="0" fontId="14" fillId="8" borderId="1" xfId="1" applyFont="1" applyFill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1" fillId="0" borderId="0" xfId="1" applyFont="1" applyAlignment="1" applyProtection="1">
      <alignment horizontal="right"/>
    </xf>
    <xf numFmtId="0" fontId="16" fillId="0" borderId="0" xfId="1" applyFont="1" applyProtection="1"/>
    <xf numFmtId="0" fontId="9" fillId="0" borderId="4" xfId="1" applyFont="1" applyBorder="1" applyAlignment="1" applyProtection="1">
      <alignment horizontal="center" vertical="center" wrapText="1"/>
    </xf>
    <xf numFmtId="0" fontId="9" fillId="0" borderId="5" xfId="1" applyFont="1" applyBorder="1" applyAlignment="1" applyProtection="1">
      <alignment horizontal="center" vertical="center" wrapText="1"/>
    </xf>
    <xf numFmtId="0" fontId="9" fillId="0" borderId="6" xfId="1" applyFont="1" applyBorder="1" applyAlignment="1" applyProtection="1">
      <alignment horizontal="center" vertical="center" wrapText="1"/>
    </xf>
    <xf numFmtId="0" fontId="8" fillId="0" borderId="0" xfId="1" applyFont="1" applyAlignment="1" applyProtection="1">
      <alignment vertical="center" wrapText="1"/>
    </xf>
    <xf numFmtId="0" fontId="8" fillId="0" borderId="0" xfId="1" applyFont="1" applyAlignment="1" applyProtection="1">
      <alignment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19" fillId="4" borderId="0" xfId="0" applyFont="1" applyFill="1" applyAlignment="1" applyProtection="1">
      <alignment horizontal="center"/>
      <protection locked="0"/>
    </xf>
    <xf numFmtId="0" fontId="20" fillId="4" borderId="0" xfId="5" applyFont="1" applyFill="1" applyAlignment="1" applyProtection="1">
      <alignment horizontal="center"/>
      <protection locked="0"/>
    </xf>
    <xf numFmtId="14" fontId="4" fillId="9" borderId="0" xfId="0" applyNumberFormat="1" applyFont="1" applyFill="1" applyAlignment="1">
      <alignment horizontal="center" vertical="center"/>
    </xf>
    <xf numFmtId="0" fontId="4" fillId="9" borderId="0" xfId="0" applyNumberFormat="1" applyFont="1" applyFill="1" applyAlignment="1">
      <alignment horizontal="center" vertical="center"/>
    </xf>
    <xf numFmtId="0" fontId="15" fillId="9" borderId="0" xfId="0" applyNumberFormat="1" applyFont="1" applyFill="1" applyAlignment="1">
      <alignment horizontal="center" vertical="center"/>
    </xf>
    <xf numFmtId="14" fontId="13" fillId="9" borderId="0" xfId="0" applyNumberFormat="1" applyFont="1" applyFill="1" applyAlignment="1">
      <alignment horizontal="center" vertical="center"/>
    </xf>
    <xf numFmtId="0" fontId="13" fillId="9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4" fontId="21" fillId="9" borderId="0" xfId="0" applyNumberFormat="1" applyFont="1" applyFill="1" applyAlignment="1">
      <alignment horizontal="center" vertical="center"/>
    </xf>
    <xf numFmtId="0" fontId="21" fillId="9" borderId="0" xfId="0" applyNumberFormat="1" applyFont="1" applyFill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2" fillId="7" borderId="2" xfId="1" applyFont="1" applyFill="1" applyBorder="1" applyAlignment="1" applyProtection="1">
      <alignment horizontal="center" vertical="center"/>
      <protection locked="0"/>
    </xf>
    <xf numFmtId="0" fontId="22" fillId="7" borderId="1" xfId="1" applyFont="1" applyFill="1" applyBorder="1" applyAlignment="1" applyProtection="1">
      <alignment horizontal="center" vertical="center"/>
      <protection locked="0"/>
    </xf>
    <xf numFmtId="0" fontId="22" fillId="7" borderId="3" xfId="1" applyFont="1" applyFill="1" applyBorder="1" applyAlignment="1" applyProtection="1">
      <alignment horizontal="center" vertical="center"/>
      <protection locked="0"/>
    </xf>
    <xf numFmtId="0" fontId="23" fillId="0" borderId="5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/>
    </xf>
    <xf numFmtId="0" fontId="7" fillId="5" borderId="0" xfId="1" applyFont="1" applyFill="1" applyAlignment="1" applyProtection="1">
      <alignment horizontal="center"/>
    </xf>
    <xf numFmtId="0" fontId="8" fillId="0" borderId="0" xfId="1" applyFont="1" applyAlignment="1" applyProtection="1">
      <alignment horizontal="center"/>
    </xf>
    <xf numFmtId="0" fontId="3" fillId="3" borderId="0" xfId="0" applyFont="1" applyFill="1" applyAlignment="1" applyProtection="1">
      <alignment horizontal="center" vertical="center"/>
    </xf>
  </cellXfs>
  <cellStyles count="7">
    <cellStyle name="Euro" xfId="2" xr:uid="{00000000-0005-0000-0000-000000000000}"/>
    <cellStyle name="Lien hypertexte" xfId="5" builtinId="8"/>
    <cellStyle name="Milliers 2" xfId="4" xr:uid="{00000000-0005-0000-0000-000002000000}"/>
    <cellStyle name="Normal" xfId="0" builtinId="0"/>
    <cellStyle name="Normal 2" xfId="1" xr:uid="{00000000-0005-0000-0000-000004000000}"/>
    <cellStyle name="Normal 2 3" xfId="6" xr:uid="{3C58735B-1C91-45E7-AD2A-D4D3A91C244D}"/>
    <cellStyle name="Pourcentage 2" xfId="3" xr:uid="{00000000-0005-0000-0000-000005000000}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525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242733</xdr:colOff>
      <xdr:row>3</xdr:row>
      <xdr:rowOff>8659</xdr:rowOff>
    </xdr:from>
    <xdr:to>
      <xdr:col>5</xdr:col>
      <xdr:colOff>623455</xdr:colOff>
      <xdr:row>4</xdr:row>
      <xdr:rowOff>9217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3521177" y="574014"/>
          <a:ext cx="380722" cy="16340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43296</xdr:colOff>
      <xdr:row>2</xdr:row>
      <xdr:rowOff>25978</xdr:rowOff>
    </xdr:from>
    <xdr:to>
      <xdr:col>5</xdr:col>
      <xdr:colOff>155864</xdr:colOff>
      <xdr:row>5</xdr:row>
      <xdr:rowOff>150557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21740" y="428486"/>
          <a:ext cx="112568" cy="61311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915827</xdr:colOff>
      <xdr:row>5</xdr:row>
      <xdr:rowOff>121227</xdr:rowOff>
    </xdr:from>
    <xdr:to>
      <xdr:col>7</xdr:col>
      <xdr:colOff>75181</xdr:colOff>
      <xdr:row>7</xdr:row>
      <xdr:rowOff>138545</xdr:rowOff>
    </xdr:to>
    <xdr:sp macro="[0]!Module3.recherche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597209" y="984080"/>
          <a:ext cx="1322090" cy="331083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  <xdr:twoCellAnchor>
    <xdr:from>
      <xdr:col>5</xdr:col>
      <xdr:colOff>640774</xdr:colOff>
      <xdr:row>1</xdr:row>
      <xdr:rowOff>121227</xdr:rowOff>
    </xdr:from>
    <xdr:to>
      <xdr:col>6</xdr:col>
      <xdr:colOff>1264228</xdr:colOff>
      <xdr:row>4</xdr:row>
      <xdr:rowOff>147205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22569" y="363682"/>
          <a:ext cx="1489364" cy="5195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Zone de recherche par n'importe quel critère</a:t>
          </a:r>
        </a:p>
      </xdr:txBody>
    </xdr:sp>
    <xdr:clientData/>
  </xdr:twoCellAnchor>
  <xdr:twoCellAnchor>
    <xdr:from>
      <xdr:col>6</xdr:col>
      <xdr:colOff>1316918</xdr:colOff>
      <xdr:row>3</xdr:row>
      <xdr:rowOff>7429</xdr:rowOff>
    </xdr:from>
    <xdr:to>
      <xdr:col>7</xdr:col>
      <xdr:colOff>119830</xdr:colOff>
      <xdr:row>3</xdr:row>
      <xdr:rowOff>159774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5461829" y="572784"/>
          <a:ext cx="403727" cy="15234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235651</xdr:colOff>
      <xdr:row>2</xdr:row>
      <xdr:rowOff>24748</xdr:rowOff>
    </xdr:from>
    <xdr:to>
      <xdr:col>7</xdr:col>
      <xdr:colOff>348219</xdr:colOff>
      <xdr:row>5</xdr:row>
      <xdr:rowOff>149327</xdr:rowOff>
    </xdr:to>
    <xdr:sp macro="" textlink="">
      <xdr:nvSpPr>
        <xdr:cNvPr id="9" name="Accolade ferman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5981377" y="427256"/>
          <a:ext cx="112568" cy="61311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1066800</xdr:colOff>
          <xdr:row>28</xdr:row>
          <xdr:rowOff>76200</xdr:rowOff>
        </xdr:from>
        <xdr:to>
          <xdr:col>4</xdr:col>
          <xdr:colOff>1057275</xdr:colOff>
          <xdr:row>30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de l'incident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resultats" displayName="TBresultats" ref="A13:S31" totalsRowShown="0" headerRowDxfId="44" dataDxfId="42" headerRowBorderDxfId="43" tableBorderDxfId="41" totalsRowBorderDxfId="40" headerRowCellStyle="Normal 2" dataCellStyle="Normal 2">
  <autoFilter ref="A13:S31" xr:uid="{00000000-0009-0000-0100-000002000000}"/>
  <tableColumns count="19">
    <tableColumn id="1" xr3:uid="{00000000-0010-0000-0000-000001000000}" name="N^ sur le rapport" dataDxfId="39" dataCellStyle="Normal 2"/>
    <tableColumn id="2" xr3:uid="{00000000-0010-0000-0000-000002000000}" name="Date Heure" dataDxfId="38" dataCellStyle="Normal 2"/>
    <tableColumn id="3" xr3:uid="{00000000-0010-0000-0000-000003000000}" name="Saison" dataDxfId="37" dataCellStyle="Normal 2"/>
    <tableColumn id="4" xr3:uid="{00000000-0010-0000-0000-000004000000}" name="Créneau" dataDxfId="36" dataCellStyle="Normal 2"/>
    <tableColumn id="5" xr3:uid="{00000000-0010-0000-0000-000005000000}" name="Type" dataDxfId="35" dataCellStyle="Normal 2"/>
    <tableColumn id="6" xr3:uid="{00000000-0010-0000-0000-000006000000}" name="Action" dataDxfId="34" dataCellStyle="Normal 2"/>
    <tableColumn id="7" xr3:uid="{00000000-0010-0000-0000-000007000000}" name="Lieu" dataDxfId="33" dataCellStyle="Normal 2"/>
    <tableColumn id="8" xr3:uid="{1783BE36-2F35-4769-91F9-337C852DDFBE}" name="Nom" dataDxfId="32" dataCellStyle="Normal 2"/>
    <tableColumn id="9" xr3:uid="{8DA4D18F-BE4C-4CBD-9144-8FF4382C5CF6}" name="Lésion 1" dataDxfId="31" dataCellStyle="Normal 2"/>
    <tableColumn id="10" xr3:uid="{34B9CFF7-B007-4FB9-ADB1-2DCC5C99A23A}" name="Lésion 2" dataDxfId="30" dataCellStyle="Normal 2"/>
    <tableColumn id="11" xr3:uid="{00219DAA-28AD-411F-BB7E-027CA6809EE1}" name="Lésion 3" dataDxfId="29" dataCellStyle="Normal 2"/>
    <tableColumn id="12" xr3:uid="{F142FB87-239C-45DB-8B89-267C45F47A99}" name="Lésion 4" dataDxfId="28" dataCellStyle="Normal 2"/>
    <tableColumn id="13" xr3:uid="{F8F8A19D-11FF-41E4-BAF1-7A9DF7D9441C}" name="Nbre de jours d'arrêt" dataDxfId="27" dataCellStyle="Normal 2"/>
    <tableColumn id="14" xr3:uid="{88FEBD5E-6657-4E40-BBAD-81D1081AC57A}" name="Colonne1" dataDxfId="26" dataCellStyle="Normal 2"/>
    <tableColumn id="15" xr3:uid="{D7060C99-102C-4852-8803-FC829DBEB95C}" name="Colonne2" dataDxfId="25" dataCellStyle="Normal 2"/>
    <tableColumn id="16" xr3:uid="{761B5EAC-A8BF-47AB-B96A-8FE27D92AD60}" name="Colonne3" dataDxfId="24" dataCellStyle="Normal 2"/>
    <tableColumn id="17" xr3:uid="{7359090C-DFF4-43C1-A814-6667156104A6}" name="Colonne4" dataDxfId="23" dataCellStyle="Normal 2"/>
    <tableColumn id="18" xr3:uid="{45F9E5C0-82EE-4F5E-9225-2D0CEEB6BA66}" name="Colonne5" dataDxfId="22" dataCellStyle="Normal 2"/>
    <tableColumn id="19" xr3:uid="{AB7019B1-E11D-4B4A-A397-855FCFB9FD2F}" name="Colonne6" dataDxfId="21" dataCellStyle="Normal 2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BDD" displayName="BDD" ref="A1:S19" totalsRowShown="0" headerRowDxfId="20" dataDxfId="19">
  <tableColumns count="19">
    <tableColumn id="1" xr3:uid="{00000000-0010-0000-0100-000001000000}" name="N^ sur le rapport" dataDxfId="18"/>
    <tableColumn id="2" xr3:uid="{00000000-0010-0000-0100-000002000000}" name="Date Heure" dataDxfId="17"/>
    <tableColumn id="3" xr3:uid="{00000000-0010-0000-0100-000003000000}" name="Date" dataDxfId="16">
      <calculatedColumnFormula>IFERROR(LEFT(BDD[[#This Row],[Date Heure]],10),"Erreur")</calculatedColumnFormula>
    </tableColumn>
    <tableColumn id="4" xr3:uid="{00000000-0010-0000-0100-000004000000}" name="Mois" dataDxfId="15">
      <calculatedColumnFormula>IFERROR(TEXT(BDD[[#This Row],[Date]],"mmmm"),"Erreur")</calculatedColumnFormula>
    </tableColumn>
    <tableColumn id="5" xr3:uid="{00000000-0010-0000-0100-000005000000}" name="Année" dataDxfId="14">
      <calculatedColumnFormula>IFERROR(TEXT(BDD[[#This Row],[Date]],"aaa"),"Erreur")</calculatedColumnFormula>
    </tableColumn>
    <tableColumn id="6" xr3:uid="{00000000-0010-0000-0100-000006000000}" name="Heure" dataDxfId="13">
      <calculatedColumnFormula>IFERROR(RIGHT(BDD[[#This Row],[Date Heure]],5),"Erreur")</calculatedColumnFormula>
    </tableColumn>
    <tableColumn id="7" xr3:uid="{00000000-0010-0000-0100-000007000000}" name="Saison" dataDxfId="12">
      <calculatedColumnFormula>IF(C2="","",IF(AND(MONTH(C2)=12, DAY(C2)&gt;=21) + OR(MONTH(C2)&lt;3) + AND(MONTH(C2)=3, DAY(C2)&lt;20),"Hiver",
 IF(AND(MONTH(C2)=3, DAY(C2)&gt;=20) + AND(MONTH(C2)&lt;6) + AND(MONTH(C2)=6, DAY(C2)&lt;21),"Printemps",
 IF(AND(MONTH(C2)=6, DAY(C2)&gt;=21) + AND(MONTH(C2)&lt;9) + AND(MONTH(C2)=9, DAY(C2)&lt;22),"Été",
 "Automne"))))</calculatedColumnFormula>
    </tableColumn>
    <tableColumn id="8" xr3:uid="{B1E32712-F1BE-47C7-8D19-47EEEBD260F7}" name="Créneau" dataDxfId="11">
      <calculatedColumnFormula>IF(F2="","",IF(AND(HOUR(F2)&gt;=6, HOUR(F2)&lt;12), "Matin",
 IF(AND(HOUR(F2)&gt;=12, HOUR(F2)&lt;21), "Après-Midi", "Hors HO")))</calculatedColumnFormula>
    </tableColumn>
    <tableColumn id="9" xr3:uid="{7DB3E481-E2E7-4762-AFC6-52C55E70B660}" name="Type" dataDxfId="10"/>
    <tableColumn id="10" xr3:uid="{4A959474-578E-4FF5-AB22-5FA4B27F0F2B}" name="Action" dataDxfId="9"/>
    <tableColumn id="11" xr3:uid="{D1BB04A8-0B95-4BBB-9B05-8B993F85FC6C}" name="Lieu" dataDxfId="8"/>
    <tableColumn id="12" xr3:uid="{AB73E453-D573-4C1B-99AB-EB119B8B631A}" name="Nom" dataDxfId="7"/>
    <tableColumn id="15" xr3:uid="{43A7F8E2-3499-42BD-881C-25D10BC5E5F3}" name="Lésion 1" dataDxfId="6">
      <calculatedColumnFormula>RANDBETWEEN(0,999)</calculatedColumnFormula>
    </tableColumn>
    <tableColumn id="13" xr3:uid="{018BBFAB-E12D-4409-92FD-B6160D448943}" name="Lésion 2" dataDxfId="5">
      <calculatedColumnFormula>RANDBETWEEN(0,999)</calculatedColumnFormula>
    </tableColumn>
    <tableColumn id="17" xr3:uid="{7694E634-F40D-4143-87E7-0B9574B2C59B}" name="Lésion 3" dataDxfId="4">
      <calculatedColumnFormula>RANDBETWEEN(0,999)</calculatedColumnFormula>
    </tableColumn>
    <tableColumn id="16" xr3:uid="{19E614F0-536B-4A0C-98BD-A4B52FBFEF5B}" name="Lésion 4" dataDxfId="3">
      <calculatedColumnFormula>RANDBETWEEN(0,999)</calculatedColumnFormula>
    </tableColumn>
    <tableColumn id="14" xr3:uid="{DC4AFAAA-C0AE-49AA-8E1F-FB626CBA6A4A}" name="Nbre de jours d'arrêt" dataDxfId="2"/>
    <tableColumn id="18" xr3:uid="{660A550D-852A-47E3-921B-D7A52AC0BF05}" name="Lieu Exact" dataDxfId="1"/>
    <tableColumn id="19" xr3:uid="{967C3F9E-FB01-42CB-823C-D4185A2BC096}" name="Action Détaillé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9"/>
    <pageSetUpPr fitToPage="1"/>
  </sheetPr>
  <dimension ref="A1:S132"/>
  <sheetViews>
    <sheetView showGridLines="0" tabSelected="1" zoomScale="85" zoomScaleNormal="85" workbookViewId="0">
      <selection activeCell="I19" sqref="I19"/>
    </sheetView>
  </sheetViews>
  <sheetFormatPr baseColWidth="10" defaultColWidth="11.42578125" defaultRowHeight="12.75" x14ac:dyDescent="0.2"/>
  <cols>
    <col min="1" max="1" width="20.7109375" style="4" customWidth="1"/>
    <col min="2" max="2" width="20.140625" style="4" customWidth="1"/>
    <col min="3" max="6" width="14.7109375" style="4" customWidth="1"/>
    <col min="7" max="7" width="17.7109375" style="4" bestFit="1" customWidth="1"/>
    <col min="8" max="13" width="14.7109375" style="4" customWidth="1"/>
    <col min="14" max="16384" width="11.42578125" style="4"/>
  </cols>
  <sheetData>
    <row r="1" spans="1:19" ht="18.75" x14ac:dyDescent="0.3">
      <c r="A1" s="41" t="str">
        <f>"Feuille de recherche d'Incidents"</f>
        <v>Feuille de recherche d'Incidents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9" x14ac:dyDescent="0.2">
      <c r="D2" s="42" t="s">
        <v>142</v>
      </c>
      <c r="E2" s="42"/>
      <c r="H2" s="42" t="s">
        <v>143</v>
      </c>
      <c r="I2" s="42"/>
    </row>
    <row r="3" spans="1:19" x14ac:dyDescent="0.2">
      <c r="D3" s="5" t="s">
        <v>37</v>
      </c>
      <c r="E3" s="1">
        <v>5</v>
      </c>
      <c r="F3" s="5"/>
      <c r="G3" s="6"/>
      <c r="H3" s="5" t="s">
        <v>40</v>
      </c>
      <c r="I3" s="1"/>
      <c r="J3" s="5"/>
    </row>
    <row r="4" spans="1:19" x14ac:dyDescent="0.2">
      <c r="D4" s="5" t="s">
        <v>140</v>
      </c>
      <c r="E4" s="1"/>
      <c r="F4" s="7"/>
      <c r="G4" s="7"/>
      <c r="H4" s="5" t="s">
        <v>41</v>
      </c>
      <c r="I4" s="1"/>
      <c r="J4" s="7"/>
    </row>
    <row r="5" spans="1:19" x14ac:dyDescent="0.2">
      <c r="D5" s="5" t="s">
        <v>141</v>
      </c>
      <c r="E5" s="1"/>
      <c r="H5" s="5" t="s">
        <v>42</v>
      </c>
      <c r="I5" s="1"/>
    </row>
    <row r="6" spans="1:19" x14ac:dyDescent="0.2">
      <c r="D6" s="8" t="s">
        <v>38</v>
      </c>
      <c r="E6" s="1"/>
      <c r="H6" s="5" t="s">
        <v>43</v>
      </c>
      <c r="I6" s="1"/>
    </row>
    <row r="7" spans="1:19" x14ac:dyDescent="0.2">
      <c r="D7" s="8" t="s">
        <v>39</v>
      </c>
      <c r="E7" s="1"/>
      <c r="H7" s="8"/>
    </row>
    <row r="8" spans="1:19" x14ac:dyDescent="0.2">
      <c r="H8" s="5"/>
    </row>
    <row r="9" spans="1:19" x14ac:dyDescent="0.2">
      <c r="B9" s="11"/>
      <c r="G9" s="9" t="s">
        <v>2</v>
      </c>
    </row>
    <row r="10" spans="1:19" x14ac:dyDescent="0.2">
      <c r="G10" s="10">
        <f>COUNTA(TBresultats[N^ sur le rapport])</f>
        <v>18</v>
      </c>
    </row>
    <row r="11" spans="1:19" x14ac:dyDescent="0.2">
      <c r="B11" s="12" t="s">
        <v>3</v>
      </c>
      <c r="G11" s="40"/>
    </row>
    <row r="12" spans="1:19" ht="18.75" x14ac:dyDescent="0.3">
      <c r="A12" s="41" t="s">
        <v>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</row>
    <row r="13" spans="1:19" s="16" customFormat="1" ht="24" x14ac:dyDescent="0.25">
      <c r="A13" s="13" t="s">
        <v>15</v>
      </c>
      <c r="B13" s="14" t="s">
        <v>16</v>
      </c>
      <c r="C13" s="14" t="s">
        <v>21</v>
      </c>
      <c r="D13" s="14" t="s">
        <v>22</v>
      </c>
      <c r="E13" s="14" t="s">
        <v>5</v>
      </c>
      <c r="F13" s="15" t="s">
        <v>23</v>
      </c>
      <c r="G13" s="14" t="s">
        <v>24</v>
      </c>
      <c r="H13" s="31" t="s">
        <v>0</v>
      </c>
      <c r="I13" s="31" t="s">
        <v>30</v>
      </c>
      <c r="J13" s="31" t="s">
        <v>31</v>
      </c>
      <c r="K13" s="31" t="s">
        <v>32</v>
      </c>
      <c r="L13" s="31" t="s">
        <v>33</v>
      </c>
      <c r="M13" s="31" t="s">
        <v>25</v>
      </c>
      <c r="N13" s="39" t="s">
        <v>34</v>
      </c>
      <c r="O13" s="39" t="s">
        <v>35</v>
      </c>
      <c r="P13" s="39" t="s">
        <v>36</v>
      </c>
      <c r="Q13" s="39" t="s">
        <v>83</v>
      </c>
      <c r="R13" s="39" t="s">
        <v>84</v>
      </c>
      <c r="S13" s="39" t="s">
        <v>85</v>
      </c>
    </row>
    <row r="14" spans="1:19" ht="12.95" customHeight="1" x14ac:dyDescent="0.2">
      <c r="A14" s="36">
        <v>1</v>
      </c>
      <c r="B14" s="37" t="s">
        <v>44</v>
      </c>
      <c r="C14" s="37" t="s">
        <v>45</v>
      </c>
      <c r="D14" s="37" t="s">
        <v>46</v>
      </c>
      <c r="E14" s="37" t="s">
        <v>47</v>
      </c>
      <c r="F14" s="38" t="s">
        <v>48</v>
      </c>
      <c r="G14" s="37" t="s">
        <v>21</v>
      </c>
      <c r="H14" s="37" t="s">
        <v>22</v>
      </c>
      <c r="I14" s="37"/>
      <c r="J14" s="37"/>
      <c r="K14" s="37"/>
      <c r="L14" s="37"/>
      <c r="M14" s="37">
        <v>463</v>
      </c>
      <c r="N14" s="37">
        <v>736</v>
      </c>
      <c r="O14" s="37">
        <v>58</v>
      </c>
      <c r="P14" s="37">
        <v>208</v>
      </c>
      <c r="Q14" s="37"/>
      <c r="R14" s="37"/>
      <c r="S14" s="37"/>
    </row>
    <row r="15" spans="1:19" ht="12.95" customHeight="1" x14ac:dyDescent="0.2">
      <c r="A15" s="36">
        <v>2</v>
      </c>
      <c r="B15" s="37" t="s">
        <v>87</v>
      </c>
      <c r="C15" s="37" t="s">
        <v>104</v>
      </c>
      <c r="D15" s="37" t="s">
        <v>49</v>
      </c>
      <c r="E15" s="37" t="s">
        <v>105</v>
      </c>
      <c r="F15" s="38" t="s">
        <v>50</v>
      </c>
      <c r="G15" s="37" t="s">
        <v>51</v>
      </c>
      <c r="H15" s="37" t="s">
        <v>52</v>
      </c>
      <c r="I15" s="37"/>
      <c r="J15" s="37"/>
      <c r="K15" s="37"/>
      <c r="L15" s="37"/>
      <c r="M15" s="37">
        <v>713</v>
      </c>
      <c r="N15" s="37">
        <v>824</v>
      </c>
      <c r="O15" s="37">
        <v>433</v>
      </c>
      <c r="P15" s="37">
        <v>422</v>
      </c>
      <c r="Q15" s="37"/>
      <c r="R15" s="37"/>
      <c r="S15" s="37"/>
    </row>
    <row r="16" spans="1:19" ht="12.95" customHeight="1" x14ac:dyDescent="0.2">
      <c r="A16" s="36">
        <v>3</v>
      </c>
      <c r="B16" s="37" t="s">
        <v>88</v>
      </c>
      <c r="C16" s="37" t="s">
        <v>106</v>
      </c>
      <c r="D16" s="37" t="s">
        <v>53</v>
      </c>
      <c r="E16" s="37" t="s">
        <v>107</v>
      </c>
      <c r="F16" s="38" t="s">
        <v>54</v>
      </c>
      <c r="G16" s="37" t="s">
        <v>51</v>
      </c>
      <c r="H16" s="37" t="s">
        <v>52</v>
      </c>
      <c r="I16" s="37"/>
      <c r="J16" s="37"/>
      <c r="K16" s="37"/>
      <c r="L16" s="37"/>
      <c r="M16" s="37">
        <v>500</v>
      </c>
      <c r="N16" s="37">
        <v>654</v>
      </c>
      <c r="O16" s="37">
        <v>298</v>
      </c>
      <c r="P16" s="37">
        <v>189</v>
      </c>
      <c r="Q16" s="37"/>
      <c r="R16" s="37"/>
      <c r="S16" s="37"/>
    </row>
    <row r="17" spans="1:19" ht="12.95" customHeight="1" x14ac:dyDescent="0.2">
      <c r="A17" s="36">
        <v>4</v>
      </c>
      <c r="B17" s="37" t="s">
        <v>89</v>
      </c>
      <c r="C17" s="37" t="s">
        <v>108</v>
      </c>
      <c r="D17" s="37" t="s">
        <v>55</v>
      </c>
      <c r="E17" s="37" t="s">
        <v>109</v>
      </c>
      <c r="F17" s="38" t="s">
        <v>56</v>
      </c>
      <c r="G17" s="37" t="s">
        <v>57</v>
      </c>
      <c r="H17" s="37" t="s">
        <v>52</v>
      </c>
      <c r="I17" s="37"/>
      <c r="J17" s="37"/>
      <c r="K17" s="37"/>
      <c r="L17" s="37"/>
      <c r="M17" s="37">
        <v>614</v>
      </c>
      <c r="N17" s="37">
        <v>357</v>
      </c>
      <c r="O17" s="37">
        <v>826</v>
      </c>
      <c r="P17" s="37">
        <v>443</v>
      </c>
      <c r="Q17" s="37"/>
      <c r="R17" s="37"/>
      <c r="S17" s="37"/>
    </row>
    <row r="18" spans="1:19" ht="12.95" customHeight="1" x14ac:dyDescent="0.2">
      <c r="A18" s="36">
        <v>5</v>
      </c>
      <c r="B18" s="37" t="s">
        <v>90</v>
      </c>
      <c r="C18" s="37" t="s">
        <v>110</v>
      </c>
      <c r="D18" s="37" t="s">
        <v>58</v>
      </c>
      <c r="E18" s="37" t="s">
        <v>111</v>
      </c>
      <c r="F18" s="38" t="s">
        <v>59</v>
      </c>
      <c r="G18" s="37" t="s">
        <v>57</v>
      </c>
      <c r="H18" s="37" t="s">
        <v>52</v>
      </c>
      <c r="I18" s="37"/>
      <c r="J18" s="37"/>
      <c r="K18" s="37"/>
      <c r="L18" s="37"/>
      <c r="M18" s="37">
        <v>13</v>
      </c>
      <c r="N18" s="37">
        <v>523</v>
      </c>
      <c r="O18" s="37">
        <v>857</v>
      </c>
      <c r="P18" s="37">
        <v>777</v>
      </c>
      <c r="Q18" s="37"/>
      <c r="R18" s="37"/>
      <c r="S18" s="37"/>
    </row>
    <row r="19" spans="1:19" ht="12.95" customHeight="1" x14ac:dyDescent="0.2">
      <c r="A19" s="36">
        <v>6</v>
      </c>
      <c r="B19" s="37" t="s">
        <v>91</v>
      </c>
      <c r="C19" s="37" t="s">
        <v>112</v>
      </c>
      <c r="D19" s="37" t="s">
        <v>60</v>
      </c>
      <c r="E19" s="37" t="s">
        <v>113</v>
      </c>
      <c r="F19" s="38" t="s">
        <v>61</v>
      </c>
      <c r="G19" s="37" t="s">
        <v>57</v>
      </c>
      <c r="H19" s="37" t="s">
        <v>52</v>
      </c>
      <c r="I19" s="37"/>
      <c r="J19" s="37"/>
      <c r="K19" s="37"/>
      <c r="L19" s="37"/>
      <c r="M19" s="37">
        <v>165</v>
      </c>
      <c r="N19" s="37">
        <v>264</v>
      </c>
      <c r="O19" s="37">
        <v>555</v>
      </c>
      <c r="P19" s="37">
        <v>616</v>
      </c>
      <c r="Q19" s="37"/>
      <c r="R19" s="37"/>
      <c r="S19" s="37"/>
    </row>
    <row r="20" spans="1:19" ht="12.95" customHeight="1" x14ac:dyDescent="0.2">
      <c r="A20" s="36">
        <v>7</v>
      </c>
      <c r="B20" s="37" t="s">
        <v>92</v>
      </c>
      <c r="C20" s="37" t="s">
        <v>114</v>
      </c>
      <c r="D20" s="37" t="s">
        <v>62</v>
      </c>
      <c r="E20" s="37" t="s">
        <v>115</v>
      </c>
      <c r="F20" s="38" t="s">
        <v>63</v>
      </c>
      <c r="G20" s="37" t="s">
        <v>64</v>
      </c>
      <c r="H20" s="37" t="s">
        <v>65</v>
      </c>
      <c r="I20" s="37"/>
      <c r="J20" s="37"/>
      <c r="K20" s="37"/>
      <c r="L20" s="37"/>
      <c r="M20" s="37">
        <v>517</v>
      </c>
      <c r="N20" s="37">
        <v>814</v>
      </c>
      <c r="O20" s="37">
        <v>562</v>
      </c>
      <c r="P20" s="37">
        <v>6</v>
      </c>
      <c r="Q20" s="37"/>
      <c r="R20" s="37"/>
      <c r="S20" s="37"/>
    </row>
    <row r="21" spans="1:19" ht="12.95" customHeight="1" x14ac:dyDescent="0.2">
      <c r="A21" s="36">
        <v>8</v>
      </c>
      <c r="B21" s="37" t="s">
        <v>93</v>
      </c>
      <c r="C21" s="37" t="s">
        <v>116</v>
      </c>
      <c r="D21" s="37" t="s">
        <v>66</v>
      </c>
      <c r="E21" s="37" t="s">
        <v>117</v>
      </c>
      <c r="F21" s="38" t="s">
        <v>67</v>
      </c>
      <c r="G21" s="37" t="s">
        <v>64</v>
      </c>
      <c r="H21" s="37" t="s">
        <v>65</v>
      </c>
      <c r="I21" s="37"/>
      <c r="J21" s="37"/>
      <c r="K21" s="37"/>
      <c r="L21" s="37"/>
      <c r="M21" s="37">
        <v>648</v>
      </c>
      <c r="N21" s="37">
        <v>409</v>
      </c>
      <c r="O21" s="37">
        <v>118</v>
      </c>
      <c r="P21" s="37">
        <v>695</v>
      </c>
      <c r="Q21" s="37"/>
      <c r="R21" s="37"/>
      <c r="S21" s="37"/>
    </row>
    <row r="22" spans="1:19" ht="12.95" customHeight="1" x14ac:dyDescent="0.2">
      <c r="A22" s="36">
        <v>9</v>
      </c>
      <c r="B22" s="37" t="s">
        <v>94</v>
      </c>
      <c r="C22" s="37" t="s">
        <v>118</v>
      </c>
      <c r="D22" s="37" t="s">
        <v>68</v>
      </c>
      <c r="E22" s="37" t="s">
        <v>119</v>
      </c>
      <c r="F22" s="38" t="s">
        <v>69</v>
      </c>
      <c r="G22" s="37" t="s">
        <v>64</v>
      </c>
      <c r="H22" s="37" t="s">
        <v>65</v>
      </c>
      <c r="I22" s="37"/>
      <c r="J22" s="37"/>
      <c r="K22" s="37"/>
      <c r="L22" s="37"/>
      <c r="M22" s="37">
        <v>465</v>
      </c>
      <c r="N22" s="37">
        <v>316</v>
      </c>
      <c r="O22" s="37">
        <v>807</v>
      </c>
      <c r="P22" s="37">
        <v>622</v>
      </c>
      <c r="Q22" s="37"/>
      <c r="R22" s="37"/>
      <c r="S22" s="37"/>
    </row>
    <row r="23" spans="1:19" ht="12.95" customHeight="1" x14ac:dyDescent="0.2">
      <c r="A23" s="36">
        <v>10</v>
      </c>
      <c r="B23" s="37" t="s">
        <v>95</v>
      </c>
      <c r="C23" s="37" t="s">
        <v>120</v>
      </c>
      <c r="D23" s="37" t="s">
        <v>70</v>
      </c>
      <c r="E23" s="37" t="s">
        <v>121</v>
      </c>
      <c r="F23" s="38" t="s">
        <v>71</v>
      </c>
      <c r="G23" s="37" t="s">
        <v>72</v>
      </c>
      <c r="H23" s="37" t="s">
        <v>65</v>
      </c>
      <c r="I23" s="37"/>
      <c r="J23" s="37"/>
      <c r="K23" s="37"/>
      <c r="L23" s="37"/>
      <c r="M23" s="37">
        <v>277</v>
      </c>
      <c r="N23" s="37">
        <v>720</v>
      </c>
      <c r="O23" s="37">
        <v>516</v>
      </c>
      <c r="P23" s="37">
        <v>45</v>
      </c>
      <c r="Q23" s="37"/>
      <c r="R23" s="37"/>
      <c r="S23" s="37"/>
    </row>
    <row r="24" spans="1:19" s="17" customFormat="1" ht="12.95" customHeight="1" x14ac:dyDescent="0.25">
      <c r="A24" s="36">
        <v>11</v>
      </c>
      <c r="B24" s="37" t="s">
        <v>96</v>
      </c>
      <c r="C24" s="37" t="s">
        <v>122</v>
      </c>
      <c r="D24" s="37" t="s">
        <v>73</v>
      </c>
      <c r="E24" s="37" t="s">
        <v>123</v>
      </c>
      <c r="F24" s="38" t="s">
        <v>74</v>
      </c>
      <c r="G24" s="37" t="s">
        <v>72</v>
      </c>
      <c r="H24" s="37" t="s">
        <v>65</v>
      </c>
      <c r="I24" s="37"/>
      <c r="J24" s="37"/>
      <c r="K24" s="37"/>
      <c r="L24" s="37"/>
      <c r="M24" s="37">
        <v>296</v>
      </c>
      <c r="N24" s="37">
        <v>87</v>
      </c>
      <c r="O24" s="37">
        <v>9</v>
      </c>
      <c r="P24" s="37">
        <v>779</v>
      </c>
      <c r="Q24" s="37"/>
      <c r="R24" s="37"/>
      <c r="S24" s="37"/>
    </row>
    <row r="25" spans="1:19" ht="12.95" customHeight="1" x14ac:dyDescent="0.2">
      <c r="A25" s="36">
        <v>12</v>
      </c>
      <c r="B25" s="37" t="s">
        <v>97</v>
      </c>
      <c r="C25" s="37" t="s">
        <v>124</v>
      </c>
      <c r="D25" s="37" t="s">
        <v>75</v>
      </c>
      <c r="E25" s="37" t="s">
        <v>125</v>
      </c>
      <c r="F25" s="38" t="s">
        <v>76</v>
      </c>
      <c r="G25" s="37" t="s">
        <v>72</v>
      </c>
      <c r="H25" s="37" t="s">
        <v>65</v>
      </c>
      <c r="I25" s="37"/>
      <c r="J25" s="37"/>
      <c r="K25" s="37"/>
      <c r="L25" s="37"/>
      <c r="M25" s="37">
        <v>305</v>
      </c>
      <c r="N25" s="37">
        <v>843</v>
      </c>
      <c r="O25" s="37">
        <v>901</v>
      </c>
      <c r="P25" s="37">
        <v>708</v>
      </c>
      <c r="Q25" s="37"/>
      <c r="R25" s="37"/>
      <c r="S25" s="37"/>
    </row>
    <row r="26" spans="1:19" ht="12.95" customHeight="1" x14ac:dyDescent="0.2">
      <c r="A26" s="36">
        <v>13</v>
      </c>
      <c r="B26" s="37" t="s">
        <v>98</v>
      </c>
      <c r="C26" s="37" t="s">
        <v>126</v>
      </c>
      <c r="D26" s="37" t="s">
        <v>46</v>
      </c>
      <c r="E26" s="37" t="s">
        <v>127</v>
      </c>
      <c r="F26" s="38" t="s">
        <v>77</v>
      </c>
      <c r="G26" s="37" t="s">
        <v>51</v>
      </c>
      <c r="H26" s="37" t="s">
        <v>78</v>
      </c>
      <c r="I26" s="37"/>
      <c r="J26" s="37"/>
      <c r="K26" s="37"/>
      <c r="L26" s="37"/>
      <c r="M26" s="37">
        <v>945</v>
      </c>
      <c r="N26" s="37">
        <v>4</v>
      </c>
      <c r="O26" s="37">
        <v>284</v>
      </c>
      <c r="P26" s="37">
        <v>399</v>
      </c>
      <c r="Q26" s="37"/>
      <c r="R26" s="37"/>
      <c r="S26" s="37"/>
    </row>
    <row r="27" spans="1:19" ht="12.95" customHeight="1" x14ac:dyDescent="0.2">
      <c r="A27" s="36">
        <v>14</v>
      </c>
      <c r="B27" s="37" t="s">
        <v>99</v>
      </c>
      <c r="C27" s="37" t="s">
        <v>128</v>
      </c>
      <c r="D27" s="37" t="s">
        <v>49</v>
      </c>
      <c r="E27" s="37" t="s">
        <v>129</v>
      </c>
      <c r="F27" s="38" t="s">
        <v>79</v>
      </c>
      <c r="G27" s="37" t="s">
        <v>51</v>
      </c>
      <c r="H27" s="37" t="s">
        <v>78</v>
      </c>
      <c r="I27" s="37"/>
      <c r="J27" s="37"/>
      <c r="K27" s="37"/>
      <c r="L27" s="37"/>
      <c r="M27" s="37">
        <v>452</v>
      </c>
      <c r="N27" s="37">
        <v>929</v>
      </c>
      <c r="O27" s="37">
        <v>304</v>
      </c>
      <c r="P27" s="37">
        <v>957</v>
      </c>
      <c r="Q27" s="37"/>
      <c r="R27" s="37"/>
      <c r="S27" s="37"/>
    </row>
    <row r="28" spans="1:19" ht="12.95" customHeight="1" x14ac:dyDescent="0.2">
      <c r="A28" s="36">
        <v>15</v>
      </c>
      <c r="B28" s="37" t="s">
        <v>100</v>
      </c>
      <c r="C28" s="37" t="s">
        <v>130</v>
      </c>
      <c r="D28" s="37" t="s">
        <v>53</v>
      </c>
      <c r="E28" s="37" t="s">
        <v>131</v>
      </c>
      <c r="F28" s="38" t="s">
        <v>80</v>
      </c>
      <c r="G28" s="37" t="s">
        <v>51</v>
      </c>
      <c r="H28" s="37" t="s">
        <v>78</v>
      </c>
      <c r="I28" s="37"/>
      <c r="J28" s="37"/>
      <c r="K28" s="37"/>
      <c r="L28" s="37"/>
      <c r="M28" s="37">
        <v>161</v>
      </c>
      <c r="N28" s="37">
        <v>825</v>
      </c>
      <c r="O28" s="37">
        <v>132</v>
      </c>
      <c r="P28" s="37">
        <v>892</v>
      </c>
      <c r="Q28" s="37"/>
      <c r="R28" s="37"/>
      <c r="S28" s="37"/>
    </row>
    <row r="29" spans="1:19" ht="12.95" customHeight="1" x14ac:dyDescent="0.2">
      <c r="A29" s="36">
        <v>16</v>
      </c>
      <c r="B29" s="37" t="s">
        <v>101</v>
      </c>
      <c r="C29" s="37" t="s">
        <v>132</v>
      </c>
      <c r="D29" s="37" t="s">
        <v>55</v>
      </c>
      <c r="E29" s="37" t="s">
        <v>133</v>
      </c>
      <c r="F29" s="38" t="s">
        <v>81</v>
      </c>
      <c r="G29" s="37" t="s">
        <v>57</v>
      </c>
      <c r="H29" s="37" t="s">
        <v>78</v>
      </c>
      <c r="I29" s="37"/>
      <c r="J29" s="37"/>
      <c r="K29" s="37"/>
      <c r="L29" s="37"/>
      <c r="M29" s="37">
        <v>601</v>
      </c>
      <c r="N29" s="37">
        <v>372</v>
      </c>
      <c r="O29" s="37">
        <v>463</v>
      </c>
      <c r="P29" s="37">
        <v>573</v>
      </c>
      <c r="Q29" s="37"/>
      <c r="R29" s="37"/>
      <c r="S29" s="37"/>
    </row>
    <row r="30" spans="1:19" ht="12.95" customHeight="1" x14ac:dyDescent="0.2">
      <c r="A30" s="36">
        <v>17</v>
      </c>
      <c r="B30" s="37" t="s">
        <v>102</v>
      </c>
      <c r="C30" s="37" t="s">
        <v>134</v>
      </c>
      <c r="D30" s="37" t="s">
        <v>58</v>
      </c>
      <c r="E30" s="37" t="s">
        <v>135</v>
      </c>
      <c r="F30" s="38" t="s">
        <v>82</v>
      </c>
      <c r="G30" s="37" t="s">
        <v>57</v>
      </c>
      <c r="H30" s="37" t="s">
        <v>78</v>
      </c>
      <c r="I30" s="37"/>
      <c r="J30" s="37"/>
      <c r="K30" s="37"/>
      <c r="L30" s="37"/>
      <c r="M30" s="37">
        <v>301</v>
      </c>
      <c r="N30" s="37">
        <v>738</v>
      </c>
      <c r="O30" s="37">
        <v>749</v>
      </c>
      <c r="P30" s="37">
        <v>770</v>
      </c>
      <c r="Q30" s="37"/>
      <c r="R30" s="37"/>
      <c r="S30" s="37"/>
    </row>
    <row r="31" spans="1:19" ht="12.95" customHeight="1" x14ac:dyDescent="0.2">
      <c r="A31" s="36">
        <v>18</v>
      </c>
      <c r="B31" s="37" t="s">
        <v>103</v>
      </c>
      <c r="C31" s="37" t="s">
        <v>136</v>
      </c>
      <c r="D31" s="37" t="s">
        <v>60</v>
      </c>
      <c r="E31" s="37" t="s">
        <v>137</v>
      </c>
      <c r="F31" s="38" t="s">
        <v>86</v>
      </c>
      <c r="G31" s="37" t="s">
        <v>57</v>
      </c>
      <c r="H31" s="37" t="s">
        <v>78</v>
      </c>
      <c r="I31" s="37"/>
      <c r="J31" s="37"/>
      <c r="K31" s="37"/>
      <c r="L31" s="37"/>
      <c r="M31" s="37">
        <v>479</v>
      </c>
      <c r="N31" s="37">
        <v>5</v>
      </c>
      <c r="O31" s="37">
        <v>364</v>
      </c>
      <c r="P31" s="37">
        <v>588</v>
      </c>
      <c r="Q31" s="37"/>
      <c r="R31" s="37"/>
      <c r="S31" s="37"/>
    </row>
    <row r="32" spans="1:19" ht="12.95" customHeight="1" x14ac:dyDescent="0.2"/>
    <row r="33" ht="12.95" customHeight="1" x14ac:dyDescent="0.2"/>
    <row r="34" ht="12.95" customHeight="1" x14ac:dyDescent="0.2"/>
    <row r="35" ht="12.95" customHeight="1" x14ac:dyDescent="0.2"/>
    <row r="36" ht="12.95" customHeight="1" x14ac:dyDescent="0.2"/>
    <row r="37" ht="12.95" customHeight="1" x14ac:dyDescent="0.2"/>
    <row r="38" ht="12.95" customHeight="1" x14ac:dyDescent="0.2"/>
    <row r="39" ht="12.95" customHeight="1" x14ac:dyDescent="0.2"/>
    <row r="40" ht="12.95" customHeight="1" x14ac:dyDescent="0.2"/>
    <row r="41" ht="12.95" customHeight="1" x14ac:dyDescent="0.2"/>
    <row r="42" ht="12.95" customHeight="1" x14ac:dyDescent="0.2"/>
    <row r="43" ht="12.95" customHeight="1" x14ac:dyDescent="0.2"/>
    <row r="44" ht="12.95" customHeight="1" x14ac:dyDescent="0.2"/>
    <row r="45" ht="12.95" customHeight="1" x14ac:dyDescent="0.2"/>
    <row r="46" ht="12.95" customHeight="1" x14ac:dyDescent="0.2"/>
    <row r="47" ht="12.95" customHeight="1" x14ac:dyDescent="0.2"/>
    <row r="48" ht="12.95" customHeight="1" x14ac:dyDescent="0.2"/>
    <row r="49" ht="12.95" customHeight="1" x14ac:dyDescent="0.2"/>
    <row r="50" ht="12.95" customHeight="1" x14ac:dyDescent="0.2"/>
    <row r="51" ht="12.95" customHeight="1" x14ac:dyDescent="0.2"/>
    <row r="52" ht="12.95" customHeight="1" x14ac:dyDescent="0.2"/>
    <row r="53" ht="12.95" customHeight="1" x14ac:dyDescent="0.2"/>
    <row r="54" ht="12.95" customHeight="1" x14ac:dyDescent="0.2"/>
    <row r="55" ht="12.95" customHeight="1" x14ac:dyDescent="0.2"/>
    <row r="56" ht="12.95" customHeight="1" x14ac:dyDescent="0.2"/>
    <row r="57" ht="12.95" customHeight="1" x14ac:dyDescent="0.2"/>
    <row r="58" ht="12.95" customHeight="1" x14ac:dyDescent="0.2"/>
    <row r="59" ht="12.95" customHeight="1" x14ac:dyDescent="0.2"/>
    <row r="60" ht="12.95" customHeight="1" x14ac:dyDescent="0.2"/>
    <row r="61" ht="12.95" customHeight="1" x14ac:dyDescent="0.2"/>
    <row r="62" ht="12.95" customHeight="1" x14ac:dyDescent="0.2"/>
    <row r="63" ht="12.95" customHeight="1" x14ac:dyDescent="0.2"/>
    <row r="64" ht="12.95" customHeight="1" x14ac:dyDescent="0.2"/>
    <row r="65" ht="12.95" customHeight="1" x14ac:dyDescent="0.2"/>
    <row r="66" ht="12.95" customHeight="1" x14ac:dyDescent="0.2"/>
    <row r="67" ht="12.95" customHeight="1" x14ac:dyDescent="0.2"/>
    <row r="68" ht="12.95" customHeight="1" x14ac:dyDescent="0.2"/>
    <row r="69" ht="12.95" customHeight="1" x14ac:dyDescent="0.2"/>
    <row r="70" ht="12.95" customHeight="1" x14ac:dyDescent="0.2"/>
    <row r="71" ht="12.95" customHeight="1" x14ac:dyDescent="0.2"/>
    <row r="72" ht="12.95" customHeight="1" x14ac:dyDescent="0.2"/>
    <row r="73" ht="12.95" customHeight="1" x14ac:dyDescent="0.2"/>
    <row r="74" ht="12.95" customHeight="1" x14ac:dyDescent="0.2"/>
    <row r="75" ht="12.95" customHeight="1" x14ac:dyDescent="0.2"/>
    <row r="76" ht="12.95" customHeight="1" x14ac:dyDescent="0.2"/>
    <row r="77" ht="12.95" customHeight="1" x14ac:dyDescent="0.2"/>
    <row r="78" ht="12.95" customHeight="1" x14ac:dyDescent="0.2"/>
    <row r="79" ht="12.95" customHeight="1" x14ac:dyDescent="0.2"/>
    <row r="80" ht="12.95" customHeight="1" x14ac:dyDescent="0.2"/>
    <row r="81" ht="12.95" customHeight="1" x14ac:dyDescent="0.2"/>
    <row r="82" ht="12.95" customHeight="1" x14ac:dyDescent="0.2"/>
    <row r="83" ht="12.95" customHeight="1" x14ac:dyDescent="0.2"/>
    <row r="84" ht="12.95" customHeight="1" x14ac:dyDescent="0.2"/>
    <row r="85" ht="12.95" customHeight="1" x14ac:dyDescent="0.2"/>
    <row r="86" ht="12.95" customHeight="1" x14ac:dyDescent="0.2"/>
    <row r="87" ht="12.95" customHeight="1" x14ac:dyDescent="0.2"/>
    <row r="88" ht="12.95" customHeight="1" x14ac:dyDescent="0.2"/>
    <row r="89" ht="12.95" customHeight="1" x14ac:dyDescent="0.2"/>
    <row r="90" ht="12.95" customHeight="1" x14ac:dyDescent="0.2"/>
    <row r="91" ht="12.95" customHeight="1" x14ac:dyDescent="0.2"/>
    <row r="92" ht="12.95" customHeight="1" x14ac:dyDescent="0.2"/>
    <row r="93" ht="12.95" customHeight="1" x14ac:dyDescent="0.2"/>
    <row r="94" ht="12.95" customHeight="1" x14ac:dyDescent="0.2"/>
    <row r="95" ht="12.95" customHeight="1" x14ac:dyDescent="0.2"/>
    <row r="96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</sheetData>
  <dataConsolidate/>
  <mergeCells count="4">
    <mergeCell ref="A1:M1"/>
    <mergeCell ref="A12:S12"/>
    <mergeCell ref="D2:E2"/>
    <mergeCell ref="H2:I2"/>
  </mergeCells>
  <phoneticPr fontId="17" type="noConversion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B8:J32"/>
  <sheetViews>
    <sheetView showGridLines="0" zoomScale="85" zoomScaleNormal="85" workbookViewId="0">
      <selection activeCell="E27" sqref="E27"/>
    </sheetView>
  </sheetViews>
  <sheetFormatPr baseColWidth="10" defaultColWidth="11.5703125" defaultRowHeight="14.25" x14ac:dyDescent="0.2"/>
  <cols>
    <col min="1" max="2" width="11.5703125" style="2"/>
    <col min="3" max="3" width="27.7109375" style="2" customWidth="1"/>
    <col min="4" max="4" width="23.140625" style="2" bestFit="1" customWidth="1"/>
    <col min="5" max="5" width="27.7109375" style="2" customWidth="1"/>
    <col min="6" max="8" width="11.5703125" style="2"/>
    <col min="9" max="9" width="34.85546875" style="2" bestFit="1" customWidth="1"/>
    <col min="10" max="16384" width="11.5703125" style="2"/>
  </cols>
  <sheetData>
    <row r="8" spans="2:10" x14ac:dyDescent="0.2">
      <c r="B8" s="43" t="s">
        <v>26</v>
      </c>
      <c r="C8" s="43"/>
      <c r="D8" s="43"/>
      <c r="E8" s="43"/>
      <c r="F8" s="43"/>
    </row>
    <row r="9" spans="2:10" x14ac:dyDescent="0.2">
      <c r="B9" s="43"/>
      <c r="C9" s="43"/>
      <c r="D9" s="43"/>
      <c r="E9" s="43"/>
      <c r="F9" s="43"/>
    </row>
    <row r="10" spans="2:10" ht="14.25" customHeight="1" x14ac:dyDescent="0.2">
      <c r="B10" s="3"/>
      <c r="C10" s="3"/>
      <c r="D10" s="3"/>
      <c r="E10" s="3"/>
      <c r="F10" s="3"/>
    </row>
    <row r="11" spans="2:10" ht="14.25" customHeight="1" x14ac:dyDescent="0.2">
      <c r="B11" s="3"/>
      <c r="C11" s="3"/>
      <c r="D11" s="3" t="s">
        <v>14</v>
      </c>
      <c r="E11" s="3"/>
      <c r="F11" s="3"/>
    </row>
    <row r="12" spans="2:10" ht="14.25" customHeight="1" x14ac:dyDescent="0.2">
      <c r="B12" s="3"/>
      <c r="C12" s="3"/>
      <c r="D12" s="23">
        <v>1</v>
      </c>
      <c r="E12" s="3"/>
      <c r="F12" s="3"/>
    </row>
    <row r="13" spans="2:10" x14ac:dyDescent="0.2">
      <c r="B13" s="3"/>
      <c r="C13" s="3"/>
      <c r="D13" s="3"/>
      <c r="E13" s="3"/>
      <c r="F13" s="3"/>
    </row>
    <row r="14" spans="2:10" x14ac:dyDescent="0.2">
      <c r="B14" s="3"/>
      <c r="C14" s="3" t="s">
        <v>4</v>
      </c>
      <c r="D14" s="3"/>
      <c r="E14" s="3" t="s">
        <v>8</v>
      </c>
      <c r="F14" s="3"/>
    </row>
    <row r="15" spans="2:10" ht="14.25" customHeight="1" x14ac:dyDescent="0.2">
      <c r="B15" s="3"/>
      <c r="C15" s="23">
        <v>2</v>
      </c>
      <c r="D15" s="3"/>
      <c r="E15" s="23">
        <v>7</v>
      </c>
      <c r="F15" s="3"/>
      <c r="H15" s="43" t="s">
        <v>27</v>
      </c>
      <c r="I15" s="43"/>
      <c r="J15" s="43"/>
    </row>
    <row r="16" spans="2:10" ht="14.25" customHeight="1" x14ac:dyDescent="0.2">
      <c r="B16" s="3"/>
      <c r="C16" s="3"/>
      <c r="D16" s="3"/>
      <c r="E16" s="3"/>
      <c r="F16" s="3"/>
      <c r="H16" s="43"/>
      <c r="I16" s="43"/>
      <c r="J16" s="43"/>
    </row>
    <row r="17" spans="2:10" x14ac:dyDescent="0.2">
      <c r="B17" s="3"/>
      <c r="C17" s="3" t="s">
        <v>13</v>
      </c>
      <c r="D17" s="3"/>
      <c r="E17" s="3" t="s">
        <v>9</v>
      </c>
      <c r="F17" s="3"/>
      <c r="H17" s="3"/>
      <c r="I17" s="3"/>
      <c r="J17" s="3"/>
    </row>
    <row r="18" spans="2:10" x14ac:dyDescent="0.2">
      <c r="B18" s="3"/>
      <c r="C18" s="23">
        <v>3</v>
      </c>
      <c r="D18" s="3"/>
      <c r="E18" s="23">
        <v>8</v>
      </c>
      <c r="F18" s="3"/>
      <c r="H18" s="3"/>
      <c r="I18" s="3" t="s">
        <v>28</v>
      </c>
      <c r="J18" s="3"/>
    </row>
    <row r="19" spans="2:10" x14ac:dyDescent="0.2">
      <c r="B19" s="3"/>
      <c r="C19" s="3"/>
      <c r="D19" s="3"/>
      <c r="E19" s="3"/>
      <c r="F19" s="3"/>
      <c r="H19" s="3"/>
      <c r="I19" s="23">
        <v>12</v>
      </c>
      <c r="J19" s="3"/>
    </row>
    <row r="20" spans="2:10" x14ac:dyDescent="0.2">
      <c r="B20" s="3"/>
      <c r="C20" s="3" t="s">
        <v>5</v>
      </c>
      <c r="D20" s="3"/>
      <c r="E20" s="3" t="s">
        <v>10</v>
      </c>
      <c r="F20" s="3"/>
      <c r="H20" s="3"/>
      <c r="I20" s="3"/>
      <c r="J20" s="3"/>
    </row>
    <row r="21" spans="2:10" x14ac:dyDescent="0.2">
      <c r="B21" s="3"/>
      <c r="C21" s="23">
        <v>4</v>
      </c>
      <c r="D21" s="3"/>
      <c r="E21" s="23">
        <v>9</v>
      </c>
      <c r="F21" s="3"/>
      <c r="H21" s="3"/>
      <c r="I21" s="3" t="s">
        <v>29</v>
      </c>
      <c r="J21" s="3"/>
    </row>
    <row r="22" spans="2:10" x14ac:dyDescent="0.2">
      <c r="B22" s="3"/>
      <c r="C22" s="3"/>
      <c r="D22" s="3"/>
      <c r="E22" s="3"/>
      <c r="F22" s="3"/>
      <c r="H22" s="3"/>
      <c r="I22" s="23">
        <v>13</v>
      </c>
      <c r="J22" s="3"/>
    </row>
    <row r="23" spans="2:10" x14ac:dyDescent="0.2">
      <c r="B23" s="3"/>
      <c r="C23" s="3" t="s">
        <v>6</v>
      </c>
      <c r="D23" s="3"/>
      <c r="E23" s="3" t="s">
        <v>11</v>
      </c>
      <c r="F23" s="3"/>
      <c r="H23" s="3"/>
      <c r="I23" s="3"/>
      <c r="J23" s="3"/>
    </row>
    <row r="24" spans="2:10" ht="15" x14ac:dyDescent="0.25">
      <c r="B24" s="3"/>
      <c r="C24" s="24">
        <v>5</v>
      </c>
      <c r="D24" s="3"/>
      <c r="E24" s="23">
        <v>10</v>
      </c>
      <c r="F24" s="3"/>
    </row>
    <row r="25" spans="2:10" x14ac:dyDescent="0.2">
      <c r="B25" s="3"/>
      <c r="C25" s="3"/>
      <c r="D25" s="3"/>
      <c r="E25" s="3"/>
      <c r="F25" s="3"/>
    </row>
    <row r="26" spans="2:10" x14ac:dyDescent="0.2">
      <c r="B26" s="3"/>
      <c r="C26" s="3" t="s">
        <v>7</v>
      </c>
      <c r="D26" s="3"/>
      <c r="E26" s="3" t="s">
        <v>12</v>
      </c>
      <c r="F26" s="3"/>
    </row>
    <row r="27" spans="2:10" ht="15" x14ac:dyDescent="0.25">
      <c r="B27" s="3"/>
      <c r="C27" s="24">
        <v>6</v>
      </c>
      <c r="D27" s="3"/>
      <c r="E27" s="23">
        <v>11</v>
      </c>
      <c r="F27" s="3"/>
    </row>
    <row r="28" spans="2:10" x14ac:dyDescent="0.2">
      <c r="B28" s="3"/>
      <c r="C28" s="3"/>
      <c r="D28" s="3"/>
      <c r="E28" s="3"/>
      <c r="F28" s="3"/>
    </row>
    <row r="29" spans="2:10" x14ac:dyDescent="0.2">
      <c r="B29" s="3"/>
      <c r="C29" s="3"/>
      <c r="D29" s="3"/>
      <c r="E29" s="3"/>
      <c r="F29" s="3"/>
    </row>
    <row r="30" spans="2:10" x14ac:dyDescent="0.2">
      <c r="B30" s="3"/>
      <c r="C30" s="3"/>
      <c r="D30" s="3"/>
      <c r="E30" s="3"/>
      <c r="F30" s="3"/>
    </row>
    <row r="31" spans="2:10" x14ac:dyDescent="0.2">
      <c r="B31" s="3"/>
      <c r="C31" s="3"/>
      <c r="D31" s="3"/>
      <c r="E31" s="3"/>
      <c r="F31" s="3"/>
    </row>
    <row r="32" spans="2:10" x14ac:dyDescent="0.2">
      <c r="B32" s="3"/>
      <c r="C32" s="3"/>
      <c r="D32" s="3"/>
      <c r="E32" s="3"/>
      <c r="F32" s="3"/>
    </row>
  </sheetData>
  <mergeCells count="2">
    <mergeCell ref="B8:F9"/>
    <mergeCell ref="H15:J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e">
                <anchor moveWithCells="1" sizeWithCells="1">
                  <from>
                    <xdr:col>2</xdr:col>
                    <xdr:colOff>1066800</xdr:colOff>
                    <xdr:row>28</xdr:row>
                    <xdr:rowOff>76200</xdr:rowOff>
                  </from>
                  <to>
                    <xdr:col>4</xdr:col>
                    <xdr:colOff>1057275</xdr:colOff>
                    <xdr:row>30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0000"/>
  </sheetPr>
  <dimension ref="A1:S19"/>
  <sheetViews>
    <sheetView showGridLines="0" zoomScale="130" zoomScaleNormal="130" workbookViewId="0">
      <selection activeCell="B9" sqref="B9"/>
    </sheetView>
  </sheetViews>
  <sheetFormatPr baseColWidth="10" defaultColWidth="11.5703125" defaultRowHeight="15" x14ac:dyDescent="0.25"/>
  <cols>
    <col min="1" max="1" width="27.7109375" style="21" customWidth="1"/>
    <col min="2" max="3" width="27.7109375" style="18" customWidth="1"/>
    <col min="4" max="4" width="31.5703125" style="19" customWidth="1"/>
    <col min="5" max="6" width="27.7109375" style="19" customWidth="1"/>
    <col min="7" max="13" width="11.5703125" style="19"/>
    <col min="14" max="16" width="11.5703125" style="19" customWidth="1"/>
    <col min="17" max="17" width="23.28515625" style="19" bestFit="1" customWidth="1"/>
    <col min="18" max="18" width="17" style="19" customWidth="1"/>
    <col min="19" max="19" width="42" style="19" customWidth="1"/>
    <col min="20" max="16384" width="11.5703125" style="19"/>
  </cols>
  <sheetData>
    <row r="1" spans="1:19" ht="28.9" customHeight="1" x14ac:dyDescent="0.25">
      <c r="A1" s="21" t="s">
        <v>15</v>
      </c>
      <c r="B1" s="18" t="s">
        <v>16</v>
      </c>
      <c r="C1" s="18" t="s">
        <v>17</v>
      </c>
      <c r="D1" s="19" t="s">
        <v>18</v>
      </c>
      <c r="E1" s="19" t="s">
        <v>19</v>
      </c>
      <c r="F1" s="19" t="s">
        <v>20</v>
      </c>
      <c r="G1" s="20" t="s">
        <v>21</v>
      </c>
      <c r="H1" s="19" t="s">
        <v>22</v>
      </c>
      <c r="I1" s="19" t="s">
        <v>5</v>
      </c>
      <c r="J1" s="19" t="s">
        <v>23</v>
      </c>
      <c r="K1" s="19" t="s">
        <v>24</v>
      </c>
      <c r="L1" s="19" t="s">
        <v>0</v>
      </c>
      <c r="M1" s="19" t="s">
        <v>30</v>
      </c>
      <c r="N1" s="19" t="s">
        <v>31</v>
      </c>
      <c r="O1" s="19" t="s">
        <v>32</v>
      </c>
      <c r="P1" s="19" t="s">
        <v>33</v>
      </c>
      <c r="Q1" s="19" t="s">
        <v>25</v>
      </c>
      <c r="R1" s="35" t="s">
        <v>138</v>
      </c>
      <c r="S1" s="35" t="s">
        <v>139</v>
      </c>
    </row>
    <row r="2" spans="1:19" x14ac:dyDescent="0.25">
      <c r="A2" s="21">
        <v>1</v>
      </c>
      <c r="B2" s="30" t="s">
        <v>44</v>
      </c>
      <c r="C2" s="25" t="str">
        <f>IFERROR(LEFT(BDD[[#This Row],[Date Heure]],10),"Erreur")</f>
        <v>01/01/2021</v>
      </c>
      <c r="D2" s="26" t="str">
        <f>IFERROR(TEXT(BDD[[#This Row],[Date]],"mmmm"),"Erreur")</f>
        <v>janvier</v>
      </c>
      <c r="E2" s="26" t="str">
        <f>IFERROR(TEXT(BDD[[#This Row],[Date]],"aaa"),"Erreur")</f>
        <v>2021</v>
      </c>
      <c r="F2" s="26" t="str">
        <f>IFERROR(RIGHT(BDD[[#This Row],[Date Heure]],5),"Erreur")</f>
        <v>00:00</v>
      </c>
      <c r="G2" s="26" t="s">
        <v>21</v>
      </c>
      <c r="H2" s="26" t="s">
        <v>22</v>
      </c>
      <c r="M2" s="19">
        <f ca="1">RANDBETWEEN(0,999)</f>
        <v>663</v>
      </c>
      <c r="N2" s="19">
        <f t="shared" ref="N2:P2" ca="1" si="0">RANDBETWEEN(0,999)</f>
        <v>354</v>
      </c>
      <c r="O2" s="19">
        <f t="shared" ca="1" si="0"/>
        <v>698</v>
      </c>
      <c r="P2" s="19">
        <f t="shared" ca="1" si="0"/>
        <v>294</v>
      </c>
      <c r="R2" s="35"/>
      <c r="S2" s="35"/>
    </row>
    <row r="3" spans="1:19" x14ac:dyDescent="0.25">
      <c r="A3" s="21">
        <v>2</v>
      </c>
      <c r="B3" s="30" t="s">
        <v>87</v>
      </c>
      <c r="C3" s="25" t="str">
        <f>IFERROR(LEFT(BDD[[#This Row],[Date Heure]],10),"Erreur")</f>
        <v>01/02/2022</v>
      </c>
      <c r="D3" s="26" t="str">
        <f>IFERROR(TEXT(BDD[[#This Row],[Date]],"mmmm"),"Erreur")</f>
        <v>février</v>
      </c>
      <c r="E3" s="26" t="str">
        <f>IFERROR(TEXT(BDD[[#This Row],[Date]],"aaa"),"Erreur")</f>
        <v>2022</v>
      </c>
      <c r="F3" s="26" t="str">
        <f>IFERROR(RIGHT(BDD[[#This Row],[Date Heure]],5),"Erreur")</f>
        <v>01:00</v>
      </c>
      <c r="G3" s="27" t="str">
        <f t="shared" ref="G3:G15" si="1">IF(C3="","",IF(AND(MONTH(C3)=12, DAY(C3)&gt;=21) + OR(MONTH(C3)&lt;3) + AND(MONTH(C3)=3, DAY(C3)&lt;20),"Hiver",
 IF(AND(MONTH(C3)=3, DAY(C3)&gt;=20) + AND(MONTH(C3)&lt;6) + AND(MONTH(C3)=6, DAY(C3)&lt;21),"Printemps",
 IF(AND(MONTH(C3)=6, DAY(C3)&gt;=21) + AND(MONTH(C3)&lt;9) + AND(MONTH(C3)=9, DAY(C3)&lt;22),"Été",
 "Automne"))))</f>
        <v>Hiver</v>
      </c>
      <c r="H3" s="26" t="str">
        <f t="shared" ref="H3:H15" si="2">IF(F3="","",IF(AND(HOUR(F3)&gt;=6, HOUR(F3)&lt;12), "Matin",
 IF(AND(HOUR(F3)&gt;=12, HOUR(F3)&lt;21), "Après-Midi", "Hors HO")))</f>
        <v>Hors HO</v>
      </c>
      <c r="M3" s="19">
        <f t="shared" ref="M3:P19" ca="1" si="3">RANDBETWEEN(0,999)</f>
        <v>298</v>
      </c>
      <c r="N3" s="19">
        <f t="shared" ca="1" si="3"/>
        <v>469</v>
      </c>
      <c r="O3" s="19">
        <f t="shared" ca="1" si="3"/>
        <v>444</v>
      </c>
      <c r="P3" s="19">
        <f t="shared" ca="1" si="3"/>
        <v>18</v>
      </c>
      <c r="R3" s="35"/>
      <c r="S3" s="35"/>
    </row>
    <row r="4" spans="1:19" x14ac:dyDescent="0.25">
      <c r="A4" s="21">
        <v>3</v>
      </c>
      <c r="B4" s="30" t="s">
        <v>88</v>
      </c>
      <c r="C4" s="25" t="str">
        <f>IFERROR(LEFT(BDD[[#This Row],[Date Heure]],10),"Erreur")</f>
        <v>01/03/2023</v>
      </c>
      <c r="D4" s="26" t="str">
        <f>IFERROR(TEXT(BDD[[#This Row],[Date]],"mmmm"),"Erreur")</f>
        <v>mars</v>
      </c>
      <c r="E4" s="26" t="str">
        <f>IFERROR(TEXT(BDD[[#This Row],[Date]],"aaa"),"Erreur")</f>
        <v>2023</v>
      </c>
      <c r="F4" s="26" t="str">
        <f>IFERROR(RIGHT(BDD[[#This Row],[Date Heure]],5),"Erreur")</f>
        <v>02:00</v>
      </c>
      <c r="G4" s="27" t="str">
        <f t="shared" si="1"/>
        <v>Hiver</v>
      </c>
      <c r="H4" s="26" t="str">
        <f t="shared" si="2"/>
        <v>Hors HO</v>
      </c>
      <c r="M4" s="19">
        <f t="shared" ca="1" si="3"/>
        <v>925</v>
      </c>
      <c r="N4" s="19">
        <f t="shared" ca="1" si="3"/>
        <v>894</v>
      </c>
      <c r="O4" s="19">
        <f t="shared" ca="1" si="3"/>
        <v>730</v>
      </c>
      <c r="P4" s="19">
        <f t="shared" ca="1" si="3"/>
        <v>741</v>
      </c>
      <c r="R4" s="35"/>
      <c r="S4" s="35"/>
    </row>
    <row r="5" spans="1:19" x14ac:dyDescent="0.25">
      <c r="A5" s="21">
        <v>4</v>
      </c>
      <c r="B5" s="30" t="s">
        <v>89</v>
      </c>
      <c r="C5" s="25" t="str">
        <f>IFERROR(LEFT(BDD[[#This Row],[Date Heure]],10),"Erreur")</f>
        <v>01/04/2024</v>
      </c>
      <c r="D5" s="26" t="str">
        <f>IFERROR(TEXT(BDD[[#This Row],[Date]],"mmmm"),"Erreur")</f>
        <v>avril</v>
      </c>
      <c r="E5" s="26" t="str">
        <f>IFERROR(TEXT(BDD[[#This Row],[Date]],"aaa"),"Erreur")</f>
        <v>2024</v>
      </c>
      <c r="F5" s="26" t="str">
        <f>IFERROR(RIGHT(BDD[[#This Row],[Date Heure]],5),"Erreur")</f>
        <v>03:00</v>
      </c>
      <c r="G5" s="27" t="str">
        <f t="shared" si="1"/>
        <v>Printemps</v>
      </c>
      <c r="H5" s="26" t="str">
        <f t="shared" si="2"/>
        <v>Hors HO</v>
      </c>
      <c r="M5" s="19">
        <f t="shared" ca="1" si="3"/>
        <v>951</v>
      </c>
      <c r="N5" s="19">
        <f t="shared" ca="1" si="3"/>
        <v>976</v>
      </c>
      <c r="O5" s="19">
        <f t="shared" ca="1" si="3"/>
        <v>683</v>
      </c>
      <c r="P5" s="19">
        <f t="shared" ca="1" si="3"/>
        <v>819</v>
      </c>
      <c r="R5" s="35"/>
      <c r="S5" s="35"/>
    </row>
    <row r="6" spans="1:19" x14ac:dyDescent="0.25">
      <c r="A6" s="21">
        <v>5</v>
      </c>
      <c r="B6" s="30" t="s">
        <v>90</v>
      </c>
      <c r="C6" s="25" t="str">
        <f>IFERROR(LEFT(BDD[[#This Row],[Date Heure]],10),"Erreur")</f>
        <v>01/05/2025</v>
      </c>
      <c r="D6" s="26" t="str">
        <f>IFERROR(TEXT(BDD[[#This Row],[Date]],"mmmm"),"Erreur")</f>
        <v>mai</v>
      </c>
      <c r="E6" s="26" t="str">
        <f>IFERROR(TEXT(BDD[[#This Row],[Date]],"aaa"),"Erreur")</f>
        <v>2025</v>
      </c>
      <c r="F6" s="26" t="str">
        <f>IFERROR(RIGHT(BDD[[#This Row],[Date Heure]],5),"Erreur")</f>
        <v>04:00</v>
      </c>
      <c r="G6" s="27" t="str">
        <f t="shared" si="1"/>
        <v>Printemps</v>
      </c>
      <c r="H6" s="26" t="str">
        <f t="shared" si="2"/>
        <v>Hors HO</v>
      </c>
      <c r="M6" s="19">
        <f t="shared" ca="1" si="3"/>
        <v>295</v>
      </c>
      <c r="N6" s="19">
        <f t="shared" ca="1" si="3"/>
        <v>958</v>
      </c>
      <c r="O6" s="19">
        <f t="shared" ca="1" si="3"/>
        <v>56</v>
      </c>
      <c r="P6" s="19">
        <f t="shared" ca="1" si="3"/>
        <v>822</v>
      </c>
      <c r="R6" s="35"/>
      <c r="S6" s="35"/>
    </row>
    <row r="7" spans="1:19" x14ac:dyDescent="0.25">
      <c r="A7" s="21">
        <v>6</v>
      </c>
      <c r="B7" s="30" t="s">
        <v>91</v>
      </c>
      <c r="C7" s="25" t="str">
        <f>IFERROR(LEFT(BDD[[#This Row],[Date Heure]],10),"Erreur")</f>
        <v>01/06/2026</v>
      </c>
      <c r="D7" s="26" t="str">
        <f>IFERROR(TEXT(BDD[[#This Row],[Date]],"mmmm"),"Erreur")</f>
        <v>juin</v>
      </c>
      <c r="E7" s="26" t="str">
        <f>IFERROR(TEXT(BDD[[#This Row],[Date]],"aaa"),"Erreur")</f>
        <v>2026</v>
      </c>
      <c r="F7" s="26" t="str">
        <f>IFERROR(RIGHT(BDD[[#This Row],[Date Heure]],5),"Erreur")</f>
        <v>05:00</v>
      </c>
      <c r="G7" s="27" t="str">
        <f t="shared" si="1"/>
        <v>Printemps</v>
      </c>
      <c r="H7" s="26" t="str">
        <f t="shared" si="2"/>
        <v>Hors HO</v>
      </c>
      <c r="M7" s="19">
        <f t="shared" ca="1" si="3"/>
        <v>803</v>
      </c>
      <c r="N7" s="19">
        <f t="shared" ca="1" si="3"/>
        <v>864</v>
      </c>
      <c r="O7" s="19">
        <f t="shared" ca="1" si="3"/>
        <v>503</v>
      </c>
      <c r="P7" s="19">
        <f t="shared" ca="1" si="3"/>
        <v>868</v>
      </c>
      <c r="R7" s="35"/>
      <c r="S7" s="35"/>
    </row>
    <row r="8" spans="1:19" x14ac:dyDescent="0.25">
      <c r="A8" s="21">
        <v>7</v>
      </c>
      <c r="B8" s="30" t="s">
        <v>92</v>
      </c>
      <c r="C8" s="25" t="str">
        <f>IFERROR(LEFT(BDD[[#This Row],[Date Heure]],10),"Erreur")</f>
        <v>01/07/2027</v>
      </c>
      <c r="D8" s="26" t="str">
        <f>IFERROR(TEXT(BDD[[#This Row],[Date]],"mmmm"),"Erreur")</f>
        <v>juillet</v>
      </c>
      <c r="E8" s="26" t="str">
        <f>IFERROR(TEXT(BDD[[#This Row],[Date]],"aaa"),"Erreur")</f>
        <v>2027</v>
      </c>
      <c r="F8" s="26" t="str">
        <f>IFERROR(RIGHT(BDD[[#This Row],[Date Heure]],5),"Erreur")</f>
        <v>06:00</v>
      </c>
      <c r="G8" s="27" t="str">
        <f t="shared" si="1"/>
        <v>Été</v>
      </c>
      <c r="H8" s="26" t="str">
        <f t="shared" si="2"/>
        <v>Matin</v>
      </c>
      <c r="M8" s="19">
        <f t="shared" ca="1" si="3"/>
        <v>943</v>
      </c>
      <c r="N8" s="19">
        <f t="shared" ca="1" si="3"/>
        <v>782</v>
      </c>
      <c r="O8" s="19">
        <f t="shared" ca="1" si="3"/>
        <v>192</v>
      </c>
      <c r="P8" s="19">
        <f t="shared" ca="1" si="3"/>
        <v>699</v>
      </c>
      <c r="R8" s="35"/>
      <c r="S8" s="35"/>
    </row>
    <row r="9" spans="1:19" x14ac:dyDescent="0.25">
      <c r="A9" s="21">
        <v>8</v>
      </c>
      <c r="B9" s="30" t="s">
        <v>93</v>
      </c>
      <c r="C9" s="25" t="str">
        <f>IFERROR(LEFT(BDD[[#This Row],[Date Heure]],10),"Erreur")</f>
        <v>01/08/2028</v>
      </c>
      <c r="D9" s="26" t="str">
        <f>IFERROR(TEXT(BDD[[#This Row],[Date]],"mmmm"),"Erreur")</f>
        <v>août</v>
      </c>
      <c r="E9" s="26" t="str">
        <f>IFERROR(TEXT(BDD[[#This Row],[Date]],"aaa"),"Erreur")</f>
        <v>2028</v>
      </c>
      <c r="F9" s="26" t="str">
        <f>IFERROR(RIGHT(BDD[[#This Row],[Date Heure]],5),"Erreur")</f>
        <v>07:00</v>
      </c>
      <c r="G9" s="27" t="str">
        <f t="shared" si="1"/>
        <v>Été</v>
      </c>
      <c r="H9" s="26" t="str">
        <f t="shared" si="2"/>
        <v>Matin</v>
      </c>
      <c r="M9" s="19">
        <f t="shared" ca="1" si="3"/>
        <v>466</v>
      </c>
      <c r="N9" s="19">
        <f t="shared" ca="1" si="3"/>
        <v>717</v>
      </c>
      <c r="O9" s="19">
        <f t="shared" ca="1" si="3"/>
        <v>561</v>
      </c>
      <c r="P9" s="19">
        <f t="shared" ca="1" si="3"/>
        <v>350</v>
      </c>
      <c r="R9" s="35"/>
      <c r="S9" s="35"/>
    </row>
    <row r="10" spans="1:19" x14ac:dyDescent="0.25">
      <c r="A10" s="21">
        <v>9</v>
      </c>
      <c r="B10" s="30" t="s">
        <v>94</v>
      </c>
      <c r="C10" s="25" t="str">
        <f>IFERROR(LEFT(BDD[[#This Row],[Date Heure]],10),"Erreur")</f>
        <v>01/09/2029</v>
      </c>
      <c r="D10" s="26" t="str">
        <f>IFERROR(TEXT(BDD[[#This Row],[Date]],"mmmm"),"Erreur")</f>
        <v>septembre</v>
      </c>
      <c r="E10" s="26" t="str">
        <f>IFERROR(TEXT(BDD[[#This Row],[Date]],"aaa"),"Erreur")</f>
        <v>2029</v>
      </c>
      <c r="F10" s="26" t="str">
        <f>IFERROR(RIGHT(BDD[[#This Row],[Date Heure]],5),"Erreur")</f>
        <v>08:00</v>
      </c>
      <c r="G10" s="27" t="str">
        <f t="shared" si="1"/>
        <v>Été</v>
      </c>
      <c r="H10" s="26" t="str">
        <f t="shared" si="2"/>
        <v>Matin</v>
      </c>
      <c r="M10" s="19">
        <f t="shared" ca="1" si="3"/>
        <v>827</v>
      </c>
      <c r="N10" s="19">
        <f t="shared" ca="1" si="3"/>
        <v>104</v>
      </c>
      <c r="O10" s="19">
        <f t="shared" ca="1" si="3"/>
        <v>202</v>
      </c>
      <c r="P10" s="19">
        <f t="shared" ca="1" si="3"/>
        <v>407</v>
      </c>
      <c r="R10" s="35"/>
      <c r="S10" s="35"/>
    </row>
    <row r="11" spans="1:19" x14ac:dyDescent="0.25">
      <c r="A11" s="21">
        <v>10</v>
      </c>
      <c r="B11" s="30" t="s">
        <v>95</v>
      </c>
      <c r="C11" s="25" t="str">
        <f>IFERROR(LEFT(BDD[[#This Row],[Date Heure]],10),"Erreur")</f>
        <v>01/10/2030</v>
      </c>
      <c r="D11" s="26" t="str">
        <f>IFERROR(TEXT(BDD[[#This Row],[Date]],"mmmm"),"Erreur")</f>
        <v>octobre</v>
      </c>
      <c r="E11" s="26" t="str">
        <f>IFERROR(TEXT(BDD[[#This Row],[Date]],"aaa"),"Erreur")</f>
        <v>2030</v>
      </c>
      <c r="F11" s="26" t="str">
        <f>IFERROR(RIGHT(BDD[[#This Row],[Date Heure]],5),"Erreur")</f>
        <v>09:00</v>
      </c>
      <c r="G11" s="27" t="str">
        <f t="shared" si="1"/>
        <v>Automne</v>
      </c>
      <c r="H11" s="26" t="str">
        <f t="shared" si="2"/>
        <v>Matin</v>
      </c>
      <c r="M11" s="19">
        <f t="shared" ca="1" si="3"/>
        <v>645</v>
      </c>
      <c r="N11" s="19">
        <f t="shared" ca="1" si="3"/>
        <v>649</v>
      </c>
      <c r="O11" s="19">
        <f t="shared" ca="1" si="3"/>
        <v>542</v>
      </c>
      <c r="P11" s="19">
        <f t="shared" ca="1" si="3"/>
        <v>25</v>
      </c>
      <c r="R11" s="35"/>
      <c r="S11" s="35"/>
    </row>
    <row r="12" spans="1:19" x14ac:dyDescent="0.25">
      <c r="A12" s="21">
        <v>11</v>
      </c>
      <c r="B12" s="30" t="s">
        <v>96</v>
      </c>
      <c r="C12" s="25" t="str">
        <f>IFERROR(LEFT(BDD[[#This Row],[Date Heure]],10),"Erreur")</f>
        <v>01/11/2031</v>
      </c>
      <c r="D12" s="26" t="str">
        <f>IFERROR(TEXT(BDD[[#This Row],[Date]],"mmmm"),"Erreur")</f>
        <v>novembre</v>
      </c>
      <c r="E12" s="26" t="str">
        <f>IFERROR(TEXT(BDD[[#This Row],[Date]],"aaa"),"Erreur")</f>
        <v>2031</v>
      </c>
      <c r="F12" s="26" t="str">
        <f>IFERROR(RIGHT(BDD[[#This Row],[Date Heure]],5),"Erreur")</f>
        <v>10:00</v>
      </c>
      <c r="G12" s="27" t="str">
        <f t="shared" si="1"/>
        <v>Automne</v>
      </c>
      <c r="H12" s="26" t="str">
        <f t="shared" si="2"/>
        <v>Matin</v>
      </c>
      <c r="M12" s="19">
        <f t="shared" ca="1" si="3"/>
        <v>474</v>
      </c>
      <c r="N12" s="19">
        <f t="shared" ca="1" si="3"/>
        <v>903</v>
      </c>
      <c r="O12" s="19">
        <f t="shared" ca="1" si="3"/>
        <v>536</v>
      </c>
      <c r="P12" s="19">
        <f t="shared" ca="1" si="3"/>
        <v>65</v>
      </c>
      <c r="R12" s="35"/>
      <c r="S12" s="35"/>
    </row>
    <row r="13" spans="1:19" x14ac:dyDescent="0.25">
      <c r="A13" s="22">
        <v>12</v>
      </c>
      <c r="B13" s="30" t="s">
        <v>97</v>
      </c>
      <c r="C13" s="28" t="str">
        <f>IFERROR(LEFT(BDD[[#This Row],[Date Heure]],10),"Erreur")</f>
        <v>01/12/2032</v>
      </c>
      <c r="D13" s="26" t="str">
        <f>IFERROR(TEXT(BDD[[#This Row],[Date]],"mmmm"),"Erreur")</f>
        <v>décembre</v>
      </c>
      <c r="E13" s="29" t="str">
        <f>IFERROR(TEXT(BDD[[#This Row],[Date]],"aaa"),"Erreur")</f>
        <v>2032</v>
      </c>
      <c r="F13" s="29" t="str">
        <f>IFERROR(RIGHT(BDD[[#This Row],[Date Heure]],5),"Erreur")</f>
        <v>11:00</v>
      </c>
      <c r="G13" s="27" t="str">
        <f t="shared" si="1"/>
        <v>Automne</v>
      </c>
      <c r="H13" s="26" t="str">
        <f t="shared" si="2"/>
        <v>Matin</v>
      </c>
      <c r="M13" s="19">
        <f t="shared" ca="1" si="3"/>
        <v>938</v>
      </c>
      <c r="N13" s="19">
        <f t="shared" ca="1" si="3"/>
        <v>303</v>
      </c>
      <c r="O13" s="19">
        <f t="shared" ca="1" si="3"/>
        <v>913</v>
      </c>
      <c r="P13" s="19">
        <f t="shared" ca="1" si="3"/>
        <v>737</v>
      </c>
      <c r="R13" s="35"/>
      <c r="S13" s="35"/>
    </row>
    <row r="14" spans="1:19" x14ac:dyDescent="0.25">
      <c r="A14" s="21">
        <v>13</v>
      </c>
      <c r="B14" s="30" t="s">
        <v>98</v>
      </c>
      <c r="C14" s="25" t="str">
        <f>IFERROR(LEFT(BDD[[#This Row],[Date Heure]],10),"Erreur")</f>
        <v>01/01/2033</v>
      </c>
      <c r="D14" s="26" t="str">
        <f>IFERROR(TEXT(BDD[[#This Row],[Date]],"mmmm"),"Erreur")</f>
        <v>janvier</v>
      </c>
      <c r="E14" s="26" t="str">
        <f>IFERROR(TEXT(BDD[[#This Row],[Date]],"aaa"),"Erreur")</f>
        <v>2033</v>
      </c>
      <c r="F14" s="26" t="str">
        <f>IFERROR(RIGHT(BDD[[#This Row],[Date Heure]],5),"Erreur")</f>
        <v>12:00</v>
      </c>
      <c r="G14" s="26" t="str">
        <f t="shared" si="1"/>
        <v>Hiver</v>
      </c>
      <c r="H14" s="26" t="str">
        <f t="shared" si="2"/>
        <v>Après-Midi</v>
      </c>
      <c r="M14" s="19">
        <f t="shared" ca="1" si="3"/>
        <v>201</v>
      </c>
      <c r="N14" s="19">
        <f t="shared" ca="1" si="3"/>
        <v>981</v>
      </c>
      <c r="O14" s="19">
        <f t="shared" ca="1" si="3"/>
        <v>580</v>
      </c>
      <c r="P14" s="19">
        <f t="shared" ca="1" si="3"/>
        <v>687</v>
      </c>
      <c r="R14" s="35"/>
      <c r="S14" s="35"/>
    </row>
    <row r="15" spans="1:19" x14ac:dyDescent="0.25">
      <c r="A15" s="21">
        <v>14</v>
      </c>
      <c r="B15" s="30" t="s">
        <v>99</v>
      </c>
      <c r="C15" s="25" t="str">
        <f>IFERROR(LEFT(BDD[[#This Row],[Date Heure]],10),"Erreur")</f>
        <v>01/02/2034</v>
      </c>
      <c r="D15" s="26" t="str">
        <f>IFERROR(TEXT(BDD[[#This Row],[Date]],"mmmm"),"Erreur")</f>
        <v>février</v>
      </c>
      <c r="E15" s="26" t="str">
        <f>IFERROR(TEXT(BDD[[#This Row],[Date]],"aaa"),"Erreur")</f>
        <v>2034</v>
      </c>
      <c r="F15" s="26" t="str">
        <f>IFERROR(RIGHT(BDD[[#This Row],[Date Heure]],5),"Erreur")</f>
        <v>13:00</v>
      </c>
      <c r="G15" s="26" t="str">
        <f t="shared" si="1"/>
        <v>Hiver</v>
      </c>
      <c r="H15" s="26" t="str">
        <f t="shared" si="2"/>
        <v>Après-Midi</v>
      </c>
      <c r="M15" s="19">
        <f t="shared" ca="1" si="3"/>
        <v>13</v>
      </c>
      <c r="N15" s="19">
        <f t="shared" ca="1" si="3"/>
        <v>884</v>
      </c>
      <c r="O15" s="19">
        <f t="shared" ca="1" si="3"/>
        <v>706</v>
      </c>
      <c r="P15" s="19">
        <f t="shared" ca="1" si="3"/>
        <v>452</v>
      </c>
      <c r="R15" s="35"/>
      <c r="S15" s="35"/>
    </row>
    <row r="16" spans="1:19" x14ac:dyDescent="0.25">
      <c r="A16" s="32">
        <v>15</v>
      </c>
      <c r="B16" s="30" t="s">
        <v>100</v>
      </c>
      <c r="C16" s="33" t="str">
        <f>IFERROR(LEFT(BDD[[#This Row],[Date Heure]],10),"Erreur")</f>
        <v>01/03/2035</v>
      </c>
      <c r="D16" s="26" t="str">
        <f>IFERROR(TEXT(BDD[[#This Row],[Date]],"mmmm"),"Erreur")</f>
        <v>mars</v>
      </c>
      <c r="E16" s="34" t="str">
        <f>IFERROR(TEXT(BDD[[#This Row],[Date]],"aaa"),"Erreur")</f>
        <v>2035</v>
      </c>
      <c r="F16" s="34" t="str">
        <f>IFERROR(RIGHT(BDD[[#This Row],[Date Heure]],5),"Erreur")</f>
        <v>14:00</v>
      </c>
      <c r="G16" s="34" t="str">
        <f>IF(C16="","",IF(AND(MONTH(C16)=12, DAY(C16)&gt;=21) + OR(MONTH(C16)&lt;3) + AND(MONTH(C16)=3, DAY(C16)&lt;20),"Hiver",
 IF(AND(MONTH(C16)=3, DAY(C16)&gt;=20) + AND(MONTH(C16)&lt;6) + AND(MONTH(C16)=6, DAY(C16)&lt;21),"Printemps",
 IF(AND(MONTH(C16)=6, DAY(C16)&gt;=21) + AND(MONTH(C16)&lt;9) + AND(MONTH(C16)=9, DAY(C16)&lt;22),"Été",
 "Automne"))))</f>
        <v>Hiver</v>
      </c>
      <c r="H16" s="34" t="str">
        <f>IF(F16="","",IF(AND(HOUR(F16)&gt;=6, HOUR(F16)&lt;12), "Matin",
 IF(AND(HOUR(F16)&gt;=12, HOUR(F16)&lt;21), "Après-Midi", "Hors HO")))</f>
        <v>Après-Midi</v>
      </c>
      <c r="I16" s="35"/>
      <c r="J16" s="35"/>
      <c r="K16" s="35"/>
      <c r="L16" s="35"/>
      <c r="M16" s="19">
        <f t="shared" ca="1" si="3"/>
        <v>812</v>
      </c>
      <c r="N16" s="19">
        <f t="shared" ca="1" si="3"/>
        <v>27</v>
      </c>
      <c r="O16" s="19">
        <f t="shared" ca="1" si="3"/>
        <v>675</v>
      </c>
      <c r="P16" s="19">
        <f t="shared" ca="1" si="3"/>
        <v>690</v>
      </c>
      <c r="Q16" s="35"/>
      <c r="R16" s="35"/>
      <c r="S16" s="35"/>
    </row>
    <row r="17" spans="1:19" x14ac:dyDescent="0.25">
      <c r="A17" s="32">
        <v>16</v>
      </c>
      <c r="B17" s="30" t="s">
        <v>101</v>
      </c>
      <c r="C17" s="33" t="str">
        <f>IFERROR(LEFT(BDD[[#This Row],[Date Heure]],10),"Erreur")</f>
        <v>01/04/2036</v>
      </c>
      <c r="D17" s="26" t="str">
        <f>IFERROR(TEXT(BDD[[#This Row],[Date]],"mmmm"),"Erreur")</f>
        <v>avril</v>
      </c>
      <c r="E17" s="34" t="str">
        <f>IFERROR(TEXT(BDD[[#This Row],[Date]],"aaa"),"Erreur")</f>
        <v>2036</v>
      </c>
      <c r="F17" s="34" t="str">
        <f>IFERROR(RIGHT(BDD[[#This Row],[Date Heure]],5),"Erreur")</f>
        <v>15:00</v>
      </c>
      <c r="G17" s="34" t="str">
        <f>IF(C17="","",IF(AND(MONTH(C17)=12, DAY(C17)&gt;=21) + OR(MONTH(C17)&lt;3) + AND(MONTH(C17)=3, DAY(C17)&lt;20),"Hiver",
 IF(AND(MONTH(C17)=3, DAY(C17)&gt;=20) + AND(MONTH(C17)&lt;6) + AND(MONTH(C17)=6, DAY(C17)&lt;21),"Printemps",
 IF(AND(MONTH(C17)=6, DAY(C17)&gt;=21) + AND(MONTH(C17)&lt;9) + AND(MONTH(C17)=9, DAY(C17)&lt;22),"Été",
 "Automne"))))</f>
        <v>Printemps</v>
      </c>
      <c r="H17" s="34" t="str">
        <f>IF(F17="","",IF(AND(HOUR(F17)&gt;=6, HOUR(F17)&lt;12), "Matin",
 IF(AND(HOUR(F17)&gt;=12, HOUR(F17)&lt;21), "Après-Midi", "Hors HO")))</f>
        <v>Après-Midi</v>
      </c>
      <c r="I17" s="35"/>
      <c r="J17" s="35"/>
      <c r="K17" s="35"/>
      <c r="L17" s="35"/>
      <c r="M17" s="19">
        <f t="shared" ca="1" si="3"/>
        <v>246</v>
      </c>
      <c r="N17" s="19">
        <f t="shared" ca="1" si="3"/>
        <v>232</v>
      </c>
      <c r="O17" s="19">
        <f t="shared" ca="1" si="3"/>
        <v>181</v>
      </c>
      <c r="P17" s="19">
        <f t="shared" ca="1" si="3"/>
        <v>810</v>
      </c>
      <c r="Q17" s="35"/>
      <c r="R17" s="35"/>
      <c r="S17" s="35"/>
    </row>
    <row r="18" spans="1:19" x14ac:dyDescent="0.25">
      <c r="A18" s="32">
        <v>17</v>
      </c>
      <c r="B18" s="30" t="s">
        <v>102</v>
      </c>
      <c r="C18" s="33" t="str">
        <f>IFERROR(LEFT(BDD[[#This Row],[Date Heure]],10),"Erreur")</f>
        <v>01/05/2037</v>
      </c>
      <c r="D18" s="26" t="str">
        <f>IFERROR(TEXT(BDD[[#This Row],[Date]],"mmmm"),"Erreur")</f>
        <v>mai</v>
      </c>
      <c r="E18" s="34" t="str">
        <f>IFERROR(TEXT(BDD[[#This Row],[Date]],"aaa"),"Erreur")</f>
        <v>2037</v>
      </c>
      <c r="F18" s="34" t="str">
        <f>IFERROR(RIGHT(BDD[[#This Row],[Date Heure]],5),"Erreur")</f>
        <v>16:00</v>
      </c>
      <c r="G18" s="34" t="str">
        <f>IF(C18="","",IF(AND(MONTH(C18)=12, DAY(C18)&gt;=21) + OR(MONTH(C18)&lt;3) + AND(MONTH(C18)=3, DAY(C18)&lt;20),"Hiver",
 IF(AND(MONTH(C18)=3, DAY(C18)&gt;=20) + AND(MONTH(C18)&lt;6) + AND(MONTH(C18)=6, DAY(C18)&lt;21),"Printemps",
 IF(AND(MONTH(C18)=6, DAY(C18)&gt;=21) + AND(MONTH(C18)&lt;9) + AND(MONTH(C18)=9, DAY(C18)&lt;22),"Été",
 "Automne"))))</f>
        <v>Printemps</v>
      </c>
      <c r="H18" s="34" t="str">
        <f>IF(F18="","",IF(AND(HOUR(F18)&gt;=6, HOUR(F18)&lt;12), "Matin",
 IF(AND(HOUR(F18)&gt;=12, HOUR(F18)&lt;21), "Après-Midi", "Hors HO")))</f>
        <v>Après-Midi</v>
      </c>
      <c r="I18" s="35"/>
      <c r="J18" s="35"/>
      <c r="K18" s="35"/>
      <c r="L18" s="35"/>
      <c r="M18" s="19">
        <f t="shared" ca="1" si="3"/>
        <v>427</v>
      </c>
      <c r="N18" s="19">
        <f t="shared" ca="1" si="3"/>
        <v>855</v>
      </c>
      <c r="O18" s="19">
        <f t="shared" ca="1" si="3"/>
        <v>13</v>
      </c>
      <c r="P18" s="19">
        <f t="shared" ca="1" si="3"/>
        <v>519</v>
      </c>
      <c r="Q18" s="35"/>
      <c r="R18" s="35"/>
      <c r="S18" s="35"/>
    </row>
    <row r="19" spans="1:19" x14ac:dyDescent="0.25">
      <c r="A19" s="32">
        <v>18</v>
      </c>
      <c r="B19" s="30" t="s">
        <v>103</v>
      </c>
      <c r="C19" s="33" t="str">
        <f>IFERROR(LEFT(BDD[[#This Row],[Date Heure]],10),"Erreur")</f>
        <v>01/06/2038</v>
      </c>
      <c r="D19" s="26" t="str">
        <f>IFERROR(TEXT(BDD[[#This Row],[Date]],"mmmm"),"Erreur")</f>
        <v>juin</v>
      </c>
      <c r="E19" s="34" t="str">
        <f>IFERROR(TEXT(BDD[[#This Row],[Date]],"aaa"),"Erreur")</f>
        <v>2038</v>
      </c>
      <c r="F19" s="34" t="str">
        <f>IFERROR(RIGHT(BDD[[#This Row],[Date Heure]],5),"Erreur")</f>
        <v>17:00</v>
      </c>
      <c r="G19" s="34" t="str">
        <f>IF(C19="","",IF(AND(MONTH(C19)=12, DAY(C19)&gt;=21) + OR(MONTH(C19)&lt;3) + AND(MONTH(C19)=3, DAY(C19)&lt;20),"Hiver",
 IF(AND(MONTH(C19)=3, DAY(C19)&gt;=20) + AND(MONTH(C19)&lt;6) + AND(MONTH(C19)=6, DAY(C19)&lt;21),"Printemps",
 IF(AND(MONTH(C19)=6, DAY(C19)&gt;=21) + AND(MONTH(C19)&lt;9) + AND(MONTH(C19)=9, DAY(C19)&lt;22),"Été",
 "Automne"))))</f>
        <v>Printemps</v>
      </c>
      <c r="H19" s="34" t="str">
        <f>IF(F19="","",IF(AND(HOUR(F19)&gt;=6, HOUR(F19)&lt;12), "Matin",
 IF(AND(HOUR(F19)&gt;=12, HOUR(F19)&lt;21), "Après-Midi", "Hors HO")))</f>
        <v>Après-Midi</v>
      </c>
      <c r="I19" s="35"/>
      <c r="J19" s="35"/>
      <c r="K19" s="35"/>
      <c r="L19" s="35"/>
      <c r="M19" s="19">
        <f t="shared" ca="1" si="3"/>
        <v>391</v>
      </c>
      <c r="N19" s="19">
        <f t="shared" ca="1" si="3"/>
        <v>836</v>
      </c>
      <c r="O19" s="19">
        <f t="shared" ca="1" si="3"/>
        <v>545</v>
      </c>
      <c r="P19" s="19">
        <f t="shared" ca="1" si="3"/>
        <v>868</v>
      </c>
      <c r="Q19" s="35"/>
      <c r="R19" s="35"/>
      <c r="S19" s="35"/>
    </row>
  </sheetData>
  <sheetProtection selectLockedCells="1" selectUnlockedCells="1"/>
  <phoneticPr fontId="1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METIVIER Thibault</cp:lastModifiedBy>
  <dcterms:created xsi:type="dcterms:W3CDTF">2022-01-01T18:08:39Z</dcterms:created>
  <dcterms:modified xsi:type="dcterms:W3CDTF">2024-10-29T14:36:49Z</dcterms:modified>
</cp:coreProperties>
</file>