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tables/table1.xml" ContentType="application/vnd.openxmlformats-officedocument.spreadsheetml.table+xml"/>
  <Override PartName="/xl/drawings/drawing3.xml" ContentType="application/vnd.openxmlformats-officedocument.drawing+xml"/>
  <Override PartName="/xl/activeX/activeX2.xml" ContentType="application/vnd.ms-office.activeX+xml"/>
  <Override PartName="/xl/activeX/activeX2.bin" ContentType="application/vnd.ms-office.activeX"/>
  <Override PartName="/xl/tables/table2.xml" ContentType="application/vnd.openxmlformats-officedocument.spreadsheetml.table+xml"/>
  <Override PartName="/xl/drawings/drawing4.xml" ContentType="application/vnd.openxmlformats-officedocument.drawing+xml"/>
  <Override PartName="/xl/activeX/activeX3.xml" ContentType="application/vnd.ms-office.activeX+xml"/>
  <Override PartName="/xl/activeX/activeX3.bin" ContentType="application/vnd.ms-office.activeX"/>
  <Override PartName="/xl/drawings/drawing5.xml" ContentType="application/vnd.openxmlformats-officedocument.drawing+xml"/>
  <Override PartName="/xl/activeX/activeX4.xml" ContentType="application/vnd.ms-office.activeX+xml"/>
  <Override PartName="/xl/activeX/activeX4.bin" ContentType="application/vnd.ms-office.activeX"/>
  <Override PartName="/xl/tables/table3.xml" ContentType="application/vnd.openxmlformats-officedocument.spreadsheetml.table+xml"/>
  <Override PartName="/xl/drawings/drawing6.xml" ContentType="application/vnd.openxmlformats-officedocument.drawing+xml"/>
  <Override PartName="/xl/tables/table4.xml" ContentType="application/vnd.openxmlformats-officedocument.spreadsheetml.table+xml"/>
  <Override PartName="/xl/drawings/drawing7.xml" ContentType="application/vnd.openxmlformats-officedocument.drawing+xml"/>
  <Override PartName="/xl/tables/table5.xml" ContentType="application/vnd.openxmlformats-officedocument.spreadsheetml.table+xml"/>
  <Override PartName="/xl/drawings/drawing8.xml" ContentType="application/vnd.openxmlformats-officedocument.drawing+xml"/>
  <Override PartName="/xl/activeX/activeX5.xml" ContentType="application/vnd.ms-office.activeX+xml"/>
  <Override PartName="/xl/activeX/activeX5.bin" ContentType="application/vnd.ms-office.activeX"/>
  <Override PartName="/xl/tables/table6.xml" ContentType="application/vnd.openxmlformats-officedocument.spreadsheetml.table+xml"/>
  <Override PartName="/xl/drawings/drawing9.xml" ContentType="application/vnd.openxmlformats-officedocument.drawing+xml"/>
  <Override PartName="/xl/activeX/activeX6.xml" ContentType="application/vnd.ms-office.activeX+xml"/>
  <Override PartName="/xl/activeX/activeX6.bin" ContentType="application/vnd.ms-office.activeX"/>
  <Override PartName="/xl/tables/table7.xml" ContentType="application/vnd.openxmlformats-officedocument.spreadsheetml.table+xml"/>
  <Override PartName="/xl/drawings/drawing10.xml" ContentType="application/vnd.openxmlformats-officedocument.drawing+xml"/>
  <Override PartName="/xl/tables/table8.xml" ContentType="application/vnd.openxmlformats-officedocument.spreadsheetml.table+xml"/>
  <Override PartName="/xl/drawings/drawing11.xml" ContentType="application/vnd.openxmlformats-officedocument.drawing+xml"/>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codeName="{C026B480-071E-DA80-A48C-D3F380F32C35}"/>
  <workbookPr codeName="ThisWorkbook" hidePivotFieldList="1"/>
  <mc:AlternateContent xmlns:mc="http://schemas.openxmlformats.org/markup-compatibility/2006">
    <mc:Choice Requires="x15">
      <x15ac:absPath xmlns:x15ac="http://schemas.microsoft.com/office/spreadsheetml/2010/11/ac" url="\\SRV-DATAGL\Profils\thelvert\Desktop\"/>
    </mc:Choice>
  </mc:AlternateContent>
  <xr:revisionPtr revIDLastSave="0" documentId="13_ncr:1_{988C83F8-62E4-46AA-BFDE-12732A12D9CA}" xr6:coauthVersionLast="47" xr6:coauthVersionMax="47" xr10:uidLastSave="{00000000-0000-0000-0000-000000000000}"/>
  <bookViews>
    <workbookView xWindow="810" yWindow="-120" windowWidth="28110" windowHeight="16440" activeTab="8" xr2:uid="{00000000-000D-0000-FFFF-FFFF00000000}"/>
  </bookViews>
  <sheets>
    <sheet name="Home" sheetId="1" r:id="rId1"/>
    <sheet name="Article" sheetId="2" r:id="rId2"/>
    <sheet name="Commande" sheetId="3" r:id="rId3"/>
    <sheet name="Etiquette" sheetId="4" r:id="rId4"/>
    <sheet name="Mouvement" sheetId="5" r:id="rId5"/>
    <sheet name="Fournisseur" sheetId="6" r:id="rId6"/>
    <sheet name="Client" sheetId="7" state="veryHidden" r:id="rId7"/>
    <sheet name="Config" sheetId="8" state="veryHidden" r:id="rId8"/>
    <sheet name="Intervention" sheetId="10" r:id="rId9"/>
    <sheet name="Equipement" sheetId="11" r:id="rId10"/>
    <sheet name="TDC" sheetId="12" state="veryHidden" r:id="rId11"/>
    <sheet name="Préventif" sheetId="13" r:id="rId12"/>
  </sheets>
  <definedNames>
    <definedName name="article" localSheetId="9">Intervention!$B$12:$B$18</definedName>
    <definedName name="article" localSheetId="8">Intervention!$B$12:$B$18</definedName>
    <definedName name="article">Tableau_article[Nr Article]</definedName>
    <definedName name="Atelier">Equipement!$D$6:$D$6</definedName>
    <definedName name="CDC" localSheetId="9">Tableau_equipement[Site]</definedName>
    <definedName name="CDC" localSheetId="8">Tableau_equipement[Site]</definedName>
    <definedName name="CDC">Tableau_client[Matricule]</definedName>
    <definedName name="client" localSheetId="9">Tableau_equipement[Site]</definedName>
    <definedName name="client" localSheetId="8">Tableau_equipement[Site]</definedName>
    <definedName name="client">Tableau_client[Matricule]</definedName>
    <definedName name="Equipement">Tableau_equipement[Equipement]</definedName>
    <definedName name="fournisseur">Tableau_fournisseur[Nom]</definedName>
    <definedName name="Intervenant">Config!$H$27:$I$32</definedName>
    <definedName name="Mouvement">Tableau_mouvement[N° de mouvement]</definedName>
    <definedName name="Order">Tableau_commande[Nr Commande]</definedName>
    <definedName name="order_id">Tableau_commande[Nr Commande]</definedName>
    <definedName name="Prio">Config!$F$27:$F$29</definedName>
    <definedName name="Suffixe">Config!$G$19:$J$22</definedName>
    <definedName name="supplier">Tableau_fournisseur[Nom]</definedName>
    <definedName name="Type_inter">Config!$M$19:$M$22</definedName>
    <definedName name="unite">Tableau5[Valeur d''unitée]</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1" i="3" l="1"/>
  <c r="I11" i="3"/>
  <c r="K11" i="3"/>
  <c r="L11" i="3" s="1"/>
  <c r="G23" i="2"/>
  <c r="H23" i="2" s="1"/>
  <c r="F10" i="3"/>
  <c r="I10" i="3"/>
  <c r="K10" i="3"/>
  <c r="L10" i="3" s="1"/>
  <c r="F9" i="3"/>
  <c r="I9" i="3"/>
  <c r="K9" i="3"/>
  <c r="L9" i="3" s="1"/>
  <c r="G22" i="2"/>
  <c r="H22" i="2" s="1"/>
  <c r="G21" i="2"/>
  <c r="H21" i="2" s="1"/>
  <c r="J19" i="5"/>
  <c r="J18" i="5"/>
  <c r="J17" i="5"/>
  <c r="J16" i="5"/>
  <c r="G20" i="2"/>
  <c r="H20" i="2" s="1"/>
  <c r="F8" i="3"/>
  <c r="I8" i="3"/>
  <c r="K8" i="3"/>
  <c r="L8" i="3" s="1"/>
  <c r="F7" i="3"/>
  <c r="I7" i="3"/>
  <c r="K7" i="3"/>
  <c r="L7" i="3" s="1"/>
  <c r="J15" i="5"/>
  <c r="J14" i="5"/>
  <c r="F6" i="3"/>
  <c r="I6" i="3"/>
  <c r="K6" i="3"/>
  <c r="L6" i="3" s="1"/>
  <c r="G19" i="2"/>
  <c r="H19" i="2" s="1"/>
  <c r="G18" i="2"/>
  <c r="H18" i="2" s="1"/>
  <c r="G17" i="2"/>
  <c r="H17" i="2" s="1"/>
  <c r="G16" i="2"/>
  <c r="H16" i="2" s="1"/>
  <c r="J13" i="5"/>
  <c r="J12" i="5"/>
  <c r="G15" i="2"/>
  <c r="H15" i="2" s="1"/>
  <c r="J11" i="5"/>
  <c r="J10" i="5"/>
  <c r="J9" i="5"/>
  <c r="J8" i="5"/>
  <c r="G14" i="2"/>
  <c r="H14" i="2" s="1"/>
  <c r="J7" i="5"/>
  <c r="J6" i="5"/>
  <c r="L23" i="2" l="1"/>
  <c r="L22" i="2"/>
  <c r="L21" i="2"/>
  <c r="L20" i="2"/>
  <c r="L19" i="2"/>
  <c r="L18" i="2"/>
  <c r="L17" i="2"/>
  <c r="L16" i="2"/>
  <c r="L15" i="2"/>
  <c r="L14" i="2"/>
  <c r="G13" i="2"/>
  <c r="H13" i="2" s="1"/>
  <c r="G12" i="2"/>
  <c r="H12" i="2" s="1"/>
  <c r="G11" i="2"/>
  <c r="H11" i="2" s="1"/>
  <c r="G10" i="2"/>
  <c r="H10" i="2" s="1"/>
  <c r="G9" i="2"/>
  <c r="H9" i="2" s="1"/>
  <c r="G8" i="2"/>
  <c r="H8" i="2" s="1"/>
  <c r="G7" i="2"/>
  <c r="H7" i="2" s="1"/>
  <c r="J11" i="10"/>
  <c r="K11" i="10"/>
  <c r="J10" i="10"/>
  <c r="K10" i="10"/>
  <c r="K6" i="10"/>
  <c r="K7" i="10"/>
  <c r="K8" i="10"/>
  <c r="K9" i="10"/>
  <c r="L13" i="2" l="1"/>
  <c r="L12" i="2"/>
  <c r="L11" i="2"/>
  <c r="L10" i="2"/>
  <c r="L9" i="2"/>
  <c r="L8" i="2"/>
  <c r="L7" i="2"/>
  <c r="J21" i="5" l="1"/>
  <c r="J20" i="5"/>
  <c r="G6" i="2"/>
  <c r="H6" i="2" s="1"/>
  <c r="E22" i="8"/>
  <c r="L6" i="2" l="1"/>
  <c r="E48" i="8"/>
  <c r="J22" i="8" l="1"/>
  <c r="J21" i="8"/>
  <c r="J20" i="8"/>
  <c r="J19" i="8"/>
  <c r="E21" i="8" l="1"/>
  <c r="E20" i="8"/>
  <c r="E19" i="8"/>
  <c r="H7" i="7" l="1"/>
  <c r="H8" i="7"/>
  <c r="H9" i="7"/>
  <c r="H10" i="7"/>
  <c r="H11" i="7"/>
  <c r="H12" i="7"/>
  <c r="H13" i="7"/>
  <c r="H14" i="7"/>
  <c r="H15" i="7"/>
  <c r="H16" i="7"/>
  <c r="H17" i="7"/>
  <c r="H18" i="7"/>
  <c r="H19" i="7"/>
  <c r="H6" i="7"/>
  <c r="J6" i="6"/>
  <c r="E52" i="8" l="1"/>
  <c r="G52" i="8"/>
  <c r="F52" i="8"/>
  <c r="E47" i="8"/>
  <c r="E49" i="8" l="1"/>
</calcChain>
</file>

<file path=xl/sharedStrings.xml><?xml version="1.0" encoding="utf-8"?>
<sst xmlns="http://schemas.openxmlformats.org/spreadsheetml/2006/main" count="451" uniqueCount="289">
  <si>
    <t>Nom</t>
  </si>
  <si>
    <t>Adress</t>
  </si>
  <si>
    <t>Cp</t>
  </si>
  <si>
    <t>Ville</t>
  </si>
  <si>
    <t>Pays</t>
  </si>
  <si>
    <t>Téléphone</t>
  </si>
  <si>
    <t>Mail</t>
  </si>
  <si>
    <t>Contact</t>
  </si>
  <si>
    <t>Groupe</t>
  </si>
  <si>
    <t>Nr Article</t>
  </si>
  <si>
    <t>Description</t>
  </si>
  <si>
    <t>prix unité</t>
  </si>
  <si>
    <t>Stock</t>
  </si>
  <si>
    <t>Valeur stock</t>
  </si>
  <si>
    <t>Stock min</t>
  </si>
  <si>
    <t>Flag</t>
  </si>
  <si>
    <t>Vide</t>
  </si>
  <si>
    <t>&gt;10</t>
  </si>
  <si>
    <t>1</t>
  </si>
  <si>
    <t>2</t>
  </si>
  <si>
    <t>3</t>
  </si>
  <si>
    <t>4</t>
  </si>
  <si>
    <t>5</t>
  </si>
  <si>
    <t>6</t>
  </si>
  <si>
    <t>7</t>
  </si>
  <si>
    <t>8</t>
  </si>
  <si>
    <t>9</t>
  </si>
  <si>
    <t>10</t>
  </si>
  <si>
    <t>Suffixe</t>
  </si>
  <si>
    <t>Article</t>
  </si>
  <si>
    <t>ART-</t>
  </si>
  <si>
    <t>Unité</t>
  </si>
  <si>
    <t>Emplacement</t>
  </si>
  <si>
    <t>Référance</t>
  </si>
  <si>
    <t>Nr Commande</t>
  </si>
  <si>
    <t>Date</t>
  </si>
  <si>
    <t>Nr article</t>
  </si>
  <si>
    <t>Nombre</t>
  </si>
  <si>
    <t>Prix</t>
  </si>
  <si>
    <t>prix total</t>
  </si>
  <si>
    <t>Fournisseur</t>
  </si>
  <si>
    <t>Valeur d'unitée</t>
  </si>
  <si>
    <t>Mètre</t>
  </si>
  <si>
    <t>Litre</t>
  </si>
  <si>
    <t>Kilograme</t>
  </si>
  <si>
    <t>m2</t>
  </si>
  <si>
    <t>m3</t>
  </si>
  <si>
    <t>ART-00001</t>
  </si>
  <si>
    <t>Tel</t>
  </si>
  <si>
    <t>Bon de commande</t>
  </si>
  <si>
    <t>Entreprise</t>
  </si>
  <si>
    <t>Adresse</t>
  </si>
  <si>
    <t>Code postal</t>
  </si>
  <si>
    <t>Condition</t>
  </si>
  <si>
    <t>France</t>
  </si>
  <si>
    <t>Type</t>
  </si>
  <si>
    <t>Nr bon de commande</t>
  </si>
  <si>
    <t>Ranking</t>
  </si>
  <si>
    <t>Entrée</t>
  </si>
  <si>
    <t>Contrôle</t>
  </si>
  <si>
    <t>Check</t>
  </si>
  <si>
    <t>Tableau de bord</t>
  </si>
  <si>
    <t>Widget 1</t>
  </si>
  <si>
    <t>Widget 2</t>
  </si>
  <si>
    <t>Widget 3</t>
  </si>
  <si>
    <t>Widget 4</t>
  </si>
  <si>
    <t>Widget 5</t>
  </si>
  <si>
    <t>Widget 6</t>
  </si>
  <si>
    <t>Valeur de Stock</t>
  </si>
  <si>
    <t>Article en commande</t>
  </si>
  <si>
    <t>N/A</t>
  </si>
  <si>
    <t>Rexel</t>
  </si>
  <si>
    <t>ZI LES TAUPIÈRES</t>
  </si>
  <si>
    <t>Nevers</t>
  </si>
  <si>
    <t>nevers.zitaupieres@rexel.fr</t>
  </si>
  <si>
    <t>COLMAN LAURENCE</t>
  </si>
  <si>
    <t>Nav items</t>
  </si>
  <si>
    <t>Page 1</t>
  </si>
  <si>
    <t>Page 2</t>
  </si>
  <si>
    <t>Page 3</t>
  </si>
  <si>
    <t>Page 4</t>
  </si>
  <si>
    <t>Page 5</t>
  </si>
  <si>
    <t>Page 6</t>
  </si>
  <si>
    <t>Page 7</t>
  </si>
  <si>
    <t>Page 8</t>
  </si>
  <si>
    <t>Acceuil</t>
  </si>
  <si>
    <t>Articles</t>
  </si>
  <si>
    <t>Commande</t>
  </si>
  <si>
    <t>clients</t>
  </si>
  <si>
    <t>Récéption</t>
  </si>
  <si>
    <t>Référence</t>
  </si>
  <si>
    <t>Etiquette</t>
  </si>
  <si>
    <t>Config</t>
  </si>
  <si>
    <t>Coût de non prod</t>
  </si>
  <si>
    <t>Cadénce</t>
  </si>
  <si>
    <t>Usine</t>
  </si>
  <si>
    <t>Matricule</t>
  </si>
  <si>
    <t>Quatro</t>
  </si>
  <si>
    <t>G2</t>
  </si>
  <si>
    <t>Nr d'OT</t>
  </si>
  <si>
    <t>traitement de l'eau</t>
  </si>
  <si>
    <t>Equipement</t>
  </si>
  <si>
    <t>Atelier</t>
  </si>
  <si>
    <t>Site</t>
  </si>
  <si>
    <t>N°</t>
  </si>
  <si>
    <t>Page 9</t>
  </si>
  <si>
    <t>Page 10</t>
  </si>
  <si>
    <t>Page 11</t>
  </si>
  <si>
    <t>Page 12</t>
  </si>
  <si>
    <t>Page 13</t>
  </si>
  <si>
    <t>Page 14</t>
  </si>
  <si>
    <t>Page 15</t>
  </si>
  <si>
    <t>Page 16</t>
  </si>
  <si>
    <t>Type d'inter</t>
  </si>
  <si>
    <t>Préventif</t>
  </si>
  <si>
    <t>PRE-</t>
  </si>
  <si>
    <t>Type 1</t>
  </si>
  <si>
    <t>Amélioratif</t>
  </si>
  <si>
    <t>AME-</t>
  </si>
  <si>
    <t>Type 2</t>
  </si>
  <si>
    <t>Curratif</t>
  </si>
  <si>
    <t>CUR-</t>
  </si>
  <si>
    <t>Type 3</t>
  </si>
  <si>
    <t>CMD-</t>
  </si>
  <si>
    <t>Nr de bon</t>
  </si>
  <si>
    <t>delais de réalisation</t>
  </si>
  <si>
    <t>Etat</t>
  </si>
  <si>
    <t>Type 4</t>
  </si>
  <si>
    <t>Qualité</t>
  </si>
  <si>
    <t>QUA-</t>
  </si>
  <si>
    <t>Sortie</t>
  </si>
  <si>
    <t>Intervenant</t>
  </si>
  <si>
    <t>Intervenant 1</t>
  </si>
  <si>
    <t>Intervenant 2</t>
  </si>
  <si>
    <t>Intervenant 3</t>
  </si>
  <si>
    <t>Intervenant 4</t>
  </si>
  <si>
    <t>Intervenant 5</t>
  </si>
  <si>
    <t>Intervenant 6</t>
  </si>
  <si>
    <t xml:space="preserve">Ibryam Yonus </t>
  </si>
  <si>
    <t>Prestaire froids</t>
  </si>
  <si>
    <t>Salle</t>
  </si>
  <si>
    <t>Prio</t>
  </si>
  <si>
    <t>Temps d'inter</t>
  </si>
  <si>
    <t>Arret machine</t>
  </si>
  <si>
    <t>Attelier</t>
  </si>
  <si>
    <t>Arret ligne</t>
  </si>
  <si>
    <t>Demande</t>
  </si>
  <si>
    <t>Prévu</t>
  </si>
  <si>
    <t>Réaliser</t>
  </si>
  <si>
    <t>SOR-</t>
  </si>
  <si>
    <t>ENT-</t>
  </si>
  <si>
    <t>N° de mouvement</t>
  </si>
  <si>
    <t>Temps d'arret moyen</t>
  </si>
  <si>
    <t>Mouvement</t>
  </si>
  <si>
    <t>Intervention</t>
  </si>
  <si>
    <t xml:space="preserve">Parc machine </t>
  </si>
  <si>
    <t>Admin</t>
  </si>
  <si>
    <t>Goulotte 60X60</t>
  </si>
  <si>
    <t>IBOB00319</t>
  </si>
  <si>
    <t>TA-E 60X60 W0 GOUL DISTRI AU METRE</t>
  </si>
  <si>
    <t>admin</t>
  </si>
  <si>
    <t>TPM</t>
  </si>
  <si>
    <t>Top 3 arret machine</t>
  </si>
  <si>
    <t>Top 3 articles Sortie</t>
  </si>
  <si>
    <t>Coût immo par H</t>
  </si>
  <si>
    <t>Nr Bon de liv</t>
  </si>
  <si>
    <t>Récupération de fluide et mise sous pression de votre réseau frigorifique pour recherche de fuite Tirage au vide et prélèvement huile pour analyse huile en laboratoire Recharge en fluide en fluide frigorigène. La quantité totale sera facturée selon le BT du technicien. Nous vous proposons le remplacement du fluide R448A (exclusif à un fournisseur) par du R449A bien plus courant et disponible en stock. Les propriétés sont équivalentes et les réglages seront faits pour adapter vos appareils Remise en service Audit ESP pour relevés des équipements.</t>
  </si>
  <si>
    <t>CUR-00001</t>
  </si>
  <si>
    <t>Sefi</t>
  </si>
  <si>
    <t>Article critique</t>
  </si>
  <si>
    <t/>
  </si>
  <si>
    <t>RS</t>
  </si>
  <si>
    <t>Wurth</t>
  </si>
  <si>
    <t>Dexis CETIB PORTRON</t>
  </si>
  <si>
    <t>MULTIVULCA</t>
  </si>
  <si>
    <t>ART-00051</t>
  </si>
  <si>
    <t>ART-00052</t>
  </si>
  <si>
    <t>CUR-00002</t>
  </si>
  <si>
    <t>Nettoyage des 3 cuves (reception, horizontal et eau chaude) remplacement du sable du filtre a sable prevoir un nouveau nettoyages de la cuves horizontal</t>
  </si>
  <si>
    <t>21/02/2023</t>
  </si>
  <si>
    <t>CUR-00003</t>
  </si>
  <si>
    <t>Intervention suite a la casse des tuyaux remplacement des tuyaux de l'arriver des forage dans la zone filtre a sable juqu'au depart pour la cuve tempon</t>
  </si>
  <si>
    <t>22/02/2023</t>
  </si>
  <si>
    <t>SOR-00001</t>
  </si>
  <si>
    <t>CUR-00004</t>
  </si>
  <si>
    <t>Remplacement des lampes UV Ainsi que les starters remise a zero des compteur d'heure</t>
  </si>
  <si>
    <t>23/02/2023</t>
  </si>
  <si>
    <t>Colonne1</t>
  </si>
  <si>
    <t>David Guerroumi (externe)</t>
  </si>
  <si>
    <t>Widget 7</t>
  </si>
  <si>
    <t>Widget 8</t>
  </si>
  <si>
    <t>Widget 9</t>
  </si>
  <si>
    <t>David Guerroumie</t>
  </si>
  <si>
    <t>Nr de Pré</t>
  </si>
  <si>
    <t>Temps prévu</t>
  </si>
  <si>
    <t>Temps réel</t>
  </si>
  <si>
    <t>pieces</t>
  </si>
  <si>
    <t>Recurance (j)</t>
  </si>
  <si>
    <t>CUR-00005</t>
  </si>
  <si>
    <t>Remplacement tapis séchage. Fait ok</t>
  </si>
  <si>
    <t>23/03/2023</t>
  </si>
  <si>
    <t>CUR-00006</t>
  </si>
  <si>
    <t>changement boitier de verouillage de sécurité  refixation reglage mécanique réglage programme essorage passéde 850 trs/min à 950trs/min essais machine</t>
  </si>
  <si>
    <t>29/03/2023</t>
  </si>
  <si>
    <t>2h50</t>
  </si>
  <si>
    <t>ART-00213</t>
  </si>
  <si>
    <t>ART-00214</t>
  </si>
  <si>
    <t>CMD-00137</t>
  </si>
  <si>
    <t>CMD-00138</t>
  </si>
  <si>
    <t>MOTEUR</t>
  </si>
  <si>
    <t>ART-00249</t>
  </si>
  <si>
    <t>Heures</t>
  </si>
  <si>
    <t>ART-00250</t>
  </si>
  <si>
    <t>ART-00251</t>
  </si>
  <si>
    <t>VideoJet</t>
  </si>
  <si>
    <t>CMD-00173</t>
  </si>
  <si>
    <t>ART-00252</t>
  </si>
  <si>
    <t>Sel pour adoucisseur ALTECH pastilles sac 25 kg</t>
  </si>
  <si>
    <t>ART-00253</t>
  </si>
  <si>
    <t>Trousse d'analyse de dureté Altech TH</t>
  </si>
  <si>
    <t>ART-00254</t>
  </si>
  <si>
    <t>GANT PROTECTION-NITRILE-NOIR-XL</t>
  </si>
  <si>
    <t>GANT PROTECTION</t>
  </si>
  <si>
    <t>CMD-00175</t>
  </si>
  <si>
    <t>ART-00255</t>
  </si>
  <si>
    <t>Vérin pneumatique Festo DSNU 19235 Double Action , alésage de 16mm, course de</t>
  </si>
  <si>
    <t>121-4724</t>
  </si>
  <si>
    <t>Vérin pneumatique Festo DSNU 19235 Double Action , alésage de 16mm, course de
200mm Mâle M5</t>
  </si>
  <si>
    <t>ART-00256</t>
  </si>
  <si>
    <t>FENG-40-320-KF</t>
  </si>
  <si>
    <t>203-0655</t>
  </si>
  <si>
    <t>Vérin guidé pneumatique Festo Feng 34504, course 320mm, Ø du piston 40mm</t>
  </si>
  <si>
    <t>CMD-00177</t>
  </si>
  <si>
    <t>ART-00257</t>
  </si>
  <si>
    <t>DISQUE TRONCONNER SUPER 2 125X1,6</t>
  </si>
  <si>
    <t>ART-00258</t>
  </si>
  <si>
    <t>VIS-TH-EMBASE-APERC-CLÉ10-(A3K)-6,3X32</t>
  </si>
  <si>
    <t>ENT-00282</t>
  </si>
  <si>
    <t>ENT-00283</t>
  </si>
  <si>
    <t>ART-00259</t>
  </si>
  <si>
    <t>VERIN NORMALISE DSNU-16-200-P-A</t>
  </si>
  <si>
    <t>DSNU-16-200-P-A</t>
  </si>
  <si>
    <t>CMD-00179</t>
  </si>
  <si>
    <t>C361893/000</t>
  </si>
  <si>
    <t>ENT-00284</t>
  </si>
  <si>
    <t>ENT-00285</t>
  </si>
  <si>
    <t>ART-00260</t>
  </si>
  <si>
    <t>UNITE DE GUIDAGE FENG-40-320-KF</t>
  </si>
  <si>
    <t>CMD-00180</t>
  </si>
  <si>
    <t>CMD-00181</t>
  </si>
  <si>
    <t>LNFR1023-033859</t>
  </si>
  <si>
    <t>ENT-00287</t>
  </si>
  <si>
    <t>C366269/000</t>
  </si>
  <si>
    <t>ENT-00288</t>
  </si>
  <si>
    <t>ART-00261</t>
  </si>
  <si>
    <t>poignée frigo</t>
  </si>
  <si>
    <t>10A1520</t>
  </si>
  <si>
    <t>FERMETURE COMPOSITE N°520 HP</t>
  </si>
  <si>
    <t>ART-00262</t>
  </si>
  <si>
    <t>BALAI RACLEUR CAOUTCHOUC NOIR -Par 1,5m</t>
  </si>
  <si>
    <t>15F0033</t>
  </si>
  <si>
    <t>ART-00263</t>
  </si>
  <si>
    <t>BOURRELET NOIR -PAR 2,10 METRES -N°3350</t>
  </si>
  <si>
    <t>10F3350</t>
  </si>
  <si>
    <t>ART-00264</t>
  </si>
  <si>
    <t xml:space="preserve">BOURRELET EN CAOUTCHOUC NOIR </t>
  </si>
  <si>
    <t>15F2012</t>
  </si>
  <si>
    <t>BOURRELET EN CAOUTCHOUC NOIR -TYPE AC0504-par 4,05m</t>
  </si>
  <si>
    <t>Expert Froid</t>
  </si>
  <si>
    <t>CMD-00182</t>
  </si>
  <si>
    <t>ENT-00289</t>
  </si>
  <si>
    <t>ART-00265</t>
  </si>
  <si>
    <t>FERMETURE COMPOSITE</t>
  </si>
  <si>
    <t>N°520 HP</t>
  </si>
  <si>
    <t>FERMETURE COMPOSITE (VERSION INOXYDABLE)</t>
  </si>
  <si>
    <t>BL25806</t>
  </si>
  <si>
    <t>ENT-00291</t>
  </si>
  <si>
    <t>ART-00266</t>
  </si>
  <si>
    <t>SE 3RK 15GN AWE7 MOTEUR</t>
  </si>
  <si>
    <t>ART-00267</t>
  </si>
  <si>
    <t>REDUCTEUR</t>
  </si>
  <si>
    <t>SE 3GN 60K</t>
  </si>
  <si>
    <t>SE 3GN 60K REDUCTEUR</t>
  </si>
  <si>
    <t>CMD-00183</t>
  </si>
  <si>
    <t>BFR SYSTEMES</t>
  </si>
  <si>
    <t>ART-00268</t>
  </si>
  <si>
    <t>BANDE CLINA 12CF</t>
  </si>
  <si>
    <t>BANDE CLINA 12CF LARG 240MM X 10530MM AGRAFEE IFS</t>
  </si>
  <si>
    <t>CMD-00184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</si>
</sst>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quot;€&quot;#,##0.00_);\(&quot;€&quot;#,##0.00\)"/>
    <numFmt numFmtId="165" formatCode="_(&quot;€&quot;* #,##0.00_);_(&quot;€&quot;* \(#,##0.00\);_(&quot;€&quot;* &quot;-&quot;??_);_(@_)"/>
    <numFmt numFmtId="166" formatCode="&quot;besoin&quot;"/>
    <numFmt numFmtId="167" formatCode="dd/mm/yy;@"/>
    <numFmt numFmtId="168" formatCode="#,##0.00\ &quot;€&quot;"/>
    <numFmt numFmtId="169" formatCode="[$-F400]h:mm:ss\ AM/PM"/>
    <numFmt numFmtId="170" formatCode="0#&quot; &quot;##&quot; &quot;##&quot; &quot;##&quot; &quot;##"/>
  </numFmts>
  <fonts count="9" x14ac:knownFonts="1">
    <font>
      <sz val="11"/>
      <color theme="1"/>
      <name val="Calibri"/>
      <family val="2"/>
      <scheme val="minor"/>
    </font>
    <font>
      <b/>
      <sz val="11"/>
      <color theme="0"/>
      <name val="Calibri"/>
      <family val="2"/>
      <scheme val="minor"/>
    </font>
    <font>
      <u/>
      <sz val="11"/>
      <color theme="10"/>
      <name val="Calibri"/>
      <family val="2"/>
      <scheme val="minor"/>
    </font>
    <font>
      <sz val="8"/>
      <name val="Calibri"/>
      <family val="2"/>
      <scheme val="minor"/>
    </font>
    <font>
      <sz val="11"/>
      <name val="Calibri"/>
      <family val="2"/>
      <scheme val="minor"/>
    </font>
    <font>
      <sz val="11"/>
      <color theme="1"/>
      <name val="Calibri"/>
      <family val="2"/>
      <scheme val="minor"/>
    </font>
    <font>
      <b/>
      <sz val="11"/>
      <color theme="1"/>
      <name val="Calibri"/>
      <family val="2"/>
      <scheme val="minor"/>
    </font>
    <font>
      <b/>
      <sz val="11"/>
      <name val="Calibri"/>
      <family val="2"/>
      <scheme val="minor"/>
    </font>
    <font>
      <sz val="11"/>
      <color theme="0"/>
      <name val="Calibri"/>
      <family val="2"/>
      <scheme val="minor"/>
    </font>
  </fonts>
  <fills count="7">
    <fill>
      <patternFill patternType="none"/>
    </fill>
    <fill>
      <patternFill patternType="gray125"/>
    </fill>
    <fill>
      <patternFill patternType="solid">
        <fgColor theme="1"/>
        <bgColor theme="1"/>
      </patternFill>
    </fill>
    <fill>
      <patternFill patternType="solid">
        <fgColor theme="0" tint="-0.14999847407452621"/>
        <bgColor theme="0" tint="-0.14999847407452621"/>
      </patternFill>
    </fill>
    <fill>
      <patternFill patternType="solid">
        <fgColor theme="1"/>
        <bgColor indexed="64"/>
      </patternFill>
    </fill>
    <fill>
      <patternFill patternType="solid">
        <fgColor theme="0" tint="-0.249977111117893"/>
        <bgColor indexed="64"/>
      </patternFill>
    </fill>
    <fill>
      <patternFill patternType="solid">
        <fgColor theme="4" tint="0.59999389629810485"/>
        <bgColor indexed="64"/>
      </patternFill>
    </fill>
  </fills>
  <borders count="20">
    <border>
      <left/>
      <right/>
      <top/>
      <bottom/>
      <diagonal/>
    </border>
    <border>
      <left/>
      <right/>
      <top/>
      <bottom style="thin">
        <color theme="1"/>
      </bottom>
      <diagonal/>
    </border>
    <border>
      <left/>
      <right/>
      <top style="thin">
        <color theme="1"/>
      </top>
      <bottom/>
      <diagonal/>
    </border>
    <border>
      <left style="thin">
        <color auto="1"/>
      </left>
      <right style="thin">
        <color auto="1"/>
      </right>
      <top style="thin">
        <color auto="1"/>
      </top>
      <bottom style="thin">
        <color auto="1"/>
      </bottom>
      <diagonal/>
    </border>
    <border>
      <left/>
      <right/>
      <top/>
      <bottom style="thin">
        <color indexed="64"/>
      </bottom>
      <diagonal/>
    </border>
    <border>
      <left style="medium">
        <color indexed="64"/>
      </left>
      <right style="medium">
        <color indexed="64"/>
      </right>
      <top style="medium">
        <color indexed="64"/>
      </top>
      <bottom style="medium">
        <color indexed="64"/>
      </bottom>
      <diagonal/>
    </border>
    <border>
      <left style="thin">
        <color auto="1"/>
      </left>
      <right/>
      <top style="thin">
        <color auto="1"/>
      </top>
      <bottom style="thin">
        <color auto="1"/>
      </bottom>
      <diagonal/>
    </border>
    <border>
      <left/>
      <right/>
      <top style="thin">
        <color indexed="64"/>
      </top>
      <bottom/>
      <diagonal/>
    </border>
    <border>
      <left style="thin">
        <color auto="1"/>
      </left>
      <right style="thin">
        <color auto="1"/>
      </right>
      <top style="thin">
        <color auto="1"/>
      </top>
      <bottom/>
      <diagonal/>
    </border>
    <border>
      <left style="thin">
        <color auto="1"/>
      </left>
      <right/>
      <top style="thin">
        <color auto="1"/>
      </top>
      <bottom/>
      <diagonal/>
    </border>
    <border>
      <left style="thin">
        <color auto="1"/>
      </left>
      <right/>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auto="1"/>
      </right>
      <top style="thin">
        <color auto="1"/>
      </top>
      <bottom style="thin">
        <color auto="1"/>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theme="1"/>
      </top>
      <bottom style="thin">
        <color theme="1"/>
      </bottom>
      <diagonal/>
    </border>
    <border>
      <left/>
      <right style="thin">
        <color theme="1"/>
      </right>
      <top style="thin">
        <color theme="1"/>
      </top>
      <bottom style="thin">
        <color theme="1"/>
      </bottom>
      <diagonal/>
    </border>
  </borders>
  <cellStyleXfs count="3">
    <xf numFmtId="0" fontId="0" fillId="0" borderId="0"/>
    <xf numFmtId="0" fontId="2" fillId="0" borderId="0" applyNumberFormat="0" applyFill="0" applyBorder="0" applyAlignment="0" applyProtection="0"/>
    <xf numFmtId="165" fontId="5" fillId="0" borderId="0" applyFont="0" applyFill="0" applyBorder="0" applyAlignment="0" applyProtection="0"/>
  </cellStyleXfs>
  <cellXfs count="71">
    <xf numFmtId="0" fontId="0" fillId="0" borderId="0" xfId="0"/>
    <xf numFmtId="0" fontId="0" fillId="0" borderId="0" xfId="0" applyAlignment="1">
      <alignment horizontal="center"/>
    </xf>
    <xf numFmtId="0" fontId="2" fillId="0" borderId="0" xfId="1" applyAlignment="1">
      <alignment horizontal="center"/>
    </xf>
    <xf numFmtId="0" fontId="1" fillId="2" borderId="1" xfId="0" applyFont="1" applyFill="1" applyBorder="1" applyAlignment="1">
      <alignment horizontal="center"/>
    </xf>
    <xf numFmtId="0" fontId="0" fillId="3" borderId="2" xfId="0" applyFill="1" applyBorder="1" applyAlignment="1">
      <alignment horizontal="center"/>
    </xf>
    <xf numFmtId="0" fontId="0" fillId="0" borderId="0" xfId="0" applyAlignment="1">
      <alignment horizontal="center" vertical="center"/>
    </xf>
    <xf numFmtId="0" fontId="4" fillId="0" borderId="0" xfId="0" applyFont="1" applyAlignment="1">
      <alignment horizontal="center" vertical="center"/>
    </xf>
    <xf numFmtId="0" fontId="0" fillId="0" borderId="4" xfId="0" applyBorder="1"/>
    <xf numFmtId="0" fontId="1" fillId="4" borderId="0" xfId="0" applyFont="1" applyFill="1" applyAlignment="1">
      <alignment horizontal="center" vertical="center"/>
    </xf>
    <xf numFmtId="0" fontId="4" fillId="5" borderId="3" xfId="0" applyFont="1" applyFill="1" applyBorder="1" applyAlignment="1">
      <alignment horizontal="center" vertical="center"/>
    </xf>
    <xf numFmtId="0" fontId="0" fillId="6" borderId="3" xfId="0" applyFill="1" applyBorder="1" applyAlignment="1">
      <alignment vertical="center"/>
    </xf>
    <xf numFmtId="0" fontId="0" fillId="6" borderId="6" xfId="0" applyFill="1" applyBorder="1" applyAlignment="1">
      <alignment vertical="center"/>
    </xf>
    <xf numFmtId="0" fontId="0" fillId="5" borderId="5" xfId="0" applyFill="1" applyBorder="1" applyAlignment="1">
      <alignment vertical="center"/>
    </xf>
    <xf numFmtId="166" fontId="0" fillId="0" borderId="0" xfId="0" applyNumberFormat="1" applyAlignment="1">
      <alignment horizontal="center" vertical="center"/>
    </xf>
    <xf numFmtId="164" fontId="0" fillId="0" borderId="0" xfId="0" applyNumberFormat="1" applyAlignment="1">
      <alignment horizontal="center" vertical="center"/>
    </xf>
    <xf numFmtId="22" fontId="0" fillId="0" borderId="0" xfId="0" applyNumberFormat="1" applyAlignment="1">
      <alignment horizontal="center" vertical="center"/>
    </xf>
    <xf numFmtId="167" fontId="0" fillId="0" borderId="0" xfId="0" applyNumberFormat="1" applyAlignment="1">
      <alignment horizontal="center" vertical="center"/>
    </xf>
    <xf numFmtId="0" fontId="7" fillId="5" borderId="3" xfId="0" applyFont="1" applyFill="1" applyBorder="1" applyAlignment="1">
      <alignment horizontal="left" vertical="center"/>
    </xf>
    <xf numFmtId="0" fontId="6" fillId="0" borderId="0" xfId="0" applyFont="1" applyAlignment="1">
      <alignment horizontal="left" vertical="center"/>
    </xf>
    <xf numFmtId="0" fontId="7" fillId="5" borderId="6" xfId="0" applyFont="1" applyFill="1" applyBorder="1" applyAlignment="1">
      <alignment horizontal="left" vertical="center"/>
    </xf>
    <xf numFmtId="0" fontId="0" fillId="0" borderId="0" xfId="0" applyAlignment="1">
      <alignment horizontal="center" vertical="center" wrapText="1"/>
    </xf>
    <xf numFmtId="0" fontId="0" fillId="6" borderId="3" xfId="0" applyFill="1" applyBorder="1" applyAlignment="1">
      <alignment horizontal="left" vertical="center"/>
    </xf>
    <xf numFmtId="1" fontId="0" fillId="0" borderId="0" xfId="0" applyNumberFormat="1" applyAlignment="1">
      <alignment horizontal="center" vertical="center"/>
    </xf>
    <xf numFmtId="168" fontId="0" fillId="0" borderId="0" xfId="2" applyNumberFormat="1" applyFont="1" applyAlignment="1">
      <alignment horizontal="center" vertical="center"/>
    </xf>
    <xf numFmtId="168" fontId="0" fillId="0" borderId="0" xfId="0" applyNumberFormat="1" applyAlignment="1">
      <alignment horizontal="center" vertical="center"/>
    </xf>
    <xf numFmtId="0" fontId="0" fillId="6" borderId="3" xfId="0" applyFill="1" applyBorder="1" applyAlignment="1">
      <alignment horizontal="center" vertical="center"/>
    </xf>
    <xf numFmtId="168" fontId="0" fillId="6" borderId="3" xfId="2" applyNumberFormat="1" applyFont="1" applyFill="1" applyBorder="1" applyAlignment="1">
      <alignment horizontal="center" vertical="center"/>
    </xf>
    <xf numFmtId="0" fontId="4" fillId="5" borderId="3" xfId="0" applyFont="1" applyFill="1" applyBorder="1" applyAlignment="1">
      <alignment horizontal="left" vertical="center"/>
    </xf>
    <xf numFmtId="0" fontId="0" fillId="0" borderId="16" xfId="0" applyBorder="1"/>
    <xf numFmtId="0" fontId="0" fillId="0" borderId="17" xfId="0" applyBorder="1"/>
    <xf numFmtId="0" fontId="0" fillId="0" borderId="0" xfId="0" applyAlignment="1">
      <alignment wrapText="1"/>
    </xf>
    <xf numFmtId="0" fontId="0" fillId="3" borderId="0" xfId="0" applyFill="1" applyAlignment="1">
      <alignment horizontal="center"/>
    </xf>
    <xf numFmtId="0" fontId="0" fillId="3" borderId="2" xfId="0" applyFill="1" applyBorder="1" applyAlignment="1">
      <alignment horizontal="center" wrapText="1"/>
    </xf>
    <xf numFmtId="0" fontId="1" fillId="2" borderId="1" xfId="0" applyFont="1" applyFill="1" applyBorder="1" applyAlignment="1">
      <alignment horizontal="center" wrapText="1"/>
    </xf>
    <xf numFmtId="0" fontId="8" fillId="0" borderId="0" xfId="0" applyFont="1" applyAlignment="1">
      <alignment horizontal="center" vertical="center"/>
    </xf>
    <xf numFmtId="1" fontId="0" fillId="0" borderId="0" xfId="0" applyNumberFormat="1"/>
    <xf numFmtId="0" fontId="0" fillId="3" borderId="0" xfId="0" applyFill="1" applyAlignment="1">
      <alignment horizontal="center" wrapText="1"/>
    </xf>
    <xf numFmtId="14" fontId="0" fillId="0" borderId="0" xfId="0" applyNumberFormat="1" applyAlignment="1">
      <alignment horizontal="center" vertical="center"/>
    </xf>
    <xf numFmtId="14" fontId="0" fillId="0" borderId="0" xfId="2" applyNumberFormat="1" applyFont="1" applyFill="1" applyAlignment="1">
      <alignment horizontal="center" vertical="center"/>
    </xf>
    <xf numFmtId="169" fontId="0" fillId="0" borderId="0" xfId="0" applyNumberFormat="1" applyAlignment="1">
      <alignment horizontal="center" vertical="center"/>
    </xf>
    <xf numFmtId="2" fontId="0" fillId="0" borderId="0" xfId="0" applyNumberFormat="1" applyAlignment="1">
      <alignment horizontal="center" vertical="center"/>
    </xf>
    <xf numFmtId="170" fontId="0" fillId="0" borderId="0" xfId="0" applyNumberFormat="1"/>
    <xf numFmtId="0" fontId="1" fillId="2" borderId="18" xfId="0" applyFont="1" applyFill="1" applyBorder="1" applyAlignment="1">
      <alignment horizontal="center" vertical="center"/>
    </xf>
    <xf numFmtId="1" fontId="1" fillId="2" borderId="18" xfId="0" applyNumberFormat="1" applyFont="1" applyFill="1" applyBorder="1" applyAlignment="1">
      <alignment horizontal="center" vertical="center"/>
    </xf>
    <xf numFmtId="0" fontId="1" fillId="2" borderId="19" xfId="0" applyFont="1" applyFill="1" applyBorder="1" applyAlignment="1">
      <alignment horizontal="center" vertical="center"/>
    </xf>
    <xf numFmtId="0" fontId="0" fillId="3" borderId="18" xfId="0" applyFill="1" applyBorder="1" applyAlignment="1">
      <alignment horizontal="center" vertical="center"/>
    </xf>
    <xf numFmtId="0" fontId="0" fillId="3" borderId="18" xfId="0" applyFill="1" applyBorder="1" applyAlignment="1">
      <alignment horizontal="center" vertical="center" wrapText="1"/>
    </xf>
    <xf numFmtId="168" fontId="0" fillId="3" borderId="18" xfId="0" applyNumberFormat="1" applyFill="1" applyBorder="1" applyAlignment="1">
      <alignment horizontal="center" vertical="center"/>
    </xf>
    <xf numFmtId="14" fontId="0" fillId="3" borderId="18" xfId="0" applyNumberFormat="1" applyFill="1" applyBorder="1" applyAlignment="1">
      <alignment horizontal="center" vertical="center"/>
    </xf>
    <xf numFmtId="14" fontId="0" fillId="3" borderId="18" xfId="2" applyNumberFormat="1" applyFont="1" applyFill="1" applyBorder="1" applyAlignment="1">
      <alignment horizontal="center" vertical="center"/>
    </xf>
    <xf numFmtId="1" fontId="0" fillId="3" borderId="18" xfId="0" applyNumberFormat="1" applyFill="1" applyBorder="1" applyAlignment="1">
      <alignment horizontal="center" vertical="center"/>
    </xf>
    <xf numFmtId="169" fontId="0" fillId="3" borderId="18" xfId="0" applyNumberFormat="1" applyFill="1" applyBorder="1" applyAlignment="1">
      <alignment horizontal="center" vertical="center"/>
    </xf>
    <xf numFmtId="0" fontId="4" fillId="3" borderId="18" xfId="0" applyFont="1" applyFill="1" applyBorder="1" applyAlignment="1">
      <alignment horizontal="center" vertical="center"/>
    </xf>
    <xf numFmtId="0" fontId="0" fillId="3" borderId="19" xfId="0" applyFill="1" applyBorder="1" applyAlignment="1">
      <alignment horizontal="center" vertical="center"/>
    </xf>
    <xf numFmtId="14" fontId="0" fillId="0" borderId="0" xfId="0" applyNumberFormat="1"/>
    <xf numFmtId="0" fontId="0" fillId="0" borderId="0" xfId="0" applyAlignment="1">
      <alignment horizontal="left"/>
    </xf>
    <xf numFmtId="0" fontId="0" fillId="0" borderId="0" xfId="0" applyAlignment="1">
      <alignment horizontal="left" vertical="center"/>
    </xf>
    <xf numFmtId="0" fontId="0" fillId="0" borderId="8" xfId="0" applyBorder="1" applyAlignment="1">
      <alignment horizontal="center"/>
    </xf>
    <xf numFmtId="0" fontId="0" fillId="0" borderId="16" xfId="0" applyBorder="1" applyAlignment="1">
      <alignment horizontal="center"/>
    </xf>
    <xf numFmtId="0" fontId="0" fillId="6" borderId="3" xfId="0" applyFill="1" applyBorder="1" applyAlignment="1">
      <alignment horizontal="left" vertical="center"/>
    </xf>
    <xf numFmtId="0" fontId="0" fillId="6" borderId="6" xfId="0" applyFill="1" applyBorder="1" applyAlignment="1">
      <alignment horizontal="left" vertical="center"/>
    </xf>
    <xf numFmtId="0" fontId="0" fillId="6" borderId="15" xfId="0" applyFill="1" applyBorder="1" applyAlignment="1">
      <alignment horizontal="left" vertical="center"/>
    </xf>
    <xf numFmtId="0" fontId="0" fillId="6" borderId="9" xfId="0" applyFill="1" applyBorder="1" applyAlignment="1">
      <alignment horizontal="left" vertical="top"/>
    </xf>
    <xf numFmtId="0" fontId="0" fillId="6" borderId="7" xfId="0" applyFill="1" applyBorder="1" applyAlignment="1">
      <alignment horizontal="left" vertical="top"/>
    </xf>
    <xf numFmtId="0" fontId="0" fillId="6" borderId="11" xfId="0" applyFill="1" applyBorder="1" applyAlignment="1">
      <alignment horizontal="left" vertical="top"/>
    </xf>
    <xf numFmtId="0" fontId="0" fillId="6" borderId="10" xfId="0" applyFill="1" applyBorder="1" applyAlignment="1">
      <alignment horizontal="left" vertical="top"/>
    </xf>
    <xf numFmtId="0" fontId="0" fillId="6" borderId="0" xfId="0" applyFill="1" applyAlignment="1">
      <alignment horizontal="left" vertical="top"/>
    </xf>
    <xf numFmtId="0" fontId="0" fillId="6" borderId="12" xfId="0" applyFill="1" applyBorder="1" applyAlignment="1">
      <alignment horizontal="left" vertical="top"/>
    </xf>
    <xf numFmtId="0" fontId="0" fillId="6" borderId="13" xfId="0" applyFill="1" applyBorder="1" applyAlignment="1">
      <alignment horizontal="left" vertical="top"/>
    </xf>
    <xf numFmtId="0" fontId="0" fillId="6" borderId="4" xfId="0" applyFill="1" applyBorder="1" applyAlignment="1">
      <alignment horizontal="left" vertical="top"/>
    </xf>
    <xf numFmtId="0" fontId="0" fillId="6" borderId="14" xfId="0" applyFill="1" applyBorder="1" applyAlignment="1">
      <alignment horizontal="left" vertical="top"/>
    </xf>
  </cellXfs>
  <cellStyles count="3">
    <cellStyle name="Lien hypertexte" xfId="1" builtinId="8"/>
    <cellStyle name="Monétaire" xfId="2" builtinId="4"/>
    <cellStyle name="Normal" xfId="0" builtinId="0"/>
  </cellStyles>
  <dxfs count="101">
    <dxf>
      <fill>
        <patternFill>
          <bgColor rgb="FF00B0F0"/>
        </patternFill>
      </fill>
    </dxf>
    <dxf>
      <fill>
        <patternFill>
          <bgColor rgb="FFFF0000"/>
        </patternFill>
      </fill>
    </dxf>
    <dxf>
      <fill>
        <patternFill>
          <bgColor rgb="FF00B050"/>
        </patternFill>
      </fill>
    </dxf>
    <dxf>
      <fill>
        <patternFill patternType="none">
          <bgColor auto="1"/>
        </patternFill>
      </fill>
    </dxf>
    <dxf>
      <fill>
        <patternFill>
          <bgColor rgb="FF00B050"/>
        </patternFill>
      </fill>
    </dxf>
    <dxf>
      <fill>
        <patternFill>
          <bgColor rgb="FF00B050"/>
        </patternFill>
      </fill>
    </dxf>
    <dxf>
      <fill>
        <patternFill>
          <bgColor rgb="FF00B050"/>
        </patternFill>
      </fill>
    </dxf>
    <dxf>
      <fill>
        <patternFill>
          <bgColor theme="1"/>
        </patternFill>
      </fill>
    </dxf>
    <dxf>
      <fill>
        <patternFill>
          <bgColor rgb="FF0070C0"/>
        </patternFill>
      </fill>
      <border>
        <left style="thin">
          <color auto="1"/>
        </left>
        <right style="thin">
          <color auto="1"/>
        </right>
        <top style="thin">
          <color auto="1"/>
        </top>
        <bottom style="thin">
          <color auto="1"/>
        </bottom>
        <vertical/>
        <horizontal/>
      </border>
    </dxf>
    <dxf>
      <fill>
        <patternFill>
          <bgColor rgb="FFFF0000"/>
        </patternFill>
      </fill>
      <border>
        <left style="thin">
          <color auto="1"/>
        </left>
        <right style="thin">
          <color auto="1"/>
        </right>
        <top style="thin">
          <color auto="1"/>
        </top>
        <bottom style="thin">
          <color auto="1"/>
        </bottom>
      </border>
    </dxf>
    <dxf>
      <fill>
        <patternFill>
          <bgColor rgb="FF0070C0"/>
        </patternFill>
      </fill>
      <border>
        <left style="thin">
          <color auto="1"/>
        </left>
        <right style="thin">
          <color auto="1"/>
        </right>
        <top style="thin">
          <color auto="1"/>
        </top>
        <bottom style="thin">
          <color auto="1"/>
        </bottom>
      </border>
    </dxf>
    <dxf>
      <fill>
        <patternFill>
          <bgColor rgb="FFFF0000"/>
        </patternFill>
      </fill>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ont>
        <b val="0"/>
        <i val="0"/>
        <strike val="0"/>
        <condense val="0"/>
        <extend val="0"/>
        <outline val="0"/>
        <shadow val="0"/>
        <u val="none"/>
        <vertAlign val="baseline"/>
        <sz val="11"/>
        <color theme="1"/>
        <name val="Calibri"/>
        <family val="2"/>
        <scheme val="minor"/>
      </font>
      <fill>
        <patternFill patternType="solid">
          <fgColor theme="0" tint="-0.14999847407452621"/>
          <bgColor theme="0" tint="-0.14999847407452621"/>
        </patternFill>
      </fill>
      <alignment horizontal="center" vertical="bottom" textRotation="0" wrapText="0" indent="0" justifyLastLine="0" shrinkToFit="0" readingOrder="0"/>
    </dxf>
    <dxf>
      <fill>
        <patternFill patternType="solid">
          <fgColor theme="0" tint="-0.14999847407452621"/>
          <bgColor theme="0" tint="-0.14999847407452621"/>
        </patternFill>
      </fill>
      <alignment horizontal="center" vertical="bottom" textRotation="0" wrapText="1" indent="0" justifyLastLine="0" shrinkToFit="0" readingOrder="0"/>
    </dxf>
    <dxf>
      <font>
        <b val="0"/>
        <i val="0"/>
        <strike val="0"/>
        <condense val="0"/>
        <extend val="0"/>
        <outline val="0"/>
        <shadow val="0"/>
        <u val="none"/>
        <vertAlign val="baseline"/>
        <sz val="11"/>
        <color theme="1"/>
        <name val="Calibri"/>
        <family val="2"/>
        <scheme val="minor"/>
      </font>
      <fill>
        <patternFill patternType="solid">
          <fgColor theme="0" tint="-0.14999847407452621"/>
          <bgColor theme="0" tint="-0.14999847407452621"/>
        </patternFill>
      </fill>
      <alignment horizontal="center" vertical="bottom" textRotation="0" wrapText="1" indent="0" justifyLastLine="0" shrinkToFit="0" readingOrder="0"/>
      <border diagonalUp="0" diagonalDown="0" outline="0">
        <left/>
        <right/>
        <top style="thin">
          <color theme="1"/>
        </top>
        <bottom/>
      </border>
    </dxf>
    <dxf>
      <font>
        <b val="0"/>
        <i val="0"/>
        <strike val="0"/>
        <condense val="0"/>
        <extend val="0"/>
        <outline val="0"/>
        <shadow val="0"/>
        <u val="none"/>
        <vertAlign val="baseline"/>
        <sz val="11"/>
        <color theme="1"/>
        <name val="Calibri"/>
        <family val="2"/>
        <scheme val="minor"/>
      </font>
      <fill>
        <patternFill patternType="solid">
          <fgColor theme="0" tint="-0.14999847407452621"/>
          <bgColor theme="0" tint="-0.14999847407452621"/>
        </patternFill>
      </fill>
      <alignment horizontal="center" vertical="bottom" textRotation="0" wrapText="0" indent="0" justifyLastLine="0" shrinkToFit="0" readingOrder="0"/>
      <border diagonalUp="0" diagonalDown="0" outline="0">
        <left/>
        <right/>
        <top style="thin">
          <color theme="1"/>
        </top>
        <bottom/>
      </border>
    </dxf>
    <dxf>
      <font>
        <b val="0"/>
        <i val="0"/>
        <strike val="0"/>
        <condense val="0"/>
        <extend val="0"/>
        <outline val="0"/>
        <shadow val="0"/>
        <u val="none"/>
        <vertAlign val="baseline"/>
        <sz val="11"/>
        <color theme="1"/>
        <name val="Calibri"/>
        <family val="2"/>
        <scheme val="minor"/>
      </font>
      <fill>
        <patternFill patternType="solid">
          <fgColor theme="0" tint="-0.14999847407452621"/>
          <bgColor theme="0" tint="-0.14999847407452621"/>
        </patternFill>
      </fill>
      <alignment horizontal="center" vertical="bottom" textRotation="0" wrapText="0" indent="0" justifyLastLine="0" shrinkToFit="0" readingOrder="0"/>
      <border diagonalUp="0" diagonalDown="0">
        <left/>
        <right/>
        <top style="thin">
          <color theme="1"/>
        </top>
        <bottom/>
        <vertical/>
        <horizontal/>
      </border>
    </dxf>
    <dxf>
      <font>
        <b val="0"/>
        <i val="0"/>
        <strike val="0"/>
        <condense val="0"/>
        <extend val="0"/>
        <outline val="0"/>
        <shadow val="0"/>
        <u val="none"/>
        <vertAlign val="baseline"/>
        <sz val="11"/>
        <color theme="1"/>
        <name val="Calibri"/>
        <family val="2"/>
        <scheme val="minor"/>
      </font>
      <fill>
        <patternFill patternType="solid">
          <fgColor theme="0" tint="-0.14999847407452621"/>
          <bgColor theme="0" tint="-0.14999847407452621"/>
        </patternFill>
      </fill>
      <alignment horizontal="center" vertical="bottom" textRotation="0" wrapText="0" indent="0" justifyLastLine="0" shrinkToFit="0" readingOrder="0"/>
      <border diagonalUp="0" diagonalDown="0">
        <left/>
        <right/>
        <top style="thin">
          <color theme="1"/>
        </top>
        <bottom/>
        <vertical/>
        <horizontal/>
      </border>
    </dxf>
    <dxf>
      <border outline="0">
        <top style="thin">
          <color theme="1"/>
        </top>
      </border>
    </dxf>
    <dxf>
      <border outline="0">
        <left style="thin">
          <color theme="1"/>
        </left>
        <right style="thin">
          <color theme="1"/>
        </right>
        <top style="thin">
          <color theme="1"/>
        </top>
        <bottom style="thin">
          <color theme="1"/>
        </bottom>
      </border>
    </dxf>
    <dxf>
      <font>
        <b val="0"/>
        <i val="0"/>
        <strike val="0"/>
        <condense val="0"/>
        <extend val="0"/>
        <outline val="0"/>
        <shadow val="0"/>
        <u val="none"/>
        <vertAlign val="baseline"/>
        <sz val="11"/>
        <color theme="1"/>
        <name val="Calibri"/>
        <family val="2"/>
        <scheme val="minor"/>
      </font>
      <fill>
        <patternFill patternType="solid">
          <fgColor theme="0" tint="-0.14999847407452621"/>
          <bgColor theme="0" tint="-0.14999847407452621"/>
        </patternFill>
      </fill>
      <alignment horizontal="center" vertical="bottom" textRotation="0" wrapText="0" indent="0" justifyLastLine="0" shrinkToFit="0" readingOrder="0"/>
    </dxf>
    <dxf>
      <border outline="0">
        <bottom style="thin">
          <color theme="1"/>
        </bottom>
      </border>
    </dxf>
    <dxf>
      <font>
        <b/>
        <i val="0"/>
        <strike val="0"/>
        <condense val="0"/>
        <extend val="0"/>
        <outline val="0"/>
        <shadow val="0"/>
        <u val="none"/>
        <vertAlign val="baseline"/>
        <sz val="11"/>
        <color theme="0"/>
        <name val="Calibri"/>
        <family val="2"/>
        <scheme val="minor"/>
      </font>
      <fill>
        <patternFill patternType="solid">
          <fgColor theme="1"/>
          <bgColor theme="1"/>
        </patternFill>
      </fill>
      <alignment horizontal="center" vertical="bottom" textRotation="0" wrapText="0" indent="0" justifyLastLine="0" shrinkToFit="0" readingOrder="0"/>
    </dxf>
    <dxf>
      <fill>
        <patternFill patternType="none">
          <fgColor indexed="64"/>
          <bgColor auto="1"/>
        </patternFill>
      </fill>
      <alignment horizontal="center" vertical="center" textRotation="0" wrapText="0" indent="0" justifyLastLine="0" shrinkToFit="0" readingOrder="0"/>
    </dxf>
    <dxf>
      <fill>
        <patternFill patternType="none">
          <fgColor indexed="64"/>
          <bgColor auto="1"/>
        </patternFill>
      </fill>
      <alignment horizontal="center" vertical="center" textRotation="0" wrapText="0" indent="0" justifyLastLine="0" shrinkToFit="0" readingOrder="0"/>
    </dxf>
    <dxf>
      <fill>
        <patternFill patternType="none">
          <fgColor indexed="64"/>
          <bgColor auto="1"/>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Calibri"/>
        <family val="2"/>
        <scheme val="minor"/>
      </font>
      <fill>
        <patternFill patternType="none">
          <fgColor indexed="64"/>
          <bgColor auto="1"/>
        </patternFill>
      </fill>
      <alignment horizontal="center" vertical="center" textRotation="0" wrapText="0" indent="0" justifyLastLine="0" shrinkToFit="0" readingOrder="0"/>
    </dxf>
    <dxf>
      <numFmt numFmtId="169" formatCode="[$-F400]h:mm:ss\ AM/PM"/>
      <fill>
        <patternFill patternType="none">
          <fgColor indexed="64"/>
          <bgColor auto="1"/>
        </patternFill>
      </fill>
      <alignment horizontal="center" vertical="center" textRotation="0" wrapText="0" indent="0" justifyLastLine="0" shrinkToFit="0" readingOrder="0"/>
    </dxf>
    <dxf>
      <numFmt numFmtId="169" formatCode="[$-F400]h:mm:ss\ AM/PM"/>
      <fill>
        <patternFill patternType="none">
          <fgColor indexed="64"/>
          <bgColor auto="1"/>
        </patternFill>
      </fill>
    </dxf>
    <dxf>
      <numFmt numFmtId="169" formatCode="[$-F400]h:mm:ss\ AM/PM"/>
      <fill>
        <patternFill patternType="none">
          <fgColor indexed="64"/>
          <bgColor auto="1"/>
        </patternFill>
      </fill>
      <alignment horizontal="center" vertical="center" textRotation="0" wrapText="0" indent="0" justifyLastLine="0" shrinkToFit="0" readingOrder="0"/>
    </dxf>
    <dxf>
      <numFmt numFmtId="0" formatCode="General"/>
      <fill>
        <patternFill patternType="none">
          <fgColor indexed="64"/>
          <bgColor auto="1"/>
        </patternFill>
      </fill>
    </dxf>
    <dxf>
      <numFmt numFmtId="1" formatCode="0"/>
      <fill>
        <patternFill patternType="none">
          <fgColor indexed="64"/>
          <bgColor auto="1"/>
        </patternFill>
      </fill>
    </dxf>
    <dxf>
      <numFmt numFmtId="171" formatCode="m/d/yyyy"/>
      <fill>
        <patternFill patternType="none">
          <fgColor indexed="64"/>
          <bgColor auto="1"/>
        </patternFill>
      </fill>
    </dxf>
    <dxf>
      <numFmt numFmtId="171" formatCode="m/d/yyyy"/>
      <fill>
        <patternFill patternType="none">
          <fgColor indexed="64"/>
          <bgColor auto="1"/>
        </patternFill>
      </fill>
      <alignment horizontal="center" vertical="center" textRotation="0" wrapText="0" indent="0" justifyLastLine="0" shrinkToFit="0" readingOrder="0"/>
    </dxf>
    <dxf>
      <numFmt numFmtId="171" formatCode="m/d/yyyy"/>
      <fill>
        <patternFill patternType="none">
          <fgColor indexed="64"/>
          <bgColor auto="1"/>
        </patternFill>
      </fill>
    </dxf>
    <dxf>
      <numFmt numFmtId="168" formatCode="#,##0.00\ &quot;€&quot;"/>
      <fill>
        <patternFill patternType="none">
          <fgColor indexed="64"/>
          <bgColor auto="1"/>
        </patternFill>
      </fill>
    </dxf>
    <dxf>
      <fill>
        <patternFill patternType="none">
          <fgColor indexed="64"/>
          <bgColor auto="1"/>
        </patternFill>
      </fill>
      <alignment horizontal="center" vertical="center" textRotation="0" wrapText="1" indent="0" justifyLastLine="0" shrinkToFit="0" readingOrder="0"/>
    </dxf>
    <dxf>
      <fill>
        <patternFill patternType="none">
          <fgColor indexed="64"/>
          <bgColor auto="1"/>
        </patternFill>
      </fill>
      <alignment horizontal="center" vertical="center" textRotation="0" wrapText="0" indent="0" justifyLastLine="0" shrinkToFit="0" readingOrder="0"/>
    </dxf>
    <dxf>
      <fill>
        <patternFill patternType="none">
          <fgColor indexed="64"/>
          <bgColor auto="1"/>
        </patternFill>
      </fill>
    </dxf>
    <dxf>
      <fill>
        <patternFill patternType="none">
          <fgColor indexed="64"/>
          <bgColor auto="1"/>
        </patternFill>
      </fill>
    </dxf>
    <dxf>
      <fill>
        <patternFill patternType="none">
          <fgColor indexed="64"/>
          <bgColor auto="1"/>
        </patternFill>
      </fill>
    </dxf>
    <dxf>
      <alignment horizontal="center" vertical="center" textRotation="0" wrapText="0" indent="0" justifyLastLine="0" shrinkToFit="0" readingOrder="0"/>
    </dxf>
    <dxf>
      <alignment horizontal="left" textRotation="0" wrapText="0" indent="0" justifyLastLine="0" shrinkToFit="0" readingOrder="0"/>
    </dxf>
    <dxf>
      <alignment horizontal="center" vertical="center" textRotation="0" wrapText="0" indent="0" justifyLastLine="0" shrinkToFit="0" readingOrder="0"/>
    </dxf>
    <dxf>
      <font>
        <b val="0"/>
        <i val="0"/>
        <strike val="0"/>
        <condense val="0"/>
        <extend val="0"/>
        <outline val="0"/>
        <shadow val="0"/>
        <u val="none"/>
        <vertAlign val="baseline"/>
        <sz val="11"/>
        <color theme="1"/>
        <name val="Calibri"/>
        <family val="2"/>
        <scheme val="minor"/>
      </font>
      <fill>
        <patternFill patternType="solid">
          <fgColor theme="0" tint="-0.14999847407452621"/>
          <bgColor theme="0" tint="-0.14999847407452621"/>
        </patternFill>
      </fill>
      <alignment horizontal="center" vertical="bottom" textRotation="0" wrapText="0" indent="0" justifyLastLine="0" shrinkToFit="0" readingOrder="0"/>
      <border diagonalUp="0" diagonalDown="0">
        <left/>
        <right/>
        <top style="thin">
          <color theme="1"/>
        </top>
        <bottom/>
        <vertical/>
        <horizontal/>
      </border>
    </dxf>
    <dxf>
      <font>
        <b val="0"/>
        <i val="0"/>
        <strike val="0"/>
        <condense val="0"/>
        <extend val="0"/>
        <outline val="0"/>
        <shadow val="0"/>
        <u val="none"/>
        <vertAlign val="baseline"/>
        <sz val="11"/>
        <color theme="1"/>
        <name val="Calibri"/>
        <family val="2"/>
        <scheme val="minor"/>
      </font>
      <fill>
        <patternFill patternType="solid">
          <fgColor theme="0" tint="-0.14999847407452621"/>
          <bgColor theme="0" tint="-0.14999847407452621"/>
        </patternFill>
      </fill>
      <alignment horizontal="center" vertical="bottom" textRotation="0" wrapText="0" indent="0" justifyLastLine="0" shrinkToFit="0" readingOrder="0"/>
      <border diagonalUp="0" diagonalDown="0">
        <left/>
        <right/>
        <top style="thin">
          <color theme="1"/>
        </top>
        <bottom/>
        <vertical/>
        <horizontal/>
      </border>
    </dxf>
    <dxf>
      <font>
        <b val="0"/>
        <i val="0"/>
        <strike val="0"/>
        <condense val="0"/>
        <extend val="0"/>
        <outline val="0"/>
        <shadow val="0"/>
        <u val="none"/>
        <vertAlign val="baseline"/>
        <sz val="11"/>
        <color theme="1"/>
        <name val="Calibri"/>
        <family val="2"/>
        <scheme val="minor"/>
      </font>
      <fill>
        <patternFill patternType="solid">
          <fgColor theme="0" tint="-0.14999847407452621"/>
          <bgColor theme="0" tint="-0.14999847407452621"/>
        </patternFill>
      </fill>
      <alignment horizontal="center" vertical="bottom" textRotation="0" wrapText="0" indent="0" justifyLastLine="0" shrinkToFit="0" readingOrder="0"/>
      <border diagonalUp="0" diagonalDown="0">
        <left/>
        <right/>
        <top style="thin">
          <color theme="1"/>
        </top>
        <bottom/>
        <vertical/>
        <horizontal/>
      </border>
    </dxf>
    <dxf>
      <font>
        <b val="0"/>
        <i val="0"/>
        <strike val="0"/>
        <condense val="0"/>
        <extend val="0"/>
        <outline val="0"/>
        <shadow val="0"/>
        <u val="none"/>
        <vertAlign val="baseline"/>
        <sz val="11"/>
        <color theme="1"/>
        <name val="Calibri"/>
        <family val="2"/>
        <scheme val="minor"/>
      </font>
      <fill>
        <patternFill patternType="solid">
          <fgColor theme="0" tint="-0.14999847407452621"/>
          <bgColor theme="0" tint="-0.14999847407452621"/>
        </patternFill>
      </fill>
      <alignment horizontal="center" vertical="bottom" textRotation="0" wrapText="0" indent="0" justifyLastLine="0" shrinkToFit="0" readingOrder="0"/>
      <border diagonalUp="0" diagonalDown="0">
        <left/>
        <right/>
        <top style="thin">
          <color theme="1"/>
        </top>
        <bottom/>
        <vertical/>
        <horizontal/>
      </border>
    </dxf>
    <dxf>
      <font>
        <b val="0"/>
        <i val="0"/>
        <strike val="0"/>
        <condense val="0"/>
        <extend val="0"/>
        <outline val="0"/>
        <shadow val="0"/>
        <u val="none"/>
        <vertAlign val="baseline"/>
        <sz val="11"/>
        <color theme="1"/>
        <name val="Calibri"/>
        <family val="2"/>
        <scheme val="minor"/>
      </font>
      <fill>
        <patternFill patternType="solid">
          <fgColor theme="0" tint="-0.14999847407452621"/>
          <bgColor theme="0" tint="-0.14999847407452621"/>
        </patternFill>
      </fill>
      <alignment horizontal="center" vertical="bottom" textRotation="0" wrapText="0" indent="0" justifyLastLine="0" shrinkToFit="0" readingOrder="0"/>
      <border diagonalUp="0" diagonalDown="0">
        <left/>
        <right/>
        <top style="thin">
          <color theme="1"/>
        </top>
        <bottom/>
        <vertical/>
        <horizontal/>
      </border>
    </dxf>
    <dxf>
      <font>
        <b val="0"/>
        <i val="0"/>
        <strike val="0"/>
        <condense val="0"/>
        <extend val="0"/>
        <outline val="0"/>
        <shadow val="0"/>
        <u val="none"/>
        <vertAlign val="baseline"/>
        <sz val="11"/>
        <color theme="1"/>
        <name val="Calibri"/>
        <family val="2"/>
        <scheme val="minor"/>
      </font>
      <fill>
        <patternFill patternType="solid">
          <fgColor theme="0" tint="-0.14999847407452621"/>
          <bgColor theme="0" tint="-0.14999847407452621"/>
        </patternFill>
      </fill>
      <alignment horizontal="center" vertical="bottom" textRotation="0" wrapText="0" indent="0" justifyLastLine="0" shrinkToFit="0" readingOrder="0"/>
      <border diagonalUp="0" diagonalDown="0">
        <left/>
        <right/>
        <top style="thin">
          <color theme="1"/>
        </top>
        <bottom/>
        <vertical/>
        <horizontal/>
      </border>
    </dxf>
    <dxf>
      <font>
        <b val="0"/>
        <i val="0"/>
        <strike val="0"/>
        <condense val="0"/>
        <extend val="0"/>
        <outline val="0"/>
        <shadow val="0"/>
        <u val="none"/>
        <vertAlign val="baseline"/>
        <sz val="11"/>
        <color theme="1"/>
        <name val="Calibri"/>
        <family val="2"/>
        <scheme val="minor"/>
      </font>
      <fill>
        <patternFill patternType="solid">
          <fgColor theme="0" tint="-0.14999847407452621"/>
          <bgColor theme="0" tint="-0.14999847407452621"/>
        </patternFill>
      </fill>
      <alignment horizontal="center" vertical="bottom" textRotation="0" wrapText="0" indent="0" justifyLastLine="0" shrinkToFit="0" readingOrder="0"/>
      <border diagonalUp="0" diagonalDown="0">
        <left/>
        <right/>
        <top style="thin">
          <color theme="1"/>
        </top>
        <bottom/>
        <vertical/>
        <horizontal/>
      </border>
    </dxf>
    <dxf>
      <border outline="0">
        <top style="thin">
          <color theme="1"/>
        </top>
      </border>
    </dxf>
    <dxf>
      <border outline="0">
        <left style="thin">
          <color theme="1"/>
        </left>
        <right style="thin">
          <color theme="1"/>
        </right>
        <top style="thin">
          <color theme="1"/>
        </top>
        <bottom style="thin">
          <color theme="1"/>
        </bottom>
      </border>
    </dxf>
    <dxf>
      <font>
        <b val="0"/>
        <i val="0"/>
        <strike val="0"/>
        <condense val="0"/>
        <extend val="0"/>
        <outline val="0"/>
        <shadow val="0"/>
        <u val="none"/>
        <vertAlign val="baseline"/>
        <sz val="11"/>
        <color theme="1"/>
        <name val="Calibri"/>
        <family val="2"/>
        <scheme val="minor"/>
      </font>
      <fill>
        <patternFill patternType="solid">
          <fgColor theme="0" tint="-0.14999847407452621"/>
          <bgColor theme="0" tint="-0.14999847407452621"/>
        </patternFill>
      </fill>
      <alignment horizontal="center" vertical="bottom" textRotation="0" wrapText="0" indent="0" justifyLastLine="0" shrinkToFit="0" readingOrder="0"/>
    </dxf>
    <dxf>
      <border outline="0">
        <bottom style="thin">
          <color theme="1"/>
        </bottom>
      </border>
    </dxf>
    <dxf>
      <font>
        <b/>
        <i val="0"/>
        <strike val="0"/>
        <condense val="0"/>
        <extend val="0"/>
        <outline val="0"/>
        <shadow val="0"/>
        <u val="none"/>
        <vertAlign val="baseline"/>
        <sz val="11"/>
        <color theme="0"/>
        <name val="Calibri"/>
        <family val="2"/>
        <scheme val="minor"/>
      </font>
      <fill>
        <patternFill patternType="solid">
          <fgColor theme="1"/>
          <bgColor theme="1"/>
        </patternFill>
      </fill>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numFmt numFmtId="170" formatCode="0#&quot; &quot;##&quot; &quot;##&quot; &quot;##&quot; &quot;##"/>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numFmt numFmtId="0" formatCode="General"/>
      <alignment horizontal="center" vertical="center" textRotation="0" wrapText="0" indent="0" justifyLastLine="0" shrinkToFit="0" readingOrder="0"/>
    </dxf>
    <dxf>
      <numFmt numFmtId="1" formatCode="0"/>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1" indent="0" justifyLastLine="0" shrinkToFit="0" readingOrder="0"/>
    </dxf>
    <dxf>
      <numFmt numFmtId="0" formatCode="General"/>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alignment horizontal="center"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numFmt numFmtId="168" formatCode="#,##0.00\ &quot;€&quot;"/>
      <alignment horizontal="center" vertical="center" textRotation="0" wrapText="0" indent="0" justifyLastLine="0" shrinkToFit="0" readingOrder="0"/>
    </dxf>
    <dxf>
      <font>
        <b val="0"/>
        <i val="0"/>
        <strike val="0"/>
        <condense val="0"/>
        <extend val="0"/>
        <outline val="0"/>
        <shadow val="0"/>
        <u val="none"/>
        <vertAlign val="baseline"/>
        <sz val="11"/>
        <color theme="1"/>
        <name val="Calibri"/>
        <family val="2"/>
        <scheme val="minor"/>
      </font>
      <numFmt numFmtId="168" formatCode="#,##0.00\ &quot;€&quot;"/>
      <alignment horizontal="center" vertical="center" textRotation="0" wrapText="0" indent="0" justifyLastLine="0" shrinkToFit="0" readingOrder="0"/>
    </dxf>
    <dxf>
      <numFmt numFmtId="2" formatCode="0.00"/>
      <alignment horizontal="center" vertical="center" textRotation="0" wrapText="0" indent="0" justifyLastLine="0" shrinkToFit="0" readingOrder="0"/>
    </dxf>
    <dxf>
      <numFmt numFmtId="0" formatCode="General"/>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numFmt numFmtId="167" formatCode="dd/mm/yy;@"/>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numFmt numFmtId="166" formatCode="&quot;besoin&quot;"/>
    </dxf>
    <dxf>
      <alignment horizontal="center" vertical="center" textRotation="0" wrapText="0" indent="0" justifyLastLine="0" shrinkToFit="0" readingOrder="0"/>
    </dxf>
    <dxf>
      <numFmt numFmtId="1" formatCode="0"/>
    </dxf>
    <dxf>
      <numFmt numFmtId="168" formatCode="#,##0.00\ &quot;€&quot;"/>
    </dxf>
    <dxf>
      <numFmt numFmtId="1" formatCode="0"/>
    </dxf>
    <dxf>
      <numFmt numFmtId="168" formatCode="#,##0.00\ &quot;€&quot;"/>
    </dxf>
    <dxf>
      <alignment horizontal="center" vertical="center" textRotation="0" wrapText="1" indent="0" justifyLastLine="0" shrinkToFit="0" readingOrder="0"/>
    </dxf>
    <dxf>
      <numFmt numFmtId="1" formatCode="0"/>
      <alignment horizontal="center" vertical="center" textRotation="0" wrapText="0" indent="0" justifyLastLine="0" shrinkToFit="0" readingOrder="0"/>
    </dxf>
    <dxf>
      <alignment horizontal="center" vertical="center" textRotation="0" wrapText="0" indent="0" justifyLastLine="0" shrinkToFit="0" readingOrder="0"/>
    </dxf>
  </dxfs>
  <tableStyles count="0" defaultTableStyle="TableStyleMedium2" defaultPivotStyle="PivotStyleLight16"/>
  <colors>
    <mruColors>
      <color rgb="FF00AE40"/>
      <color rgb="FF00AC4E"/>
      <color rgb="FF686868"/>
      <color rgb="FFFFD961"/>
      <color rgb="FFA162D0"/>
      <color rgb="FF0039AC"/>
      <color rgb="FFB889DB"/>
      <color rgb="FF15FF7F"/>
      <color rgb="FF0156FF"/>
      <color rgb="FF00934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activeX/activeX6.xml><?xml version="1.0" encoding="utf-8"?>
<ax:ocx xmlns:ax="http://schemas.microsoft.com/office/2006/activeX" xmlns:r="http://schemas.openxmlformats.org/officeDocument/2006/relationships" ax:classid="{D7053240-CE69-11CD-A777-00DD01143C57}" ax:persistence="persistStreamInit" r:id="rId1"/>
</file>

<file path=xl/activeX/activeX7.xml><?xml version="1.0" encoding="utf-8"?>
<ax:ocx xmlns:ax="http://schemas.microsoft.com/office/2006/activeX" xmlns:r="http://schemas.openxmlformats.org/officeDocument/2006/relationships" ax:classid="{D7053240-CE69-11CD-A777-00DD01143C57}" ax:persistence="persistStreamInit" r:id="rId1"/>
</file>

<file path=xl/activeX/activeX8.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8" Type="http://schemas.openxmlformats.org/officeDocument/2006/relationships/image" Target="../media/image8.sv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sv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11" Type="http://schemas.openxmlformats.org/officeDocument/2006/relationships/image" Target="../media/image11.png"/><Relationship Id="rId5" Type="http://schemas.openxmlformats.org/officeDocument/2006/relationships/image" Target="../media/image5.png"/><Relationship Id="rId10" Type="http://schemas.openxmlformats.org/officeDocument/2006/relationships/image" Target="../media/image10.svg"/><Relationship Id="rId4" Type="http://schemas.openxmlformats.org/officeDocument/2006/relationships/image" Target="../media/image4.svg"/><Relationship Id="rId9" Type="http://schemas.openxmlformats.org/officeDocument/2006/relationships/image" Target="../media/image9.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3.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14.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15.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16.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17.emf"/></Relationships>
</file>

<file path=xl/drawings/_rels/vmlDrawing6.vml.rels><?xml version="1.0" encoding="UTF-8" standalone="yes"?>
<Relationships xmlns="http://schemas.openxmlformats.org/package/2006/relationships"><Relationship Id="rId1" Type="http://schemas.openxmlformats.org/officeDocument/2006/relationships/image" Target="../media/image18.emf"/></Relationships>
</file>

<file path=xl/drawings/_rels/vmlDrawing7.vml.rels><?xml version="1.0" encoding="UTF-8" standalone="yes"?>
<Relationships xmlns="http://schemas.openxmlformats.org/package/2006/relationships"><Relationship Id="rId2" Type="http://schemas.openxmlformats.org/officeDocument/2006/relationships/image" Target="../media/image19.emf"/><Relationship Id="rId1" Type="http://schemas.openxmlformats.org/officeDocument/2006/relationships/image" Target="../media/image20.emf"/></Relationships>
</file>

<file path=xl/drawings/drawing1.xml><?xml version="1.0" encoding="utf-8"?>
<xdr:wsDr xmlns:xdr="http://schemas.openxmlformats.org/drawingml/2006/spreadsheetDrawing" xmlns:a="http://schemas.openxmlformats.org/drawingml/2006/main">
  <xdr:twoCellAnchor>
    <xdr:from>
      <xdr:col>8</xdr:col>
      <xdr:colOff>290512</xdr:colOff>
      <xdr:row>18</xdr:row>
      <xdr:rowOff>52387</xdr:rowOff>
    </xdr:from>
    <xdr:to>
      <xdr:col>14</xdr:col>
      <xdr:colOff>232912</xdr:colOff>
      <xdr:row>28</xdr:row>
      <xdr:rowOff>91387</xdr:rowOff>
    </xdr:to>
    <xdr:grpSp>
      <xdr:nvGrpSpPr>
        <xdr:cNvPr id="30" name="Groupe 29">
          <a:extLst>
            <a:ext uri="{FF2B5EF4-FFF2-40B4-BE49-F238E27FC236}">
              <a16:creationId xmlns:a16="http://schemas.microsoft.com/office/drawing/2014/main" id="{00000000-0008-0000-0000-00001E000000}"/>
            </a:ext>
          </a:extLst>
        </xdr:cNvPr>
        <xdr:cNvGrpSpPr/>
      </xdr:nvGrpSpPr>
      <xdr:grpSpPr>
        <a:xfrm>
          <a:off x="5319712" y="3767137"/>
          <a:ext cx="3600000" cy="1944000"/>
          <a:chOff x="1695450" y="2781300"/>
          <a:chExt cx="3600000" cy="1944000"/>
        </a:xfrm>
      </xdr:grpSpPr>
      <xdr:grpSp>
        <xdr:nvGrpSpPr>
          <xdr:cNvPr id="32" name="Groupe 31">
            <a:extLst>
              <a:ext uri="{FF2B5EF4-FFF2-40B4-BE49-F238E27FC236}">
                <a16:creationId xmlns:a16="http://schemas.microsoft.com/office/drawing/2014/main" id="{00000000-0008-0000-0000-000020000000}"/>
              </a:ext>
            </a:extLst>
          </xdr:cNvPr>
          <xdr:cNvGrpSpPr/>
        </xdr:nvGrpSpPr>
        <xdr:grpSpPr>
          <a:xfrm>
            <a:off x="1695450" y="2781300"/>
            <a:ext cx="3600000" cy="1944000"/>
            <a:chOff x="7315200" y="5333100"/>
            <a:chExt cx="3600000" cy="1944000"/>
          </a:xfrm>
        </xdr:grpSpPr>
        <xdr:sp macro="" textlink="">
          <xdr:nvSpPr>
            <xdr:cNvPr id="35" name="Rectangle 34">
              <a:extLst>
                <a:ext uri="{FF2B5EF4-FFF2-40B4-BE49-F238E27FC236}">
                  <a16:creationId xmlns:a16="http://schemas.microsoft.com/office/drawing/2014/main" id="{00000000-0008-0000-0000-000023000000}"/>
                </a:ext>
              </a:extLst>
            </xdr:cNvPr>
            <xdr:cNvSpPr/>
          </xdr:nvSpPr>
          <xdr:spPr>
            <a:xfrm>
              <a:off x="7315200" y="5333100"/>
              <a:ext cx="3600000" cy="1944000"/>
            </a:xfrm>
            <a:prstGeom prst="rect">
              <a:avLst/>
            </a:prstGeom>
            <a:solidFill>
              <a:srgbClr val="FFC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36" name="Rectangle 35">
              <a:extLst>
                <a:ext uri="{FF2B5EF4-FFF2-40B4-BE49-F238E27FC236}">
                  <a16:creationId xmlns:a16="http://schemas.microsoft.com/office/drawing/2014/main" id="{00000000-0008-0000-0000-000024000000}"/>
                </a:ext>
              </a:extLst>
            </xdr:cNvPr>
            <xdr:cNvSpPr/>
          </xdr:nvSpPr>
          <xdr:spPr>
            <a:xfrm>
              <a:off x="7315200" y="6917100"/>
              <a:ext cx="3600000" cy="360000"/>
            </a:xfrm>
            <a:prstGeom prst="rect">
              <a:avLst/>
            </a:prstGeom>
            <a:solidFill>
              <a:srgbClr val="FFD96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grpSp>
      <xdr:sp macro="" textlink="Config!E51">
        <xdr:nvSpPr>
          <xdr:cNvPr id="33" name="ZoneTexte 32">
            <a:extLst>
              <a:ext uri="{FF2B5EF4-FFF2-40B4-BE49-F238E27FC236}">
                <a16:creationId xmlns:a16="http://schemas.microsoft.com/office/drawing/2014/main" id="{00000000-0008-0000-0000-000021000000}"/>
              </a:ext>
            </a:extLst>
          </xdr:cNvPr>
          <xdr:cNvSpPr txBox="1"/>
        </xdr:nvSpPr>
        <xdr:spPr>
          <a:xfrm>
            <a:off x="1962150" y="3182250"/>
            <a:ext cx="1566863" cy="8087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fld id="{AF84B9E0-1866-4FEF-A1EA-A09CF0148960}" type="TxLink">
              <a:rPr lang="en-US" sz="3200" b="1" i="0" u="none" strike="noStrike">
                <a:solidFill>
                  <a:schemeClr val="bg1"/>
                </a:solidFill>
                <a:latin typeface="Calibri"/>
                <a:cs typeface="Calibri"/>
              </a:rPr>
              <a:pPr algn="l"/>
              <a:t> </a:t>
            </a:fld>
            <a:endParaRPr lang="fr-FR" sz="3200" b="1">
              <a:solidFill>
                <a:schemeClr val="bg1"/>
              </a:solidFill>
            </a:endParaRPr>
          </a:p>
        </xdr:txBody>
      </xdr:sp>
      <xdr:sp macro="" textlink="Config!C51">
        <xdr:nvSpPr>
          <xdr:cNvPr id="34" name="ZoneTexte 33">
            <a:extLst>
              <a:ext uri="{FF2B5EF4-FFF2-40B4-BE49-F238E27FC236}">
                <a16:creationId xmlns:a16="http://schemas.microsoft.com/office/drawing/2014/main" id="{00000000-0008-0000-0000-000022000000}"/>
              </a:ext>
            </a:extLst>
          </xdr:cNvPr>
          <xdr:cNvSpPr txBox="1"/>
        </xdr:nvSpPr>
        <xdr:spPr>
          <a:xfrm>
            <a:off x="1743075" y="4382400"/>
            <a:ext cx="3257550" cy="2381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EAF04D1C-1274-4689-9740-C8D7E9EE8721}" type="TxLink">
              <a:rPr lang="en-US" sz="1400" b="1" i="0" u="none" strike="noStrike">
                <a:solidFill>
                  <a:schemeClr val="bg1"/>
                </a:solidFill>
                <a:latin typeface="Calibri"/>
                <a:cs typeface="Calibri"/>
              </a:rPr>
              <a:pPr/>
              <a:t>Top 3 arret machine</a:t>
            </a:fld>
            <a:endParaRPr lang="fr-FR" sz="1400" b="1">
              <a:solidFill>
                <a:schemeClr val="bg1"/>
              </a:solidFill>
            </a:endParaRPr>
          </a:p>
        </xdr:txBody>
      </xdr:sp>
    </xdr:grpSp>
    <xdr:clientData/>
  </xdr:twoCellAnchor>
  <xdr:twoCellAnchor>
    <xdr:from>
      <xdr:col>15</xdr:col>
      <xdr:colOff>133350</xdr:colOff>
      <xdr:row>18</xdr:row>
      <xdr:rowOff>42862</xdr:rowOff>
    </xdr:from>
    <xdr:to>
      <xdr:col>21</xdr:col>
      <xdr:colOff>75750</xdr:colOff>
      <xdr:row>28</xdr:row>
      <xdr:rowOff>81862</xdr:rowOff>
    </xdr:to>
    <xdr:grpSp>
      <xdr:nvGrpSpPr>
        <xdr:cNvPr id="40" name="Groupe 39">
          <a:extLst>
            <a:ext uri="{FF2B5EF4-FFF2-40B4-BE49-F238E27FC236}">
              <a16:creationId xmlns:a16="http://schemas.microsoft.com/office/drawing/2014/main" id="{00000000-0008-0000-0000-000028000000}"/>
            </a:ext>
          </a:extLst>
        </xdr:cNvPr>
        <xdr:cNvGrpSpPr/>
      </xdr:nvGrpSpPr>
      <xdr:grpSpPr>
        <a:xfrm>
          <a:off x="9429750" y="3757612"/>
          <a:ext cx="3600000" cy="1944000"/>
          <a:chOff x="7315200" y="5333100"/>
          <a:chExt cx="3600000" cy="1944000"/>
        </a:xfrm>
      </xdr:grpSpPr>
      <xdr:sp macro="" textlink="">
        <xdr:nvSpPr>
          <xdr:cNvPr id="43" name="Rectangle 42">
            <a:extLst>
              <a:ext uri="{FF2B5EF4-FFF2-40B4-BE49-F238E27FC236}">
                <a16:creationId xmlns:a16="http://schemas.microsoft.com/office/drawing/2014/main" id="{00000000-0008-0000-0000-00002B000000}"/>
              </a:ext>
            </a:extLst>
          </xdr:cNvPr>
          <xdr:cNvSpPr/>
        </xdr:nvSpPr>
        <xdr:spPr>
          <a:xfrm>
            <a:off x="7315200" y="5333100"/>
            <a:ext cx="3600000" cy="1944000"/>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44" name="Rectangle 43">
            <a:extLst>
              <a:ext uri="{FF2B5EF4-FFF2-40B4-BE49-F238E27FC236}">
                <a16:creationId xmlns:a16="http://schemas.microsoft.com/office/drawing/2014/main" id="{00000000-0008-0000-0000-00002C000000}"/>
              </a:ext>
            </a:extLst>
          </xdr:cNvPr>
          <xdr:cNvSpPr/>
        </xdr:nvSpPr>
        <xdr:spPr>
          <a:xfrm>
            <a:off x="7315200" y="6917100"/>
            <a:ext cx="3600000" cy="360000"/>
          </a:xfrm>
          <a:prstGeom prst="rect">
            <a:avLst/>
          </a:prstGeom>
          <a:solidFill>
            <a:srgbClr val="686868"/>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grpSp>
    <xdr:clientData/>
  </xdr:twoCellAnchor>
  <xdr:twoCellAnchor>
    <xdr:from>
      <xdr:col>15</xdr:col>
      <xdr:colOff>180975</xdr:colOff>
      <xdr:row>26</xdr:row>
      <xdr:rowOff>119962</xdr:rowOff>
    </xdr:from>
    <xdr:to>
      <xdr:col>20</xdr:col>
      <xdr:colOff>390525</xdr:colOff>
      <xdr:row>27</xdr:row>
      <xdr:rowOff>167587</xdr:rowOff>
    </xdr:to>
    <xdr:sp macro="" textlink="Config!C52">
      <xdr:nvSpPr>
        <xdr:cNvPr id="42" name="ZoneTexte 41">
          <a:extLst>
            <a:ext uri="{FF2B5EF4-FFF2-40B4-BE49-F238E27FC236}">
              <a16:creationId xmlns:a16="http://schemas.microsoft.com/office/drawing/2014/main" id="{00000000-0008-0000-0000-00002A000000}"/>
            </a:ext>
          </a:extLst>
        </xdr:cNvPr>
        <xdr:cNvSpPr txBox="1"/>
      </xdr:nvSpPr>
      <xdr:spPr>
        <a:xfrm>
          <a:off x="9324975" y="5072962"/>
          <a:ext cx="3257550" cy="2381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58BDA865-6211-4B0F-8444-DDD7EEFD1F02}" type="TxLink">
            <a:rPr lang="en-US" sz="1400" b="1" i="0" u="none" strike="noStrike">
              <a:solidFill>
                <a:schemeClr val="bg1"/>
              </a:solidFill>
              <a:latin typeface="Calibri"/>
              <a:cs typeface="Calibri"/>
            </a:rPr>
            <a:pPr/>
            <a:t>Top 3 articles Sortie</a:t>
          </a:fld>
          <a:endParaRPr lang="fr-FR" sz="1400" b="1">
            <a:solidFill>
              <a:schemeClr val="bg1"/>
            </a:solidFill>
          </a:endParaRPr>
        </a:p>
      </xdr:txBody>
    </xdr:sp>
    <xdr:clientData/>
  </xdr:twoCellAnchor>
  <xdr:twoCellAnchor>
    <xdr:from>
      <xdr:col>1</xdr:col>
      <xdr:colOff>504825</xdr:colOff>
      <xdr:row>18</xdr:row>
      <xdr:rowOff>52387</xdr:rowOff>
    </xdr:from>
    <xdr:to>
      <xdr:col>7</xdr:col>
      <xdr:colOff>447225</xdr:colOff>
      <xdr:row>28</xdr:row>
      <xdr:rowOff>91387</xdr:rowOff>
    </xdr:to>
    <xdr:grpSp>
      <xdr:nvGrpSpPr>
        <xdr:cNvPr id="46" name="Groupe 45">
          <a:extLst>
            <a:ext uri="{FF2B5EF4-FFF2-40B4-BE49-F238E27FC236}">
              <a16:creationId xmlns:a16="http://schemas.microsoft.com/office/drawing/2014/main" id="{00000000-0008-0000-0000-00002E000000}"/>
            </a:ext>
          </a:extLst>
        </xdr:cNvPr>
        <xdr:cNvGrpSpPr/>
      </xdr:nvGrpSpPr>
      <xdr:grpSpPr>
        <a:xfrm>
          <a:off x="1266825" y="3767137"/>
          <a:ext cx="3600000" cy="1944000"/>
          <a:chOff x="1695450" y="2781300"/>
          <a:chExt cx="3600000" cy="1944000"/>
        </a:xfrm>
      </xdr:grpSpPr>
      <xdr:grpSp>
        <xdr:nvGrpSpPr>
          <xdr:cNvPr id="48" name="Groupe 47">
            <a:extLst>
              <a:ext uri="{FF2B5EF4-FFF2-40B4-BE49-F238E27FC236}">
                <a16:creationId xmlns:a16="http://schemas.microsoft.com/office/drawing/2014/main" id="{00000000-0008-0000-0000-000030000000}"/>
              </a:ext>
            </a:extLst>
          </xdr:cNvPr>
          <xdr:cNvGrpSpPr/>
        </xdr:nvGrpSpPr>
        <xdr:grpSpPr>
          <a:xfrm>
            <a:off x="1695450" y="2781300"/>
            <a:ext cx="3600000" cy="1944000"/>
            <a:chOff x="7315200" y="5333100"/>
            <a:chExt cx="3600000" cy="1944000"/>
          </a:xfrm>
        </xdr:grpSpPr>
        <xdr:sp macro="" textlink="">
          <xdr:nvSpPr>
            <xdr:cNvPr id="51" name="Rectangle 50">
              <a:extLst>
                <a:ext uri="{FF2B5EF4-FFF2-40B4-BE49-F238E27FC236}">
                  <a16:creationId xmlns:a16="http://schemas.microsoft.com/office/drawing/2014/main" id="{00000000-0008-0000-0000-000033000000}"/>
                </a:ext>
              </a:extLst>
            </xdr:cNvPr>
            <xdr:cNvSpPr/>
          </xdr:nvSpPr>
          <xdr:spPr>
            <a:xfrm>
              <a:off x="7315200" y="5333100"/>
              <a:ext cx="3600000" cy="1944000"/>
            </a:xfrm>
            <a:prstGeom prst="rect">
              <a:avLst/>
            </a:prstGeom>
            <a:solidFill>
              <a:srgbClr val="7030A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52" name="Rectangle 51">
              <a:extLst>
                <a:ext uri="{FF2B5EF4-FFF2-40B4-BE49-F238E27FC236}">
                  <a16:creationId xmlns:a16="http://schemas.microsoft.com/office/drawing/2014/main" id="{00000000-0008-0000-0000-000034000000}"/>
                </a:ext>
              </a:extLst>
            </xdr:cNvPr>
            <xdr:cNvSpPr/>
          </xdr:nvSpPr>
          <xdr:spPr>
            <a:xfrm>
              <a:off x="7315200" y="6917100"/>
              <a:ext cx="3600000" cy="360000"/>
            </a:xfrm>
            <a:prstGeom prst="rect">
              <a:avLst/>
            </a:prstGeom>
            <a:solidFill>
              <a:srgbClr val="A162D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grpSp>
      <xdr:sp macro="" textlink="Config!E50">
        <xdr:nvSpPr>
          <xdr:cNvPr id="49" name="ZoneTexte 48">
            <a:extLst>
              <a:ext uri="{FF2B5EF4-FFF2-40B4-BE49-F238E27FC236}">
                <a16:creationId xmlns:a16="http://schemas.microsoft.com/office/drawing/2014/main" id="{00000000-0008-0000-0000-000031000000}"/>
              </a:ext>
            </a:extLst>
          </xdr:cNvPr>
          <xdr:cNvSpPr txBox="1"/>
        </xdr:nvSpPr>
        <xdr:spPr>
          <a:xfrm>
            <a:off x="1971675" y="3182250"/>
            <a:ext cx="1409700" cy="8087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fld id="{F811E819-4BA5-4EBB-B303-9E88E70C939A}" type="TxLink">
              <a:rPr lang="en-US" sz="3200" b="1" i="0" u="none" strike="noStrike">
                <a:solidFill>
                  <a:schemeClr val="bg1"/>
                </a:solidFill>
                <a:latin typeface="Calibri"/>
                <a:cs typeface="Calibri"/>
              </a:rPr>
              <a:pPr algn="l"/>
              <a:t> </a:t>
            </a:fld>
            <a:endParaRPr lang="fr-FR" sz="3200" b="1">
              <a:solidFill>
                <a:schemeClr val="bg1"/>
              </a:solidFill>
            </a:endParaRPr>
          </a:p>
        </xdr:txBody>
      </xdr:sp>
      <xdr:sp macro="" textlink="Config!C50">
        <xdr:nvSpPr>
          <xdr:cNvPr id="50" name="ZoneTexte 49">
            <a:extLst>
              <a:ext uri="{FF2B5EF4-FFF2-40B4-BE49-F238E27FC236}">
                <a16:creationId xmlns:a16="http://schemas.microsoft.com/office/drawing/2014/main" id="{00000000-0008-0000-0000-000032000000}"/>
              </a:ext>
            </a:extLst>
          </xdr:cNvPr>
          <xdr:cNvSpPr txBox="1"/>
        </xdr:nvSpPr>
        <xdr:spPr>
          <a:xfrm>
            <a:off x="1743075" y="4382400"/>
            <a:ext cx="3257550" cy="2381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6A4B896F-8ABE-4EC7-A928-067D0DD0BDA6}" type="TxLink">
              <a:rPr lang="en-US" sz="1400" b="1" i="0" u="none" strike="noStrike">
                <a:solidFill>
                  <a:schemeClr val="bg1"/>
                </a:solidFill>
                <a:latin typeface="Calibri"/>
                <a:cs typeface="Calibri"/>
              </a:rPr>
              <a:pPr/>
              <a:t>Temps d'arret moyen</a:t>
            </a:fld>
            <a:endParaRPr lang="fr-FR" sz="1400" b="1">
              <a:solidFill>
                <a:schemeClr val="bg1"/>
              </a:solidFill>
            </a:endParaRPr>
          </a:p>
        </xdr:txBody>
      </xdr:sp>
    </xdr:grpSp>
    <xdr:clientData/>
  </xdr:twoCellAnchor>
  <xdr:twoCellAnchor>
    <xdr:from>
      <xdr:col>8</xdr:col>
      <xdr:colOff>290512</xdr:colOff>
      <xdr:row>6</xdr:row>
      <xdr:rowOff>61912</xdr:rowOff>
    </xdr:from>
    <xdr:to>
      <xdr:col>14</xdr:col>
      <xdr:colOff>232912</xdr:colOff>
      <xdr:row>16</xdr:row>
      <xdr:rowOff>100912</xdr:rowOff>
    </xdr:to>
    <xdr:grpSp>
      <xdr:nvGrpSpPr>
        <xdr:cNvPr id="54" name="Groupe 53">
          <a:extLst>
            <a:ext uri="{FF2B5EF4-FFF2-40B4-BE49-F238E27FC236}">
              <a16:creationId xmlns:a16="http://schemas.microsoft.com/office/drawing/2014/main" id="{00000000-0008-0000-0000-000036000000}"/>
            </a:ext>
          </a:extLst>
        </xdr:cNvPr>
        <xdr:cNvGrpSpPr/>
      </xdr:nvGrpSpPr>
      <xdr:grpSpPr>
        <a:xfrm>
          <a:off x="5319712" y="1490662"/>
          <a:ext cx="3600000" cy="1944000"/>
          <a:chOff x="1695450" y="2781300"/>
          <a:chExt cx="3600000" cy="1944000"/>
        </a:xfrm>
      </xdr:grpSpPr>
      <xdr:grpSp>
        <xdr:nvGrpSpPr>
          <xdr:cNvPr id="56" name="Groupe 55">
            <a:extLst>
              <a:ext uri="{FF2B5EF4-FFF2-40B4-BE49-F238E27FC236}">
                <a16:creationId xmlns:a16="http://schemas.microsoft.com/office/drawing/2014/main" id="{00000000-0008-0000-0000-000038000000}"/>
              </a:ext>
            </a:extLst>
          </xdr:cNvPr>
          <xdr:cNvGrpSpPr/>
        </xdr:nvGrpSpPr>
        <xdr:grpSpPr>
          <a:xfrm>
            <a:off x="1695450" y="2781300"/>
            <a:ext cx="3600000" cy="1944000"/>
            <a:chOff x="7315200" y="5333100"/>
            <a:chExt cx="3600000" cy="1944000"/>
          </a:xfrm>
        </xdr:grpSpPr>
        <xdr:sp macro="" textlink="">
          <xdr:nvSpPr>
            <xdr:cNvPr id="59" name="Rectangle 58">
              <a:extLst>
                <a:ext uri="{FF2B5EF4-FFF2-40B4-BE49-F238E27FC236}">
                  <a16:creationId xmlns:a16="http://schemas.microsoft.com/office/drawing/2014/main" id="{00000000-0008-0000-0000-00003B000000}"/>
                </a:ext>
              </a:extLst>
            </xdr:cNvPr>
            <xdr:cNvSpPr/>
          </xdr:nvSpPr>
          <xdr:spPr>
            <a:xfrm>
              <a:off x="7315200" y="5333100"/>
              <a:ext cx="3600000" cy="1944000"/>
            </a:xfrm>
            <a:prstGeom prst="rect">
              <a:avLst/>
            </a:prstGeom>
            <a:solidFill>
              <a:srgbClr val="00B05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60" name="Rectangle 59">
              <a:extLst>
                <a:ext uri="{FF2B5EF4-FFF2-40B4-BE49-F238E27FC236}">
                  <a16:creationId xmlns:a16="http://schemas.microsoft.com/office/drawing/2014/main" id="{00000000-0008-0000-0000-00003C000000}"/>
                </a:ext>
              </a:extLst>
            </xdr:cNvPr>
            <xdr:cNvSpPr/>
          </xdr:nvSpPr>
          <xdr:spPr>
            <a:xfrm>
              <a:off x="7315200" y="6917100"/>
              <a:ext cx="3600000" cy="360000"/>
            </a:xfrm>
            <a:prstGeom prst="rect">
              <a:avLst/>
            </a:prstGeom>
            <a:solidFill>
              <a:srgbClr val="15FF7F"/>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grpSp>
      <xdr:sp macro="" textlink="Config!E48">
        <xdr:nvSpPr>
          <xdr:cNvPr id="57" name="ZoneTexte 56">
            <a:extLst>
              <a:ext uri="{FF2B5EF4-FFF2-40B4-BE49-F238E27FC236}">
                <a16:creationId xmlns:a16="http://schemas.microsoft.com/office/drawing/2014/main" id="{00000000-0008-0000-0000-000039000000}"/>
              </a:ext>
            </a:extLst>
          </xdr:cNvPr>
          <xdr:cNvSpPr txBox="1"/>
        </xdr:nvSpPr>
        <xdr:spPr>
          <a:xfrm>
            <a:off x="2047875" y="3191775"/>
            <a:ext cx="1281113" cy="8087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0" indent="0" algn="l"/>
            <a:fld id="{431F28FF-5C9B-4154-8B42-585BC42D8FB1}" type="TxLink">
              <a:rPr lang="en-US" sz="3200" b="1" i="0" u="none" strike="noStrike">
                <a:solidFill>
                  <a:schemeClr val="bg1"/>
                </a:solidFill>
                <a:latin typeface="Calibri"/>
                <a:ea typeface="+mn-ea"/>
                <a:cs typeface="Calibri"/>
              </a:rPr>
              <a:pPr marL="0" indent="0" algn="l"/>
              <a:t>3</a:t>
            </a:fld>
            <a:endParaRPr lang="fr-FR" sz="3200" b="1" i="0" u="none" strike="noStrike">
              <a:solidFill>
                <a:schemeClr val="bg1"/>
              </a:solidFill>
              <a:latin typeface="Calibri"/>
              <a:ea typeface="+mn-ea"/>
              <a:cs typeface="Calibri"/>
            </a:endParaRPr>
          </a:p>
        </xdr:txBody>
      </xdr:sp>
      <xdr:sp macro="" textlink="Config!C48">
        <xdr:nvSpPr>
          <xdr:cNvPr id="58" name="ZoneTexte 57">
            <a:extLst>
              <a:ext uri="{FF2B5EF4-FFF2-40B4-BE49-F238E27FC236}">
                <a16:creationId xmlns:a16="http://schemas.microsoft.com/office/drawing/2014/main" id="{00000000-0008-0000-0000-00003A000000}"/>
              </a:ext>
            </a:extLst>
          </xdr:cNvPr>
          <xdr:cNvSpPr txBox="1"/>
        </xdr:nvSpPr>
        <xdr:spPr>
          <a:xfrm>
            <a:off x="1743075" y="4382400"/>
            <a:ext cx="3257550" cy="3181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indent="0"/>
            <a:fld id="{D5359528-E2FB-40F0-922B-54D558DAD647}" type="TxLink">
              <a:rPr lang="en-US" sz="1400" b="1" i="0" u="none" strike="noStrike">
                <a:solidFill>
                  <a:schemeClr val="bg1"/>
                </a:solidFill>
                <a:latin typeface="Calibri"/>
                <a:ea typeface="+mn-ea"/>
                <a:cs typeface="Calibri"/>
              </a:rPr>
              <a:pPr marL="0" indent="0"/>
              <a:t>Article en commande</a:t>
            </a:fld>
            <a:endParaRPr lang="fr-FR" sz="1400" b="1" i="0" u="none" strike="noStrike">
              <a:solidFill>
                <a:schemeClr val="bg1"/>
              </a:solidFill>
              <a:latin typeface="Calibri"/>
              <a:ea typeface="+mn-ea"/>
              <a:cs typeface="Calibri"/>
            </a:endParaRPr>
          </a:p>
        </xdr:txBody>
      </xdr:sp>
    </xdr:grpSp>
    <xdr:clientData/>
  </xdr:twoCellAnchor>
  <xdr:twoCellAnchor>
    <xdr:from>
      <xdr:col>15</xdr:col>
      <xdr:colOff>76200</xdr:colOff>
      <xdr:row>6</xdr:row>
      <xdr:rowOff>61912</xdr:rowOff>
    </xdr:from>
    <xdr:to>
      <xdr:col>21</xdr:col>
      <xdr:colOff>18600</xdr:colOff>
      <xdr:row>16</xdr:row>
      <xdr:rowOff>100912</xdr:rowOff>
    </xdr:to>
    <xdr:grpSp>
      <xdr:nvGrpSpPr>
        <xdr:cNvPr id="62" name="Groupe 61">
          <a:extLst>
            <a:ext uri="{FF2B5EF4-FFF2-40B4-BE49-F238E27FC236}">
              <a16:creationId xmlns:a16="http://schemas.microsoft.com/office/drawing/2014/main" id="{00000000-0008-0000-0000-00003E000000}"/>
            </a:ext>
          </a:extLst>
        </xdr:cNvPr>
        <xdr:cNvGrpSpPr/>
      </xdr:nvGrpSpPr>
      <xdr:grpSpPr>
        <a:xfrm>
          <a:off x="9372600" y="1490662"/>
          <a:ext cx="3600000" cy="1944000"/>
          <a:chOff x="1695450" y="2781300"/>
          <a:chExt cx="3600000" cy="1944000"/>
        </a:xfrm>
        <a:solidFill>
          <a:srgbClr val="FF0000"/>
        </a:solidFill>
      </xdr:grpSpPr>
      <xdr:grpSp>
        <xdr:nvGrpSpPr>
          <xdr:cNvPr id="64" name="Groupe 63">
            <a:extLst>
              <a:ext uri="{FF2B5EF4-FFF2-40B4-BE49-F238E27FC236}">
                <a16:creationId xmlns:a16="http://schemas.microsoft.com/office/drawing/2014/main" id="{00000000-0008-0000-0000-000040000000}"/>
              </a:ext>
            </a:extLst>
          </xdr:cNvPr>
          <xdr:cNvGrpSpPr/>
        </xdr:nvGrpSpPr>
        <xdr:grpSpPr>
          <a:xfrm>
            <a:off x="1695450" y="2781300"/>
            <a:ext cx="3600000" cy="1944000"/>
            <a:chOff x="7315200" y="5333100"/>
            <a:chExt cx="3600000" cy="1944000"/>
          </a:xfrm>
          <a:grpFill/>
        </xdr:grpSpPr>
        <xdr:sp macro="" textlink="">
          <xdr:nvSpPr>
            <xdr:cNvPr id="67" name="Rectangle 66">
              <a:extLst>
                <a:ext uri="{FF2B5EF4-FFF2-40B4-BE49-F238E27FC236}">
                  <a16:creationId xmlns:a16="http://schemas.microsoft.com/office/drawing/2014/main" id="{00000000-0008-0000-0000-000043000000}"/>
                </a:ext>
              </a:extLst>
            </xdr:cNvPr>
            <xdr:cNvSpPr/>
          </xdr:nvSpPr>
          <xdr:spPr>
            <a:xfrm>
              <a:off x="7315200" y="5333100"/>
              <a:ext cx="3600000" cy="1944000"/>
            </a:xfrm>
            <a:prstGeom prst="rect">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68" name="Rectangle 67">
              <a:extLst>
                <a:ext uri="{FF2B5EF4-FFF2-40B4-BE49-F238E27FC236}">
                  <a16:creationId xmlns:a16="http://schemas.microsoft.com/office/drawing/2014/main" id="{00000000-0008-0000-0000-000044000000}"/>
                </a:ext>
              </a:extLst>
            </xdr:cNvPr>
            <xdr:cNvSpPr/>
          </xdr:nvSpPr>
          <xdr:spPr>
            <a:xfrm>
              <a:off x="7315200" y="6917100"/>
              <a:ext cx="3600000" cy="360000"/>
            </a:xfrm>
            <a:prstGeom prst="rect">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grpSp>
      <xdr:sp macro="" textlink="Config!E49">
        <xdr:nvSpPr>
          <xdr:cNvPr id="65" name="ZoneTexte 64">
            <a:extLst>
              <a:ext uri="{FF2B5EF4-FFF2-40B4-BE49-F238E27FC236}">
                <a16:creationId xmlns:a16="http://schemas.microsoft.com/office/drawing/2014/main" id="{00000000-0008-0000-0000-000041000000}"/>
              </a:ext>
            </a:extLst>
          </xdr:cNvPr>
          <xdr:cNvSpPr txBox="1"/>
        </xdr:nvSpPr>
        <xdr:spPr>
          <a:xfrm>
            <a:off x="2000250" y="3182250"/>
            <a:ext cx="1028700" cy="8087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fld id="{D5C0C438-5CFB-4F8A-B54D-B2CEA37C1B78}" type="TxLink">
              <a:rPr lang="en-US" sz="3200" b="1" i="0" u="none" strike="noStrike">
                <a:solidFill>
                  <a:schemeClr val="bg1"/>
                </a:solidFill>
                <a:latin typeface="Calibri"/>
                <a:cs typeface="Calibri"/>
              </a:rPr>
              <a:pPr algn="l"/>
              <a:t>1</a:t>
            </a:fld>
            <a:endParaRPr lang="fr-FR" sz="3200" b="1">
              <a:solidFill>
                <a:schemeClr val="bg1"/>
              </a:solidFill>
            </a:endParaRPr>
          </a:p>
        </xdr:txBody>
      </xdr:sp>
      <xdr:sp macro="" textlink="Config!C49">
        <xdr:nvSpPr>
          <xdr:cNvPr id="66" name="ZoneTexte 65">
            <a:extLst>
              <a:ext uri="{FF2B5EF4-FFF2-40B4-BE49-F238E27FC236}">
                <a16:creationId xmlns:a16="http://schemas.microsoft.com/office/drawing/2014/main" id="{00000000-0008-0000-0000-000042000000}"/>
              </a:ext>
            </a:extLst>
          </xdr:cNvPr>
          <xdr:cNvSpPr txBox="1"/>
        </xdr:nvSpPr>
        <xdr:spPr>
          <a:xfrm>
            <a:off x="1743075" y="4382400"/>
            <a:ext cx="3257550" cy="238125"/>
          </a:xfrm>
          <a:prstGeom prst="rect">
            <a:avLst/>
          </a:prstGeom>
          <a:grp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E6B28C0C-53DF-4B36-990D-E80D2A4B046F}" type="TxLink">
              <a:rPr lang="en-US" sz="1400" b="1" i="0" u="none" strike="noStrike">
                <a:solidFill>
                  <a:schemeClr val="bg1"/>
                </a:solidFill>
                <a:latin typeface="Calibri"/>
                <a:cs typeface="Calibri"/>
              </a:rPr>
              <a:pPr/>
              <a:t>Article critique</a:t>
            </a:fld>
            <a:endParaRPr lang="fr-FR" sz="1400" b="1">
              <a:solidFill>
                <a:schemeClr val="bg1"/>
              </a:solidFill>
            </a:endParaRPr>
          </a:p>
        </xdr:txBody>
      </xdr:sp>
    </xdr:grpSp>
    <xdr:clientData/>
  </xdr:twoCellAnchor>
  <xdr:twoCellAnchor>
    <xdr:from>
      <xdr:col>1</xdr:col>
      <xdr:colOff>504825</xdr:colOff>
      <xdr:row>6</xdr:row>
      <xdr:rowOff>61912</xdr:rowOff>
    </xdr:from>
    <xdr:to>
      <xdr:col>7</xdr:col>
      <xdr:colOff>447225</xdr:colOff>
      <xdr:row>16</xdr:row>
      <xdr:rowOff>100912</xdr:rowOff>
    </xdr:to>
    <xdr:grpSp>
      <xdr:nvGrpSpPr>
        <xdr:cNvPr id="70" name="Groupe 69">
          <a:extLst>
            <a:ext uri="{FF2B5EF4-FFF2-40B4-BE49-F238E27FC236}">
              <a16:creationId xmlns:a16="http://schemas.microsoft.com/office/drawing/2014/main" id="{00000000-0008-0000-0000-000046000000}"/>
            </a:ext>
          </a:extLst>
        </xdr:cNvPr>
        <xdr:cNvGrpSpPr/>
      </xdr:nvGrpSpPr>
      <xdr:grpSpPr>
        <a:xfrm>
          <a:off x="1266825" y="1490662"/>
          <a:ext cx="3600000" cy="1944000"/>
          <a:chOff x="1695450" y="2781300"/>
          <a:chExt cx="3600000" cy="1944000"/>
        </a:xfrm>
      </xdr:grpSpPr>
      <xdr:grpSp>
        <xdr:nvGrpSpPr>
          <xdr:cNvPr id="72" name="Groupe 71">
            <a:extLst>
              <a:ext uri="{FF2B5EF4-FFF2-40B4-BE49-F238E27FC236}">
                <a16:creationId xmlns:a16="http://schemas.microsoft.com/office/drawing/2014/main" id="{00000000-0008-0000-0000-000048000000}"/>
              </a:ext>
            </a:extLst>
          </xdr:cNvPr>
          <xdr:cNvGrpSpPr/>
        </xdr:nvGrpSpPr>
        <xdr:grpSpPr>
          <a:xfrm>
            <a:off x="1695450" y="2781300"/>
            <a:ext cx="3600000" cy="1944000"/>
            <a:chOff x="7315200" y="5333100"/>
            <a:chExt cx="3600000" cy="1944000"/>
          </a:xfrm>
        </xdr:grpSpPr>
        <xdr:sp macro="" textlink="">
          <xdr:nvSpPr>
            <xdr:cNvPr id="75" name="Rectangle 74">
              <a:extLst>
                <a:ext uri="{FF2B5EF4-FFF2-40B4-BE49-F238E27FC236}">
                  <a16:creationId xmlns:a16="http://schemas.microsoft.com/office/drawing/2014/main" id="{00000000-0008-0000-0000-00004B000000}"/>
                </a:ext>
              </a:extLst>
            </xdr:cNvPr>
            <xdr:cNvSpPr/>
          </xdr:nvSpPr>
          <xdr:spPr>
            <a:xfrm>
              <a:off x="7315200" y="5333100"/>
              <a:ext cx="3600000" cy="1944000"/>
            </a:xfrm>
            <a:prstGeom prst="rect">
              <a:avLst/>
            </a:prstGeom>
            <a:solidFill>
              <a:srgbClr val="00206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76" name="Rectangle 75">
              <a:extLst>
                <a:ext uri="{FF2B5EF4-FFF2-40B4-BE49-F238E27FC236}">
                  <a16:creationId xmlns:a16="http://schemas.microsoft.com/office/drawing/2014/main" id="{00000000-0008-0000-0000-00004C000000}"/>
                </a:ext>
              </a:extLst>
            </xdr:cNvPr>
            <xdr:cNvSpPr/>
          </xdr:nvSpPr>
          <xdr:spPr>
            <a:xfrm>
              <a:off x="7315200" y="6917100"/>
              <a:ext cx="3600000" cy="360000"/>
            </a:xfrm>
            <a:prstGeom prst="rect">
              <a:avLst/>
            </a:prstGeom>
            <a:solidFill>
              <a:srgbClr val="0039A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grpSp>
      <xdr:sp macro="" textlink="Config!E47">
        <xdr:nvSpPr>
          <xdr:cNvPr id="73" name="ZoneTexte 72">
            <a:extLst>
              <a:ext uri="{FF2B5EF4-FFF2-40B4-BE49-F238E27FC236}">
                <a16:creationId xmlns:a16="http://schemas.microsoft.com/office/drawing/2014/main" id="{00000000-0008-0000-0000-000049000000}"/>
              </a:ext>
            </a:extLst>
          </xdr:cNvPr>
          <xdr:cNvSpPr txBox="1"/>
        </xdr:nvSpPr>
        <xdr:spPr>
          <a:xfrm>
            <a:off x="1847850" y="3182250"/>
            <a:ext cx="2686050" cy="8087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fld id="{3C4D429F-D6FB-4ADC-87D6-52D8074B06B7}" type="TxLink">
              <a:rPr lang="en-US" sz="3200" b="1" i="0" u="none" strike="noStrike">
                <a:solidFill>
                  <a:schemeClr val="bg1"/>
                </a:solidFill>
                <a:latin typeface="Calibri"/>
                <a:cs typeface="Calibri"/>
              </a:rPr>
              <a:pPr algn="l"/>
              <a:t>6 071,97 €</a:t>
            </a:fld>
            <a:endParaRPr lang="fr-FR" sz="3200" b="1">
              <a:solidFill>
                <a:schemeClr val="bg1"/>
              </a:solidFill>
            </a:endParaRPr>
          </a:p>
        </xdr:txBody>
      </xdr:sp>
      <xdr:sp macro="" textlink="Config!C47">
        <xdr:nvSpPr>
          <xdr:cNvPr id="74" name="ZoneTexte 73">
            <a:extLst>
              <a:ext uri="{FF2B5EF4-FFF2-40B4-BE49-F238E27FC236}">
                <a16:creationId xmlns:a16="http://schemas.microsoft.com/office/drawing/2014/main" id="{00000000-0008-0000-0000-00004A000000}"/>
              </a:ext>
            </a:extLst>
          </xdr:cNvPr>
          <xdr:cNvSpPr txBox="1"/>
        </xdr:nvSpPr>
        <xdr:spPr>
          <a:xfrm>
            <a:off x="1743075" y="4382400"/>
            <a:ext cx="3257550" cy="2381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F262809C-16B1-4FE8-AB5B-829B6F541324}" type="TxLink">
              <a:rPr lang="en-US" sz="1400" b="1" i="0" u="none" strike="noStrike">
                <a:solidFill>
                  <a:schemeClr val="bg1"/>
                </a:solidFill>
                <a:latin typeface="Calibri"/>
                <a:cs typeface="Calibri"/>
              </a:rPr>
              <a:pPr/>
              <a:t>Valeur de Stock</a:t>
            </a:fld>
            <a:endParaRPr lang="fr-FR" sz="1400" b="1">
              <a:solidFill>
                <a:schemeClr val="bg1"/>
              </a:solidFill>
            </a:endParaRPr>
          </a:p>
        </xdr:txBody>
      </xdr:sp>
    </xdr:grpSp>
    <xdr:clientData/>
  </xdr:twoCellAnchor>
  <xdr:twoCellAnchor>
    <xdr:from>
      <xdr:col>15</xdr:col>
      <xdr:colOff>228600</xdr:colOff>
      <xdr:row>19</xdr:row>
      <xdr:rowOff>5662</xdr:rowOff>
    </xdr:from>
    <xdr:to>
      <xdr:col>18</xdr:col>
      <xdr:colOff>76200</xdr:colOff>
      <xdr:row>25</xdr:row>
      <xdr:rowOff>94350</xdr:rowOff>
    </xdr:to>
    <xdr:grpSp>
      <xdr:nvGrpSpPr>
        <xdr:cNvPr id="79" name="Groupe 78">
          <a:extLst>
            <a:ext uri="{FF2B5EF4-FFF2-40B4-BE49-F238E27FC236}">
              <a16:creationId xmlns:a16="http://schemas.microsoft.com/office/drawing/2014/main" id="{00000000-0008-0000-0000-00004F000000}"/>
            </a:ext>
          </a:extLst>
        </xdr:cNvPr>
        <xdr:cNvGrpSpPr/>
      </xdr:nvGrpSpPr>
      <xdr:grpSpPr>
        <a:xfrm>
          <a:off x="9525000" y="3910912"/>
          <a:ext cx="1676400" cy="1231688"/>
          <a:chOff x="9372600" y="3539437"/>
          <a:chExt cx="2686050" cy="1231688"/>
        </a:xfrm>
      </xdr:grpSpPr>
      <xdr:sp macro="" textlink="Config!E52">
        <xdr:nvSpPr>
          <xdr:cNvPr id="41" name="ZoneTexte 40">
            <a:extLst>
              <a:ext uri="{FF2B5EF4-FFF2-40B4-BE49-F238E27FC236}">
                <a16:creationId xmlns:a16="http://schemas.microsoft.com/office/drawing/2014/main" id="{00000000-0008-0000-0000-000029000000}"/>
              </a:ext>
            </a:extLst>
          </xdr:cNvPr>
          <xdr:cNvSpPr txBox="1"/>
        </xdr:nvSpPr>
        <xdr:spPr>
          <a:xfrm>
            <a:off x="9372600" y="3539437"/>
            <a:ext cx="2686050" cy="46106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fld id="{EE18E661-9909-4F2F-9C65-D5D071F27A09}" type="TxLink">
              <a:rPr lang="en-US" sz="2000" b="1" i="0" u="none" strike="noStrike">
                <a:solidFill>
                  <a:schemeClr val="bg1"/>
                </a:solidFill>
                <a:latin typeface="Calibri"/>
                <a:cs typeface="Calibri"/>
              </a:rPr>
              <a:pPr algn="l"/>
              <a:t>ART-00051</a:t>
            </a:fld>
            <a:endParaRPr lang="fr-FR" sz="4000" b="1">
              <a:solidFill>
                <a:schemeClr val="bg1"/>
              </a:solidFill>
            </a:endParaRPr>
          </a:p>
        </xdr:txBody>
      </xdr:sp>
      <xdr:sp macro="" textlink="Config!G52">
        <xdr:nvSpPr>
          <xdr:cNvPr id="77" name="ZoneTexte 76">
            <a:extLst>
              <a:ext uri="{FF2B5EF4-FFF2-40B4-BE49-F238E27FC236}">
                <a16:creationId xmlns:a16="http://schemas.microsoft.com/office/drawing/2014/main" id="{00000000-0008-0000-0000-00004D000000}"/>
              </a:ext>
            </a:extLst>
          </xdr:cNvPr>
          <xdr:cNvSpPr txBox="1"/>
        </xdr:nvSpPr>
        <xdr:spPr>
          <a:xfrm>
            <a:off x="9372600" y="4310062"/>
            <a:ext cx="2686050" cy="46106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fld id="{13F4A1FC-51ED-45AB-A493-2338D067015E}" type="TxLink">
              <a:rPr lang="en-US" sz="2000" b="1" i="0" u="none" strike="noStrike">
                <a:solidFill>
                  <a:schemeClr val="bg1"/>
                </a:solidFill>
                <a:latin typeface="Calibri"/>
                <a:cs typeface="Calibri"/>
              </a:rPr>
              <a:pPr algn="l"/>
              <a:t> </a:t>
            </a:fld>
            <a:endParaRPr lang="fr-FR" sz="4000" b="1">
              <a:solidFill>
                <a:schemeClr val="bg1"/>
              </a:solidFill>
            </a:endParaRPr>
          </a:p>
        </xdr:txBody>
      </xdr:sp>
      <xdr:sp macro="" textlink="Config!F52">
        <xdr:nvSpPr>
          <xdr:cNvPr id="78" name="ZoneTexte 77">
            <a:extLst>
              <a:ext uri="{FF2B5EF4-FFF2-40B4-BE49-F238E27FC236}">
                <a16:creationId xmlns:a16="http://schemas.microsoft.com/office/drawing/2014/main" id="{00000000-0008-0000-0000-00004E000000}"/>
              </a:ext>
            </a:extLst>
          </xdr:cNvPr>
          <xdr:cNvSpPr txBox="1"/>
        </xdr:nvSpPr>
        <xdr:spPr>
          <a:xfrm>
            <a:off x="9372600" y="3924750"/>
            <a:ext cx="2686050" cy="46106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fld id="{6AFEEBF8-D9B1-4F6F-8C03-E256E8E1889F}" type="TxLink">
              <a:rPr lang="en-US" sz="2000" b="1" i="0" u="none" strike="noStrike">
                <a:solidFill>
                  <a:schemeClr val="bg1"/>
                </a:solidFill>
                <a:latin typeface="Calibri"/>
                <a:cs typeface="Calibri"/>
              </a:rPr>
              <a:pPr algn="l"/>
              <a:t> </a:t>
            </a:fld>
            <a:endParaRPr lang="fr-FR" sz="4000" b="1">
              <a:solidFill>
                <a:schemeClr val="bg1"/>
              </a:solidFill>
            </a:endParaRPr>
          </a:p>
        </xdr:txBody>
      </xdr:sp>
    </xdr:grpSp>
    <xdr:clientData/>
  </xdr:twoCellAnchor>
  <xdr:twoCellAnchor editAs="oneCell">
    <xdr:from>
      <xdr:col>5</xdr:col>
      <xdr:colOff>371475</xdr:colOff>
      <xdr:row>8</xdr:row>
      <xdr:rowOff>57150</xdr:rowOff>
    </xdr:from>
    <xdr:to>
      <xdr:col>7</xdr:col>
      <xdr:colOff>232275</xdr:colOff>
      <xdr:row>13</xdr:row>
      <xdr:rowOff>184650</xdr:rowOff>
    </xdr:to>
    <xdr:pic>
      <xdr:nvPicPr>
        <xdr:cNvPr id="2" name="Graphique 6" descr="Pièces avec un remplissage uni">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96DAC541-7B7A-43D3-8B79-37D633B846F1}">
              <asvg:svgBlip xmlns:asvg="http://schemas.microsoft.com/office/drawing/2016/SVG/main" r:embed="rId2"/>
            </a:ext>
          </a:extLst>
        </a:blip>
        <a:stretch>
          <a:fillRect/>
        </a:stretch>
      </xdr:blipFill>
      <xdr:spPr>
        <a:xfrm>
          <a:off x="3571875" y="1866900"/>
          <a:ext cx="1080000" cy="1080000"/>
        </a:xfrm>
        <a:prstGeom prst="rect">
          <a:avLst/>
        </a:prstGeom>
      </xdr:spPr>
    </xdr:pic>
    <xdr:clientData/>
  </xdr:twoCellAnchor>
  <xdr:twoCellAnchor editAs="oneCell">
    <xdr:from>
      <xdr:col>12</xdr:col>
      <xdr:colOff>142875</xdr:colOff>
      <xdr:row>7</xdr:row>
      <xdr:rowOff>133350</xdr:rowOff>
    </xdr:from>
    <xdr:to>
      <xdr:col>14</xdr:col>
      <xdr:colOff>3675</xdr:colOff>
      <xdr:row>13</xdr:row>
      <xdr:rowOff>70350</xdr:rowOff>
    </xdr:to>
    <xdr:pic>
      <xdr:nvPicPr>
        <xdr:cNvPr id="3" name="Graphique 16" descr="Porte-bloc avec un remplissage uni">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3">
          <a:extLst>
            <a:ext uri="{96DAC541-7B7A-43D3-8B79-37D633B846F1}">
              <asvg:svgBlip xmlns:asvg="http://schemas.microsoft.com/office/drawing/2016/SVG/main" r:embed="rId4"/>
            </a:ext>
          </a:extLst>
        </a:blip>
        <a:stretch>
          <a:fillRect/>
        </a:stretch>
      </xdr:blipFill>
      <xdr:spPr>
        <a:xfrm>
          <a:off x="7610475" y="1752600"/>
          <a:ext cx="1080000" cy="1080000"/>
        </a:xfrm>
        <a:prstGeom prst="rect">
          <a:avLst/>
        </a:prstGeom>
      </xdr:spPr>
    </xdr:pic>
    <xdr:clientData/>
  </xdr:twoCellAnchor>
  <xdr:twoCellAnchor editAs="oneCell">
    <xdr:from>
      <xdr:col>18</xdr:col>
      <xdr:colOff>457200</xdr:colOff>
      <xdr:row>7</xdr:row>
      <xdr:rowOff>171450</xdr:rowOff>
    </xdr:from>
    <xdr:to>
      <xdr:col>20</xdr:col>
      <xdr:colOff>318000</xdr:colOff>
      <xdr:row>13</xdr:row>
      <xdr:rowOff>108450</xdr:rowOff>
    </xdr:to>
    <xdr:pic>
      <xdr:nvPicPr>
        <xdr:cNvPr id="4" name="Graphique 8" descr="Sirène avec un remplissage uni">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5">
          <a:extLst>
            <a:ext uri="{96DAC541-7B7A-43D3-8B79-37D633B846F1}">
              <asvg:svgBlip xmlns:asvg="http://schemas.microsoft.com/office/drawing/2016/SVG/main" r:embed="rId6"/>
            </a:ext>
          </a:extLst>
        </a:blip>
        <a:stretch>
          <a:fillRect/>
        </a:stretch>
      </xdr:blipFill>
      <xdr:spPr>
        <a:xfrm>
          <a:off x="11582400" y="1790700"/>
          <a:ext cx="1080000" cy="1080000"/>
        </a:xfrm>
        <a:prstGeom prst="rect">
          <a:avLst/>
        </a:prstGeom>
      </xdr:spPr>
    </xdr:pic>
    <xdr:clientData/>
  </xdr:twoCellAnchor>
  <xdr:twoCellAnchor editAs="oneCell">
    <xdr:from>
      <xdr:col>5</xdr:col>
      <xdr:colOff>333375</xdr:colOff>
      <xdr:row>19</xdr:row>
      <xdr:rowOff>123825</xdr:rowOff>
    </xdr:from>
    <xdr:to>
      <xdr:col>7</xdr:col>
      <xdr:colOff>194175</xdr:colOff>
      <xdr:row>25</xdr:row>
      <xdr:rowOff>60825</xdr:rowOff>
    </xdr:to>
    <xdr:pic>
      <xdr:nvPicPr>
        <xdr:cNvPr id="5" name="Graphique 20" descr="Clé avec un remplissage uni">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r:embed="rId8"/>
            </a:ext>
          </a:extLst>
        </a:blip>
        <a:stretch>
          <a:fillRect/>
        </a:stretch>
      </xdr:blipFill>
      <xdr:spPr>
        <a:xfrm>
          <a:off x="3533775" y="4029075"/>
          <a:ext cx="1080000" cy="1080000"/>
        </a:xfrm>
        <a:prstGeom prst="rect">
          <a:avLst/>
        </a:prstGeom>
      </xdr:spPr>
    </xdr:pic>
    <xdr:clientData/>
  </xdr:twoCellAnchor>
  <xdr:twoCellAnchor editAs="oneCell">
    <xdr:from>
      <xdr:col>12</xdr:col>
      <xdr:colOff>123825</xdr:colOff>
      <xdr:row>19</xdr:row>
      <xdr:rowOff>171450</xdr:rowOff>
    </xdr:from>
    <xdr:to>
      <xdr:col>13</xdr:col>
      <xdr:colOff>594225</xdr:colOff>
      <xdr:row>25</xdr:row>
      <xdr:rowOff>108450</xdr:rowOff>
    </xdr:to>
    <xdr:pic>
      <xdr:nvPicPr>
        <xdr:cNvPr id="6" name="Graphique 18" descr="Inventaire avec un remplissage uni">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9">
          <a:extLst>
            <a:ext uri="{96DAC541-7B7A-43D3-8B79-37D633B846F1}">
              <asvg:svgBlip xmlns:asvg="http://schemas.microsoft.com/office/drawing/2016/SVG/main" r:embed="rId10"/>
            </a:ext>
          </a:extLst>
        </a:blip>
        <a:stretch>
          <a:fillRect/>
        </a:stretch>
      </xdr:blipFill>
      <xdr:spPr>
        <a:xfrm>
          <a:off x="7591425" y="4076700"/>
          <a:ext cx="1080000" cy="1080000"/>
        </a:xfrm>
        <a:prstGeom prst="rect">
          <a:avLst/>
        </a:prstGeom>
      </xdr:spPr>
    </xdr:pic>
    <xdr:clientData/>
  </xdr:twoCellAnchor>
  <xdr:twoCellAnchor editAs="oneCell">
    <xdr:from>
      <xdr:col>18</xdr:col>
      <xdr:colOff>571500</xdr:colOff>
      <xdr:row>19</xdr:row>
      <xdr:rowOff>142875</xdr:rowOff>
    </xdr:from>
    <xdr:to>
      <xdr:col>20</xdr:col>
      <xdr:colOff>432300</xdr:colOff>
      <xdr:row>25</xdr:row>
      <xdr:rowOff>79875</xdr:rowOff>
    </xdr:to>
    <xdr:pic>
      <xdr:nvPicPr>
        <xdr:cNvPr id="7" name="Graphique 12" descr="Graphique à barres avec un remplissage uni">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11">
          <a:extLst>
            <a:ext uri="{96DAC541-7B7A-43D3-8B79-37D633B846F1}">
              <asvg:svgBlip xmlns:asvg="http://schemas.microsoft.com/office/drawing/2016/SVG/main" r:embed="rId12"/>
            </a:ext>
          </a:extLst>
        </a:blip>
        <a:stretch>
          <a:fillRect/>
        </a:stretch>
      </xdr:blipFill>
      <xdr:spPr>
        <a:xfrm>
          <a:off x="11696700" y="4048125"/>
          <a:ext cx="1080000" cy="1080000"/>
        </a:xfrm>
        <a:prstGeom prst="rect">
          <a:avLst/>
        </a:prstGeom>
      </xdr:spPr>
    </xdr:pic>
    <xdr:clientData/>
  </xdr:twoCellAnchor>
  <xdr:twoCellAnchor>
    <xdr:from>
      <xdr:col>1</xdr:col>
      <xdr:colOff>0</xdr:colOff>
      <xdr:row>0</xdr:row>
      <xdr:rowOff>0</xdr:rowOff>
    </xdr:from>
    <xdr:to>
      <xdr:col>27</xdr:col>
      <xdr:colOff>190500</xdr:colOff>
      <xdr:row>1</xdr:row>
      <xdr:rowOff>171450</xdr:rowOff>
    </xdr:to>
    <xdr:grpSp>
      <xdr:nvGrpSpPr>
        <xdr:cNvPr id="8" name="Groupe 7">
          <a:extLst>
            <a:ext uri="{FF2B5EF4-FFF2-40B4-BE49-F238E27FC236}">
              <a16:creationId xmlns:a16="http://schemas.microsoft.com/office/drawing/2014/main" id="{00000000-0008-0000-0000-000008000000}"/>
            </a:ext>
          </a:extLst>
        </xdr:cNvPr>
        <xdr:cNvGrpSpPr/>
      </xdr:nvGrpSpPr>
      <xdr:grpSpPr>
        <a:xfrm>
          <a:off x="762000" y="0"/>
          <a:ext cx="16040100" cy="647700"/>
          <a:chOff x="762000" y="0"/>
          <a:chExt cx="15773400" cy="647700"/>
        </a:xfrm>
      </xdr:grpSpPr>
      <xdr:sp macro="[0]!page_equipement" textlink="">
        <xdr:nvSpPr>
          <xdr:cNvPr id="9" name="Rectangle 8">
            <a:extLst>
              <a:ext uri="{FF2B5EF4-FFF2-40B4-BE49-F238E27FC236}">
                <a16:creationId xmlns:a16="http://schemas.microsoft.com/office/drawing/2014/main" id="{00000000-0008-0000-0000-000009000000}"/>
              </a:ext>
            </a:extLst>
          </xdr:cNvPr>
          <xdr:cNvSpPr/>
        </xdr:nvSpPr>
        <xdr:spPr>
          <a:xfrm>
            <a:off x="762000" y="0"/>
            <a:ext cx="15773400" cy="647700"/>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0]!page_home" textlink="Config!C8">
        <xdr:nvSpPr>
          <xdr:cNvPr id="11" name="Page1">
            <a:extLst>
              <a:ext uri="{FF2B5EF4-FFF2-40B4-BE49-F238E27FC236}">
                <a16:creationId xmlns:a16="http://schemas.microsoft.com/office/drawing/2014/main" id="{00000000-0008-0000-0000-00000B000000}"/>
              </a:ext>
            </a:extLst>
          </xdr:cNvPr>
          <xdr:cNvSpPr/>
        </xdr:nvSpPr>
        <xdr:spPr>
          <a:xfrm>
            <a:off x="944638" y="0"/>
            <a:ext cx="1314450" cy="647700"/>
          </a:xfrm>
          <a:prstGeom prst="rect">
            <a:avLst/>
          </a:prstGeom>
          <a:solidFill>
            <a:srgbClr val="00AE4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CB11B30A-6A5D-4967-A9C5-FB50086DA587}" type="TxLink">
              <a:rPr lang="en-US" sz="1400" b="1" i="0" u="none" strike="noStrike">
                <a:solidFill>
                  <a:schemeClr val="bg1"/>
                </a:solidFill>
                <a:latin typeface="Calibri"/>
                <a:cs typeface="Calibri"/>
              </a:rPr>
              <a:pPr algn="ctr"/>
              <a:t>Acceuil</a:t>
            </a:fld>
            <a:endParaRPr lang="fr-FR" sz="1400" b="1">
              <a:solidFill>
                <a:schemeClr val="bg1"/>
              </a:solidFill>
            </a:endParaRPr>
          </a:p>
        </xdr:txBody>
      </xdr:sp>
      <xdr:sp macro="[0]!page_article" textlink="Config!C9">
        <xdr:nvSpPr>
          <xdr:cNvPr id="13" name="Page2">
            <a:extLst>
              <a:ext uri="{FF2B5EF4-FFF2-40B4-BE49-F238E27FC236}">
                <a16:creationId xmlns:a16="http://schemas.microsoft.com/office/drawing/2014/main" id="{00000000-0008-0000-0000-00000D000000}"/>
              </a:ext>
            </a:extLst>
          </xdr:cNvPr>
          <xdr:cNvSpPr/>
        </xdr:nvSpPr>
        <xdr:spPr>
          <a:xfrm>
            <a:off x="2495305" y="0"/>
            <a:ext cx="1314450" cy="647700"/>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3554B3B8-EE49-4451-8033-FB5785E4ECBD}" type="TxLink">
              <a:rPr lang="en-US" sz="1400" b="1" i="0" u="none" strike="noStrike">
                <a:solidFill>
                  <a:schemeClr val="bg1"/>
                </a:solidFill>
                <a:latin typeface="Calibri"/>
                <a:cs typeface="Calibri"/>
              </a:rPr>
              <a:pPr algn="ctr"/>
              <a:t>Articles</a:t>
            </a:fld>
            <a:endParaRPr lang="fr-FR" sz="1400" b="1">
              <a:solidFill>
                <a:schemeClr val="bg1"/>
              </a:solidFill>
            </a:endParaRPr>
          </a:p>
        </xdr:txBody>
      </xdr:sp>
      <xdr:sp macro="[0]!page_order" textlink="Config!C10">
        <xdr:nvSpPr>
          <xdr:cNvPr id="14" name="Page3">
            <a:extLst>
              <a:ext uri="{FF2B5EF4-FFF2-40B4-BE49-F238E27FC236}">
                <a16:creationId xmlns:a16="http://schemas.microsoft.com/office/drawing/2014/main" id="{00000000-0008-0000-0000-00000E000000}"/>
              </a:ext>
            </a:extLst>
          </xdr:cNvPr>
          <xdr:cNvSpPr/>
        </xdr:nvSpPr>
        <xdr:spPr>
          <a:xfrm>
            <a:off x="4045972" y="0"/>
            <a:ext cx="1314450" cy="647700"/>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C1644B32-6DDA-413D-A83C-E1F030CCC469}" type="TxLink">
              <a:rPr lang="en-US" sz="1400" b="1" i="0" u="none" strike="noStrike">
                <a:solidFill>
                  <a:schemeClr val="bg1"/>
                </a:solidFill>
                <a:latin typeface="Calibri"/>
                <a:cs typeface="Calibri"/>
              </a:rPr>
              <a:pPr algn="ctr"/>
              <a:t>Commande</a:t>
            </a:fld>
            <a:endParaRPr lang="fr-FR" sz="1400" b="1">
              <a:solidFill>
                <a:schemeClr val="bg1"/>
              </a:solidFill>
            </a:endParaRPr>
          </a:p>
        </xdr:txBody>
      </xdr:sp>
      <xdr:sp macro="[0]!page_Etiquette" textlink="Config!C11">
        <xdr:nvSpPr>
          <xdr:cNvPr id="15" name="Page4">
            <a:extLst>
              <a:ext uri="{FF2B5EF4-FFF2-40B4-BE49-F238E27FC236}">
                <a16:creationId xmlns:a16="http://schemas.microsoft.com/office/drawing/2014/main" id="{00000000-0008-0000-0000-00000F000000}"/>
              </a:ext>
            </a:extLst>
          </xdr:cNvPr>
          <xdr:cNvSpPr/>
        </xdr:nvSpPr>
        <xdr:spPr>
          <a:xfrm>
            <a:off x="5596639" y="0"/>
            <a:ext cx="1314450" cy="647700"/>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FBBF75A3-D192-48FE-A3B5-28EF34F85972}" type="TxLink">
              <a:rPr lang="en-US" sz="1400" b="1" i="0" u="none" strike="noStrike">
                <a:solidFill>
                  <a:schemeClr val="bg1"/>
                </a:solidFill>
                <a:latin typeface="Calibri"/>
                <a:cs typeface="Calibri"/>
              </a:rPr>
              <a:pPr algn="ctr"/>
              <a:t>Etiquette</a:t>
            </a:fld>
            <a:endParaRPr lang="fr-FR" sz="1400" b="1">
              <a:solidFill>
                <a:schemeClr val="bg1"/>
              </a:solidFill>
            </a:endParaRPr>
          </a:p>
        </xdr:txBody>
      </xdr:sp>
      <xdr:sp macro="[0]!page_Mouvement" textlink="Config!C12">
        <xdr:nvSpPr>
          <xdr:cNvPr id="16" name="Page5">
            <a:extLst>
              <a:ext uri="{FF2B5EF4-FFF2-40B4-BE49-F238E27FC236}">
                <a16:creationId xmlns:a16="http://schemas.microsoft.com/office/drawing/2014/main" id="{00000000-0008-0000-0000-000010000000}"/>
              </a:ext>
            </a:extLst>
          </xdr:cNvPr>
          <xdr:cNvSpPr/>
        </xdr:nvSpPr>
        <xdr:spPr>
          <a:xfrm>
            <a:off x="7147306" y="0"/>
            <a:ext cx="1314450" cy="647700"/>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5AA6482B-AE7F-4E2B-9B8A-EC3497B87364}" type="TxLink">
              <a:rPr lang="en-US" sz="1400" b="1" i="0" u="none" strike="noStrike">
                <a:solidFill>
                  <a:schemeClr val="bg1"/>
                </a:solidFill>
                <a:latin typeface="Calibri"/>
                <a:cs typeface="Calibri"/>
              </a:rPr>
              <a:pPr algn="ctr"/>
              <a:t>Mouvement</a:t>
            </a:fld>
            <a:endParaRPr lang="fr-FR" sz="1400" b="1">
              <a:solidFill>
                <a:schemeClr val="bg1"/>
              </a:solidFill>
            </a:endParaRPr>
          </a:p>
        </xdr:txBody>
      </xdr:sp>
      <xdr:sp macro="[0]!page_intervention" textlink="Config!F8">
        <xdr:nvSpPr>
          <xdr:cNvPr id="17" name="Page6">
            <a:extLst>
              <a:ext uri="{FF2B5EF4-FFF2-40B4-BE49-F238E27FC236}">
                <a16:creationId xmlns:a16="http://schemas.microsoft.com/office/drawing/2014/main" id="{00000000-0008-0000-0000-000011000000}"/>
              </a:ext>
            </a:extLst>
          </xdr:cNvPr>
          <xdr:cNvSpPr/>
        </xdr:nvSpPr>
        <xdr:spPr>
          <a:xfrm>
            <a:off x="10248640" y="0"/>
            <a:ext cx="1314450" cy="647700"/>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EE676616-5817-4516-B340-FBAF91CA3ABD}" type="TxLink">
              <a:rPr lang="en-US" sz="1400" b="1" i="0" u="none" strike="noStrike">
                <a:solidFill>
                  <a:schemeClr val="bg1"/>
                </a:solidFill>
                <a:latin typeface="Calibri"/>
                <a:cs typeface="Calibri"/>
              </a:rPr>
              <a:pPr algn="ctr"/>
              <a:t>Intervention</a:t>
            </a:fld>
            <a:endParaRPr lang="fr-FR" sz="1400" b="1">
              <a:solidFill>
                <a:schemeClr val="bg1"/>
              </a:solidFill>
            </a:endParaRPr>
          </a:p>
        </xdr:txBody>
      </xdr:sp>
      <xdr:sp macro="[0]!page_equipement" textlink="Config!C14">
        <xdr:nvSpPr>
          <xdr:cNvPr id="18" name="Page7">
            <a:extLst>
              <a:ext uri="{FF2B5EF4-FFF2-40B4-BE49-F238E27FC236}">
                <a16:creationId xmlns:a16="http://schemas.microsoft.com/office/drawing/2014/main" id="{00000000-0008-0000-0000-000012000000}"/>
              </a:ext>
            </a:extLst>
          </xdr:cNvPr>
          <xdr:cNvSpPr/>
        </xdr:nvSpPr>
        <xdr:spPr>
          <a:xfrm>
            <a:off x="13349974" y="0"/>
            <a:ext cx="1314450" cy="647700"/>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7D451EF9-EED1-43B0-9925-5E53011FF96E}" type="TxLink">
              <a:rPr lang="en-US" sz="1400" b="1" i="0" u="none" strike="noStrike">
                <a:solidFill>
                  <a:schemeClr val="bg1"/>
                </a:solidFill>
                <a:latin typeface="Calibri"/>
                <a:cs typeface="Calibri"/>
              </a:rPr>
              <a:pPr algn="ctr"/>
              <a:t>Parc machine </a:t>
            </a:fld>
            <a:endParaRPr lang="fr-FR" sz="1400" b="1">
              <a:solidFill>
                <a:schemeClr val="bg1"/>
              </a:solidFill>
            </a:endParaRPr>
          </a:p>
        </xdr:txBody>
      </xdr:sp>
      <xdr:sp macro="[0]!Load_admin_macro" textlink="Config!C15">
        <xdr:nvSpPr>
          <xdr:cNvPr id="19" name="Page8">
            <a:extLst>
              <a:ext uri="{FF2B5EF4-FFF2-40B4-BE49-F238E27FC236}">
                <a16:creationId xmlns:a16="http://schemas.microsoft.com/office/drawing/2014/main" id="{00000000-0008-0000-0000-000013000000}"/>
              </a:ext>
            </a:extLst>
          </xdr:cNvPr>
          <xdr:cNvSpPr/>
        </xdr:nvSpPr>
        <xdr:spPr>
          <a:xfrm>
            <a:off x="14900644" y="0"/>
            <a:ext cx="1314450" cy="647700"/>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60356EE1-E76D-4715-91D6-1E64C9726E5B}" type="TxLink">
              <a:rPr lang="en-US" sz="1400" b="1" i="0" u="none" strike="noStrike">
                <a:solidFill>
                  <a:schemeClr val="bg1"/>
                </a:solidFill>
                <a:latin typeface="Calibri"/>
                <a:cs typeface="Calibri"/>
              </a:rPr>
              <a:pPr algn="ctr"/>
              <a:t>Admin</a:t>
            </a:fld>
            <a:endParaRPr lang="fr-FR" sz="1400" b="1">
              <a:solidFill>
                <a:schemeClr val="bg1"/>
              </a:solidFill>
            </a:endParaRPr>
          </a:p>
        </xdr:txBody>
      </xdr:sp>
      <xdr:sp macro="[0]!page_fournisseur" textlink="Config!C13">
        <xdr:nvSpPr>
          <xdr:cNvPr id="20" name="Page5">
            <a:extLst>
              <a:ext uri="{FF2B5EF4-FFF2-40B4-BE49-F238E27FC236}">
                <a16:creationId xmlns:a16="http://schemas.microsoft.com/office/drawing/2014/main" id="{00000000-0008-0000-0000-000014000000}"/>
              </a:ext>
            </a:extLst>
          </xdr:cNvPr>
          <xdr:cNvSpPr/>
        </xdr:nvSpPr>
        <xdr:spPr>
          <a:xfrm>
            <a:off x="8697973" y="0"/>
            <a:ext cx="1314450" cy="647700"/>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829B7A4C-C364-4597-A3B3-1A05468B5D67}" type="TxLink">
              <a:rPr lang="en-US" sz="1400" b="1" i="0" u="none" strike="noStrike">
                <a:solidFill>
                  <a:schemeClr val="bg1"/>
                </a:solidFill>
                <a:latin typeface="Calibri"/>
                <a:cs typeface="Calibri"/>
              </a:rPr>
              <a:pPr algn="ctr"/>
              <a:t>Fournisseur</a:t>
            </a:fld>
            <a:endParaRPr lang="fr-FR" sz="1400" b="1">
              <a:solidFill>
                <a:schemeClr val="bg1"/>
              </a:solidFill>
            </a:endParaRPr>
          </a:p>
        </xdr:txBody>
      </xdr:sp>
      <xdr:sp macro="[0]!page_preventif" textlink="Config!C8">
        <xdr:nvSpPr>
          <xdr:cNvPr id="21" name="Page1">
            <a:extLst>
              <a:ext uri="{FF2B5EF4-FFF2-40B4-BE49-F238E27FC236}">
                <a16:creationId xmlns:a16="http://schemas.microsoft.com/office/drawing/2014/main" id="{00000000-0008-0000-0000-000015000000}"/>
              </a:ext>
            </a:extLst>
          </xdr:cNvPr>
          <xdr:cNvSpPr/>
        </xdr:nvSpPr>
        <xdr:spPr>
          <a:xfrm>
            <a:off x="11799307" y="0"/>
            <a:ext cx="1314450" cy="647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400" b="1">
                <a:solidFill>
                  <a:schemeClr val="bg1"/>
                </a:solidFill>
              </a:rPr>
              <a:t>Préventif</a:t>
            </a:r>
          </a:p>
        </xdr:txBody>
      </xdr:sp>
    </xdr:grp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0</xdr:colOff>
          <xdr:row>2</xdr:row>
          <xdr:rowOff>57150</xdr:rowOff>
        </xdr:from>
        <xdr:to>
          <xdr:col>2</xdr:col>
          <xdr:colOff>1333500</xdr:colOff>
          <xdr:row>4</xdr:row>
          <xdr:rowOff>0</xdr:rowOff>
        </xdr:to>
        <xdr:sp macro="" textlink="">
          <xdr:nvSpPr>
            <xdr:cNvPr id="3075" name="CommandButton1" hidden="1">
              <a:extLst>
                <a:ext uri="{63B3BB69-23CF-44E3-9099-C40C66FF867C}">
                  <a14:compatExt spid="_x0000_s3075"/>
                </a:ext>
                <a:ext uri="{FF2B5EF4-FFF2-40B4-BE49-F238E27FC236}">
                  <a16:creationId xmlns:a16="http://schemas.microsoft.com/office/drawing/2014/main" id="{00000000-0008-0000-0100-000003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1</xdr:col>
      <xdr:colOff>0</xdr:colOff>
      <xdr:row>0</xdr:row>
      <xdr:rowOff>0</xdr:rowOff>
    </xdr:from>
    <xdr:to>
      <xdr:col>25</xdr:col>
      <xdr:colOff>457200</xdr:colOff>
      <xdr:row>1</xdr:row>
      <xdr:rowOff>171450</xdr:rowOff>
    </xdr:to>
    <xdr:grpSp>
      <xdr:nvGrpSpPr>
        <xdr:cNvPr id="4" name="Groupe 3">
          <a:extLst>
            <a:ext uri="{FF2B5EF4-FFF2-40B4-BE49-F238E27FC236}">
              <a16:creationId xmlns:a16="http://schemas.microsoft.com/office/drawing/2014/main" id="{00000000-0008-0000-0100-000004000000}"/>
            </a:ext>
          </a:extLst>
        </xdr:cNvPr>
        <xdr:cNvGrpSpPr/>
      </xdr:nvGrpSpPr>
      <xdr:grpSpPr>
        <a:xfrm>
          <a:off x="762000" y="0"/>
          <a:ext cx="16040100" cy="647700"/>
          <a:chOff x="762000" y="0"/>
          <a:chExt cx="15773400" cy="647700"/>
        </a:xfrm>
      </xdr:grpSpPr>
      <xdr:sp macro="" textlink="">
        <xdr:nvSpPr>
          <xdr:cNvPr id="5" name="Rectangle 4">
            <a:extLst>
              <a:ext uri="{FF2B5EF4-FFF2-40B4-BE49-F238E27FC236}">
                <a16:creationId xmlns:a16="http://schemas.microsoft.com/office/drawing/2014/main" id="{00000000-0008-0000-0100-000005000000}"/>
              </a:ext>
            </a:extLst>
          </xdr:cNvPr>
          <xdr:cNvSpPr/>
        </xdr:nvSpPr>
        <xdr:spPr>
          <a:xfrm>
            <a:off x="762000" y="0"/>
            <a:ext cx="15773400" cy="647700"/>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0]!page_home" textlink="Config!C8">
        <xdr:nvSpPr>
          <xdr:cNvPr id="6" name="Page1">
            <a:extLst>
              <a:ext uri="{FF2B5EF4-FFF2-40B4-BE49-F238E27FC236}">
                <a16:creationId xmlns:a16="http://schemas.microsoft.com/office/drawing/2014/main" id="{00000000-0008-0000-0100-000006000000}"/>
              </a:ext>
            </a:extLst>
          </xdr:cNvPr>
          <xdr:cNvSpPr/>
        </xdr:nvSpPr>
        <xdr:spPr>
          <a:xfrm>
            <a:off x="944638" y="0"/>
            <a:ext cx="1314450" cy="647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CB11B30A-6A5D-4967-A9C5-FB50086DA587}" type="TxLink">
              <a:rPr lang="en-US" sz="1400" b="1" i="0" u="none" strike="noStrike">
                <a:solidFill>
                  <a:schemeClr val="bg1"/>
                </a:solidFill>
                <a:latin typeface="Calibri"/>
                <a:cs typeface="Calibri"/>
              </a:rPr>
              <a:pPr algn="ctr"/>
              <a:t>Acceuil</a:t>
            </a:fld>
            <a:endParaRPr lang="fr-FR" sz="1400" b="1">
              <a:solidFill>
                <a:schemeClr val="bg1"/>
              </a:solidFill>
            </a:endParaRPr>
          </a:p>
        </xdr:txBody>
      </xdr:sp>
      <xdr:sp macro="[0]!page_article" textlink="Config!C9">
        <xdr:nvSpPr>
          <xdr:cNvPr id="7" name="Page2">
            <a:extLst>
              <a:ext uri="{FF2B5EF4-FFF2-40B4-BE49-F238E27FC236}">
                <a16:creationId xmlns:a16="http://schemas.microsoft.com/office/drawing/2014/main" id="{00000000-0008-0000-0100-000007000000}"/>
              </a:ext>
            </a:extLst>
          </xdr:cNvPr>
          <xdr:cNvSpPr/>
        </xdr:nvSpPr>
        <xdr:spPr>
          <a:xfrm>
            <a:off x="2495305" y="0"/>
            <a:ext cx="1314450" cy="647700"/>
          </a:xfrm>
          <a:prstGeom prst="rect">
            <a:avLst/>
          </a:prstGeom>
          <a:solidFill>
            <a:srgbClr val="00AE4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3554B3B8-EE49-4451-8033-FB5785E4ECBD}" type="TxLink">
              <a:rPr lang="en-US" sz="1400" b="1" i="0" u="none" strike="noStrike">
                <a:solidFill>
                  <a:schemeClr val="bg1"/>
                </a:solidFill>
                <a:latin typeface="Calibri"/>
                <a:cs typeface="Calibri"/>
              </a:rPr>
              <a:pPr algn="ctr"/>
              <a:t>Articles</a:t>
            </a:fld>
            <a:endParaRPr lang="fr-FR" sz="1400" b="1">
              <a:solidFill>
                <a:schemeClr val="bg1"/>
              </a:solidFill>
            </a:endParaRPr>
          </a:p>
        </xdr:txBody>
      </xdr:sp>
      <xdr:sp macro="[0]!page_order" textlink="Config!C10">
        <xdr:nvSpPr>
          <xdr:cNvPr id="8" name="Page3">
            <a:extLst>
              <a:ext uri="{FF2B5EF4-FFF2-40B4-BE49-F238E27FC236}">
                <a16:creationId xmlns:a16="http://schemas.microsoft.com/office/drawing/2014/main" id="{00000000-0008-0000-0100-000008000000}"/>
              </a:ext>
            </a:extLst>
          </xdr:cNvPr>
          <xdr:cNvSpPr/>
        </xdr:nvSpPr>
        <xdr:spPr>
          <a:xfrm>
            <a:off x="4045972" y="0"/>
            <a:ext cx="1314450" cy="647700"/>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C1644B32-6DDA-413D-A83C-E1F030CCC469}" type="TxLink">
              <a:rPr lang="en-US" sz="1400" b="1" i="0" u="none" strike="noStrike">
                <a:solidFill>
                  <a:schemeClr val="bg1"/>
                </a:solidFill>
                <a:latin typeface="Calibri"/>
                <a:cs typeface="Calibri"/>
              </a:rPr>
              <a:pPr algn="ctr"/>
              <a:t>Commande</a:t>
            </a:fld>
            <a:endParaRPr lang="fr-FR" sz="1400" b="1">
              <a:solidFill>
                <a:schemeClr val="bg1"/>
              </a:solidFill>
            </a:endParaRPr>
          </a:p>
        </xdr:txBody>
      </xdr:sp>
      <xdr:sp macro="[0]!page_Etiquette" textlink="Config!C11">
        <xdr:nvSpPr>
          <xdr:cNvPr id="9" name="Page4">
            <a:extLst>
              <a:ext uri="{FF2B5EF4-FFF2-40B4-BE49-F238E27FC236}">
                <a16:creationId xmlns:a16="http://schemas.microsoft.com/office/drawing/2014/main" id="{00000000-0008-0000-0100-000009000000}"/>
              </a:ext>
            </a:extLst>
          </xdr:cNvPr>
          <xdr:cNvSpPr/>
        </xdr:nvSpPr>
        <xdr:spPr>
          <a:xfrm>
            <a:off x="5596639" y="0"/>
            <a:ext cx="1314450" cy="647700"/>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FBBF75A3-D192-48FE-A3B5-28EF34F85972}" type="TxLink">
              <a:rPr lang="en-US" sz="1400" b="1" i="0" u="none" strike="noStrike">
                <a:solidFill>
                  <a:schemeClr val="bg1"/>
                </a:solidFill>
                <a:latin typeface="Calibri"/>
                <a:cs typeface="Calibri"/>
              </a:rPr>
              <a:pPr algn="ctr"/>
              <a:t>Etiquette</a:t>
            </a:fld>
            <a:endParaRPr lang="fr-FR" sz="1400" b="1">
              <a:solidFill>
                <a:schemeClr val="bg1"/>
              </a:solidFill>
            </a:endParaRPr>
          </a:p>
        </xdr:txBody>
      </xdr:sp>
      <xdr:sp macro="[0]!page_Mouvement" textlink="Config!C12">
        <xdr:nvSpPr>
          <xdr:cNvPr id="10" name="Page5">
            <a:extLst>
              <a:ext uri="{FF2B5EF4-FFF2-40B4-BE49-F238E27FC236}">
                <a16:creationId xmlns:a16="http://schemas.microsoft.com/office/drawing/2014/main" id="{00000000-0008-0000-0100-00000A000000}"/>
              </a:ext>
            </a:extLst>
          </xdr:cNvPr>
          <xdr:cNvSpPr/>
        </xdr:nvSpPr>
        <xdr:spPr>
          <a:xfrm>
            <a:off x="7147306" y="0"/>
            <a:ext cx="1314450" cy="647700"/>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5AA6482B-AE7F-4E2B-9B8A-EC3497B87364}" type="TxLink">
              <a:rPr lang="en-US" sz="1400" b="1" i="0" u="none" strike="noStrike">
                <a:solidFill>
                  <a:schemeClr val="bg1"/>
                </a:solidFill>
                <a:latin typeface="Calibri"/>
                <a:cs typeface="Calibri"/>
              </a:rPr>
              <a:pPr algn="ctr"/>
              <a:t>Mouvement</a:t>
            </a:fld>
            <a:endParaRPr lang="fr-FR" sz="1400" b="1">
              <a:solidFill>
                <a:schemeClr val="bg1"/>
              </a:solidFill>
            </a:endParaRPr>
          </a:p>
        </xdr:txBody>
      </xdr:sp>
      <xdr:sp macro="[0]!page_intervention" textlink="Config!F8">
        <xdr:nvSpPr>
          <xdr:cNvPr id="11" name="Page6">
            <a:extLst>
              <a:ext uri="{FF2B5EF4-FFF2-40B4-BE49-F238E27FC236}">
                <a16:creationId xmlns:a16="http://schemas.microsoft.com/office/drawing/2014/main" id="{00000000-0008-0000-0100-00000B000000}"/>
              </a:ext>
            </a:extLst>
          </xdr:cNvPr>
          <xdr:cNvSpPr/>
        </xdr:nvSpPr>
        <xdr:spPr>
          <a:xfrm>
            <a:off x="10248640" y="0"/>
            <a:ext cx="1314450" cy="647700"/>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EE676616-5817-4516-B340-FBAF91CA3ABD}" type="TxLink">
              <a:rPr lang="en-US" sz="1400" b="1" i="0" u="none" strike="noStrike">
                <a:solidFill>
                  <a:schemeClr val="bg1"/>
                </a:solidFill>
                <a:latin typeface="Calibri"/>
                <a:cs typeface="Calibri"/>
              </a:rPr>
              <a:pPr algn="ctr"/>
              <a:t>Intervention</a:t>
            </a:fld>
            <a:endParaRPr lang="fr-FR" sz="1400" b="1">
              <a:solidFill>
                <a:schemeClr val="bg1"/>
              </a:solidFill>
            </a:endParaRPr>
          </a:p>
        </xdr:txBody>
      </xdr:sp>
      <xdr:sp macro="[0]!page_equipement" textlink="Config!C14">
        <xdr:nvSpPr>
          <xdr:cNvPr id="12" name="Page7">
            <a:extLst>
              <a:ext uri="{FF2B5EF4-FFF2-40B4-BE49-F238E27FC236}">
                <a16:creationId xmlns:a16="http://schemas.microsoft.com/office/drawing/2014/main" id="{00000000-0008-0000-0100-00000C000000}"/>
              </a:ext>
            </a:extLst>
          </xdr:cNvPr>
          <xdr:cNvSpPr/>
        </xdr:nvSpPr>
        <xdr:spPr>
          <a:xfrm>
            <a:off x="13349974" y="0"/>
            <a:ext cx="1314450" cy="647700"/>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7D451EF9-EED1-43B0-9925-5E53011FF96E}" type="TxLink">
              <a:rPr lang="en-US" sz="1400" b="1" i="0" u="none" strike="noStrike">
                <a:solidFill>
                  <a:schemeClr val="bg1"/>
                </a:solidFill>
                <a:latin typeface="Calibri"/>
                <a:cs typeface="Calibri"/>
              </a:rPr>
              <a:pPr algn="ctr"/>
              <a:t>Parc machine </a:t>
            </a:fld>
            <a:endParaRPr lang="fr-FR" sz="1400" b="1">
              <a:solidFill>
                <a:schemeClr val="bg1"/>
              </a:solidFill>
            </a:endParaRPr>
          </a:p>
        </xdr:txBody>
      </xdr:sp>
      <xdr:sp macro="[0]!Load_admin_macro" textlink="Config!C15">
        <xdr:nvSpPr>
          <xdr:cNvPr id="13" name="Page8">
            <a:extLst>
              <a:ext uri="{FF2B5EF4-FFF2-40B4-BE49-F238E27FC236}">
                <a16:creationId xmlns:a16="http://schemas.microsoft.com/office/drawing/2014/main" id="{00000000-0008-0000-0100-00000D000000}"/>
              </a:ext>
            </a:extLst>
          </xdr:cNvPr>
          <xdr:cNvSpPr/>
        </xdr:nvSpPr>
        <xdr:spPr>
          <a:xfrm>
            <a:off x="14900644" y="0"/>
            <a:ext cx="1314450" cy="647700"/>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60356EE1-E76D-4715-91D6-1E64C9726E5B}" type="TxLink">
              <a:rPr lang="en-US" sz="1400" b="1" i="0" u="none" strike="noStrike">
                <a:solidFill>
                  <a:schemeClr val="bg1"/>
                </a:solidFill>
                <a:latin typeface="Calibri"/>
                <a:cs typeface="Calibri"/>
              </a:rPr>
              <a:pPr algn="ctr"/>
              <a:t>Admin</a:t>
            </a:fld>
            <a:endParaRPr lang="fr-FR" sz="1400" b="1">
              <a:solidFill>
                <a:schemeClr val="bg1"/>
              </a:solidFill>
            </a:endParaRPr>
          </a:p>
        </xdr:txBody>
      </xdr:sp>
      <xdr:sp macro="[0]!page_fournisseur" textlink="Config!C13">
        <xdr:nvSpPr>
          <xdr:cNvPr id="14" name="Page5">
            <a:extLst>
              <a:ext uri="{FF2B5EF4-FFF2-40B4-BE49-F238E27FC236}">
                <a16:creationId xmlns:a16="http://schemas.microsoft.com/office/drawing/2014/main" id="{00000000-0008-0000-0100-00000E000000}"/>
              </a:ext>
            </a:extLst>
          </xdr:cNvPr>
          <xdr:cNvSpPr/>
        </xdr:nvSpPr>
        <xdr:spPr>
          <a:xfrm>
            <a:off x="8697973" y="0"/>
            <a:ext cx="1314450" cy="647700"/>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829B7A4C-C364-4597-A3B3-1A05468B5D67}" type="TxLink">
              <a:rPr lang="en-US" sz="1400" b="1" i="0" u="none" strike="noStrike">
                <a:solidFill>
                  <a:schemeClr val="bg1"/>
                </a:solidFill>
                <a:latin typeface="Calibri"/>
                <a:cs typeface="Calibri"/>
              </a:rPr>
              <a:pPr algn="ctr"/>
              <a:t>Fournisseur</a:t>
            </a:fld>
            <a:endParaRPr lang="fr-FR" sz="1400" b="1">
              <a:solidFill>
                <a:schemeClr val="bg1"/>
              </a:solidFill>
            </a:endParaRPr>
          </a:p>
        </xdr:txBody>
      </xdr:sp>
      <xdr:sp macro="[0]!page_Planning" textlink="Config!C8">
        <xdr:nvSpPr>
          <xdr:cNvPr id="15" name="Page1">
            <a:extLst>
              <a:ext uri="{FF2B5EF4-FFF2-40B4-BE49-F238E27FC236}">
                <a16:creationId xmlns:a16="http://schemas.microsoft.com/office/drawing/2014/main" id="{00000000-0008-0000-0100-00000F000000}"/>
              </a:ext>
            </a:extLst>
          </xdr:cNvPr>
          <xdr:cNvSpPr/>
        </xdr:nvSpPr>
        <xdr:spPr>
          <a:xfrm>
            <a:off x="11799307" y="0"/>
            <a:ext cx="1314450" cy="647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400" b="1">
                <a:solidFill>
                  <a:schemeClr val="bg1"/>
                </a:solidFill>
              </a:rPr>
              <a:t>Préventif</a:t>
            </a:r>
          </a:p>
        </xdr:txBody>
      </xdr:sp>
    </xdr:grp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0</xdr:colOff>
          <xdr:row>2</xdr:row>
          <xdr:rowOff>57150</xdr:rowOff>
        </xdr:from>
        <xdr:to>
          <xdr:col>2</xdr:col>
          <xdr:colOff>666750</xdr:colOff>
          <xdr:row>4</xdr:row>
          <xdr:rowOff>0</xdr:rowOff>
        </xdr:to>
        <xdr:sp macro="" textlink="">
          <xdr:nvSpPr>
            <xdr:cNvPr id="4098" name="CommandButton1" hidden="1">
              <a:extLst>
                <a:ext uri="{63B3BB69-23CF-44E3-9099-C40C66FF867C}">
                  <a14:compatExt spid="_x0000_s4098"/>
                </a:ext>
                <a:ext uri="{FF2B5EF4-FFF2-40B4-BE49-F238E27FC236}">
                  <a16:creationId xmlns:a16="http://schemas.microsoft.com/office/drawing/2014/main" id="{00000000-0008-0000-0200-000002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absolute">
    <xdr:from>
      <xdr:col>1</xdr:col>
      <xdr:colOff>0</xdr:colOff>
      <xdr:row>0</xdr:row>
      <xdr:rowOff>0</xdr:rowOff>
    </xdr:from>
    <xdr:to>
      <xdr:col>18</xdr:col>
      <xdr:colOff>628650</xdr:colOff>
      <xdr:row>1</xdr:row>
      <xdr:rowOff>171450</xdr:rowOff>
    </xdr:to>
    <xdr:grpSp>
      <xdr:nvGrpSpPr>
        <xdr:cNvPr id="25" name="Groupe 24">
          <a:extLst>
            <a:ext uri="{FF2B5EF4-FFF2-40B4-BE49-F238E27FC236}">
              <a16:creationId xmlns:a16="http://schemas.microsoft.com/office/drawing/2014/main" id="{00000000-0008-0000-0200-000019000000}"/>
            </a:ext>
          </a:extLst>
        </xdr:cNvPr>
        <xdr:cNvGrpSpPr/>
      </xdr:nvGrpSpPr>
      <xdr:grpSpPr>
        <a:xfrm>
          <a:off x="762000" y="0"/>
          <a:ext cx="16040100" cy="647700"/>
          <a:chOff x="762000" y="0"/>
          <a:chExt cx="15773400" cy="647700"/>
        </a:xfrm>
      </xdr:grpSpPr>
      <xdr:sp macro="" textlink="">
        <xdr:nvSpPr>
          <xdr:cNvPr id="26" name="Rectangle 25">
            <a:extLst>
              <a:ext uri="{FF2B5EF4-FFF2-40B4-BE49-F238E27FC236}">
                <a16:creationId xmlns:a16="http://schemas.microsoft.com/office/drawing/2014/main" id="{00000000-0008-0000-0200-00001A000000}"/>
              </a:ext>
            </a:extLst>
          </xdr:cNvPr>
          <xdr:cNvSpPr/>
        </xdr:nvSpPr>
        <xdr:spPr>
          <a:xfrm>
            <a:off x="762000" y="0"/>
            <a:ext cx="15773400" cy="647700"/>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0]!page_home" textlink="Config!C8">
        <xdr:nvSpPr>
          <xdr:cNvPr id="27" name="Page1">
            <a:extLst>
              <a:ext uri="{FF2B5EF4-FFF2-40B4-BE49-F238E27FC236}">
                <a16:creationId xmlns:a16="http://schemas.microsoft.com/office/drawing/2014/main" id="{00000000-0008-0000-0200-00001B000000}"/>
              </a:ext>
            </a:extLst>
          </xdr:cNvPr>
          <xdr:cNvSpPr/>
        </xdr:nvSpPr>
        <xdr:spPr>
          <a:xfrm>
            <a:off x="944638" y="0"/>
            <a:ext cx="1314450" cy="647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CB11B30A-6A5D-4967-A9C5-FB50086DA587}" type="TxLink">
              <a:rPr lang="en-US" sz="1400" b="1" i="0" u="none" strike="noStrike">
                <a:solidFill>
                  <a:schemeClr val="bg1"/>
                </a:solidFill>
                <a:latin typeface="Calibri"/>
                <a:cs typeface="Calibri"/>
              </a:rPr>
              <a:pPr algn="ctr"/>
              <a:t>Acceuil</a:t>
            </a:fld>
            <a:endParaRPr lang="fr-FR" sz="1400" b="1">
              <a:solidFill>
                <a:schemeClr val="bg1"/>
              </a:solidFill>
            </a:endParaRPr>
          </a:p>
        </xdr:txBody>
      </xdr:sp>
      <xdr:sp macro="[0]!page_article" textlink="Config!C9">
        <xdr:nvSpPr>
          <xdr:cNvPr id="28" name="Page2">
            <a:extLst>
              <a:ext uri="{FF2B5EF4-FFF2-40B4-BE49-F238E27FC236}">
                <a16:creationId xmlns:a16="http://schemas.microsoft.com/office/drawing/2014/main" id="{00000000-0008-0000-0200-00001C000000}"/>
              </a:ext>
            </a:extLst>
          </xdr:cNvPr>
          <xdr:cNvSpPr/>
        </xdr:nvSpPr>
        <xdr:spPr>
          <a:xfrm>
            <a:off x="2495305" y="0"/>
            <a:ext cx="1314450" cy="647700"/>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3554B3B8-EE49-4451-8033-FB5785E4ECBD}" type="TxLink">
              <a:rPr lang="en-US" sz="1400" b="1" i="0" u="none" strike="noStrike">
                <a:solidFill>
                  <a:schemeClr val="bg1"/>
                </a:solidFill>
                <a:latin typeface="Calibri"/>
                <a:cs typeface="Calibri"/>
              </a:rPr>
              <a:pPr algn="ctr"/>
              <a:t>Articles</a:t>
            </a:fld>
            <a:endParaRPr lang="fr-FR" sz="1400" b="1">
              <a:solidFill>
                <a:schemeClr val="bg1"/>
              </a:solidFill>
            </a:endParaRPr>
          </a:p>
        </xdr:txBody>
      </xdr:sp>
      <xdr:sp macro="[0]!page_order" textlink="Config!C10">
        <xdr:nvSpPr>
          <xdr:cNvPr id="29" name="Page3">
            <a:extLst>
              <a:ext uri="{FF2B5EF4-FFF2-40B4-BE49-F238E27FC236}">
                <a16:creationId xmlns:a16="http://schemas.microsoft.com/office/drawing/2014/main" id="{00000000-0008-0000-0200-00001D000000}"/>
              </a:ext>
            </a:extLst>
          </xdr:cNvPr>
          <xdr:cNvSpPr/>
        </xdr:nvSpPr>
        <xdr:spPr>
          <a:xfrm>
            <a:off x="4045972" y="0"/>
            <a:ext cx="1314450" cy="647700"/>
          </a:xfrm>
          <a:prstGeom prst="rect">
            <a:avLst/>
          </a:prstGeom>
          <a:solidFill>
            <a:srgbClr val="00AE4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C1644B32-6DDA-413D-A83C-E1F030CCC469}" type="TxLink">
              <a:rPr lang="en-US" sz="1400" b="1" i="0" u="none" strike="noStrike">
                <a:solidFill>
                  <a:schemeClr val="bg1"/>
                </a:solidFill>
                <a:latin typeface="Calibri"/>
                <a:cs typeface="Calibri"/>
              </a:rPr>
              <a:pPr algn="ctr"/>
              <a:t>Commande</a:t>
            </a:fld>
            <a:endParaRPr lang="fr-FR" sz="1400" b="1">
              <a:solidFill>
                <a:schemeClr val="bg1"/>
              </a:solidFill>
            </a:endParaRPr>
          </a:p>
        </xdr:txBody>
      </xdr:sp>
      <xdr:sp macro="[0]!page_Etiquette" textlink="Config!C11">
        <xdr:nvSpPr>
          <xdr:cNvPr id="30" name="Page4">
            <a:extLst>
              <a:ext uri="{FF2B5EF4-FFF2-40B4-BE49-F238E27FC236}">
                <a16:creationId xmlns:a16="http://schemas.microsoft.com/office/drawing/2014/main" id="{00000000-0008-0000-0200-00001E000000}"/>
              </a:ext>
            </a:extLst>
          </xdr:cNvPr>
          <xdr:cNvSpPr/>
        </xdr:nvSpPr>
        <xdr:spPr>
          <a:xfrm>
            <a:off x="5596639" y="0"/>
            <a:ext cx="1314450" cy="647700"/>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FBBF75A3-D192-48FE-A3B5-28EF34F85972}" type="TxLink">
              <a:rPr lang="en-US" sz="1400" b="1" i="0" u="none" strike="noStrike">
                <a:solidFill>
                  <a:schemeClr val="bg1"/>
                </a:solidFill>
                <a:latin typeface="Calibri"/>
                <a:cs typeface="Calibri"/>
              </a:rPr>
              <a:pPr algn="ctr"/>
              <a:t>Etiquette</a:t>
            </a:fld>
            <a:endParaRPr lang="fr-FR" sz="1400" b="1">
              <a:solidFill>
                <a:schemeClr val="bg1"/>
              </a:solidFill>
            </a:endParaRPr>
          </a:p>
        </xdr:txBody>
      </xdr:sp>
      <xdr:sp macro="[0]!page_Mouvement" textlink="Config!C12">
        <xdr:nvSpPr>
          <xdr:cNvPr id="31" name="Page5">
            <a:extLst>
              <a:ext uri="{FF2B5EF4-FFF2-40B4-BE49-F238E27FC236}">
                <a16:creationId xmlns:a16="http://schemas.microsoft.com/office/drawing/2014/main" id="{00000000-0008-0000-0200-00001F000000}"/>
              </a:ext>
            </a:extLst>
          </xdr:cNvPr>
          <xdr:cNvSpPr/>
        </xdr:nvSpPr>
        <xdr:spPr>
          <a:xfrm>
            <a:off x="7147306" y="0"/>
            <a:ext cx="1314450" cy="647700"/>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5AA6482B-AE7F-4E2B-9B8A-EC3497B87364}" type="TxLink">
              <a:rPr lang="en-US" sz="1400" b="1" i="0" u="none" strike="noStrike">
                <a:solidFill>
                  <a:schemeClr val="bg1"/>
                </a:solidFill>
                <a:latin typeface="Calibri"/>
                <a:cs typeface="Calibri"/>
              </a:rPr>
              <a:pPr algn="ctr"/>
              <a:t>Mouvement</a:t>
            </a:fld>
            <a:endParaRPr lang="fr-FR" sz="1400" b="1">
              <a:solidFill>
                <a:schemeClr val="bg1"/>
              </a:solidFill>
            </a:endParaRPr>
          </a:p>
        </xdr:txBody>
      </xdr:sp>
      <xdr:sp macro="[0]!page_intervention" textlink="Config!F8">
        <xdr:nvSpPr>
          <xdr:cNvPr id="32" name="Page6">
            <a:extLst>
              <a:ext uri="{FF2B5EF4-FFF2-40B4-BE49-F238E27FC236}">
                <a16:creationId xmlns:a16="http://schemas.microsoft.com/office/drawing/2014/main" id="{00000000-0008-0000-0200-000020000000}"/>
              </a:ext>
            </a:extLst>
          </xdr:cNvPr>
          <xdr:cNvSpPr/>
        </xdr:nvSpPr>
        <xdr:spPr>
          <a:xfrm>
            <a:off x="10248640" y="0"/>
            <a:ext cx="1314450" cy="647700"/>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EE676616-5817-4516-B340-FBAF91CA3ABD}" type="TxLink">
              <a:rPr lang="en-US" sz="1400" b="1" i="0" u="none" strike="noStrike">
                <a:solidFill>
                  <a:schemeClr val="bg1"/>
                </a:solidFill>
                <a:latin typeface="Calibri"/>
                <a:cs typeface="Calibri"/>
              </a:rPr>
              <a:pPr algn="ctr"/>
              <a:t>Intervention</a:t>
            </a:fld>
            <a:endParaRPr lang="fr-FR" sz="1400" b="1">
              <a:solidFill>
                <a:schemeClr val="bg1"/>
              </a:solidFill>
            </a:endParaRPr>
          </a:p>
        </xdr:txBody>
      </xdr:sp>
      <xdr:sp macro="[0]!page_equipement" textlink="Config!C14">
        <xdr:nvSpPr>
          <xdr:cNvPr id="33" name="Page7">
            <a:extLst>
              <a:ext uri="{FF2B5EF4-FFF2-40B4-BE49-F238E27FC236}">
                <a16:creationId xmlns:a16="http://schemas.microsoft.com/office/drawing/2014/main" id="{00000000-0008-0000-0200-000021000000}"/>
              </a:ext>
            </a:extLst>
          </xdr:cNvPr>
          <xdr:cNvSpPr/>
        </xdr:nvSpPr>
        <xdr:spPr>
          <a:xfrm>
            <a:off x="13349974" y="0"/>
            <a:ext cx="1314450" cy="647700"/>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7D451EF9-EED1-43B0-9925-5E53011FF96E}" type="TxLink">
              <a:rPr lang="en-US" sz="1400" b="1" i="0" u="none" strike="noStrike">
                <a:solidFill>
                  <a:schemeClr val="bg1"/>
                </a:solidFill>
                <a:latin typeface="Calibri"/>
                <a:cs typeface="Calibri"/>
              </a:rPr>
              <a:pPr algn="ctr"/>
              <a:t>Parc machine </a:t>
            </a:fld>
            <a:endParaRPr lang="fr-FR" sz="1400" b="1">
              <a:solidFill>
                <a:schemeClr val="bg1"/>
              </a:solidFill>
            </a:endParaRPr>
          </a:p>
        </xdr:txBody>
      </xdr:sp>
      <xdr:sp macro="[0]!Load_admin_macro" textlink="Config!C15">
        <xdr:nvSpPr>
          <xdr:cNvPr id="34" name="Page8">
            <a:extLst>
              <a:ext uri="{FF2B5EF4-FFF2-40B4-BE49-F238E27FC236}">
                <a16:creationId xmlns:a16="http://schemas.microsoft.com/office/drawing/2014/main" id="{00000000-0008-0000-0200-000022000000}"/>
              </a:ext>
            </a:extLst>
          </xdr:cNvPr>
          <xdr:cNvSpPr/>
        </xdr:nvSpPr>
        <xdr:spPr>
          <a:xfrm>
            <a:off x="14900644" y="0"/>
            <a:ext cx="1314450" cy="647700"/>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60356EE1-E76D-4715-91D6-1E64C9726E5B}" type="TxLink">
              <a:rPr lang="en-US" sz="1400" b="1" i="0" u="none" strike="noStrike">
                <a:solidFill>
                  <a:schemeClr val="bg1"/>
                </a:solidFill>
                <a:latin typeface="Calibri"/>
                <a:cs typeface="Calibri"/>
              </a:rPr>
              <a:pPr algn="ctr"/>
              <a:t>Admin</a:t>
            </a:fld>
            <a:endParaRPr lang="fr-FR" sz="1400" b="1">
              <a:solidFill>
                <a:schemeClr val="bg1"/>
              </a:solidFill>
            </a:endParaRPr>
          </a:p>
        </xdr:txBody>
      </xdr:sp>
      <xdr:sp macro="[0]!page_fournisseur" textlink="Config!C13">
        <xdr:nvSpPr>
          <xdr:cNvPr id="35" name="Page5">
            <a:extLst>
              <a:ext uri="{FF2B5EF4-FFF2-40B4-BE49-F238E27FC236}">
                <a16:creationId xmlns:a16="http://schemas.microsoft.com/office/drawing/2014/main" id="{00000000-0008-0000-0200-000023000000}"/>
              </a:ext>
            </a:extLst>
          </xdr:cNvPr>
          <xdr:cNvSpPr/>
        </xdr:nvSpPr>
        <xdr:spPr>
          <a:xfrm>
            <a:off x="8697973" y="0"/>
            <a:ext cx="1314450" cy="647700"/>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829B7A4C-C364-4597-A3B3-1A05468B5D67}" type="TxLink">
              <a:rPr lang="en-US" sz="1400" b="1" i="0" u="none" strike="noStrike">
                <a:solidFill>
                  <a:schemeClr val="bg1"/>
                </a:solidFill>
                <a:latin typeface="Calibri"/>
                <a:cs typeface="Calibri"/>
              </a:rPr>
              <a:pPr algn="ctr"/>
              <a:t>Fournisseur</a:t>
            </a:fld>
            <a:endParaRPr lang="fr-FR" sz="1400" b="1">
              <a:solidFill>
                <a:schemeClr val="bg1"/>
              </a:solidFill>
            </a:endParaRPr>
          </a:p>
        </xdr:txBody>
      </xdr:sp>
      <xdr:sp macro="[0]!page_Planning" textlink="Config!C8">
        <xdr:nvSpPr>
          <xdr:cNvPr id="36" name="Page1">
            <a:extLst>
              <a:ext uri="{FF2B5EF4-FFF2-40B4-BE49-F238E27FC236}">
                <a16:creationId xmlns:a16="http://schemas.microsoft.com/office/drawing/2014/main" id="{00000000-0008-0000-0200-000024000000}"/>
              </a:ext>
            </a:extLst>
          </xdr:cNvPr>
          <xdr:cNvSpPr/>
        </xdr:nvSpPr>
        <xdr:spPr>
          <a:xfrm>
            <a:off x="11799307" y="0"/>
            <a:ext cx="1314450" cy="647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400" b="1">
                <a:solidFill>
                  <a:schemeClr val="bg1"/>
                </a:solidFill>
              </a:rPr>
              <a:t>Préventif</a:t>
            </a:r>
          </a:p>
        </xdr:txBody>
      </xdr:sp>
    </xdr:grp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0</xdr:colOff>
          <xdr:row>2</xdr:row>
          <xdr:rowOff>57150</xdr:rowOff>
        </xdr:from>
        <xdr:to>
          <xdr:col>1</xdr:col>
          <xdr:colOff>1724025</xdr:colOff>
          <xdr:row>4</xdr:row>
          <xdr:rowOff>0</xdr:rowOff>
        </xdr:to>
        <xdr:sp macro="" textlink="">
          <xdr:nvSpPr>
            <xdr:cNvPr id="5121" name="CommandButton1" hidden="1">
              <a:extLst>
                <a:ext uri="{63B3BB69-23CF-44E3-9099-C40C66FF867C}">
                  <a14:compatExt spid="_x0000_s5121"/>
                </a:ext>
                <a:ext uri="{FF2B5EF4-FFF2-40B4-BE49-F238E27FC236}">
                  <a16:creationId xmlns:a16="http://schemas.microsoft.com/office/drawing/2014/main" id="{00000000-0008-0000-0300-00000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1</xdr:col>
      <xdr:colOff>0</xdr:colOff>
      <xdr:row>0</xdr:row>
      <xdr:rowOff>0</xdr:rowOff>
    </xdr:from>
    <xdr:to>
      <xdr:col>15</xdr:col>
      <xdr:colOff>533400</xdr:colOff>
      <xdr:row>1</xdr:row>
      <xdr:rowOff>171450</xdr:rowOff>
    </xdr:to>
    <xdr:grpSp>
      <xdr:nvGrpSpPr>
        <xdr:cNvPr id="13" name="Groupe 12">
          <a:extLst>
            <a:ext uri="{FF2B5EF4-FFF2-40B4-BE49-F238E27FC236}">
              <a16:creationId xmlns:a16="http://schemas.microsoft.com/office/drawing/2014/main" id="{00000000-0008-0000-0300-00000D000000}"/>
            </a:ext>
          </a:extLst>
        </xdr:cNvPr>
        <xdr:cNvGrpSpPr/>
      </xdr:nvGrpSpPr>
      <xdr:grpSpPr>
        <a:xfrm>
          <a:off x="762000" y="0"/>
          <a:ext cx="16040100" cy="647700"/>
          <a:chOff x="762000" y="0"/>
          <a:chExt cx="15773400" cy="647700"/>
        </a:xfrm>
      </xdr:grpSpPr>
      <xdr:sp macro="" textlink="">
        <xdr:nvSpPr>
          <xdr:cNvPr id="14" name="Rectangle 13">
            <a:extLst>
              <a:ext uri="{FF2B5EF4-FFF2-40B4-BE49-F238E27FC236}">
                <a16:creationId xmlns:a16="http://schemas.microsoft.com/office/drawing/2014/main" id="{00000000-0008-0000-0300-00000E000000}"/>
              </a:ext>
            </a:extLst>
          </xdr:cNvPr>
          <xdr:cNvSpPr/>
        </xdr:nvSpPr>
        <xdr:spPr>
          <a:xfrm>
            <a:off x="762000" y="0"/>
            <a:ext cx="15773400" cy="647700"/>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0]!page_home" textlink="Config!C8">
        <xdr:nvSpPr>
          <xdr:cNvPr id="15" name="Page1">
            <a:extLst>
              <a:ext uri="{FF2B5EF4-FFF2-40B4-BE49-F238E27FC236}">
                <a16:creationId xmlns:a16="http://schemas.microsoft.com/office/drawing/2014/main" id="{00000000-0008-0000-0300-00000F000000}"/>
              </a:ext>
            </a:extLst>
          </xdr:cNvPr>
          <xdr:cNvSpPr/>
        </xdr:nvSpPr>
        <xdr:spPr>
          <a:xfrm>
            <a:off x="944638" y="0"/>
            <a:ext cx="1314450" cy="647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CB11B30A-6A5D-4967-A9C5-FB50086DA587}" type="TxLink">
              <a:rPr lang="en-US" sz="1400" b="1" i="0" u="none" strike="noStrike">
                <a:solidFill>
                  <a:schemeClr val="bg1"/>
                </a:solidFill>
                <a:latin typeface="Calibri"/>
                <a:cs typeface="Calibri"/>
              </a:rPr>
              <a:pPr algn="ctr"/>
              <a:t>Acceuil</a:t>
            </a:fld>
            <a:endParaRPr lang="fr-FR" sz="1400" b="1">
              <a:solidFill>
                <a:schemeClr val="bg1"/>
              </a:solidFill>
            </a:endParaRPr>
          </a:p>
        </xdr:txBody>
      </xdr:sp>
      <xdr:sp macro="[0]!page_article" textlink="Config!C9">
        <xdr:nvSpPr>
          <xdr:cNvPr id="16" name="Page2">
            <a:extLst>
              <a:ext uri="{FF2B5EF4-FFF2-40B4-BE49-F238E27FC236}">
                <a16:creationId xmlns:a16="http://schemas.microsoft.com/office/drawing/2014/main" id="{00000000-0008-0000-0300-000010000000}"/>
              </a:ext>
            </a:extLst>
          </xdr:cNvPr>
          <xdr:cNvSpPr/>
        </xdr:nvSpPr>
        <xdr:spPr>
          <a:xfrm>
            <a:off x="2495305" y="0"/>
            <a:ext cx="1314450" cy="647700"/>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3554B3B8-EE49-4451-8033-FB5785E4ECBD}" type="TxLink">
              <a:rPr lang="en-US" sz="1400" b="1" i="0" u="none" strike="noStrike">
                <a:solidFill>
                  <a:schemeClr val="bg1"/>
                </a:solidFill>
                <a:latin typeface="Calibri"/>
                <a:cs typeface="Calibri"/>
              </a:rPr>
              <a:pPr algn="ctr"/>
              <a:t>Articles</a:t>
            </a:fld>
            <a:endParaRPr lang="fr-FR" sz="1400" b="1">
              <a:solidFill>
                <a:schemeClr val="bg1"/>
              </a:solidFill>
            </a:endParaRPr>
          </a:p>
        </xdr:txBody>
      </xdr:sp>
      <xdr:sp macro="[0]!page_order" textlink="Config!C10">
        <xdr:nvSpPr>
          <xdr:cNvPr id="17" name="Page3">
            <a:extLst>
              <a:ext uri="{FF2B5EF4-FFF2-40B4-BE49-F238E27FC236}">
                <a16:creationId xmlns:a16="http://schemas.microsoft.com/office/drawing/2014/main" id="{00000000-0008-0000-0300-000011000000}"/>
              </a:ext>
            </a:extLst>
          </xdr:cNvPr>
          <xdr:cNvSpPr/>
        </xdr:nvSpPr>
        <xdr:spPr>
          <a:xfrm>
            <a:off x="4045972" y="0"/>
            <a:ext cx="1314450" cy="647700"/>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C1644B32-6DDA-413D-A83C-E1F030CCC469}" type="TxLink">
              <a:rPr lang="en-US" sz="1400" b="1" i="0" u="none" strike="noStrike">
                <a:solidFill>
                  <a:schemeClr val="bg1"/>
                </a:solidFill>
                <a:latin typeface="Calibri"/>
                <a:cs typeface="Calibri"/>
              </a:rPr>
              <a:pPr algn="ctr"/>
              <a:t>Commande</a:t>
            </a:fld>
            <a:endParaRPr lang="fr-FR" sz="1400" b="1">
              <a:solidFill>
                <a:schemeClr val="bg1"/>
              </a:solidFill>
            </a:endParaRPr>
          </a:p>
        </xdr:txBody>
      </xdr:sp>
      <xdr:sp macro="[0]!page_Etiquette" textlink="Config!C11">
        <xdr:nvSpPr>
          <xdr:cNvPr id="18" name="Page4">
            <a:extLst>
              <a:ext uri="{FF2B5EF4-FFF2-40B4-BE49-F238E27FC236}">
                <a16:creationId xmlns:a16="http://schemas.microsoft.com/office/drawing/2014/main" id="{00000000-0008-0000-0300-000012000000}"/>
              </a:ext>
            </a:extLst>
          </xdr:cNvPr>
          <xdr:cNvSpPr/>
        </xdr:nvSpPr>
        <xdr:spPr>
          <a:xfrm>
            <a:off x="5596639" y="0"/>
            <a:ext cx="1314450" cy="647700"/>
          </a:xfrm>
          <a:prstGeom prst="rect">
            <a:avLst/>
          </a:prstGeom>
          <a:solidFill>
            <a:srgbClr val="00AE4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FBBF75A3-D192-48FE-A3B5-28EF34F85972}" type="TxLink">
              <a:rPr lang="en-US" sz="1400" b="1" i="0" u="none" strike="noStrike">
                <a:solidFill>
                  <a:schemeClr val="bg1"/>
                </a:solidFill>
                <a:latin typeface="Calibri"/>
                <a:cs typeface="Calibri"/>
              </a:rPr>
              <a:pPr algn="ctr"/>
              <a:t>Etiquette</a:t>
            </a:fld>
            <a:endParaRPr lang="fr-FR" sz="1400" b="1">
              <a:solidFill>
                <a:schemeClr val="bg1"/>
              </a:solidFill>
            </a:endParaRPr>
          </a:p>
        </xdr:txBody>
      </xdr:sp>
      <xdr:sp macro="[0]!page_Mouvement" textlink="Config!C12">
        <xdr:nvSpPr>
          <xdr:cNvPr id="19" name="Page5">
            <a:extLst>
              <a:ext uri="{FF2B5EF4-FFF2-40B4-BE49-F238E27FC236}">
                <a16:creationId xmlns:a16="http://schemas.microsoft.com/office/drawing/2014/main" id="{00000000-0008-0000-0300-000013000000}"/>
              </a:ext>
            </a:extLst>
          </xdr:cNvPr>
          <xdr:cNvSpPr/>
        </xdr:nvSpPr>
        <xdr:spPr>
          <a:xfrm>
            <a:off x="7147306" y="0"/>
            <a:ext cx="1314450" cy="647700"/>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5AA6482B-AE7F-4E2B-9B8A-EC3497B87364}" type="TxLink">
              <a:rPr lang="en-US" sz="1400" b="1" i="0" u="none" strike="noStrike">
                <a:solidFill>
                  <a:schemeClr val="bg1"/>
                </a:solidFill>
                <a:latin typeface="Calibri"/>
                <a:cs typeface="Calibri"/>
              </a:rPr>
              <a:pPr algn="ctr"/>
              <a:t>Mouvement</a:t>
            </a:fld>
            <a:endParaRPr lang="fr-FR" sz="1400" b="1">
              <a:solidFill>
                <a:schemeClr val="bg1"/>
              </a:solidFill>
            </a:endParaRPr>
          </a:p>
        </xdr:txBody>
      </xdr:sp>
      <xdr:sp macro="[0]!page_intervention" textlink="Config!F8">
        <xdr:nvSpPr>
          <xdr:cNvPr id="20" name="Page6">
            <a:extLst>
              <a:ext uri="{FF2B5EF4-FFF2-40B4-BE49-F238E27FC236}">
                <a16:creationId xmlns:a16="http://schemas.microsoft.com/office/drawing/2014/main" id="{00000000-0008-0000-0300-000014000000}"/>
              </a:ext>
            </a:extLst>
          </xdr:cNvPr>
          <xdr:cNvSpPr/>
        </xdr:nvSpPr>
        <xdr:spPr>
          <a:xfrm>
            <a:off x="10248640" y="0"/>
            <a:ext cx="1314450" cy="647700"/>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EE676616-5817-4516-B340-FBAF91CA3ABD}" type="TxLink">
              <a:rPr lang="en-US" sz="1400" b="1" i="0" u="none" strike="noStrike">
                <a:solidFill>
                  <a:schemeClr val="bg1"/>
                </a:solidFill>
                <a:latin typeface="Calibri"/>
                <a:cs typeface="Calibri"/>
              </a:rPr>
              <a:pPr algn="ctr"/>
              <a:t>Intervention</a:t>
            </a:fld>
            <a:endParaRPr lang="fr-FR" sz="1400" b="1">
              <a:solidFill>
                <a:schemeClr val="bg1"/>
              </a:solidFill>
            </a:endParaRPr>
          </a:p>
        </xdr:txBody>
      </xdr:sp>
      <xdr:sp macro="[0]!page_equipement" textlink="Config!C14">
        <xdr:nvSpPr>
          <xdr:cNvPr id="21" name="Page7">
            <a:extLst>
              <a:ext uri="{FF2B5EF4-FFF2-40B4-BE49-F238E27FC236}">
                <a16:creationId xmlns:a16="http://schemas.microsoft.com/office/drawing/2014/main" id="{00000000-0008-0000-0300-000015000000}"/>
              </a:ext>
            </a:extLst>
          </xdr:cNvPr>
          <xdr:cNvSpPr/>
        </xdr:nvSpPr>
        <xdr:spPr>
          <a:xfrm>
            <a:off x="13349974" y="0"/>
            <a:ext cx="1314450" cy="647700"/>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7D451EF9-EED1-43B0-9925-5E53011FF96E}" type="TxLink">
              <a:rPr lang="en-US" sz="1400" b="1" i="0" u="none" strike="noStrike">
                <a:solidFill>
                  <a:schemeClr val="bg1"/>
                </a:solidFill>
                <a:latin typeface="Calibri"/>
                <a:cs typeface="Calibri"/>
              </a:rPr>
              <a:pPr algn="ctr"/>
              <a:t>Parc machine </a:t>
            </a:fld>
            <a:endParaRPr lang="fr-FR" sz="1400" b="1">
              <a:solidFill>
                <a:schemeClr val="bg1"/>
              </a:solidFill>
            </a:endParaRPr>
          </a:p>
        </xdr:txBody>
      </xdr:sp>
      <xdr:sp macro="[0]!Load_admin_macro" textlink="Config!C15">
        <xdr:nvSpPr>
          <xdr:cNvPr id="22" name="Page8">
            <a:extLst>
              <a:ext uri="{FF2B5EF4-FFF2-40B4-BE49-F238E27FC236}">
                <a16:creationId xmlns:a16="http://schemas.microsoft.com/office/drawing/2014/main" id="{00000000-0008-0000-0300-000016000000}"/>
              </a:ext>
            </a:extLst>
          </xdr:cNvPr>
          <xdr:cNvSpPr/>
        </xdr:nvSpPr>
        <xdr:spPr>
          <a:xfrm>
            <a:off x="14900644" y="0"/>
            <a:ext cx="1314450" cy="647700"/>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60356EE1-E76D-4715-91D6-1E64C9726E5B}" type="TxLink">
              <a:rPr lang="en-US" sz="1400" b="1" i="0" u="none" strike="noStrike">
                <a:solidFill>
                  <a:schemeClr val="bg1"/>
                </a:solidFill>
                <a:latin typeface="Calibri"/>
                <a:cs typeface="Calibri"/>
              </a:rPr>
              <a:pPr algn="ctr"/>
              <a:t>Admin</a:t>
            </a:fld>
            <a:endParaRPr lang="fr-FR" sz="1400" b="1">
              <a:solidFill>
                <a:schemeClr val="bg1"/>
              </a:solidFill>
            </a:endParaRPr>
          </a:p>
        </xdr:txBody>
      </xdr:sp>
      <xdr:sp macro="[0]!page_fournisseur" textlink="Config!C13">
        <xdr:nvSpPr>
          <xdr:cNvPr id="23" name="Page5">
            <a:extLst>
              <a:ext uri="{FF2B5EF4-FFF2-40B4-BE49-F238E27FC236}">
                <a16:creationId xmlns:a16="http://schemas.microsoft.com/office/drawing/2014/main" id="{00000000-0008-0000-0300-000017000000}"/>
              </a:ext>
            </a:extLst>
          </xdr:cNvPr>
          <xdr:cNvSpPr/>
        </xdr:nvSpPr>
        <xdr:spPr>
          <a:xfrm>
            <a:off x="8697973" y="0"/>
            <a:ext cx="1314450" cy="647700"/>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829B7A4C-C364-4597-A3B3-1A05468B5D67}" type="TxLink">
              <a:rPr lang="en-US" sz="1400" b="1" i="0" u="none" strike="noStrike">
                <a:solidFill>
                  <a:schemeClr val="bg1"/>
                </a:solidFill>
                <a:latin typeface="Calibri"/>
                <a:cs typeface="Calibri"/>
              </a:rPr>
              <a:pPr algn="ctr"/>
              <a:t>Fournisseur</a:t>
            </a:fld>
            <a:endParaRPr lang="fr-FR" sz="1400" b="1">
              <a:solidFill>
                <a:schemeClr val="bg1"/>
              </a:solidFill>
            </a:endParaRPr>
          </a:p>
        </xdr:txBody>
      </xdr:sp>
      <xdr:sp macro="[0]!page_preventif" textlink="Config!C8">
        <xdr:nvSpPr>
          <xdr:cNvPr id="24" name="Page1">
            <a:extLst>
              <a:ext uri="{FF2B5EF4-FFF2-40B4-BE49-F238E27FC236}">
                <a16:creationId xmlns:a16="http://schemas.microsoft.com/office/drawing/2014/main" id="{00000000-0008-0000-0300-000018000000}"/>
              </a:ext>
            </a:extLst>
          </xdr:cNvPr>
          <xdr:cNvSpPr/>
        </xdr:nvSpPr>
        <xdr:spPr>
          <a:xfrm>
            <a:off x="11799307" y="0"/>
            <a:ext cx="1314450" cy="647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400" b="1">
                <a:solidFill>
                  <a:schemeClr val="bg1"/>
                </a:solidFill>
              </a:rPr>
              <a:t>Préventif</a:t>
            </a:r>
          </a:p>
        </xdr:txBody>
      </xdr:sp>
    </xdr:grpSp>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752475</xdr:colOff>
          <xdr:row>2</xdr:row>
          <xdr:rowOff>66675</xdr:rowOff>
        </xdr:from>
        <xdr:to>
          <xdr:col>1</xdr:col>
          <xdr:colOff>590550</xdr:colOff>
          <xdr:row>4</xdr:row>
          <xdr:rowOff>0</xdr:rowOff>
        </xdr:to>
        <xdr:sp macro="" textlink="">
          <xdr:nvSpPr>
            <xdr:cNvPr id="6147" name="CommandButton1" hidden="1">
              <a:extLst>
                <a:ext uri="{63B3BB69-23CF-44E3-9099-C40C66FF867C}">
                  <a14:compatExt spid="_x0000_s6147"/>
                </a:ext>
                <a:ext uri="{FF2B5EF4-FFF2-40B4-BE49-F238E27FC236}">
                  <a16:creationId xmlns:a16="http://schemas.microsoft.com/office/drawing/2014/main" id="{00000000-0008-0000-0400-0000031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1</xdr:col>
      <xdr:colOff>0</xdr:colOff>
      <xdr:row>0</xdr:row>
      <xdr:rowOff>19050</xdr:rowOff>
    </xdr:from>
    <xdr:to>
      <xdr:col>20</xdr:col>
      <xdr:colOff>285750</xdr:colOff>
      <xdr:row>2</xdr:row>
      <xdr:rowOff>0</xdr:rowOff>
    </xdr:to>
    <xdr:grpSp>
      <xdr:nvGrpSpPr>
        <xdr:cNvPr id="2" name="Groupe 1">
          <a:extLst>
            <a:ext uri="{FF2B5EF4-FFF2-40B4-BE49-F238E27FC236}">
              <a16:creationId xmlns:a16="http://schemas.microsoft.com/office/drawing/2014/main" id="{00000000-0008-0000-0400-000002000000}"/>
            </a:ext>
          </a:extLst>
        </xdr:cNvPr>
        <xdr:cNvGrpSpPr/>
      </xdr:nvGrpSpPr>
      <xdr:grpSpPr>
        <a:xfrm>
          <a:off x="762000" y="19050"/>
          <a:ext cx="16040100" cy="647700"/>
          <a:chOff x="762000" y="0"/>
          <a:chExt cx="15773400" cy="647700"/>
        </a:xfrm>
      </xdr:grpSpPr>
      <xdr:sp macro="[0]!page_equipement" textlink="">
        <xdr:nvSpPr>
          <xdr:cNvPr id="3" name="Rectangle 2">
            <a:extLst>
              <a:ext uri="{FF2B5EF4-FFF2-40B4-BE49-F238E27FC236}">
                <a16:creationId xmlns:a16="http://schemas.microsoft.com/office/drawing/2014/main" id="{00000000-0008-0000-0400-000003000000}"/>
              </a:ext>
            </a:extLst>
          </xdr:cNvPr>
          <xdr:cNvSpPr/>
        </xdr:nvSpPr>
        <xdr:spPr>
          <a:xfrm>
            <a:off x="762000" y="0"/>
            <a:ext cx="15773400" cy="647700"/>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0]!page_home" textlink="Config!C8">
        <xdr:nvSpPr>
          <xdr:cNvPr id="4" name="Page1">
            <a:extLst>
              <a:ext uri="{FF2B5EF4-FFF2-40B4-BE49-F238E27FC236}">
                <a16:creationId xmlns:a16="http://schemas.microsoft.com/office/drawing/2014/main" id="{00000000-0008-0000-0400-000004000000}"/>
              </a:ext>
            </a:extLst>
          </xdr:cNvPr>
          <xdr:cNvSpPr/>
        </xdr:nvSpPr>
        <xdr:spPr>
          <a:xfrm>
            <a:off x="944638" y="0"/>
            <a:ext cx="1314450" cy="647700"/>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CB11B30A-6A5D-4967-A9C5-FB50086DA587}" type="TxLink">
              <a:rPr lang="en-US" sz="1400" b="1" i="0" u="none" strike="noStrike">
                <a:solidFill>
                  <a:schemeClr val="bg1"/>
                </a:solidFill>
                <a:latin typeface="Calibri"/>
                <a:cs typeface="Calibri"/>
              </a:rPr>
              <a:pPr algn="ctr"/>
              <a:t>Acceuil</a:t>
            </a:fld>
            <a:endParaRPr lang="fr-FR" sz="1400" b="1">
              <a:solidFill>
                <a:schemeClr val="bg1"/>
              </a:solidFill>
            </a:endParaRPr>
          </a:p>
        </xdr:txBody>
      </xdr:sp>
      <xdr:sp macro="[0]!page_article" textlink="Config!C9">
        <xdr:nvSpPr>
          <xdr:cNvPr id="5" name="Page2">
            <a:extLst>
              <a:ext uri="{FF2B5EF4-FFF2-40B4-BE49-F238E27FC236}">
                <a16:creationId xmlns:a16="http://schemas.microsoft.com/office/drawing/2014/main" id="{00000000-0008-0000-0400-000005000000}"/>
              </a:ext>
            </a:extLst>
          </xdr:cNvPr>
          <xdr:cNvSpPr/>
        </xdr:nvSpPr>
        <xdr:spPr>
          <a:xfrm>
            <a:off x="2495305" y="0"/>
            <a:ext cx="1314450" cy="647700"/>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3554B3B8-EE49-4451-8033-FB5785E4ECBD}" type="TxLink">
              <a:rPr lang="en-US" sz="1400" b="1" i="0" u="none" strike="noStrike">
                <a:solidFill>
                  <a:schemeClr val="bg1"/>
                </a:solidFill>
                <a:latin typeface="Calibri"/>
                <a:cs typeface="Calibri"/>
              </a:rPr>
              <a:pPr algn="ctr"/>
              <a:t>Articles</a:t>
            </a:fld>
            <a:endParaRPr lang="fr-FR" sz="1400" b="1">
              <a:solidFill>
                <a:schemeClr val="bg1"/>
              </a:solidFill>
            </a:endParaRPr>
          </a:p>
        </xdr:txBody>
      </xdr:sp>
      <xdr:sp macro="[0]!page_order" textlink="Config!C10">
        <xdr:nvSpPr>
          <xdr:cNvPr id="6" name="Page3">
            <a:extLst>
              <a:ext uri="{FF2B5EF4-FFF2-40B4-BE49-F238E27FC236}">
                <a16:creationId xmlns:a16="http://schemas.microsoft.com/office/drawing/2014/main" id="{00000000-0008-0000-0400-000006000000}"/>
              </a:ext>
            </a:extLst>
          </xdr:cNvPr>
          <xdr:cNvSpPr/>
        </xdr:nvSpPr>
        <xdr:spPr>
          <a:xfrm>
            <a:off x="4045972" y="0"/>
            <a:ext cx="1314450" cy="647700"/>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C1644B32-6DDA-413D-A83C-E1F030CCC469}" type="TxLink">
              <a:rPr lang="en-US" sz="1400" b="1" i="0" u="none" strike="noStrike">
                <a:solidFill>
                  <a:schemeClr val="bg1"/>
                </a:solidFill>
                <a:latin typeface="Calibri"/>
                <a:cs typeface="Calibri"/>
              </a:rPr>
              <a:pPr algn="ctr"/>
              <a:t>Commande</a:t>
            </a:fld>
            <a:endParaRPr lang="fr-FR" sz="1400" b="1">
              <a:solidFill>
                <a:schemeClr val="bg1"/>
              </a:solidFill>
            </a:endParaRPr>
          </a:p>
        </xdr:txBody>
      </xdr:sp>
      <xdr:sp macro="[0]!page_Etiquette" textlink="Config!C11">
        <xdr:nvSpPr>
          <xdr:cNvPr id="7" name="Page4">
            <a:extLst>
              <a:ext uri="{FF2B5EF4-FFF2-40B4-BE49-F238E27FC236}">
                <a16:creationId xmlns:a16="http://schemas.microsoft.com/office/drawing/2014/main" id="{00000000-0008-0000-0400-000007000000}"/>
              </a:ext>
            </a:extLst>
          </xdr:cNvPr>
          <xdr:cNvSpPr/>
        </xdr:nvSpPr>
        <xdr:spPr>
          <a:xfrm>
            <a:off x="5596639" y="0"/>
            <a:ext cx="1314450" cy="647700"/>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FBBF75A3-D192-48FE-A3B5-28EF34F85972}" type="TxLink">
              <a:rPr lang="en-US" sz="1400" b="1" i="0" u="none" strike="noStrike">
                <a:solidFill>
                  <a:schemeClr val="bg1"/>
                </a:solidFill>
                <a:latin typeface="Calibri"/>
                <a:cs typeface="Calibri"/>
              </a:rPr>
              <a:pPr algn="ctr"/>
              <a:t>Etiquette</a:t>
            </a:fld>
            <a:endParaRPr lang="fr-FR" sz="1400" b="1">
              <a:solidFill>
                <a:schemeClr val="bg1"/>
              </a:solidFill>
            </a:endParaRPr>
          </a:p>
        </xdr:txBody>
      </xdr:sp>
      <xdr:sp macro="[0]!page_Mouvement" textlink="Config!C12">
        <xdr:nvSpPr>
          <xdr:cNvPr id="8" name="Page5">
            <a:extLst>
              <a:ext uri="{FF2B5EF4-FFF2-40B4-BE49-F238E27FC236}">
                <a16:creationId xmlns:a16="http://schemas.microsoft.com/office/drawing/2014/main" id="{00000000-0008-0000-0400-000008000000}"/>
              </a:ext>
            </a:extLst>
          </xdr:cNvPr>
          <xdr:cNvSpPr/>
        </xdr:nvSpPr>
        <xdr:spPr>
          <a:xfrm>
            <a:off x="7147306" y="0"/>
            <a:ext cx="1314450" cy="647700"/>
          </a:xfrm>
          <a:prstGeom prst="rect">
            <a:avLst/>
          </a:prstGeom>
          <a:solidFill>
            <a:srgbClr val="00AE4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5AA6482B-AE7F-4E2B-9B8A-EC3497B87364}" type="TxLink">
              <a:rPr lang="en-US" sz="1400" b="1" i="0" u="none" strike="noStrike">
                <a:solidFill>
                  <a:schemeClr val="bg1"/>
                </a:solidFill>
                <a:latin typeface="Calibri"/>
                <a:cs typeface="Calibri"/>
              </a:rPr>
              <a:pPr algn="ctr"/>
              <a:t>Mouvement</a:t>
            </a:fld>
            <a:endParaRPr lang="fr-FR" sz="1400" b="1">
              <a:solidFill>
                <a:schemeClr val="bg1"/>
              </a:solidFill>
            </a:endParaRPr>
          </a:p>
        </xdr:txBody>
      </xdr:sp>
      <xdr:sp macro="[0]!page_intervention" textlink="Config!F8">
        <xdr:nvSpPr>
          <xdr:cNvPr id="9" name="Page6">
            <a:extLst>
              <a:ext uri="{FF2B5EF4-FFF2-40B4-BE49-F238E27FC236}">
                <a16:creationId xmlns:a16="http://schemas.microsoft.com/office/drawing/2014/main" id="{00000000-0008-0000-0400-000009000000}"/>
              </a:ext>
            </a:extLst>
          </xdr:cNvPr>
          <xdr:cNvSpPr/>
        </xdr:nvSpPr>
        <xdr:spPr>
          <a:xfrm>
            <a:off x="10248640" y="0"/>
            <a:ext cx="1314450" cy="647700"/>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EE676616-5817-4516-B340-FBAF91CA3ABD}" type="TxLink">
              <a:rPr lang="en-US" sz="1400" b="1" i="0" u="none" strike="noStrike">
                <a:solidFill>
                  <a:schemeClr val="bg1"/>
                </a:solidFill>
                <a:latin typeface="Calibri"/>
                <a:cs typeface="Calibri"/>
              </a:rPr>
              <a:pPr algn="ctr"/>
              <a:t>Intervention</a:t>
            </a:fld>
            <a:endParaRPr lang="fr-FR" sz="1400" b="1">
              <a:solidFill>
                <a:schemeClr val="bg1"/>
              </a:solidFill>
            </a:endParaRPr>
          </a:p>
        </xdr:txBody>
      </xdr:sp>
      <xdr:sp macro="[0]!page_equipement" textlink="Config!C14">
        <xdr:nvSpPr>
          <xdr:cNvPr id="10" name="Page7">
            <a:extLst>
              <a:ext uri="{FF2B5EF4-FFF2-40B4-BE49-F238E27FC236}">
                <a16:creationId xmlns:a16="http://schemas.microsoft.com/office/drawing/2014/main" id="{00000000-0008-0000-0400-00000A000000}"/>
              </a:ext>
            </a:extLst>
          </xdr:cNvPr>
          <xdr:cNvSpPr/>
        </xdr:nvSpPr>
        <xdr:spPr>
          <a:xfrm>
            <a:off x="13349974" y="0"/>
            <a:ext cx="1314450" cy="647700"/>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7D451EF9-EED1-43B0-9925-5E53011FF96E}" type="TxLink">
              <a:rPr lang="en-US" sz="1400" b="1" i="0" u="none" strike="noStrike">
                <a:solidFill>
                  <a:schemeClr val="bg1"/>
                </a:solidFill>
                <a:latin typeface="Calibri"/>
                <a:cs typeface="Calibri"/>
              </a:rPr>
              <a:pPr algn="ctr"/>
              <a:t>Parc machine </a:t>
            </a:fld>
            <a:endParaRPr lang="fr-FR" sz="1400" b="1">
              <a:solidFill>
                <a:schemeClr val="bg1"/>
              </a:solidFill>
            </a:endParaRPr>
          </a:p>
        </xdr:txBody>
      </xdr:sp>
      <xdr:sp macro="[0]!page_equipement" textlink="Config!C15">
        <xdr:nvSpPr>
          <xdr:cNvPr id="11" name="Page8">
            <a:extLst>
              <a:ext uri="{FF2B5EF4-FFF2-40B4-BE49-F238E27FC236}">
                <a16:creationId xmlns:a16="http://schemas.microsoft.com/office/drawing/2014/main" id="{00000000-0008-0000-0400-00000B000000}"/>
              </a:ext>
            </a:extLst>
          </xdr:cNvPr>
          <xdr:cNvSpPr/>
        </xdr:nvSpPr>
        <xdr:spPr>
          <a:xfrm>
            <a:off x="14900644" y="0"/>
            <a:ext cx="1314450" cy="647700"/>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60356EE1-E76D-4715-91D6-1E64C9726E5B}" type="TxLink">
              <a:rPr lang="en-US" sz="1400" b="1" i="0" u="none" strike="noStrike">
                <a:solidFill>
                  <a:schemeClr val="bg1"/>
                </a:solidFill>
                <a:latin typeface="Calibri"/>
                <a:cs typeface="Calibri"/>
              </a:rPr>
              <a:pPr algn="ctr"/>
              <a:t>Admin</a:t>
            </a:fld>
            <a:endParaRPr lang="fr-FR" sz="1400" b="1">
              <a:solidFill>
                <a:schemeClr val="bg1"/>
              </a:solidFill>
            </a:endParaRPr>
          </a:p>
        </xdr:txBody>
      </xdr:sp>
      <xdr:sp macro="[0]!page_fournisseur" textlink="Config!C13">
        <xdr:nvSpPr>
          <xdr:cNvPr id="12" name="Page5">
            <a:extLst>
              <a:ext uri="{FF2B5EF4-FFF2-40B4-BE49-F238E27FC236}">
                <a16:creationId xmlns:a16="http://schemas.microsoft.com/office/drawing/2014/main" id="{00000000-0008-0000-0400-00000C000000}"/>
              </a:ext>
            </a:extLst>
          </xdr:cNvPr>
          <xdr:cNvSpPr/>
        </xdr:nvSpPr>
        <xdr:spPr>
          <a:xfrm>
            <a:off x="8697973" y="0"/>
            <a:ext cx="1314450" cy="647700"/>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829B7A4C-C364-4597-A3B3-1A05468B5D67}" type="TxLink">
              <a:rPr lang="en-US" sz="1400" b="1" i="0" u="none" strike="noStrike">
                <a:solidFill>
                  <a:schemeClr val="bg1"/>
                </a:solidFill>
                <a:latin typeface="Calibri"/>
                <a:cs typeface="Calibri"/>
              </a:rPr>
              <a:pPr algn="ctr"/>
              <a:t>Fournisseur</a:t>
            </a:fld>
            <a:endParaRPr lang="fr-FR" sz="1400" b="1">
              <a:solidFill>
                <a:schemeClr val="bg1"/>
              </a:solidFill>
            </a:endParaRPr>
          </a:p>
        </xdr:txBody>
      </xdr:sp>
      <xdr:sp macro="[0]!page_preventif" textlink="Config!C8">
        <xdr:nvSpPr>
          <xdr:cNvPr id="25" name="Page1">
            <a:extLst>
              <a:ext uri="{FF2B5EF4-FFF2-40B4-BE49-F238E27FC236}">
                <a16:creationId xmlns:a16="http://schemas.microsoft.com/office/drawing/2014/main" id="{00000000-0008-0000-0400-000019000000}"/>
              </a:ext>
            </a:extLst>
          </xdr:cNvPr>
          <xdr:cNvSpPr/>
        </xdr:nvSpPr>
        <xdr:spPr>
          <a:xfrm>
            <a:off x="11799307" y="0"/>
            <a:ext cx="1314450" cy="647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400" b="1">
                <a:solidFill>
                  <a:schemeClr val="bg1"/>
                </a:solidFill>
              </a:rPr>
              <a:t>Préventif</a:t>
            </a:r>
          </a:p>
        </xdr:txBody>
      </xdr:sp>
    </xdr:grp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0</xdr:colOff>
      <xdr:row>0</xdr:row>
      <xdr:rowOff>0</xdr:rowOff>
    </xdr:from>
    <xdr:to>
      <xdr:col>14</xdr:col>
      <xdr:colOff>19050</xdr:colOff>
      <xdr:row>1</xdr:row>
      <xdr:rowOff>171450</xdr:rowOff>
    </xdr:to>
    <xdr:grpSp>
      <xdr:nvGrpSpPr>
        <xdr:cNvPr id="13" name="Groupe 12">
          <a:extLst>
            <a:ext uri="{FF2B5EF4-FFF2-40B4-BE49-F238E27FC236}">
              <a16:creationId xmlns:a16="http://schemas.microsoft.com/office/drawing/2014/main" id="{00000000-0008-0000-0500-00000D000000}"/>
            </a:ext>
          </a:extLst>
        </xdr:cNvPr>
        <xdr:cNvGrpSpPr/>
      </xdr:nvGrpSpPr>
      <xdr:grpSpPr>
        <a:xfrm>
          <a:off x="762000" y="0"/>
          <a:ext cx="16040100" cy="647700"/>
          <a:chOff x="762000" y="0"/>
          <a:chExt cx="15773400" cy="647700"/>
        </a:xfrm>
      </xdr:grpSpPr>
      <xdr:sp macro="[0]!page_equipement" textlink="">
        <xdr:nvSpPr>
          <xdr:cNvPr id="14" name="Rectangle 13">
            <a:extLst>
              <a:ext uri="{FF2B5EF4-FFF2-40B4-BE49-F238E27FC236}">
                <a16:creationId xmlns:a16="http://schemas.microsoft.com/office/drawing/2014/main" id="{00000000-0008-0000-0500-00000E000000}"/>
              </a:ext>
            </a:extLst>
          </xdr:cNvPr>
          <xdr:cNvSpPr/>
        </xdr:nvSpPr>
        <xdr:spPr>
          <a:xfrm>
            <a:off x="762000" y="0"/>
            <a:ext cx="15773400" cy="647700"/>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0]!page_home" textlink="Config!C8">
        <xdr:nvSpPr>
          <xdr:cNvPr id="15" name="Page1">
            <a:extLst>
              <a:ext uri="{FF2B5EF4-FFF2-40B4-BE49-F238E27FC236}">
                <a16:creationId xmlns:a16="http://schemas.microsoft.com/office/drawing/2014/main" id="{00000000-0008-0000-0500-00000F000000}"/>
              </a:ext>
            </a:extLst>
          </xdr:cNvPr>
          <xdr:cNvSpPr/>
        </xdr:nvSpPr>
        <xdr:spPr>
          <a:xfrm>
            <a:off x="944638" y="0"/>
            <a:ext cx="1314450" cy="647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CB11B30A-6A5D-4967-A9C5-FB50086DA587}" type="TxLink">
              <a:rPr lang="en-US" sz="1400" b="1" i="0" u="none" strike="noStrike">
                <a:solidFill>
                  <a:schemeClr val="bg1"/>
                </a:solidFill>
                <a:latin typeface="Calibri"/>
                <a:cs typeface="Calibri"/>
              </a:rPr>
              <a:pPr algn="ctr"/>
              <a:t>Acceuil</a:t>
            </a:fld>
            <a:endParaRPr lang="fr-FR" sz="1400" b="1">
              <a:solidFill>
                <a:schemeClr val="bg1"/>
              </a:solidFill>
            </a:endParaRPr>
          </a:p>
        </xdr:txBody>
      </xdr:sp>
      <xdr:sp macro="[0]!page_article" textlink="Config!C9">
        <xdr:nvSpPr>
          <xdr:cNvPr id="16" name="Page2">
            <a:extLst>
              <a:ext uri="{FF2B5EF4-FFF2-40B4-BE49-F238E27FC236}">
                <a16:creationId xmlns:a16="http://schemas.microsoft.com/office/drawing/2014/main" id="{00000000-0008-0000-0500-000010000000}"/>
              </a:ext>
            </a:extLst>
          </xdr:cNvPr>
          <xdr:cNvSpPr/>
        </xdr:nvSpPr>
        <xdr:spPr>
          <a:xfrm>
            <a:off x="2495305" y="0"/>
            <a:ext cx="1314450" cy="647700"/>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3554B3B8-EE49-4451-8033-FB5785E4ECBD}" type="TxLink">
              <a:rPr lang="en-US" sz="1400" b="1" i="0" u="none" strike="noStrike">
                <a:solidFill>
                  <a:schemeClr val="bg1"/>
                </a:solidFill>
                <a:latin typeface="Calibri"/>
                <a:cs typeface="Calibri"/>
              </a:rPr>
              <a:pPr algn="ctr"/>
              <a:t>Articles</a:t>
            </a:fld>
            <a:endParaRPr lang="fr-FR" sz="1400" b="1">
              <a:solidFill>
                <a:schemeClr val="bg1"/>
              </a:solidFill>
            </a:endParaRPr>
          </a:p>
        </xdr:txBody>
      </xdr:sp>
      <xdr:sp macro="[0]!page_order" textlink="Config!C10">
        <xdr:nvSpPr>
          <xdr:cNvPr id="17" name="Page3">
            <a:extLst>
              <a:ext uri="{FF2B5EF4-FFF2-40B4-BE49-F238E27FC236}">
                <a16:creationId xmlns:a16="http://schemas.microsoft.com/office/drawing/2014/main" id="{00000000-0008-0000-0500-000011000000}"/>
              </a:ext>
            </a:extLst>
          </xdr:cNvPr>
          <xdr:cNvSpPr/>
        </xdr:nvSpPr>
        <xdr:spPr>
          <a:xfrm>
            <a:off x="4045972" y="0"/>
            <a:ext cx="1314450" cy="647700"/>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C1644B32-6DDA-413D-A83C-E1F030CCC469}" type="TxLink">
              <a:rPr lang="en-US" sz="1400" b="1" i="0" u="none" strike="noStrike">
                <a:solidFill>
                  <a:schemeClr val="bg1"/>
                </a:solidFill>
                <a:latin typeface="Calibri"/>
                <a:cs typeface="Calibri"/>
              </a:rPr>
              <a:pPr algn="ctr"/>
              <a:t>Commande</a:t>
            </a:fld>
            <a:endParaRPr lang="fr-FR" sz="1400" b="1">
              <a:solidFill>
                <a:schemeClr val="bg1"/>
              </a:solidFill>
            </a:endParaRPr>
          </a:p>
        </xdr:txBody>
      </xdr:sp>
      <xdr:sp macro="[0]!page_Etiquette" textlink="Config!C11">
        <xdr:nvSpPr>
          <xdr:cNvPr id="18" name="Page4">
            <a:extLst>
              <a:ext uri="{FF2B5EF4-FFF2-40B4-BE49-F238E27FC236}">
                <a16:creationId xmlns:a16="http://schemas.microsoft.com/office/drawing/2014/main" id="{00000000-0008-0000-0500-000012000000}"/>
              </a:ext>
            </a:extLst>
          </xdr:cNvPr>
          <xdr:cNvSpPr/>
        </xdr:nvSpPr>
        <xdr:spPr>
          <a:xfrm>
            <a:off x="5596639" y="0"/>
            <a:ext cx="1314450" cy="647700"/>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FBBF75A3-D192-48FE-A3B5-28EF34F85972}" type="TxLink">
              <a:rPr lang="en-US" sz="1400" b="1" i="0" u="none" strike="noStrike">
                <a:solidFill>
                  <a:schemeClr val="bg1"/>
                </a:solidFill>
                <a:latin typeface="Calibri"/>
                <a:cs typeface="Calibri"/>
              </a:rPr>
              <a:pPr algn="ctr"/>
              <a:t>Etiquette</a:t>
            </a:fld>
            <a:endParaRPr lang="fr-FR" sz="1400" b="1">
              <a:solidFill>
                <a:schemeClr val="bg1"/>
              </a:solidFill>
            </a:endParaRPr>
          </a:p>
        </xdr:txBody>
      </xdr:sp>
      <xdr:sp macro="[0]!page_Mouvement" textlink="Config!C12">
        <xdr:nvSpPr>
          <xdr:cNvPr id="19" name="Page5">
            <a:extLst>
              <a:ext uri="{FF2B5EF4-FFF2-40B4-BE49-F238E27FC236}">
                <a16:creationId xmlns:a16="http://schemas.microsoft.com/office/drawing/2014/main" id="{00000000-0008-0000-0500-000013000000}"/>
              </a:ext>
            </a:extLst>
          </xdr:cNvPr>
          <xdr:cNvSpPr/>
        </xdr:nvSpPr>
        <xdr:spPr>
          <a:xfrm>
            <a:off x="7147306" y="0"/>
            <a:ext cx="1314450" cy="647700"/>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5AA6482B-AE7F-4E2B-9B8A-EC3497B87364}" type="TxLink">
              <a:rPr lang="en-US" sz="1400" b="1" i="0" u="none" strike="noStrike">
                <a:solidFill>
                  <a:schemeClr val="bg1"/>
                </a:solidFill>
                <a:latin typeface="Calibri"/>
                <a:cs typeface="Calibri"/>
              </a:rPr>
              <a:pPr algn="ctr"/>
              <a:t>Mouvement</a:t>
            </a:fld>
            <a:endParaRPr lang="fr-FR" sz="1400" b="1">
              <a:solidFill>
                <a:schemeClr val="bg1"/>
              </a:solidFill>
            </a:endParaRPr>
          </a:p>
        </xdr:txBody>
      </xdr:sp>
      <xdr:sp macro="[0]!page_intervention" textlink="Config!F8">
        <xdr:nvSpPr>
          <xdr:cNvPr id="20" name="Page6">
            <a:extLst>
              <a:ext uri="{FF2B5EF4-FFF2-40B4-BE49-F238E27FC236}">
                <a16:creationId xmlns:a16="http://schemas.microsoft.com/office/drawing/2014/main" id="{00000000-0008-0000-0500-000014000000}"/>
              </a:ext>
            </a:extLst>
          </xdr:cNvPr>
          <xdr:cNvSpPr/>
        </xdr:nvSpPr>
        <xdr:spPr>
          <a:xfrm>
            <a:off x="10248640" y="0"/>
            <a:ext cx="1314450" cy="647700"/>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EE676616-5817-4516-B340-FBAF91CA3ABD}" type="TxLink">
              <a:rPr lang="en-US" sz="1400" b="1" i="0" u="none" strike="noStrike">
                <a:solidFill>
                  <a:schemeClr val="bg1"/>
                </a:solidFill>
                <a:latin typeface="Calibri"/>
                <a:cs typeface="Calibri"/>
              </a:rPr>
              <a:pPr algn="ctr"/>
              <a:t>Intervention</a:t>
            </a:fld>
            <a:endParaRPr lang="fr-FR" sz="1400" b="1">
              <a:solidFill>
                <a:schemeClr val="bg1"/>
              </a:solidFill>
            </a:endParaRPr>
          </a:p>
        </xdr:txBody>
      </xdr:sp>
      <xdr:sp macro="[0]!page_equipement" textlink="Config!C14">
        <xdr:nvSpPr>
          <xdr:cNvPr id="21" name="Page7">
            <a:extLst>
              <a:ext uri="{FF2B5EF4-FFF2-40B4-BE49-F238E27FC236}">
                <a16:creationId xmlns:a16="http://schemas.microsoft.com/office/drawing/2014/main" id="{00000000-0008-0000-0500-000015000000}"/>
              </a:ext>
            </a:extLst>
          </xdr:cNvPr>
          <xdr:cNvSpPr/>
        </xdr:nvSpPr>
        <xdr:spPr>
          <a:xfrm>
            <a:off x="13349974" y="0"/>
            <a:ext cx="1314450" cy="647700"/>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7D451EF9-EED1-43B0-9925-5E53011FF96E}" type="TxLink">
              <a:rPr lang="en-US" sz="1400" b="1" i="0" u="none" strike="noStrike">
                <a:solidFill>
                  <a:schemeClr val="bg1"/>
                </a:solidFill>
                <a:latin typeface="Calibri"/>
                <a:cs typeface="Calibri"/>
              </a:rPr>
              <a:pPr algn="ctr"/>
              <a:t>Parc machine </a:t>
            </a:fld>
            <a:endParaRPr lang="fr-FR" sz="1400" b="1">
              <a:solidFill>
                <a:schemeClr val="bg1"/>
              </a:solidFill>
            </a:endParaRPr>
          </a:p>
        </xdr:txBody>
      </xdr:sp>
      <xdr:sp macro="[0]!page_equipement" textlink="Config!C15">
        <xdr:nvSpPr>
          <xdr:cNvPr id="22" name="Page8">
            <a:extLst>
              <a:ext uri="{FF2B5EF4-FFF2-40B4-BE49-F238E27FC236}">
                <a16:creationId xmlns:a16="http://schemas.microsoft.com/office/drawing/2014/main" id="{00000000-0008-0000-0500-000016000000}"/>
              </a:ext>
            </a:extLst>
          </xdr:cNvPr>
          <xdr:cNvSpPr/>
        </xdr:nvSpPr>
        <xdr:spPr>
          <a:xfrm>
            <a:off x="14900644" y="0"/>
            <a:ext cx="1314450" cy="647700"/>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60356EE1-E76D-4715-91D6-1E64C9726E5B}" type="TxLink">
              <a:rPr lang="en-US" sz="1400" b="1" i="0" u="none" strike="noStrike">
                <a:solidFill>
                  <a:schemeClr val="bg1"/>
                </a:solidFill>
                <a:latin typeface="Calibri"/>
                <a:cs typeface="Calibri"/>
              </a:rPr>
              <a:pPr algn="ctr"/>
              <a:t>Admin</a:t>
            </a:fld>
            <a:endParaRPr lang="fr-FR" sz="1400" b="1">
              <a:solidFill>
                <a:schemeClr val="bg1"/>
              </a:solidFill>
            </a:endParaRPr>
          </a:p>
        </xdr:txBody>
      </xdr:sp>
      <xdr:sp macro="[0]!page_fournisseur" textlink="Config!C13">
        <xdr:nvSpPr>
          <xdr:cNvPr id="23" name="Page5">
            <a:extLst>
              <a:ext uri="{FF2B5EF4-FFF2-40B4-BE49-F238E27FC236}">
                <a16:creationId xmlns:a16="http://schemas.microsoft.com/office/drawing/2014/main" id="{00000000-0008-0000-0500-000017000000}"/>
              </a:ext>
            </a:extLst>
          </xdr:cNvPr>
          <xdr:cNvSpPr/>
        </xdr:nvSpPr>
        <xdr:spPr>
          <a:xfrm>
            <a:off x="8697973" y="0"/>
            <a:ext cx="1314450" cy="647700"/>
          </a:xfrm>
          <a:prstGeom prst="rect">
            <a:avLst/>
          </a:prstGeom>
          <a:solidFill>
            <a:srgbClr val="00AE4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829B7A4C-C364-4597-A3B3-1A05468B5D67}" type="TxLink">
              <a:rPr lang="en-US" sz="1400" b="1" i="0" u="none" strike="noStrike">
                <a:solidFill>
                  <a:schemeClr val="bg1"/>
                </a:solidFill>
                <a:latin typeface="Calibri"/>
                <a:cs typeface="Calibri"/>
              </a:rPr>
              <a:pPr algn="ctr"/>
              <a:t>Fournisseur</a:t>
            </a:fld>
            <a:endParaRPr lang="fr-FR" sz="1400" b="1">
              <a:solidFill>
                <a:schemeClr val="bg1"/>
              </a:solidFill>
            </a:endParaRPr>
          </a:p>
        </xdr:txBody>
      </xdr:sp>
      <xdr:sp macro="[0]!page_preventif" textlink="Config!C8">
        <xdr:nvSpPr>
          <xdr:cNvPr id="24" name="Page1">
            <a:extLst>
              <a:ext uri="{FF2B5EF4-FFF2-40B4-BE49-F238E27FC236}">
                <a16:creationId xmlns:a16="http://schemas.microsoft.com/office/drawing/2014/main" id="{00000000-0008-0000-0500-000018000000}"/>
              </a:ext>
            </a:extLst>
          </xdr:cNvPr>
          <xdr:cNvSpPr/>
        </xdr:nvSpPr>
        <xdr:spPr>
          <a:xfrm>
            <a:off x="11799307" y="0"/>
            <a:ext cx="1314450" cy="647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400" b="1">
                <a:solidFill>
                  <a:schemeClr val="bg1"/>
                </a:solidFill>
              </a:rPr>
              <a:t>Préventif</a:t>
            </a:r>
          </a:p>
        </xdr:txBody>
      </xdr:sp>
    </xdr:grp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0</xdr:colOff>
      <xdr:row>0</xdr:row>
      <xdr:rowOff>0</xdr:rowOff>
    </xdr:from>
    <xdr:to>
      <xdr:col>19</xdr:col>
      <xdr:colOff>600075</xdr:colOff>
      <xdr:row>1</xdr:row>
      <xdr:rowOff>171450</xdr:rowOff>
    </xdr:to>
    <xdr:grpSp>
      <xdr:nvGrpSpPr>
        <xdr:cNvPr id="13" name="Groupe 12">
          <a:extLst>
            <a:ext uri="{FF2B5EF4-FFF2-40B4-BE49-F238E27FC236}">
              <a16:creationId xmlns:a16="http://schemas.microsoft.com/office/drawing/2014/main" id="{00000000-0008-0000-0600-00000D000000}"/>
            </a:ext>
          </a:extLst>
        </xdr:cNvPr>
        <xdr:cNvGrpSpPr/>
      </xdr:nvGrpSpPr>
      <xdr:grpSpPr>
        <a:xfrm>
          <a:off x="762000" y="0"/>
          <a:ext cx="16040100" cy="647700"/>
          <a:chOff x="762000" y="0"/>
          <a:chExt cx="15773400" cy="647700"/>
        </a:xfrm>
      </xdr:grpSpPr>
      <xdr:sp macro="" textlink="">
        <xdr:nvSpPr>
          <xdr:cNvPr id="14" name="Rectangle 13">
            <a:extLst>
              <a:ext uri="{FF2B5EF4-FFF2-40B4-BE49-F238E27FC236}">
                <a16:creationId xmlns:a16="http://schemas.microsoft.com/office/drawing/2014/main" id="{00000000-0008-0000-0600-00000E000000}"/>
              </a:ext>
            </a:extLst>
          </xdr:cNvPr>
          <xdr:cNvSpPr/>
        </xdr:nvSpPr>
        <xdr:spPr>
          <a:xfrm>
            <a:off x="762000" y="0"/>
            <a:ext cx="15773400" cy="647700"/>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0]!page_home" textlink="Config!C8">
        <xdr:nvSpPr>
          <xdr:cNvPr id="15" name="Page1">
            <a:extLst>
              <a:ext uri="{FF2B5EF4-FFF2-40B4-BE49-F238E27FC236}">
                <a16:creationId xmlns:a16="http://schemas.microsoft.com/office/drawing/2014/main" id="{00000000-0008-0000-0600-00000F000000}"/>
              </a:ext>
            </a:extLst>
          </xdr:cNvPr>
          <xdr:cNvSpPr/>
        </xdr:nvSpPr>
        <xdr:spPr>
          <a:xfrm>
            <a:off x="944638" y="0"/>
            <a:ext cx="1314450" cy="647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CB11B30A-6A5D-4967-A9C5-FB50086DA587}" type="TxLink">
              <a:rPr lang="en-US" sz="1400" b="1" i="0" u="none" strike="noStrike">
                <a:solidFill>
                  <a:schemeClr val="bg1"/>
                </a:solidFill>
                <a:latin typeface="Calibri"/>
                <a:cs typeface="Calibri"/>
              </a:rPr>
              <a:pPr algn="ctr"/>
              <a:t>Acceuil</a:t>
            </a:fld>
            <a:endParaRPr lang="fr-FR" sz="1400" b="1">
              <a:solidFill>
                <a:schemeClr val="bg1"/>
              </a:solidFill>
            </a:endParaRPr>
          </a:p>
        </xdr:txBody>
      </xdr:sp>
      <xdr:sp macro="[0]!page_article" textlink="Config!C9">
        <xdr:nvSpPr>
          <xdr:cNvPr id="16" name="Page2">
            <a:extLst>
              <a:ext uri="{FF2B5EF4-FFF2-40B4-BE49-F238E27FC236}">
                <a16:creationId xmlns:a16="http://schemas.microsoft.com/office/drawing/2014/main" id="{00000000-0008-0000-0600-000010000000}"/>
              </a:ext>
            </a:extLst>
          </xdr:cNvPr>
          <xdr:cNvSpPr/>
        </xdr:nvSpPr>
        <xdr:spPr>
          <a:xfrm>
            <a:off x="2495305" y="0"/>
            <a:ext cx="1314450" cy="647700"/>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3554B3B8-EE49-4451-8033-FB5785E4ECBD}" type="TxLink">
              <a:rPr lang="en-US" sz="1400" b="1" i="0" u="none" strike="noStrike">
                <a:solidFill>
                  <a:schemeClr val="bg1"/>
                </a:solidFill>
                <a:latin typeface="Calibri"/>
                <a:cs typeface="Calibri"/>
              </a:rPr>
              <a:pPr algn="ctr"/>
              <a:t>Articles</a:t>
            </a:fld>
            <a:endParaRPr lang="fr-FR" sz="1400" b="1">
              <a:solidFill>
                <a:schemeClr val="bg1"/>
              </a:solidFill>
            </a:endParaRPr>
          </a:p>
        </xdr:txBody>
      </xdr:sp>
      <xdr:sp macro="[0]!page_order" textlink="Config!C10">
        <xdr:nvSpPr>
          <xdr:cNvPr id="17" name="Page3">
            <a:extLst>
              <a:ext uri="{FF2B5EF4-FFF2-40B4-BE49-F238E27FC236}">
                <a16:creationId xmlns:a16="http://schemas.microsoft.com/office/drawing/2014/main" id="{00000000-0008-0000-0600-000011000000}"/>
              </a:ext>
            </a:extLst>
          </xdr:cNvPr>
          <xdr:cNvSpPr/>
        </xdr:nvSpPr>
        <xdr:spPr>
          <a:xfrm>
            <a:off x="4045972" y="0"/>
            <a:ext cx="1314450" cy="647700"/>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C1644B32-6DDA-413D-A83C-E1F030CCC469}" type="TxLink">
              <a:rPr lang="en-US" sz="1400" b="1" i="0" u="none" strike="noStrike">
                <a:solidFill>
                  <a:schemeClr val="bg1"/>
                </a:solidFill>
                <a:latin typeface="Calibri"/>
                <a:cs typeface="Calibri"/>
              </a:rPr>
              <a:pPr algn="ctr"/>
              <a:t>Commande</a:t>
            </a:fld>
            <a:endParaRPr lang="fr-FR" sz="1400" b="1">
              <a:solidFill>
                <a:schemeClr val="bg1"/>
              </a:solidFill>
            </a:endParaRPr>
          </a:p>
        </xdr:txBody>
      </xdr:sp>
      <xdr:sp macro="[0]!page_Etiquette" textlink="Config!C11">
        <xdr:nvSpPr>
          <xdr:cNvPr id="18" name="Page4">
            <a:extLst>
              <a:ext uri="{FF2B5EF4-FFF2-40B4-BE49-F238E27FC236}">
                <a16:creationId xmlns:a16="http://schemas.microsoft.com/office/drawing/2014/main" id="{00000000-0008-0000-0600-000012000000}"/>
              </a:ext>
            </a:extLst>
          </xdr:cNvPr>
          <xdr:cNvSpPr/>
        </xdr:nvSpPr>
        <xdr:spPr>
          <a:xfrm>
            <a:off x="5596639" y="0"/>
            <a:ext cx="1314450" cy="647700"/>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FBBF75A3-D192-48FE-A3B5-28EF34F85972}" type="TxLink">
              <a:rPr lang="en-US" sz="1400" b="1" i="0" u="none" strike="noStrike">
                <a:solidFill>
                  <a:schemeClr val="bg1"/>
                </a:solidFill>
                <a:latin typeface="Calibri"/>
                <a:cs typeface="Calibri"/>
              </a:rPr>
              <a:pPr algn="ctr"/>
              <a:t>Etiquette</a:t>
            </a:fld>
            <a:endParaRPr lang="fr-FR" sz="1400" b="1">
              <a:solidFill>
                <a:schemeClr val="bg1"/>
              </a:solidFill>
            </a:endParaRPr>
          </a:p>
        </xdr:txBody>
      </xdr:sp>
      <xdr:sp macro="[0]!page_Mouvement" textlink="Config!C12">
        <xdr:nvSpPr>
          <xdr:cNvPr id="19" name="Page5">
            <a:extLst>
              <a:ext uri="{FF2B5EF4-FFF2-40B4-BE49-F238E27FC236}">
                <a16:creationId xmlns:a16="http://schemas.microsoft.com/office/drawing/2014/main" id="{00000000-0008-0000-0600-000013000000}"/>
              </a:ext>
            </a:extLst>
          </xdr:cNvPr>
          <xdr:cNvSpPr/>
        </xdr:nvSpPr>
        <xdr:spPr>
          <a:xfrm>
            <a:off x="7147306" y="0"/>
            <a:ext cx="1314450" cy="647700"/>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5AA6482B-AE7F-4E2B-9B8A-EC3497B87364}" type="TxLink">
              <a:rPr lang="en-US" sz="1400" b="1" i="0" u="none" strike="noStrike">
                <a:solidFill>
                  <a:schemeClr val="bg1"/>
                </a:solidFill>
                <a:latin typeface="Calibri"/>
                <a:cs typeface="Calibri"/>
              </a:rPr>
              <a:pPr algn="ctr"/>
              <a:t>Mouvement</a:t>
            </a:fld>
            <a:endParaRPr lang="fr-FR" sz="1400" b="1">
              <a:solidFill>
                <a:schemeClr val="bg1"/>
              </a:solidFill>
            </a:endParaRPr>
          </a:p>
        </xdr:txBody>
      </xdr:sp>
      <xdr:sp macro="[0]!page_intervention" textlink="Config!F8">
        <xdr:nvSpPr>
          <xdr:cNvPr id="20" name="Page6">
            <a:extLst>
              <a:ext uri="{FF2B5EF4-FFF2-40B4-BE49-F238E27FC236}">
                <a16:creationId xmlns:a16="http://schemas.microsoft.com/office/drawing/2014/main" id="{00000000-0008-0000-0600-000014000000}"/>
              </a:ext>
            </a:extLst>
          </xdr:cNvPr>
          <xdr:cNvSpPr/>
        </xdr:nvSpPr>
        <xdr:spPr>
          <a:xfrm>
            <a:off x="10248640" y="0"/>
            <a:ext cx="1314450" cy="647700"/>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EE676616-5817-4516-B340-FBAF91CA3ABD}" type="TxLink">
              <a:rPr lang="en-US" sz="1400" b="1" i="0" u="none" strike="noStrike">
                <a:solidFill>
                  <a:schemeClr val="bg1"/>
                </a:solidFill>
                <a:latin typeface="Calibri"/>
                <a:cs typeface="Calibri"/>
              </a:rPr>
              <a:pPr algn="ctr"/>
              <a:t>Intervention</a:t>
            </a:fld>
            <a:endParaRPr lang="fr-FR" sz="1400" b="1">
              <a:solidFill>
                <a:schemeClr val="bg1"/>
              </a:solidFill>
            </a:endParaRPr>
          </a:p>
        </xdr:txBody>
      </xdr:sp>
      <xdr:sp macro="[0]!Load_equipement_macro" textlink="Config!C14">
        <xdr:nvSpPr>
          <xdr:cNvPr id="21" name="Page7">
            <a:extLst>
              <a:ext uri="{FF2B5EF4-FFF2-40B4-BE49-F238E27FC236}">
                <a16:creationId xmlns:a16="http://schemas.microsoft.com/office/drawing/2014/main" id="{00000000-0008-0000-0600-000015000000}"/>
              </a:ext>
            </a:extLst>
          </xdr:cNvPr>
          <xdr:cNvSpPr/>
        </xdr:nvSpPr>
        <xdr:spPr>
          <a:xfrm>
            <a:off x="13349974" y="0"/>
            <a:ext cx="1314450" cy="647700"/>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7D451EF9-EED1-43B0-9925-5E53011FF96E}" type="TxLink">
              <a:rPr lang="en-US" sz="1400" b="1" i="0" u="none" strike="noStrike">
                <a:solidFill>
                  <a:schemeClr val="bg1"/>
                </a:solidFill>
                <a:latin typeface="Calibri"/>
                <a:cs typeface="Calibri"/>
              </a:rPr>
              <a:pPr algn="ctr"/>
              <a:t>Parc machine </a:t>
            </a:fld>
            <a:endParaRPr lang="fr-FR" sz="1400" b="1">
              <a:solidFill>
                <a:schemeClr val="bg1"/>
              </a:solidFill>
            </a:endParaRPr>
          </a:p>
        </xdr:txBody>
      </xdr:sp>
      <xdr:sp macro="[0]!Load_admin_macro" textlink="Config!C15">
        <xdr:nvSpPr>
          <xdr:cNvPr id="22" name="Page8">
            <a:extLst>
              <a:ext uri="{FF2B5EF4-FFF2-40B4-BE49-F238E27FC236}">
                <a16:creationId xmlns:a16="http://schemas.microsoft.com/office/drawing/2014/main" id="{00000000-0008-0000-0600-000016000000}"/>
              </a:ext>
            </a:extLst>
          </xdr:cNvPr>
          <xdr:cNvSpPr/>
        </xdr:nvSpPr>
        <xdr:spPr>
          <a:xfrm>
            <a:off x="14900644" y="0"/>
            <a:ext cx="1314450" cy="647700"/>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60356EE1-E76D-4715-91D6-1E64C9726E5B}" type="TxLink">
              <a:rPr lang="en-US" sz="1400" b="1" i="0" u="none" strike="noStrike">
                <a:solidFill>
                  <a:schemeClr val="bg1"/>
                </a:solidFill>
                <a:latin typeface="Calibri"/>
                <a:cs typeface="Calibri"/>
              </a:rPr>
              <a:pPr algn="ctr"/>
              <a:t>Admin</a:t>
            </a:fld>
            <a:endParaRPr lang="fr-FR" sz="1400" b="1">
              <a:solidFill>
                <a:schemeClr val="bg1"/>
              </a:solidFill>
            </a:endParaRPr>
          </a:p>
        </xdr:txBody>
      </xdr:sp>
      <xdr:sp macro="[0]!page_fournisseur" textlink="Config!C13">
        <xdr:nvSpPr>
          <xdr:cNvPr id="23" name="Page5">
            <a:extLst>
              <a:ext uri="{FF2B5EF4-FFF2-40B4-BE49-F238E27FC236}">
                <a16:creationId xmlns:a16="http://schemas.microsoft.com/office/drawing/2014/main" id="{00000000-0008-0000-0600-000017000000}"/>
              </a:ext>
            </a:extLst>
          </xdr:cNvPr>
          <xdr:cNvSpPr/>
        </xdr:nvSpPr>
        <xdr:spPr>
          <a:xfrm>
            <a:off x="8697973" y="0"/>
            <a:ext cx="1314450" cy="647700"/>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829B7A4C-C364-4597-A3B3-1A05468B5D67}" type="TxLink">
              <a:rPr lang="en-US" sz="1400" b="1" i="0" u="none" strike="noStrike">
                <a:solidFill>
                  <a:schemeClr val="bg1"/>
                </a:solidFill>
                <a:latin typeface="Calibri"/>
                <a:cs typeface="Calibri"/>
              </a:rPr>
              <a:pPr algn="ctr"/>
              <a:t>Fournisseur</a:t>
            </a:fld>
            <a:endParaRPr lang="fr-FR" sz="1400" b="1">
              <a:solidFill>
                <a:schemeClr val="bg1"/>
              </a:solidFill>
            </a:endParaRPr>
          </a:p>
        </xdr:txBody>
      </xdr:sp>
      <xdr:sp macro="[0]!page_Planning" textlink="Config!C8">
        <xdr:nvSpPr>
          <xdr:cNvPr id="24" name="Page1">
            <a:extLst>
              <a:ext uri="{FF2B5EF4-FFF2-40B4-BE49-F238E27FC236}">
                <a16:creationId xmlns:a16="http://schemas.microsoft.com/office/drawing/2014/main" id="{00000000-0008-0000-0600-000018000000}"/>
              </a:ext>
            </a:extLst>
          </xdr:cNvPr>
          <xdr:cNvSpPr/>
        </xdr:nvSpPr>
        <xdr:spPr>
          <a:xfrm>
            <a:off x="11799307" y="0"/>
            <a:ext cx="1314450" cy="647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400" b="1">
                <a:solidFill>
                  <a:schemeClr val="bg1"/>
                </a:solidFill>
              </a:rPr>
              <a:t>Planning</a:t>
            </a:r>
          </a:p>
        </xdr:txBody>
      </xdr:sp>
    </xdr:grpSp>
    <xdr:clientData/>
  </xdr:twoCellAnchor>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200025</xdr:colOff>
          <xdr:row>7</xdr:row>
          <xdr:rowOff>85725</xdr:rowOff>
        </xdr:from>
        <xdr:to>
          <xdr:col>12</xdr:col>
          <xdr:colOff>409575</xdr:colOff>
          <xdr:row>9</xdr:row>
          <xdr:rowOff>171450</xdr:rowOff>
        </xdr:to>
        <xdr:sp macro="" textlink="">
          <xdr:nvSpPr>
            <xdr:cNvPr id="13318" name="CommandButton1" hidden="1">
              <a:extLst>
                <a:ext uri="{63B3BB69-23CF-44E3-9099-C40C66FF867C}">
                  <a14:compatExt spid="_x0000_s13318"/>
                </a:ext>
                <a:ext uri="{FF2B5EF4-FFF2-40B4-BE49-F238E27FC236}">
                  <a16:creationId xmlns:a16="http://schemas.microsoft.com/office/drawing/2014/main" id="{00000000-0008-0000-0700-0000063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1</xdr:col>
      <xdr:colOff>0</xdr:colOff>
      <xdr:row>0</xdr:row>
      <xdr:rowOff>0</xdr:rowOff>
    </xdr:from>
    <xdr:to>
      <xdr:col>21</xdr:col>
      <xdr:colOff>247650</xdr:colOff>
      <xdr:row>1</xdr:row>
      <xdr:rowOff>171450</xdr:rowOff>
    </xdr:to>
    <xdr:grpSp>
      <xdr:nvGrpSpPr>
        <xdr:cNvPr id="2" name="Groupe 1">
          <a:extLst>
            <a:ext uri="{FF2B5EF4-FFF2-40B4-BE49-F238E27FC236}">
              <a16:creationId xmlns:a16="http://schemas.microsoft.com/office/drawing/2014/main" id="{00000000-0008-0000-0700-000002000000}"/>
            </a:ext>
          </a:extLst>
        </xdr:cNvPr>
        <xdr:cNvGrpSpPr/>
      </xdr:nvGrpSpPr>
      <xdr:grpSpPr>
        <a:xfrm>
          <a:off x="762000" y="0"/>
          <a:ext cx="16040100" cy="647700"/>
          <a:chOff x="762000" y="0"/>
          <a:chExt cx="15773400" cy="647700"/>
        </a:xfrm>
      </xdr:grpSpPr>
      <xdr:sp macro="" textlink="">
        <xdr:nvSpPr>
          <xdr:cNvPr id="3" name="Rectangle 2">
            <a:extLst>
              <a:ext uri="{FF2B5EF4-FFF2-40B4-BE49-F238E27FC236}">
                <a16:creationId xmlns:a16="http://schemas.microsoft.com/office/drawing/2014/main" id="{00000000-0008-0000-0700-000003000000}"/>
              </a:ext>
            </a:extLst>
          </xdr:cNvPr>
          <xdr:cNvSpPr/>
        </xdr:nvSpPr>
        <xdr:spPr>
          <a:xfrm>
            <a:off x="762000" y="0"/>
            <a:ext cx="15773400" cy="647700"/>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0]!page_home" textlink="Config!C8">
        <xdr:nvSpPr>
          <xdr:cNvPr id="4" name="Page1">
            <a:extLst>
              <a:ext uri="{FF2B5EF4-FFF2-40B4-BE49-F238E27FC236}">
                <a16:creationId xmlns:a16="http://schemas.microsoft.com/office/drawing/2014/main" id="{00000000-0008-0000-0700-000004000000}"/>
              </a:ext>
            </a:extLst>
          </xdr:cNvPr>
          <xdr:cNvSpPr/>
        </xdr:nvSpPr>
        <xdr:spPr>
          <a:xfrm>
            <a:off x="944638" y="0"/>
            <a:ext cx="1314450" cy="647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CB11B30A-6A5D-4967-A9C5-FB50086DA587}" type="TxLink">
              <a:rPr lang="en-US" sz="1400" b="1" i="0" u="none" strike="noStrike">
                <a:solidFill>
                  <a:schemeClr val="bg1"/>
                </a:solidFill>
                <a:latin typeface="Calibri"/>
                <a:cs typeface="Calibri"/>
              </a:rPr>
              <a:pPr algn="ctr"/>
              <a:t>Acceuil</a:t>
            </a:fld>
            <a:endParaRPr lang="fr-FR" sz="1400" b="1">
              <a:solidFill>
                <a:schemeClr val="bg1"/>
              </a:solidFill>
            </a:endParaRPr>
          </a:p>
        </xdr:txBody>
      </xdr:sp>
      <xdr:sp macro="[0]!page_article" textlink="Config!C9">
        <xdr:nvSpPr>
          <xdr:cNvPr id="5" name="Page2">
            <a:extLst>
              <a:ext uri="{FF2B5EF4-FFF2-40B4-BE49-F238E27FC236}">
                <a16:creationId xmlns:a16="http://schemas.microsoft.com/office/drawing/2014/main" id="{00000000-0008-0000-0700-000005000000}"/>
              </a:ext>
            </a:extLst>
          </xdr:cNvPr>
          <xdr:cNvSpPr/>
        </xdr:nvSpPr>
        <xdr:spPr>
          <a:xfrm>
            <a:off x="2495305" y="0"/>
            <a:ext cx="1314450" cy="647700"/>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3554B3B8-EE49-4451-8033-FB5785E4ECBD}" type="TxLink">
              <a:rPr lang="en-US" sz="1400" b="1" i="0" u="none" strike="noStrike">
                <a:solidFill>
                  <a:schemeClr val="bg1"/>
                </a:solidFill>
                <a:latin typeface="Calibri"/>
                <a:cs typeface="Calibri"/>
              </a:rPr>
              <a:pPr algn="ctr"/>
              <a:t>Articles</a:t>
            </a:fld>
            <a:endParaRPr lang="fr-FR" sz="1400" b="1">
              <a:solidFill>
                <a:schemeClr val="bg1"/>
              </a:solidFill>
            </a:endParaRPr>
          </a:p>
        </xdr:txBody>
      </xdr:sp>
      <xdr:sp macro="[0]!page_order" textlink="Config!C10">
        <xdr:nvSpPr>
          <xdr:cNvPr id="6" name="Page3">
            <a:extLst>
              <a:ext uri="{FF2B5EF4-FFF2-40B4-BE49-F238E27FC236}">
                <a16:creationId xmlns:a16="http://schemas.microsoft.com/office/drawing/2014/main" id="{00000000-0008-0000-0700-000006000000}"/>
              </a:ext>
            </a:extLst>
          </xdr:cNvPr>
          <xdr:cNvSpPr/>
        </xdr:nvSpPr>
        <xdr:spPr>
          <a:xfrm>
            <a:off x="4045972" y="0"/>
            <a:ext cx="1314450" cy="647700"/>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C1644B32-6DDA-413D-A83C-E1F030CCC469}" type="TxLink">
              <a:rPr lang="en-US" sz="1400" b="1" i="0" u="none" strike="noStrike">
                <a:solidFill>
                  <a:schemeClr val="bg1"/>
                </a:solidFill>
                <a:latin typeface="Calibri"/>
                <a:cs typeface="Calibri"/>
              </a:rPr>
              <a:pPr algn="ctr"/>
              <a:t>Commande</a:t>
            </a:fld>
            <a:endParaRPr lang="fr-FR" sz="1400" b="1">
              <a:solidFill>
                <a:schemeClr val="bg1"/>
              </a:solidFill>
            </a:endParaRPr>
          </a:p>
        </xdr:txBody>
      </xdr:sp>
      <xdr:sp macro="[0]!page_Etiquette" textlink="Config!C11">
        <xdr:nvSpPr>
          <xdr:cNvPr id="7" name="Page4">
            <a:extLst>
              <a:ext uri="{FF2B5EF4-FFF2-40B4-BE49-F238E27FC236}">
                <a16:creationId xmlns:a16="http://schemas.microsoft.com/office/drawing/2014/main" id="{00000000-0008-0000-0700-000007000000}"/>
              </a:ext>
            </a:extLst>
          </xdr:cNvPr>
          <xdr:cNvSpPr/>
        </xdr:nvSpPr>
        <xdr:spPr>
          <a:xfrm>
            <a:off x="5596639" y="0"/>
            <a:ext cx="1314450" cy="647700"/>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FBBF75A3-D192-48FE-A3B5-28EF34F85972}" type="TxLink">
              <a:rPr lang="en-US" sz="1400" b="1" i="0" u="none" strike="noStrike">
                <a:solidFill>
                  <a:schemeClr val="bg1"/>
                </a:solidFill>
                <a:latin typeface="Calibri"/>
                <a:cs typeface="Calibri"/>
              </a:rPr>
              <a:pPr algn="ctr"/>
              <a:t>Etiquette</a:t>
            </a:fld>
            <a:endParaRPr lang="fr-FR" sz="1400" b="1">
              <a:solidFill>
                <a:schemeClr val="bg1"/>
              </a:solidFill>
            </a:endParaRPr>
          </a:p>
        </xdr:txBody>
      </xdr:sp>
      <xdr:sp macro="[0]!page_Mouvement" textlink="Config!C12">
        <xdr:nvSpPr>
          <xdr:cNvPr id="8" name="Page5">
            <a:extLst>
              <a:ext uri="{FF2B5EF4-FFF2-40B4-BE49-F238E27FC236}">
                <a16:creationId xmlns:a16="http://schemas.microsoft.com/office/drawing/2014/main" id="{00000000-0008-0000-0700-000008000000}"/>
              </a:ext>
            </a:extLst>
          </xdr:cNvPr>
          <xdr:cNvSpPr/>
        </xdr:nvSpPr>
        <xdr:spPr>
          <a:xfrm>
            <a:off x="7147306" y="0"/>
            <a:ext cx="1314450" cy="647700"/>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5AA6482B-AE7F-4E2B-9B8A-EC3497B87364}" type="TxLink">
              <a:rPr lang="en-US" sz="1400" b="1" i="0" u="none" strike="noStrike">
                <a:solidFill>
                  <a:schemeClr val="bg1"/>
                </a:solidFill>
                <a:latin typeface="Calibri"/>
                <a:cs typeface="Calibri"/>
              </a:rPr>
              <a:pPr algn="ctr"/>
              <a:t>Mouvement</a:t>
            </a:fld>
            <a:endParaRPr lang="fr-FR" sz="1400" b="1">
              <a:solidFill>
                <a:schemeClr val="bg1"/>
              </a:solidFill>
            </a:endParaRPr>
          </a:p>
        </xdr:txBody>
      </xdr:sp>
      <xdr:sp macro="[0]!page_intervention" textlink="Config!F8">
        <xdr:nvSpPr>
          <xdr:cNvPr id="9" name="Page6">
            <a:extLst>
              <a:ext uri="{FF2B5EF4-FFF2-40B4-BE49-F238E27FC236}">
                <a16:creationId xmlns:a16="http://schemas.microsoft.com/office/drawing/2014/main" id="{00000000-0008-0000-0700-000009000000}"/>
              </a:ext>
            </a:extLst>
          </xdr:cNvPr>
          <xdr:cNvSpPr/>
        </xdr:nvSpPr>
        <xdr:spPr>
          <a:xfrm>
            <a:off x="10248640" y="0"/>
            <a:ext cx="1314450" cy="647700"/>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EE676616-5817-4516-B340-FBAF91CA3ABD}" type="TxLink">
              <a:rPr lang="en-US" sz="1400" b="1" i="0" u="none" strike="noStrike">
                <a:solidFill>
                  <a:schemeClr val="bg1"/>
                </a:solidFill>
                <a:latin typeface="Calibri"/>
                <a:cs typeface="Calibri"/>
              </a:rPr>
              <a:pPr algn="ctr"/>
              <a:t>Intervention</a:t>
            </a:fld>
            <a:endParaRPr lang="fr-FR" sz="1400" b="1">
              <a:solidFill>
                <a:schemeClr val="bg1"/>
              </a:solidFill>
            </a:endParaRPr>
          </a:p>
        </xdr:txBody>
      </xdr:sp>
      <xdr:sp macro="[0]!Load_equipement_macro" textlink="Config!C14">
        <xdr:nvSpPr>
          <xdr:cNvPr id="10" name="Page7">
            <a:extLst>
              <a:ext uri="{FF2B5EF4-FFF2-40B4-BE49-F238E27FC236}">
                <a16:creationId xmlns:a16="http://schemas.microsoft.com/office/drawing/2014/main" id="{00000000-0008-0000-0700-00000A000000}"/>
              </a:ext>
            </a:extLst>
          </xdr:cNvPr>
          <xdr:cNvSpPr/>
        </xdr:nvSpPr>
        <xdr:spPr>
          <a:xfrm>
            <a:off x="13349974" y="0"/>
            <a:ext cx="1314450" cy="647700"/>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7D451EF9-EED1-43B0-9925-5E53011FF96E}" type="TxLink">
              <a:rPr lang="en-US" sz="1400" b="1" i="0" u="none" strike="noStrike">
                <a:solidFill>
                  <a:schemeClr val="bg1"/>
                </a:solidFill>
                <a:latin typeface="Calibri"/>
                <a:cs typeface="Calibri"/>
              </a:rPr>
              <a:pPr algn="ctr"/>
              <a:t>Parc machine </a:t>
            </a:fld>
            <a:endParaRPr lang="fr-FR" sz="1400" b="1">
              <a:solidFill>
                <a:schemeClr val="bg1"/>
              </a:solidFill>
            </a:endParaRPr>
          </a:p>
        </xdr:txBody>
      </xdr:sp>
      <xdr:sp macro="[0]!Load_admin_macro" textlink="Config!C15">
        <xdr:nvSpPr>
          <xdr:cNvPr id="11" name="Page8">
            <a:extLst>
              <a:ext uri="{FF2B5EF4-FFF2-40B4-BE49-F238E27FC236}">
                <a16:creationId xmlns:a16="http://schemas.microsoft.com/office/drawing/2014/main" id="{00000000-0008-0000-0700-00000B000000}"/>
              </a:ext>
            </a:extLst>
          </xdr:cNvPr>
          <xdr:cNvSpPr/>
        </xdr:nvSpPr>
        <xdr:spPr>
          <a:xfrm>
            <a:off x="14900644" y="0"/>
            <a:ext cx="1314450" cy="647700"/>
          </a:xfrm>
          <a:prstGeom prst="rect">
            <a:avLst/>
          </a:prstGeom>
          <a:solidFill>
            <a:srgbClr val="00AE4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60356EE1-E76D-4715-91D6-1E64C9726E5B}" type="TxLink">
              <a:rPr lang="en-US" sz="1400" b="1" i="0" u="none" strike="noStrike">
                <a:solidFill>
                  <a:schemeClr val="bg1"/>
                </a:solidFill>
                <a:latin typeface="Calibri"/>
                <a:cs typeface="Calibri"/>
              </a:rPr>
              <a:pPr algn="ctr"/>
              <a:t>Admin</a:t>
            </a:fld>
            <a:endParaRPr lang="fr-FR" sz="1400" b="1">
              <a:solidFill>
                <a:schemeClr val="bg1"/>
              </a:solidFill>
            </a:endParaRPr>
          </a:p>
        </xdr:txBody>
      </xdr:sp>
      <xdr:sp macro="[0]!page_fournisseur" textlink="Config!C13">
        <xdr:nvSpPr>
          <xdr:cNvPr id="12" name="Page5">
            <a:extLst>
              <a:ext uri="{FF2B5EF4-FFF2-40B4-BE49-F238E27FC236}">
                <a16:creationId xmlns:a16="http://schemas.microsoft.com/office/drawing/2014/main" id="{00000000-0008-0000-0700-00000C000000}"/>
              </a:ext>
            </a:extLst>
          </xdr:cNvPr>
          <xdr:cNvSpPr/>
        </xdr:nvSpPr>
        <xdr:spPr>
          <a:xfrm>
            <a:off x="8697973" y="0"/>
            <a:ext cx="1314450" cy="647700"/>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829B7A4C-C364-4597-A3B3-1A05468B5D67}" type="TxLink">
              <a:rPr lang="en-US" sz="1400" b="1" i="0" u="none" strike="noStrike">
                <a:solidFill>
                  <a:schemeClr val="bg1"/>
                </a:solidFill>
                <a:latin typeface="Calibri"/>
                <a:cs typeface="Calibri"/>
              </a:rPr>
              <a:pPr algn="ctr"/>
              <a:t>Fournisseur</a:t>
            </a:fld>
            <a:endParaRPr lang="fr-FR" sz="1400" b="1">
              <a:solidFill>
                <a:schemeClr val="bg1"/>
              </a:solidFill>
            </a:endParaRPr>
          </a:p>
        </xdr:txBody>
      </xdr:sp>
      <xdr:sp macro="[0]!page_Planning" textlink="Config!C8">
        <xdr:nvSpPr>
          <xdr:cNvPr id="24" name="Page1">
            <a:extLst>
              <a:ext uri="{FF2B5EF4-FFF2-40B4-BE49-F238E27FC236}">
                <a16:creationId xmlns:a16="http://schemas.microsoft.com/office/drawing/2014/main" id="{00000000-0008-0000-0700-000018000000}"/>
              </a:ext>
            </a:extLst>
          </xdr:cNvPr>
          <xdr:cNvSpPr/>
        </xdr:nvSpPr>
        <xdr:spPr>
          <a:xfrm>
            <a:off x="11799307" y="0"/>
            <a:ext cx="1314450" cy="647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400" b="1">
                <a:solidFill>
                  <a:schemeClr val="bg1"/>
                </a:solidFill>
              </a:rPr>
              <a:t>Planning</a:t>
            </a:r>
          </a:p>
        </xdr:txBody>
      </xdr:sp>
    </xdr:grpSp>
    <xdr:clientData/>
  </xdr:twoCellAnchor>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0</xdr:colOff>
          <xdr:row>2</xdr:row>
          <xdr:rowOff>76200</xdr:rowOff>
        </xdr:from>
        <xdr:to>
          <xdr:col>3</xdr:col>
          <xdr:colOff>485775</xdr:colOff>
          <xdr:row>4</xdr:row>
          <xdr:rowOff>0</xdr:rowOff>
        </xdr:to>
        <xdr:sp macro="" textlink="">
          <xdr:nvSpPr>
            <xdr:cNvPr id="11265" name="CommandButton1" hidden="1">
              <a:extLst>
                <a:ext uri="{63B3BB69-23CF-44E3-9099-C40C66FF867C}">
                  <a14:compatExt spid="_x0000_s11265"/>
                </a:ext>
                <a:ext uri="{FF2B5EF4-FFF2-40B4-BE49-F238E27FC236}">
                  <a16:creationId xmlns:a16="http://schemas.microsoft.com/office/drawing/2014/main" id="{00000000-0008-0000-0800-000001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10</xdr:col>
      <xdr:colOff>238125</xdr:colOff>
      <xdr:row>2</xdr:row>
      <xdr:rowOff>9525</xdr:rowOff>
    </xdr:from>
    <xdr:to>
      <xdr:col>16</xdr:col>
      <xdr:colOff>9525</xdr:colOff>
      <xdr:row>3</xdr:row>
      <xdr:rowOff>85725</xdr:rowOff>
    </xdr:to>
    <xdr:sp macro="" textlink="">
      <xdr:nvSpPr>
        <xdr:cNvPr id="13" name="ZoneTexte 12">
          <a:extLst>
            <a:ext uri="{FF2B5EF4-FFF2-40B4-BE49-F238E27FC236}">
              <a16:creationId xmlns:a16="http://schemas.microsoft.com/office/drawing/2014/main" id="{00000000-0008-0000-0800-00000D000000}"/>
            </a:ext>
          </a:extLst>
        </xdr:cNvPr>
        <xdr:cNvSpPr txBox="1"/>
      </xdr:nvSpPr>
      <xdr:spPr>
        <a:xfrm>
          <a:off x="11468100" y="676275"/>
          <a:ext cx="4495800" cy="266700"/>
        </a:xfrm>
        <a:prstGeom prst="rect">
          <a:avLst/>
        </a:prstGeom>
        <a:solidFill>
          <a:sysClr val="window" lastClr="FFFFFF"/>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0" i="0">
              <a:solidFill>
                <a:schemeClr val="dk1"/>
              </a:solidFill>
              <a:effectLst/>
              <a:latin typeface="+mn-lt"/>
              <a:ea typeface="+mn-ea"/>
              <a:cs typeface="+mn-cs"/>
            </a:rPr>
            <a:t>1 = a programmer</a:t>
          </a:r>
          <a:r>
            <a:rPr lang="fr-FR" sz="1100" b="0" i="0" baseline="0">
              <a:solidFill>
                <a:schemeClr val="dk1"/>
              </a:solidFill>
              <a:effectLst/>
              <a:latin typeface="+mn-lt"/>
              <a:ea typeface="+mn-ea"/>
              <a:cs typeface="+mn-cs"/>
            </a:rPr>
            <a:t>; </a:t>
          </a:r>
          <a:r>
            <a:rPr lang="fr-FR" sz="1100" b="0" i="0">
              <a:solidFill>
                <a:schemeClr val="dk1"/>
              </a:solidFill>
              <a:effectLst/>
              <a:latin typeface="+mn-lt"/>
              <a:ea typeface="+mn-ea"/>
              <a:cs typeface="+mn-cs"/>
            </a:rPr>
            <a:t>2 = programmer</a:t>
          </a:r>
          <a:r>
            <a:rPr lang="fr-FR" sz="1100" b="0" i="0" baseline="0">
              <a:solidFill>
                <a:schemeClr val="dk1"/>
              </a:solidFill>
              <a:effectLst/>
              <a:latin typeface="+mn-lt"/>
              <a:ea typeface="+mn-ea"/>
              <a:cs typeface="+mn-cs"/>
            </a:rPr>
            <a:t>; </a:t>
          </a:r>
          <a:r>
            <a:rPr lang="fr-FR" sz="1100" b="0" i="0">
              <a:solidFill>
                <a:schemeClr val="dk1"/>
              </a:solidFill>
              <a:effectLst/>
              <a:latin typeface="+mn-lt"/>
              <a:ea typeface="+mn-ea"/>
              <a:cs typeface="+mn-cs"/>
            </a:rPr>
            <a:t>3 = en retard;</a:t>
          </a:r>
          <a:r>
            <a:rPr lang="fr-FR" sz="1100" b="0" i="0" baseline="0">
              <a:solidFill>
                <a:schemeClr val="dk1"/>
              </a:solidFill>
              <a:effectLst/>
              <a:latin typeface="+mn-lt"/>
              <a:ea typeface="+mn-ea"/>
              <a:cs typeface="+mn-cs"/>
            </a:rPr>
            <a:t> </a:t>
          </a:r>
          <a:r>
            <a:rPr lang="fr-FR" sz="1100" b="0" i="0">
              <a:solidFill>
                <a:schemeClr val="dk1"/>
              </a:solidFill>
              <a:effectLst/>
              <a:latin typeface="+mn-lt"/>
              <a:ea typeface="+mn-ea"/>
              <a:cs typeface="+mn-cs"/>
            </a:rPr>
            <a:t>4 = Intervention clôturer</a:t>
          </a:r>
        </a:p>
      </xdr:txBody>
    </xdr:sp>
    <xdr:clientData/>
  </xdr:twoCellAnchor>
  <xdr:twoCellAnchor>
    <xdr:from>
      <xdr:col>1</xdr:col>
      <xdr:colOff>0</xdr:colOff>
      <xdr:row>0</xdr:row>
      <xdr:rowOff>19050</xdr:rowOff>
    </xdr:from>
    <xdr:to>
      <xdr:col>16</xdr:col>
      <xdr:colOff>847725</xdr:colOff>
      <xdr:row>2</xdr:row>
      <xdr:rowOff>0</xdr:rowOff>
    </xdr:to>
    <xdr:grpSp>
      <xdr:nvGrpSpPr>
        <xdr:cNvPr id="27" name="Groupe 26">
          <a:extLst>
            <a:ext uri="{FF2B5EF4-FFF2-40B4-BE49-F238E27FC236}">
              <a16:creationId xmlns:a16="http://schemas.microsoft.com/office/drawing/2014/main" id="{00000000-0008-0000-0800-00001B000000}"/>
            </a:ext>
          </a:extLst>
        </xdr:cNvPr>
        <xdr:cNvGrpSpPr/>
      </xdr:nvGrpSpPr>
      <xdr:grpSpPr>
        <a:xfrm>
          <a:off x="762000" y="19050"/>
          <a:ext cx="16040100" cy="647700"/>
          <a:chOff x="762000" y="0"/>
          <a:chExt cx="15773400" cy="647700"/>
        </a:xfrm>
      </xdr:grpSpPr>
      <xdr:sp macro="[0]!page_equipement" textlink="">
        <xdr:nvSpPr>
          <xdr:cNvPr id="28" name="Rectangle 27">
            <a:extLst>
              <a:ext uri="{FF2B5EF4-FFF2-40B4-BE49-F238E27FC236}">
                <a16:creationId xmlns:a16="http://schemas.microsoft.com/office/drawing/2014/main" id="{00000000-0008-0000-0800-00001C000000}"/>
              </a:ext>
            </a:extLst>
          </xdr:cNvPr>
          <xdr:cNvSpPr/>
        </xdr:nvSpPr>
        <xdr:spPr>
          <a:xfrm>
            <a:off x="762000" y="0"/>
            <a:ext cx="15773400" cy="647700"/>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0]!page_home" textlink="Config!C8">
        <xdr:nvSpPr>
          <xdr:cNvPr id="29" name="Page1">
            <a:extLst>
              <a:ext uri="{FF2B5EF4-FFF2-40B4-BE49-F238E27FC236}">
                <a16:creationId xmlns:a16="http://schemas.microsoft.com/office/drawing/2014/main" id="{00000000-0008-0000-0800-00001D000000}"/>
              </a:ext>
            </a:extLst>
          </xdr:cNvPr>
          <xdr:cNvSpPr/>
        </xdr:nvSpPr>
        <xdr:spPr>
          <a:xfrm>
            <a:off x="944638" y="0"/>
            <a:ext cx="1314450" cy="647700"/>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CB11B30A-6A5D-4967-A9C5-FB50086DA587}" type="TxLink">
              <a:rPr lang="en-US" sz="1400" b="1" i="0" u="none" strike="noStrike">
                <a:solidFill>
                  <a:schemeClr val="bg1"/>
                </a:solidFill>
                <a:latin typeface="Calibri"/>
                <a:cs typeface="Calibri"/>
              </a:rPr>
              <a:pPr algn="ctr"/>
              <a:t>Acceuil</a:t>
            </a:fld>
            <a:endParaRPr lang="fr-FR" sz="1400" b="1">
              <a:solidFill>
                <a:schemeClr val="bg1"/>
              </a:solidFill>
            </a:endParaRPr>
          </a:p>
        </xdr:txBody>
      </xdr:sp>
      <xdr:sp macro="[0]!page_article" textlink="Config!C9">
        <xdr:nvSpPr>
          <xdr:cNvPr id="30" name="Page2">
            <a:extLst>
              <a:ext uri="{FF2B5EF4-FFF2-40B4-BE49-F238E27FC236}">
                <a16:creationId xmlns:a16="http://schemas.microsoft.com/office/drawing/2014/main" id="{00000000-0008-0000-0800-00001E000000}"/>
              </a:ext>
            </a:extLst>
          </xdr:cNvPr>
          <xdr:cNvSpPr/>
        </xdr:nvSpPr>
        <xdr:spPr>
          <a:xfrm>
            <a:off x="2495305" y="0"/>
            <a:ext cx="1314450" cy="647700"/>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3554B3B8-EE49-4451-8033-FB5785E4ECBD}" type="TxLink">
              <a:rPr lang="en-US" sz="1400" b="1" i="0" u="none" strike="noStrike">
                <a:solidFill>
                  <a:schemeClr val="bg1"/>
                </a:solidFill>
                <a:latin typeface="Calibri"/>
                <a:cs typeface="Calibri"/>
              </a:rPr>
              <a:pPr algn="ctr"/>
              <a:t>Articles</a:t>
            </a:fld>
            <a:endParaRPr lang="fr-FR" sz="1400" b="1">
              <a:solidFill>
                <a:schemeClr val="bg1"/>
              </a:solidFill>
            </a:endParaRPr>
          </a:p>
        </xdr:txBody>
      </xdr:sp>
      <xdr:sp macro="[0]!page_order" textlink="Config!C10">
        <xdr:nvSpPr>
          <xdr:cNvPr id="31" name="Page3">
            <a:extLst>
              <a:ext uri="{FF2B5EF4-FFF2-40B4-BE49-F238E27FC236}">
                <a16:creationId xmlns:a16="http://schemas.microsoft.com/office/drawing/2014/main" id="{00000000-0008-0000-0800-00001F000000}"/>
              </a:ext>
            </a:extLst>
          </xdr:cNvPr>
          <xdr:cNvSpPr/>
        </xdr:nvSpPr>
        <xdr:spPr>
          <a:xfrm>
            <a:off x="4045972" y="0"/>
            <a:ext cx="1314450" cy="647700"/>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C1644B32-6DDA-413D-A83C-E1F030CCC469}" type="TxLink">
              <a:rPr lang="en-US" sz="1400" b="1" i="0" u="none" strike="noStrike">
                <a:solidFill>
                  <a:schemeClr val="bg1"/>
                </a:solidFill>
                <a:latin typeface="Calibri"/>
                <a:cs typeface="Calibri"/>
              </a:rPr>
              <a:pPr algn="ctr"/>
              <a:t>Commande</a:t>
            </a:fld>
            <a:endParaRPr lang="fr-FR" sz="1400" b="1">
              <a:solidFill>
                <a:schemeClr val="bg1"/>
              </a:solidFill>
            </a:endParaRPr>
          </a:p>
        </xdr:txBody>
      </xdr:sp>
      <xdr:sp macro="[0]!page_Etiquette" textlink="Config!C11">
        <xdr:nvSpPr>
          <xdr:cNvPr id="32" name="Page4">
            <a:extLst>
              <a:ext uri="{FF2B5EF4-FFF2-40B4-BE49-F238E27FC236}">
                <a16:creationId xmlns:a16="http://schemas.microsoft.com/office/drawing/2014/main" id="{00000000-0008-0000-0800-000020000000}"/>
              </a:ext>
            </a:extLst>
          </xdr:cNvPr>
          <xdr:cNvSpPr/>
        </xdr:nvSpPr>
        <xdr:spPr>
          <a:xfrm>
            <a:off x="5596639" y="0"/>
            <a:ext cx="1314450" cy="647700"/>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FBBF75A3-D192-48FE-A3B5-28EF34F85972}" type="TxLink">
              <a:rPr lang="en-US" sz="1400" b="1" i="0" u="none" strike="noStrike">
                <a:solidFill>
                  <a:schemeClr val="bg1"/>
                </a:solidFill>
                <a:latin typeface="Calibri"/>
                <a:cs typeface="Calibri"/>
              </a:rPr>
              <a:pPr algn="ctr"/>
              <a:t>Etiquette</a:t>
            </a:fld>
            <a:endParaRPr lang="fr-FR" sz="1400" b="1">
              <a:solidFill>
                <a:schemeClr val="bg1"/>
              </a:solidFill>
            </a:endParaRPr>
          </a:p>
        </xdr:txBody>
      </xdr:sp>
      <xdr:sp macro="[0]!page_Mouvement" textlink="Config!C12">
        <xdr:nvSpPr>
          <xdr:cNvPr id="33" name="Page5">
            <a:extLst>
              <a:ext uri="{FF2B5EF4-FFF2-40B4-BE49-F238E27FC236}">
                <a16:creationId xmlns:a16="http://schemas.microsoft.com/office/drawing/2014/main" id="{00000000-0008-0000-0800-000021000000}"/>
              </a:ext>
            </a:extLst>
          </xdr:cNvPr>
          <xdr:cNvSpPr/>
        </xdr:nvSpPr>
        <xdr:spPr>
          <a:xfrm>
            <a:off x="7147306" y="0"/>
            <a:ext cx="1314450" cy="647700"/>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5AA6482B-AE7F-4E2B-9B8A-EC3497B87364}" type="TxLink">
              <a:rPr lang="en-US" sz="1400" b="1" i="0" u="none" strike="noStrike">
                <a:solidFill>
                  <a:schemeClr val="bg1"/>
                </a:solidFill>
                <a:latin typeface="Calibri"/>
                <a:cs typeface="Calibri"/>
              </a:rPr>
              <a:pPr algn="ctr"/>
              <a:t>Mouvement</a:t>
            </a:fld>
            <a:endParaRPr lang="fr-FR" sz="1400" b="1">
              <a:solidFill>
                <a:schemeClr val="bg1"/>
              </a:solidFill>
            </a:endParaRPr>
          </a:p>
        </xdr:txBody>
      </xdr:sp>
      <xdr:sp macro="[0]!page_intervention" textlink="Config!F8">
        <xdr:nvSpPr>
          <xdr:cNvPr id="34" name="Page6">
            <a:extLst>
              <a:ext uri="{FF2B5EF4-FFF2-40B4-BE49-F238E27FC236}">
                <a16:creationId xmlns:a16="http://schemas.microsoft.com/office/drawing/2014/main" id="{00000000-0008-0000-0800-000022000000}"/>
              </a:ext>
            </a:extLst>
          </xdr:cNvPr>
          <xdr:cNvSpPr/>
        </xdr:nvSpPr>
        <xdr:spPr>
          <a:xfrm>
            <a:off x="10248640" y="0"/>
            <a:ext cx="1314450" cy="647700"/>
          </a:xfrm>
          <a:prstGeom prst="rect">
            <a:avLst/>
          </a:prstGeom>
          <a:solidFill>
            <a:srgbClr val="00AE4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EE676616-5817-4516-B340-FBAF91CA3ABD}" type="TxLink">
              <a:rPr lang="en-US" sz="1400" b="1" i="0" u="none" strike="noStrike">
                <a:solidFill>
                  <a:schemeClr val="bg1"/>
                </a:solidFill>
                <a:latin typeface="Calibri"/>
                <a:cs typeface="Calibri"/>
              </a:rPr>
              <a:pPr algn="ctr"/>
              <a:t>Intervention</a:t>
            </a:fld>
            <a:endParaRPr lang="fr-FR" sz="1400" b="1">
              <a:solidFill>
                <a:schemeClr val="bg1"/>
              </a:solidFill>
            </a:endParaRPr>
          </a:p>
        </xdr:txBody>
      </xdr:sp>
      <xdr:sp macro="[0]!page_equipement" textlink="Config!C14">
        <xdr:nvSpPr>
          <xdr:cNvPr id="35" name="Page7">
            <a:extLst>
              <a:ext uri="{FF2B5EF4-FFF2-40B4-BE49-F238E27FC236}">
                <a16:creationId xmlns:a16="http://schemas.microsoft.com/office/drawing/2014/main" id="{00000000-0008-0000-0800-000023000000}"/>
              </a:ext>
            </a:extLst>
          </xdr:cNvPr>
          <xdr:cNvSpPr/>
        </xdr:nvSpPr>
        <xdr:spPr>
          <a:xfrm>
            <a:off x="13349974" y="0"/>
            <a:ext cx="1314450" cy="647700"/>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7D451EF9-EED1-43B0-9925-5E53011FF96E}" type="TxLink">
              <a:rPr lang="en-US" sz="1400" b="1" i="0" u="none" strike="noStrike">
                <a:solidFill>
                  <a:schemeClr val="bg1"/>
                </a:solidFill>
                <a:latin typeface="Calibri"/>
                <a:cs typeface="Calibri"/>
              </a:rPr>
              <a:pPr algn="ctr"/>
              <a:t>Parc machine </a:t>
            </a:fld>
            <a:endParaRPr lang="fr-FR" sz="1400" b="1">
              <a:solidFill>
                <a:schemeClr val="bg1"/>
              </a:solidFill>
            </a:endParaRPr>
          </a:p>
        </xdr:txBody>
      </xdr:sp>
      <xdr:sp macro="[0]!page_equipement" textlink="Config!C15">
        <xdr:nvSpPr>
          <xdr:cNvPr id="36" name="Page8">
            <a:extLst>
              <a:ext uri="{FF2B5EF4-FFF2-40B4-BE49-F238E27FC236}">
                <a16:creationId xmlns:a16="http://schemas.microsoft.com/office/drawing/2014/main" id="{00000000-0008-0000-0800-000024000000}"/>
              </a:ext>
            </a:extLst>
          </xdr:cNvPr>
          <xdr:cNvSpPr/>
        </xdr:nvSpPr>
        <xdr:spPr>
          <a:xfrm>
            <a:off x="14900644" y="0"/>
            <a:ext cx="1314450" cy="647700"/>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60356EE1-E76D-4715-91D6-1E64C9726E5B}" type="TxLink">
              <a:rPr lang="en-US" sz="1400" b="1" i="0" u="none" strike="noStrike">
                <a:solidFill>
                  <a:schemeClr val="bg1"/>
                </a:solidFill>
                <a:latin typeface="Calibri"/>
                <a:cs typeface="Calibri"/>
              </a:rPr>
              <a:pPr algn="ctr"/>
              <a:t>Admin</a:t>
            </a:fld>
            <a:endParaRPr lang="fr-FR" sz="1400" b="1">
              <a:solidFill>
                <a:schemeClr val="bg1"/>
              </a:solidFill>
            </a:endParaRPr>
          </a:p>
        </xdr:txBody>
      </xdr:sp>
      <xdr:sp macro="[0]!page_fournisseur" textlink="Config!C13">
        <xdr:nvSpPr>
          <xdr:cNvPr id="37" name="Page5">
            <a:extLst>
              <a:ext uri="{FF2B5EF4-FFF2-40B4-BE49-F238E27FC236}">
                <a16:creationId xmlns:a16="http://schemas.microsoft.com/office/drawing/2014/main" id="{00000000-0008-0000-0800-000025000000}"/>
              </a:ext>
            </a:extLst>
          </xdr:cNvPr>
          <xdr:cNvSpPr/>
        </xdr:nvSpPr>
        <xdr:spPr>
          <a:xfrm>
            <a:off x="8697973" y="0"/>
            <a:ext cx="1314450" cy="647700"/>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829B7A4C-C364-4597-A3B3-1A05468B5D67}" type="TxLink">
              <a:rPr lang="en-US" sz="1400" b="1" i="0" u="none" strike="noStrike">
                <a:solidFill>
                  <a:schemeClr val="bg1"/>
                </a:solidFill>
                <a:latin typeface="Calibri"/>
                <a:cs typeface="Calibri"/>
              </a:rPr>
              <a:pPr algn="ctr"/>
              <a:t>Fournisseur</a:t>
            </a:fld>
            <a:endParaRPr lang="fr-FR" sz="1400" b="1">
              <a:solidFill>
                <a:schemeClr val="bg1"/>
              </a:solidFill>
            </a:endParaRPr>
          </a:p>
        </xdr:txBody>
      </xdr:sp>
      <xdr:sp macro="[0]!page_preventif" textlink="Config!C8">
        <xdr:nvSpPr>
          <xdr:cNvPr id="38" name="Page1">
            <a:extLst>
              <a:ext uri="{FF2B5EF4-FFF2-40B4-BE49-F238E27FC236}">
                <a16:creationId xmlns:a16="http://schemas.microsoft.com/office/drawing/2014/main" id="{00000000-0008-0000-0800-000026000000}"/>
              </a:ext>
            </a:extLst>
          </xdr:cNvPr>
          <xdr:cNvSpPr/>
        </xdr:nvSpPr>
        <xdr:spPr>
          <a:xfrm>
            <a:off x="11799307" y="0"/>
            <a:ext cx="1314450" cy="647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400" b="1">
                <a:solidFill>
                  <a:schemeClr val="bg1"/>
                </a:solidFill>
              </a:rPr>
              <a:t>Préventif</a:t>
            </a:r>
          </a:p>
        </xdr:txBody>
      </xdr:sp>
    </xdr:grp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0</xdr:colOff>
      <xdr:row>0</xdr:row>
      <xdr:rowOff>19050</xdr:rowOff>
    </xdr:from>
    <xdr:to>
      <xdr:col>17</xdr:col>
      <xdr:colOff>676275</xdr:colOff>
      <xdr:row>2</xdr:row>
      <xdr:rowOff>0</xdr:rowOff>
    </xdr:to>
    <xdr:grpSp>
      <xdr:nvGrpSpPr>
        <xdr:cNvPr id="26" name="Groupe 25">
          <a:extLst>
            <a:ext uri="{FF2B5EF4-FFF2-40B4-BE49-F238E27FC236}">
              <a16:creationId xmlns:a16="http://schemas.microsoft.com/office/drawing/2014/main" id="{00000000-0008-0000-0900-00001A000000}"/>
            </a:ext>
          </a:extLst>
        </xdr:cNvPr>
        <xdr:cNvGrpSpPr/>
      </xdr:nvGrpSpPr>
      <xdr:grpSpPr>
        <a:xfrm>
          <a:off x="762000" y="19050"/>
          <a:ext cx="16040100" cy="647700"/>
          <a:chOff x="762000" y="0"/>
          <a:chExt cx="15773400" cy="647700"/>
        </a:xfrm>
      </xdr:grpSpPr>
      <xdr:sp macro="[0]!page_equipement" textlink="">
        <xdr:nvSpPr>
          <xdr:cNvPr id="27" name="Rectangle 26">
            <a:extLst>
              <a:ext uri="{FF2B5EF4-FFF2-40B4-BE49-F238E27FC236}">
                <a16:creationId xmlns:a16="http://schemas.microsoft.com/office/drawing/2014/main" id="{00000000-0008-0000-0900-00001B000000}"/>
              </a:ext>
            </a:extLst>
          </xdr:cNvPr>
          <xdr:cNvSpPr/>
        </xdr:nvSpPr>
        <xdr:spPr>
          <a:xfrm>
            <a:off x="762000" y="0"/>
            <a:ext cx="15773400" cy="647700"/>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0]!page_home" textlink="Config!C8">
        <xdr:nvSpPr>
          <xdr:cNvPr id="28" name="Page1">
            <a:extLst>
              <a:ext uri="{FF2B5EF4-FFF2-40B4-BE49-F238E27FC236}">
                <a16:creationId xmlns:a16="http://schemas.microsoft.com/office/drawing/2014/main" id="{00000000-0008-0000-0900-00001C000000}"/>
              </a:ext>
            </a:extLst>
          </xdr:cNvPr>
          <xdr:cNvSpPr/>
        </xdr:nvSpPr>
        <xdr:spPr>
          <a:xfrm>
            <a:off x="944638" y="0"/>
            <a:ext cx="1314450" cy="647700"/>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CB11B30A-6A5D-4967-A9C5-FB50086DA587}" type="TxLink">
              <a:rPr lang="en-US" sz="1400" b="1" i="0" u="none" strike="noStrike">
                <a:solidFill>
                  <a:schemeClr val="bg1"/>
                </a:solidFill>
                <a:latin typeface="Calibri"/>
                <a:cs typeface="Calibri"/>
              </a:rPr>
              <a:pPr algn="ctr"/>
              <a:t>Acceuil</a:t>
            </a:fld>
            <a:endParaRPr lang="fr-FR" sz="1400" b="1">
              <a:solidFill>
                <a:schemeClr val="bg1"/>
              </a:solidFill>
            </a:endParaRPr>
          </a:p>
        </xdr:txBody>
      </xdr:sp>
      <xdr:sp macro="[0]!page_article" textlink="Config!C9">
        <xdr:nvSpPr>
          <xdr:cNvPr id="29" name="Page2">
            <a:extLst>
              <a:ext uri="{FF2B5EF4-FFF2-40B4-BE49-F238E27FC236}">
                <a16:creationId xmlns:a16="http://schemas.microsoft.com/office/drawing/2014/main" id="{00000000-0008-0000-0900-00001D000000}"/>
              </a:ext>
            </a:extLst>
          </xdr:cNvPr>
          <xdr:cNvSpPr/>
        </xdr:nvSpPr>
        <xdr:spPr>
          <a:xfrm>
            <a:off x="2495305" y="0"/>
            <a:ext cx="1314450" cy="647700"/>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3554B3B8-EE49-4451-8033-FB5785E4ECBD}" type="TxLink">
              <a:rPr lang="en-US" sz="1400" b="1" i="0" u="none" strike="noStrike">
                <a:solidFill>
                  <a:schemeClr val="bg1"/>
                </a:solidFill>
                <a:latin typeface="Calibri"/>
                <a:cs typeface="Calibri"/>
              </a:rPr>
              <a:pPr algn="ctr"/>
              <a:t>Articles</a:t>
            </a:fld>
            <a:endParaRPr lang="fr-FR" sz="1400" b="1">
              <a:solidFill>
                <a:schemeClr val="bg1"/>
              </a:solidFill>
            </a:endParaRPr>
          </a:p>
        </xdr:txBody>
      </xdr:sp>
      <xdr:sp macro="[0]!page_order" textlink="Config!C10">
        <xdr:nvSpPr>
          <xdr:cNvPr id="30" name="Page3">
            <a:extLst>
              <a:ext uri="{FF2B5EF4-FFF2-40B4-BE49-F238E27FC236}">
                <a16:creationId xmlns:a16="http://schemas.microsoft.com/office/drawing/2014/main" id="{00000000-0008-0000-0900-00001E000000}"/>
              </a:ext>
            </a:extLst>
          </xdr:cNvPr>
          <xdr:cNvSpPr/>
        </xdr:nvSpPr>
        <xdr:spPr>
          <a:xfrm>
            <a:off x="4045972" y="0"/>
            <a:ext cx="1314450" cy="647700"/>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C1644B32-6DDA-413D-A83C-E1F030CCC469}" type="TxLink">
              <a:rPr lang="en-US" sz="1400" b="1" i="0" u="none" strike="noStrike">
                <a:solidFill>
                  <a:schemeClr val="bg1"/>
                </a:solidFill>
                <a:latin typeface="Calibri"/>
                <a:cs typeface="Calibri"/>
              </a:rPr>
              <a:pPr algn="ctr"/>
              <a:t>Commande</a:t>
            </a:fld>
            <a:endParaRPr lang="fr-FR" sz="1400" b="1">
              <a:solidFill>
                <a:schemeClr val="bg1"/>
              </a:solidFill>
            </a:endParaRPr>
          </a:p>
        </xdr:txBody>
      </xdr:sp>
      <xdr:sp macro="[0]!page_Etiquette" textlink="Config!C11">
        <xdr:nvSpPr>
          <xdr:cNvPr id="31" name="Page4">
            <a:extLst>
              <a:ext uri="{FF2B5EF4-FFF2-40B4-BE49-F238E27FC236}">
                <a16:creationId xmlns:a16="http://schemas.microsoft.com/office/drawing/2014/main" id="{00000000-0008-0000-0900-00001F000000}"/>
              </a:ext>
            </a:extLst>
          </xdr:cNvPr>
          <xdr:cNvSpPr/>
        </xdr:nvSpPr>
        <xdr:spPr>
          <a:xfrm>
            <a:off x="5596639" y="0"/>
            <a:ext cx="1314450" cy="647700"/>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FBBF75A3-D192-48FE-A3B5-28EF34F85972}" type="TxLink">
              <a:rPr lang="en-US" sz="1400" b="1" i="0" u="none" strike="noStrike">
                <a:solidFill>
                  <a:schemeClr val="bg1"/>
                </a:solidFill>
                <a:latin typeface="Calibri"/>
                <a:cs typeface="Calibri"/>
              </a:rPr>
              <a:pPr algn="ctr"/>
              <a:t>Etiquette</a:t>
            </a:fld>
            <a:endParaRPr lang="fr-FR" sz="1400" b="1">
              <a:solidFill>
                <a:schemeClr val="bg1"/>
              </a:solidFill>
            </a:endParaRPr>
          </a:p>
        </xdr:txBody>
      </xdr:sp>
      <xdr:sp macro="[0]!page_Mouvement" textlink="Config!C12">
        <xdr:nvSpPr>
          <xdr:cNvPr id="32" name="Page5">
            <a:extLst>
              <a:ext uri="{FF2B5EF4-FFF2-40B4-BE49-F238E27FC236}">
                <a16:creationId xmlns:a16="http://schemas.microsoft.com/office/drawing/2014/main" id="{00000000-0008-0000-0900-000020000000}"/>
              </a:ext>
            </a:extLst>
          </xdr:cNvPr>
          <xdr:cNvSpPr/>
        </xdr:nvSpPr>
        <xdr:spPr>
          <a:xfrm>
            <a:off x="7147306" y="0"/>
            <a:ext cx="1314450" cy="647700"/>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5AA6482B-AE7F-4E2B-9B8A-EC3497B87364}" type="TxLink">
              <a:rPr lang="en-US" sz="1400" b="1" i="0" u="none" strike="noStrike">
                <a:solidFill>
                  <a:schemeClr val="bg1"/>
                </a:solidFill>
                <a:latin typeface="Calibri"/>
                <a:cs typeface="Calibri"/>
              </a:rPr>
              <a:pPr algn="ctr"/>
              <a:t>Mouvement</a:t>
            </a:fld>
            <a:endParaRPr lang="fr-FR" sz="1400" b="1">
              <a:solidFill>
                <a:schemeClr val="bg1"/>
              </a:solidFill>
            </a:endParaRPr>
          </a:p>
        </xdr:txBody>
      </xdr:sp>
      <xdr:sp macro="[0]!page_intervention" textlink="Config!F8">
        <xdr:nvSpPr>
          <xdr:cNvPr id="33" name="Page6">
            <a:extLst>
              <a:ext uri="{FF2B5EF4-FFF2-40B4-BE49-F238E27FC236}">
                <a16:creationId xmlns:a16="http://schemas.microsoft.com/office/drawing/2014/main" id="{00000000-0008-0000-0900-000021000000}"/>
              </a:ext>
            </a:extLst>
          </xdr:cNvPr>
          <xdr:cNvSpPr/>
        </xdr:nvSpPr>
        <xdr:spPr>
          <a:xfrm>
            <a:off x="10248640" y="0"/>
            <a:ext cx="1314450" cy="647700"/>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EE676616-5817-4516-B340-FBAF91CA3ABD}" type="TxLink">
              <a:rPr lang="en-US" sz="1400" b="1" i="0" u="none" strike="noStrike">
                <a:solidFill>
                  <a:schemeClr val="bg1"/>
                </a:solidFill>
                <a:latin typeface="Calibri"/>
                <a:cs typeface="Calibri"/>
              </a:rPr>
              <a:pPr algn="ctr"/>
              <a:t>Intervention</a:t>
            </a:fld>
            <a:endParaRPr lang="fr-FR" sz="1400" b="1">
              <a:solidFill>
                <a:schemeClr val="bg1"/>
              </a:solidFill>
            </a:endParaRPr>
          </a:p>
        </xdr:txBody>
      </xdr:sp>
      <xdr:sp macro="[0]!page_equipement" textlink="Config!C14">
        <xdr:nvSpPr>
          <xdr:cNvPr id="34" name="Page7">
            <a:extLst>
              <a:ext uri="{FF2B5EF4-FFF2-40B4-BE49-F238E27FC236}">
                <a16:creationId xmlns:a16="http://schemas.microsoft.com/office/drawing/2014/main" id="{00000000-0008-0000-0900-000022000000}"/>
              </a:ext>
            </a:extLst>
          </xdr:cNvPr>
          <xdr:cNvSpPr/>
        </xdr:nvSpPr>
        <xdr:spPr>
          <a:xfrm>
            <a:off x="13349974" y="0"/>
            <a:ext cx="1314450" cy="647700"/>
          </a:xfrm>
          <a:prstGeom prst="rect">
            <a:avLst/>
          </a:prstGeom>
          <a:solidFill>
            <a:srgbClr val="00AE4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7D451EF9-EED1-43B0-9925-5E53011FF96E}" type="TxLink">
              <a:rPr lang="en-US" sz="1400" b="1" i="0" u="none" strike="noStrike">
                <a:solidFill>
                  <a:schemeClr val="bg1"/>
                </a:solidFill>
                <a:latin typeface="Calibri"/>
                <a:cs typeface="Calibri"/>
              </a:rPr>
              <a:pPr algn="ctr"/>
              <a:t>Parc machine </a:t>
            </a:fld>
            <a:endParaRPr lang="fr-FR" sz="1400" b="1">
              <a:solidFill>
                <a:schemeClr val="bg1"/>
              </a:solidFill>
            </a:endParaRPr>
          </a:p>
        </xdr:txBody>
      </xdr:sp>
      <xdr:sp macro="[0]!page_equipement" textlink="Config!C15">
        <xdr:nvSpPr>
          <xdr:cNvPr id="35" name="Page8">
            <a:extLst>
              <a:ext uri="{FF2B5EF4-FFF2-40B4-BE49-F238E27FC236}">
                <a16:creationId xmlns:a16="http://schemas.microsoft.com/office/drawing/2014/main" id="{00000000-0008-0000-0900-000023000000}"/>
              </a:ext>
            </a:extLst>
          </xdr:cNvPr>
          <xdr:cNvSpPr/>
        </xdr:nvSpPr>
        <xdr:spPr>
          <a:xfrm>
            <a:off x="14900644" y="0"/>
            <a:ext cx="1314450" cy="647700"/>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60356EE1-E76D-4715-91D6-1E64C9726E5B}" type="TxLink">
              <a:rPr lang="en-US" sz="1400" b="1" i="0" u="none" strike="noStrike">
                <a:solidFill>
                  <a:schemeClr val="bg1"/>
                </a:solidFill>
                <a:latin typeface="Calibri"/>
                <a:cs typeface="Calibri"/>
              </a:rPr>
              <a:pPr algn="ctr"/>
              <a:t>Admin</a:t>
            </a:fld>
            <a:endParaRPr lang="fr-FR" sz="1400" b="1">
              <a:solidFill>
                <a:schemeClr val="bg1"/>
              </a:solidFill>
            </a:endParaRPr>
          </a:p>
        </xdr:txBody>
      </xdr:sp>
      <xdr:sp macro="[0]!page_fournisseur" textlink="Config!C13">
        <xdr:nvSpPr>
          <xdr:cNvPr id="36" name="Page5">
            <a:extLst>
              <a:ext uri="{FF2B5EF4-FFF2-40B4-BE49-F238E27FC236}">
                <a16:creationId xmlns:a16="http://schemas.microsoft.com/office/drawing/2014/main" id="{00000000-0008-0000-0900-000024000000}"/>
              </a:ext>
            </a:extLst>
          </xdr:cNvPr>
          <xdr:cNvSpPr/>
        </xdr:nvSpPr>
        <xdr:spPr>
          <a:xfrm>
            <a:off x="8697973" y="0"/>
            <a:ext cx="1314450" cy="647700"/>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829B7A4C-C364-4597-A3B3-1A05468B5D67}" type="TxLink">
              <a:rPr lang="en-US" sz="1400" b="1" i="0" u="none" strike="noStrike">
                <a:solidFill>
                  <a:schemeClr val="bg1"/>
                </a:solidFill>
                <a:latin typeface="Calibri"/>
                <a:cs typeface="Calibri"/>
              </a:rPr>
              <a:pPr algn="ctr"/>
              <a:t>Fournisseur</a:t>
            </a:fld>
            <a:endParaRPr lang="fr-FR" sz="1400" b="1">
              <a:solidFill>
                <a:schemeClr val="bg1"/>
              </a:solidFill>
            </a:endParaRPr>
          </a:p>
        </xdr:txBody>
      </xdr:sp>
      <xdr:sp macro="[0]!page_preventif" textlink="Config!C8">
        <xdr:nvSpPr>
          <xdr:cNvPr id="37" name="Page1">
            <a:extLst>
              <a:ext uri="{FF2B5EF4-FFF2-40B4-BE49-F238E27FC236}">
                <a16:creationId xmlns:a16="http://schemas.microsoft.com/office/drawing/2014/main" id="{00000000-0008-0000-0900-000025000000}"/>
              </a:ext>
            </a:extLst>
          </xdr:cNvPr>
          <xdr:cNvSpPr/>
        </xdr:nvSpPr>
        <xdr:spPr>
          <a:xfrm>
            <a:off x="11799307" y="0"/>
            <a:ext cx="1314450" cy="6477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400" b="1">
                <a:solidFill>
                  <a:schemeClr val="bg1"/>
                </a:solidFill>
              </a:rPr>
              <a:t>Préventif</a:t>
            </a:r>
          </a:p>
        </xdr:txBody>
      </xdr:sp>
    </xdr:grpSp>
    <xdr:clientData/>
  </xdr:twoCellAnchor>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0</xdr:colOff>
          <xdr:row>2</xdr:row>
          <xdr:rowOff>76200</xdr:rowOff>
        </xdr:from>
        <xdr:to>
          <xdr:col>3</xdr:col>
          <xdr:colOff>1104900</xdr:colOff>
          <xdr:row>4</xdr:row>
          <xdr:rowOff>0</xdr:rowOff>
        </xdr:to>
        <xdr:sp macro="" textlink="">
          <xdr:nvSpPr>
            <xdr:cNvPr id="17409" name="CommandButton1" hidden="1">
              <a:extLst>
                <a:ext uri="{63B3BB69-23CF-44E3-9099-C40C66FF867C}">
                  <a14:compatExt spid="_x0000_s17409"/>
                </a:ext>
                <a:ext uri="{FF2B5EF4-FFF2-40B4-BE49-F238E27FC236}">
                  <a16:creationId xmlns:a16="http://schemas.microsoft.com/office/drawing/2014/main" id="{00000000-0008-0000-0B00-0000014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1809750</xdr:colOff>
          <xdr:row>2</xdr:row>
          <xdr:rowOff>76200</xdr:rowOff>
        </xdr:from>
        <xdr:to>
          <xdr:col>5</xdr:col>
          <xdr:colOff>0</xdr:colOff>
          <xdr:row>4</xdr:row>
          <xdr:rowOff>0</xdr:rowOff>
        </xdr:to>
        <xdr:sp macro="" textlink="">
          <xdr:nvSpPr>
            <xdr:cNvPr id="17410" name="CommandButton2" hidden="1">
              <a:extLst>
                <a:ext uri="{63B3BB69-23CF-44E3-9099-C40C66FF867C}">
                  <a14:compatExt spid="_x0000_s17410"/>
                </a:ext>
                <a:ext uri="{FF2B5EF4-FFF2-40B4-BE49-F238E27FC236}">
                  <a16:creationId xmlns:a16="http://schemas.microsoft.com/office/drawing/2014/main" id="{00000000-0008-0000-0B00-0000024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1</xdr:col>
      <xdr:colOff>0</xdr:colOff>
      <xdr:row>0</xdr:row>
      <xdr:rowOff>0</xdr:rowOff>
    </xdr:from>
    <xdr:to>
      <xdr:col>17</xdr:col>
      <xdr:colOff>428625</xdr:colOff>
      <xdr:row>1</xdr:row>
      <xdr:rowOff>171450</xdr:rowOff>
    </xdr:to>
    <xdr:grpSp>
      <xdr:nvGrpSpPr>
        <xdr:cNvPr id="2" name="Groupe 1">
          <a:extLst>
            <a:ext uri="{FF2B5EF4-FFF2-40B4-BE49-F238E27FC236}">
              <a16:creationId xmlns:a16="http://schemas.microsoft.com/office/drawing/2014/main" id="{00000000-0008-0000-0B00-000002000000}"/>
            </a:ext>
          </a:extLst>
        </xdr:cNvPr>
        <xdr:cNvGrpSpPr/>
      </xdr:nvGrpSpPr>
      <xdr:grpSpPr>
        <a:xfrm>
          <a:off x="762000" y="0"/>
          <a:ext cx="16040100" cy="647700"/>
          <a:chOff x="762000" y="0"/>
          <a:chExt cx="15773400" cy="647700"/>
        </a:xfrm>
      </xdr:grpSpPr>
      <xdr:sp macro="[0]!page_equipement" textlink="">
        <xdr:nvSpPr>
          <xdr:cNvPr id="3" name="Rectangle 2">
            <a:extLst>
              <a:ext uri="{FF2B5EF4-FFF2-40B4-BE49-F238E27FC236}">
                <a16:creationId xmlns:a16="http://schemas.microsoft.com/office/drawing/2014/main" id="{00000000-0008-0000-0B00-000003000000}"/>
              </a:ext>
            </a:extLst>
          </xdr:cNvPr>
          <xdr:cNvSpPr/>
        </xdr:nvSpPr>
        <xdr:spPr>
          <a:xfrm>
            <a:off x="762000" y="0"/>
            <a:ext cx="15773400" cy="647700"/>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0]!page_home" textlink="Config!C8">
        <xdr:nvSpPr>
          <xdr:cNvPr id="4" name="Page1">
            <a:extLst>
              <a:ext uri="{FF2B5EF4-FFF2-40B4-BE49-F238E27FC236}">
                <a16:creationId xmlns:a16="http://schemas.microsoft.com/office/drawing/2014/main" id="{00000000-0008-0000-0B00-000004000000}"/>
              </a:ext>
            </a:extLst>
          </xdr:cNvPr>
          <xdr:cNvSpPr/>
        </xdr:nvSpPr>
        <xdr:spPr>
          <a:xfrm>
            <a:off x="944638" y="0"/>
            <a:ext cx="1314450" cy="647700"/>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CB11B30A-6A5D-4967-A9C5-FB50086DA587}" type="TxLink">
              <a:rPr lang="en-US" sz="1400" b="1" i="0" u="none" strike="noStrike">
                <a:solidFill>
                  <a:schemeClr val="bg1"/>
                </a:solidFill>
                <a:latin typeface="Calibri"/>
                <a:cs typeface="Calibri"/>
              </a:rPr>
              <a:pPr algn="ctr"/>
              <a:t>Acceuil</a:t>
            </a:fld>
            <a:endParaRPr lang="fr-FR" sz="1400" b="1">
              <a:solidFill>
                <a:schemeClr val="bg1"/>
              </a:solidFill>
            </a:endParaRPr>
          </a:p>
        </xdr:txBody>
      </xdr:sp>
      <xdr:sp macro="[0]!page_article" textlink="Config!C9">
        <xdr:nvSpPr>
          <xdr:cNvPr id="5" name="Page2">
            <a:extLst>
              <a:ext uri="{FF2B5EF4-FFF2-40B4-BE49-F238E27FC236}">
                <a16:creationId xmlns:a16="http://schemas.microsoft.com/office/drawing/2014/main" id="{00000000-0008-0000-0B00-000005000000}"/>
              </a:ext>
            </a:extLst>
          </xdr:cNvPr>
          <xdr:cNvSpPr/>
        </xdr:nvSpPr>
        <xdr:spPr>
          <a:xfrm>
            <a:off x="2495305" y="0"/>
            <a:ext cx="1314450" cy="647700"/>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3554B3B8-EE49-4451-8033-FB5785E4ECBD}" type="TxLink">
              <a:rPr lang="en-US" sz="1400" b="1" i="0" u="none" strike="noStrike">
                <a:solidFill>
                  <a:schemeClr val="bg1"/>
                </a:solidFill>
                <a:latin typeface="Calibri"/>
                <a:cs typeface="Calibri"/>
              </a:rPr>
              <a:pPr algn="ctr"/>
              <a:t>Articles</a:t>
            </a:fld>
            <a:endParaRPr lang="fr-FR" sz="1400" b="1">
              <a:solidFill>
                <a:schemeClr val="bg1"/>
              </a:solidFill>
            </a:endParaRPr>
          </a:p>
        </xdr:txBody>
      </xdr:sp>
      <xdr:sp macro="[0]!page_order" textlink="Config!C10">
        <xdr:nvSpPr>
          <xdr:cNvPr id="6" name="Page3">
            <a:extLst>
              <a:ext uri="{FF2B5EF4-FFF2-40B4-BE49-F238E27FC236}">
                <a16:creationId xmlns:a16="http://schemas.microsoft.com/office/drawing/2014/main" id="{00000000-0008-0000-0B00-000006000000}"/>
              </a:ext>
            </a:extLst>
          </xdr:cNvPr>
          <xdr:cNvSpPr/>
        </xdr:nvSpPr>
        <xdr:spPr>
          <a:xfrm>
            <a:off x="4045972" y="0"/>
            <a:ext cx="1314450" cy="647700"/>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C1644B32-6DDA-413D-A83C-E1F030CCC469}" type="TxLink">
              <a:rPr lang="en-US" sz="1400" b="1" i="0" u="none" strike="noStrike">
                <a:solidFill>
                  <a:schemeClr val="bg1"/>
                </a:solidFill>
                <a:latin typeface="Calibri"/>
                <a:cs typeface="Calibri"/>
              </a:rPr>
              <a:pPr algn="ctr"/>
              <a:t>Commande</a:t>
            </a:fld>
            <a:endParaRPr lang="fr-FR" sz="1400" b="1">
              <a:solidFill>
                <a:schemeClr val="bg1"/>
              </a:solidFill>
            </a:endParaRPr>
          </a:p>
        </xdr:txBody>
      </xdr:sp>
      <xdr:sp macro="[0]!page_Etiquette" textlink="Config!C11">
        <xdr:nvSpPr>
          <xdr:cNvPr id="7" name="Page4">
            <a:extLst>
              <a:ext uri="{FF2B5EF4-FFF2-40B4-BE49-F238E27FC236}">
                <a16:creationId xmlns:a16="http://schemas.microsoft.com/office/drawing/2014/main" id="{00000000-0008-0000-0B00-000007000000}"/>
              </a:ext>
            </a:extLst>
          </xdr:cNvPr>
          <xdr:cNvSpPr/>
        </xdr:nvSpPr>
        <xdr:spPr>
          <a:xfrm>
            <a:off x="5596639" y="0"/>
            <a:ext cx="1314450" cy="647700"/>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FBBF75A3-D192-48FE-A3B5-28EF34F85972}" type="TxLink">
              <a:rPr lang="en-US" sz="1400" b="1" i="0" u="none" strike="noStrike">
                <a:solidFill>
                  <a:schemeClr val="bg1"/>
                </a:solidFill>
                <a:latin typeface="Calibri"/>
                <a:cs typeface="Calibri"/>
              </a:rPr>
              <a:pPr algn="ctr"/>
              <a:t>Etiquette</a:t>
            </a:fld>
            <a:endParaRPr lang="fr-FR" sz="1400" b="1">
              <a:solidFill>
                <a:schemeClr val="bg1"/>
              </a:solidFill>
            </a:endParaRPr>
          </a:p>
        </xdr:txBody>
      </xdr:sp>
      <xdr:sp macro="[0]!page_Mouvement" textlink="Config!C12">
        <xdr:nvSpPr>
          <xdr:cNvPr id="8" name="Page5">
            <a:extLst>
              <a:ext uri="{FF2B5EF4-FFF2-40B4-BE49-F238E27FC236}">
                <a16:creationId xmlns:a16="http://schemas.microsoft.com/office/drawing/2014/main" id="{00000000-0008-0000-0B00-000008000000}"/>
              </a:ext>
            </a:extLst>
          </xdr:cNvPr>
          <xdr:cNvSpPr/>
        </xdr:nvSpPr>
        <xdr:spPr>
          <a:xfrm>
            <a:off x="7147306" y="0"/>
            <a:ext cx="1314450" cy="647700"/>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5AA6482B-AE7F-4E2B-9B8A-EC3497B87364}" type="TxLink">
              <a:rPr lang="en-US" sz="1400" b="1" i="0" u="none" strike="noStrike">
                <a:solidFill>
                  <a:schemeClr val="bg1"/>
                </a:solidFill>
                <a:latin typeface="Calibri"/>
                <a:cs typeface="Calibri"/>
              </a:rPr>
              <a:pPr algn="ctr"/>
              <a:t>Mouvement</a:t>
            </a:fld>
            <a:endParaRPr lang="fr-FR" sz="1400" b="1">
              <a:solidFill>
                <a:schemeClr val="bg1"/>
              </a:solidFill>
            </a:endParaRPr>
          </a:p>
        </xdr:txBody>
      </xdr:sp>
      <xdr:sp macro="[0]!page_intervention" textlink="Config!F8">
        <xdr:nvSpPr>
          <xdr:cNvPr id="9" name="Page6">
            <a:extLst>
              <a:ext uri="{FF2B5EF4-FFF2-40B4-BE49-F238E27FC236}">
                <a16:creationId xmlns:a16="http://schemas.microsoft.com/office/drawing/2014/main" id="{00000000-0008-0000-0B00-000009000000}"/>
              </a:ext>
            </a:extLst>
          </xdr:cNvPr>
          <xdr:cNvSpPr/>
        </xdr:nvSpPr>
        <xdr:spPr>
          <a:xfrm>
            <a:off x="10248640" y="0"/>
            <a:ext cx="1314450" cy="647700"/>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EE676616-5817-4516-B340-FBAF91CA3ABD}" type="TxLink">
              <a:rPr lang="en-US" sz="1400" b="1" i="0" u="none" strike="noStrike">
                <a:solidFill>
                  <a:schemeClr val="bg1"/>
                </a:solidFill>
                <a:latin typeface="Calibri"/>
                <a:cs typeface="Calibri"/>
              </a:rPr>
              <a:pPr algn="ctr"/>
              <a:t>Intervention</a:t>
            </a:fld>
            <a:endParaRPr lang="fr-FR" sz="1400" b="1">
              <a:solidFill>
                <a:schemeClr val="bg1"/>
              </a:solidFill>
            </a:endParaRPr>
          </a:p>
        </xdr:txBody>
      </xdr:sp>
      <xdr:sp macro="[0]!page_equipement" textlink="Config!C14">
        <xdr:nvSpPr>
          <xdr:cNvPr id="10" name="Page7">
            <a:extLst>
              <a:ext uri="{FF2B5EF4-FFF2-40B4-BE49-F238E27FC236}">
                <a16:creationId xmlns:a16="http://schemas.microsoft.com/office/drawing/2014/main" id="{00000000-0008-0000-0B00-00000A000000}"/>
              </a:ext>
            </a:extLst>
          </xdr:cNvPr>
          <xdr:cNvSpPr/>
        </xdr:nvSpPr>
        <xdr:spPr>
          <a:xfrm>
            <a:off x="13349974" y="0"/>
            <a:ext cx="1314450" cy="647700"/>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7D451EF9-EED1-43B0-9925-5E53011FF96E}" type="TxLink">
              <a:rPr lang="en-US" sz="1400" b="1" i="0" u="none" strike="noStrike">
                <a:solidFill>
                  <a:schemeClr val="bg1"/>
                </a:solidFill>
                <a:latin typeface="Calibri"/>
                <a:cs typeface="Calibri"/>
              </a:rPr>
              <a:pPr algn="ctr"/>
              <a:t>Parc machine </a:t>
            </a:fld>
            <a:endParaRPr lang="fr-FR" sz="1400" b="1">
              <a:solidFill>
                <a:schemeClr val="bg1"/>
              </a:solidFill>
            </a:endParaRPr>
          </a:p>
        </xdr:txBody>
      </xdr:sp>
      <xdr:sp macro="[0]!page_equipement" textlink="Config!C15">
        <xdr:nvSpPr>
          <xdr:cNvPr id="11" name="Page8">
            <a:extLst>
              <a:ext uri="{FF2B5EF4-FFF2-40B4-BE49-F238E27FC236}">
                <a16:creationId xmlns:a16="http://schemas.microsoft.com/office/drawing/2014/main" id="{00000000-0008-0000-0B00-00000B000000}"/>
              </a:ext>
            </a:extLst>
          </xdr:cNvPr>
          <xdr:cNvSpPr/>
        </xdr:nvSpPr>
        <xdr:spPr>
          <a:xfrm>
            <a:off x="14900644" y="0"/>
            <a:ext cx="1314450" cy="647700"/>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60356EE1-E76D-4715-91D6-1E64C9726E5B}" type="TxLink">
              <a:rPr lang="en-US" sz="1400" b="1" i="0" u="none" strike="noStrike">
                <a:solidFill>
                  <a:schemeClr val="bg1"/>
                </a:solidFill>
                <a:latin typeface="Calibri"/>
                <a:cs typeface="Calibri"/>
              </a:rPr>
              <a:pPr algn="ctr"/>
              <a:t>Admin</a:t>
            </a:fld>
            <a:endParaRPr lang="fr-FR" sz="1400" b="1">
              <a:solidFill>
                <a:schemeClr val="bg1"/>
              </a:solidFill>
            </a:endParaRPr>
          </a:p>
        </xdr:txBody>
      </xdr:sp>
      <xdr:sp macro="[0]!page_fournisseur" textlink="Config!C13">
        <xdr:nvSpPr>
          <xdr:cNvPr id="12" name="Page5">
            <a:extLst>
              <a:ext uri="{FF2B5EF4-FFF2-40B4-BE49-F238E27FC236}">
                <a16:creationId xmlns:a16="http://schemas.microsoft.com/office/drawing/2014/main" id="{00000000-0008-0000-0B00-00000C000000}"/>
              </a:ext>
            </a:extLst>
          </xdr:cNvPr>
          <xdr:cNvSpPr/>
        </xdr:nvSpPr>
        <xdr:spPr>
          <a:xfrm>
            <a:off x="8697973" y="0"/>
            <a:ext cx="1314450" cy="647700"/>
          </a:xfrm>
          <a:prstGeom prst="rect">
            <a:avLst/>
          </a:prstGeom>
          <a:solidFill>
            <a:schemeClr val="tx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fld id="{829B7A4C-C364-4597-A3B3-1A05468B5D67}" type="TxLink">
              <a:rPr lang="en-US" sz="1400" b="1" i="0" u="none" strike="noStrike">
                <a:solidFill>
                  <a:schemeClr val="bg1"/>
                </a:solidFill>
                <a:latin typeface="Calibri"/>
                <a:cs typeface="Calibri"/>
              </a:rPr>
              <a:pPr algn="ctr"/>
              <a:t>Fournisseur</a:t>
            </a:fld>
            <a:endParaRPr lang="fr-FR" sz="1400" b="1">
              <a:solidFill>
                <a:schemeClr val="bg1"/>
              </a:solidFill>
            </a:endParaRPr>
          </a:p>
        </xdr:txBody>
      </xdr:sp>
      <xdr:sp macro="[0]!page_preventif" textlink="Config!C8">
        <xdr:nvSpPr>
          <xdr:cNvPr id="13" name="Page1">
            <a:extLst>
              <a:ext uri="{FF2B5EF4-FFF2-40B4-BE49-F238E27FC236}">
                <a16:creationId xmlns:a16="http://schemas.microsoft.com/office/drawing/2014/main" id="{00000000-0008-0000-0B00-00000D000000}"/>
              </a:ext>
            </a:extLst>
          </xdr:cNvPr>
          <xdr:cNvSpPr/>
        </xdr:nvSpPr>
        <xdr:spPr>
          <a:xfrm>
            <a:off x="11799307" y="0"/>
            <a:ext cx="1314450" cy="647700"/>
          </a:xfrm>
          <a:prstGeom prst="rect">
            <a:avLst/>
          </a:prstGeom>
          <a:solidFill>
            <a:srgbClr val="00AE4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400" b="1">
                <a:solidFill>
                  <a:schemeClr val="bg1"/>
                </a:solidFill>
              </a:rPr>
              <a:t>Préventif</a:t>
            </a:r>
          </a:p>
        </xdr:txBody>
      </xdr:sp>
    </xdr:grp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060D7A-494B-4437-8D64-854772F01D85}" name="Tableau_article" displayName="Tableau_article" ref="B5:X23" totalsRowShown="0" headerRowDxfId="100">
  <autoFilter ref="B5:X23" xr:uid="{D1060D7A-494B-4437-8D64-854772F01D85}"/>
  <tableColumns count="23">
    <tableColumn id="1" xr3:uid="{2F2BD834-EF90-4FF1-82AB-19B9A63662EA}" name="Nr Article"/>
    <tableColumn id="2" xr3:uid="{D6404116-A428-4370-B175-D50BDB1BE4DD}" name="Nom"/>
    <tableColumn id="24" xr3:uid="{268BE60A-9AB6-4353-B1B4-97C35CE18EC4}" name="Référance" dataDxfId="99"/>
    <tableColumn id="3" xr3:uid="{049488EA-6432-44F5-B6D0-2D9E09532DA4}" name="Description" dataDxfId="98"/>
    <tableColumn id="4" xr3:uid="{5423A2C8-F1A3-466E-8EB3-5B52F202EB45}" name="prix unité" dataDxfId="97"/>
    <tableColumn id="5" xr3:uid="{1DD97576-F23B-4A42-B161-1FBBF7E488C9}" name="Stock" dataDxfId="96">
      <calculatedColumnFormula>SUMIFS(Tableau_mouvement[Nombre],Tableau_mouvement[Nr article],Tableau_article[[#This Row],[Nr Article]],Tableau_mouvement[Type],"Entrée")-SUMIFS(Tableau_mouvement[Nombre],Tableau_mouvement[Nr article],Tableau_article[[#This Row],[Nr Article]],Tableau_mouvement[Type],"Sortie")</calculatedColumnFormula>
    </tableColumn>
    <tableColumn id="6" xr3:uid="{BCE20F8E-DA20-487E-8B37-5C9900406050}" name="Valeur stock" dataDxfId="95" dataCellStyle="Monétaire">
      <calculatedColumnFormula>F6*G6</calculatedColumnFormula>
    </tableColumn>
    <tableColumn id="7" xr3:uid="{C1C10131-D693-45D7-AB21-6E7DB515E795}" name="Stock min" dataDxfId="94"/>
    <tableColumn id="21" xr3:uid="{3E029B1F-2D13-49F7-AA5F-DBDB5E36F708}" name="Unité"/>
    <tableColumn id="23" xr3:uid="{96D08970-8D00-49E3-BE3E-2422E6E08ACA}" name="Emplacement" dataDxfId="93"/>
    <tableColumn id="8" xr3:uid="{C61CB89F-DA7D-424E-B109-5A10C3E1147F}" name="Flag" dataDxfId="92">
      <calculatedColumnFormula>IF(G6&lt;I6,1,"")</calculatedColumnFormula>
    </tableColumn>
    <tableColumn id="9" xr3:uid="{095E8897-FE24-4A85-98C1-850D0DF6BDCA}" name="Vide"/>
    <tableColumn id="10" xr3:uid="{62CBB076-A21C-44BC-8269-B60301BBCFF6}" name="1"/>
    <tableColumn id="11" xr3:uid="{19BC27E7-253E-44DD-9AFA-D172C61A29D5}" name="2"/>
    <tableColumn id="12" xr3:uid="{F8813AE9-B640-424D-BF57-E689D41C64F3}" name="3"/>
    <tableColumn id="13" xr3:uid="{39B30FFE-95DC-4A0B-AB2D-44A43A9914A2}" name="4"/>
    <tableColumn id="14" xr3:uid="{AE55E61F-BA0A-4696-91FB-FCCCA07AB26D}" name="5"/>
    <tableColumn id="15" xr3:uid="{904D699A-6870-4C5B-8BEC-64B1BC42333F}" name="6"/>
    <tableColumn id="16" xr3:uid="{30434113-7665-46C1-A290-AA56B86B76C1}" name="7"/>
    <tableColumn id="17" xr3:uid="{2EC7ACCA-F063-4EE1-B039-5A373D380312}" name="8"/>
    <tableColumn id="18" xr3:uid="{DD03FEA0-38A9-4027-AA73-BFCEDFE2FC03}" name="9"/>
    <tableColumn id="19" xr3:uid="{A7346A1D-AFA0-4455-AC03-74F77E906CDA}" name="10"/>
    <tableColumn id="20" xr3:uid="{4EBE8D12-32DD-4893-82F3-B940DE93850E}" name="&gt;10"/>
  </tableColumns>
  <tableStyleInfo name="TableStyleMedium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AB1A87C0-7B50-404A-80CD-23696D391473}" name="Tableau_commande" displayName="Tableau_commande" ref="B5:L11" totalsRowShown="0" headerRowDxfId="91" dataDxfId="90">
  <autoFilter ref="B5:L11" xr:uid="{AB1A87C0-7B50-404A-80CD-23696D391473}"/>
  <sortState xmlns:xlrd2="http://schemas.microsoft.com/office/spreadsheetml/2017/richdata2" ref="B6:L11">
    <sortCondition ref="B5:B11"/>
  </sortState>
  <tableColumns count="11">
    <tableColumn id="1" xr3:uid="{996B4600-4F9E-4FB2-8148-E6055BEA716B}" name="Nr Commande" dataDxfId="89"/>
    <tableColumn id="2" xr3:uid="{F364C593-7D3E-4B04-B6A5-BB92F12451C7}" name="Date" dataDxfId="88"/>
    <tableColumn id="3" xr3:uid="{E71AEDAE-8C0D-40F7-A970-C6C252976366}" name="Nr article" dataDxfId="87"/>
    <tableColumn id="10" xr3:uid="{3BF54F52-48B4-4BBD-9AB9-D059911FE89D}" name="Référence" dataDxfId="86"/>
    <tableColumn id="4" xr3:uid="{8A8AD73A-5367-49EA-93DE-304F4B0E521B}" name="Nom" dataDxfId="85">
      <calculatedColumnFormula>IFERROR(INDEX(Tableau_article[Nom],MATCH(Tableau_commande[[#This Row],[Référence]],Tableau_article[Référance],0)),"")</calculatedColumnFormula>
    </tableColumn>
    <tableColumn id="5" xr3:uid="{23ECFD97-2DD3-47B6-8CC5-7EF25A6C26D3}" name="Nombre" dataDxfId="84"/>
    <tableColumn id="6" xr3:uid="{9DEF26EF-FDF3-488D-B5A2-9304BC03D666}" name="Prix" dataDxfId="83" dataCellStyle="Monétaire"/>
    <tableColumn id="7" xr3:uid="{3E57BF30-23FF-450B-96DA-84F54C6E92A7}" name="prix total" dataDxfId="82" dataCellStyle="Monétaire">
      <calculatedColumnFormula>Tableau_commande[[#This Row],[Prix]]*Tableau_commande[[#This Row],[Nombre]]</calculatedColumnFormula>
    </tableColumn>
    <tableColumn id="8" xr3:uid="{166CEC6A-8CF4-4AE0-AC22-250B61D6D0C9}" name="Fournisseur" dataDxfId="81"/>
    <tableColumn id="9" xr3:uid="{AF73CD27-2F03-47EE-A9D6-9E047A673707}" name="Contrôle" dataDxfId="80">
      <calculatedColumnFormula>SUMIFS(Tableau_mouvement[Nombre],Tableau_mouvement[Nr article],Tableau_commande[[#This Row],[Nr article]],Tableau_mouvement[Type],"Entrée",Tableau_mouvement[Nr bon de commande],Tableau_commande[[#This Row],[Nr Commande]])</calculatedColumnFormula>
    </tableColumn>
    <tableColumn id="11" xr3:uid="{2B433C91-B38B-4DAB-A6E1-318F76A89588}" name="Check" dataDxfId="79">
      <calculatedColumnFormula>IF(Tableau_commande[[#This Row],[Contrôle]]=Tableau_commande[[#This Row],[Nombre]],"Close","Open")</calculatedColumnFormula>
    </tableColumn>
  </tableColumns>
  <tableStyleInfo name="TableStyleMedium1"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90F63930-81A9-4B27-BDB3-BC13185236F3}" name="Tableau_mouvement" displayName="Tableau_mouvement" ref="B5:J21" totalsRowShown="0" headerRowDxfId="78" dataDxfId="77">
  <autoFilter ref="B5:J21" xr:uid="{90F63930-81A9-4B27-BDB3-BC13185236F3}"/>
  <sortState xmlns:xlrd2="http://schemas.microsoft.com/office/spreadsheetml/2017/richdata2" ref="B6:J21">
    <sortCondition ref="I5:I21"/>
  </sortState>
  <tableColumns count="9">
    <tableColumn id="1" xr3:uid="{5C590782-E009-4208-8B2A-2B350DCD4A32}" name="Type" dataDxfId="76"/>
    <tableColumn id="2" xr3:uid="{3C55245B-2667-44F3-AFC5-6B7115B41995}" name="Nr Bon de liv" dataDxfId="75"/>
    <tableColumn id="3" xr3:uid="{DD108C82-CFCE-49A1-91DC-7192AEA9183A}" name="Nr bon de commande" dataDxfId="74"/>
    <tableColumn id="4" xr3:uid="{5DF69667-2E9E-4896-8FB5-217568111682}" name="Fournisseur" dataDxfId="73"/>
    <tableColumn id="5" xr3:uid="{B95B879C-8635-42AA-921D-6E0971BE11AF}" name="Equipement" dataDxfId="72"/>
    <tableColumn id="6" xr3:uid="{262CA643-1ACD-4B8F-AFB0-169C5AAB9163}" name="Nr article" dataDxfId="71"/>
    <tableColumn id="7" xr3:uid="{6F872642-4E0D-4160-A389-F57A6BC4F4D0}" name="Nombre" dataDxfId="70"/>
    <tableColumn id="10" xr3:uid="{8FB64275-3795-46AB-9974-DC305A2A185D}" name="N° de mouvement" dataDxfId="69"/>
    <tableColumn id="8" xr3:uid="{722F785B-F38E-4D60-A36E-41111032BE4D}" name="Ranking" dataDxfId="68">
      <calculatedColumnFormula>IF(Tableau_mouvement[[#This Row],[Type]]="Sortie",COUNTIFS(Tableau_mouvement[Type],"Sortie",Tableau_mouvement[Nombre],"&gt;"&amp;Tableau_mouvement[[#This Row],[Nombre]])+1,"")</calculatedColumnFormula>
    </tableColumn>
  </tableColumns>
  <tableStyleInfo name="TableStyleMedium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7B5A2F1-FB7D-4840-A536-64D09A177053}" name="Tableau_fournisseur" displayName="Tableau_fournisseur" ref="B5:J6" totalsRowShown="0" headerRowDxfId="67" dataDxfId="66">
  <autoFilter ref="B5:J6" xr:uid="{37B5A2F1-FB7D-4840-A536-64D09A177053}"/>
  <tableColumns count="9">
    <tableColumn id="1" xr3:uid="{F1BB8F41-B569-4817-AFD7-8BDD95830632}" name="Nom" dataDxfId="65"/>
    <tableColumn id="2" xr3:uid="{5619EA1B-E1CF-4D08-A99A-4E91B77391CA}" name="Adress" dataDxfId="64"/>
    <tableColumn id="3" xr3:uid="{7777FF27-4C76-4F9A-8EBB-65CACBA33D51}" name="Cp" dataDxfId="63"/>
    <tableColumn id="4" xr3:uid="{1719B67F-ACF7-481A-90D2-729445A058E9}" name="Ville" dataDxfId="62"/>
    <tableColumn id="5" xr3:uid="{9E59FED1-F4FC-4CD2-A90C-AE3B7884AB39}" name="Pays" dataDxfId="61"/>
    <tableColumn id="6" xr3:uid="{EC22DDAD-7E01-469F-BDEE-F20C65702EBA}" name="Téléphone" dataDxfId="60"/>
    <tableColumn id="7" xr3:uid="{C0620521-8A1D-4CD1-85E6-C7CBE2C64EC8}" name="Mail" dataDxfId="59" dataCellStyle="Lien hypertexte"/>
    <tableColumn id="8" xr3:uid="{A6FB38A4-C084-4E35-A55B-6225E49775A8}" name="Contact" dataDxfId="58"/>
    <tableColumn id="9" xr3:uid="{7AEB20E3-AC9A-47FE-9A71-653674C98101}" name="Groupe" dataDxfId="57">
      <calculatedColumnFormula>CONCATENATE(B6,"-",D6,",",E6," ",LEFT(F6,2),)</calculatedColumnFormula>
    </tableColumn>
  </tableColumns>
  <tableStyleInfo name="TableStyleMedium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A217164E-C58F-4394-8199-E21C95E34433}" name="Tableau_client" displayName="Tableau_client" ref="B5:H19" totalsRowShown="0" headerRowDxfId="56" dataDxfId="54" headerRowBorderDxfId="55" tableBorderDxfId="53" totalsRowBorderDxfId="52">
  <autoFilter ref="B5:H19" xr:uid="{A217164E-C58F-4394-8199-E21C95E34433}">
    <filterColumn colId="0" hiddenButton="1"/>
    <filterColumn colId="1" hiddenButton="1"/>
    <filterColumn colId="2" hiddenButton="1"/>
    <filterColumn colId="3" hiddenButton="1"/>
    <filterColumn colId="4" hiddenButton="1"/>
    <filterColumn colId="5" hiddenButton="1"/>
    <filterColumn colId="6" hiddenButton="1"/>
  </autoFilter>
  <tableColumns count="7">
    <tableColumn id="1" xr3:uid="{47BBD542-2902-4E03-B860-C42B722843DC}" name="Matricule" dataDxfId="51"/>
    <tableColumn id="2" xr3:uid="{4D3346E3-CE1E-4857-98E1-60DB44ADEB75}" name="Coût de non prod" dataDxfId="50"/>
    <tableColumn id="3" xr3:uid="{8CF755EB-6D3E-478A-B36F-CB2EF513E9F4}" name="Cadénce" dataDxfId="49"/>
    <tableColumn id="4" xr3:uid="{1BEC49DF-D03C-4473-BE96-CBC156249BC5}" name="Usine" dataDxfId="48"/>
    <tableColumn id="5" xr3:uid="{309F81AB-B4F9-4E5D-97E9-895C01266362}" name="Nom" dataDxfId="47"/>
    <tableColumn id="8" xr3:uid="{911E7E4C-D0D4-4E70-AF95-5247525C3005}" name="Contact" dataDxfId="46"/>
    <tableColumn id="9" xr3:uid="{1479758D-4D7F-43E0-89C9-94D987A840F4}" name="Groupe" dataDxfId="45">
      <calculatedColumnFormula>CONCATENATE(B6,"-",D6,",",E6," ",LEFT(F6,2),)</calculatedColumnFormula>
    </tableColumn>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FA9AF5AB-7B52-458F-8343-C80989A889F9}" name="Tableau5" displayName="Tableau5" ref="B77:C84" totalsRowShown="0" headerRowDxfId="44">
  <autoFilter ref="B77:C84" xr:uid="{FA9AF5AB-7B52-458F-8343-C80989A889F9}"/>
  <tableColumns count="2">
    <tableColumn id="1" xr3:uid="{FB6C210E-918E-456F-A03F-C8177F8B4BA3}" name="Valeur d'unitée" dataDxfId="43"/>
    <tableColumn id="2" xr3:uid="{BB0EC269-B3FA-465E-9A5D-2C1D9AE5D9B2}" name="Colonne1"/>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8DC9E2A6-A584-4C78-A01F-F250F68C1305}" name="Tableau_intervention" displayName="Tableau_intervention" ref="B5:R11" totalsRowShown="0" headerRowDxfId="42" dataDxfId="41">
  <autoFilter ref="B5:R11" xr:uid="{D1060D7A-494B-4437-8D64-854772F01D85}">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autoFilter>
  <tableColumns count="17">
    <tableColumn id="1" xr3:uid="{2F2BD834-EF90-4FF1-82AB-19B9A63662EA}" name="Nr d'OT" dataDxfId="40"/>
    <tableColumn id="2" xr3:uid="{D6404116-A428-4370-B175-D50BDB1BE4DD}" name="Type" dataDxfId="39"/>
    <tableColumn id="24" xr3:uid="{268BE60A-9AB6-4353-B1B4-97C35CE18EC4}" name="Equipement" dataDxfId="38"/>
    <tableColumn id="3" xr3:uid="{049488EA-6432-44F5-B6D0-2D9E09532DA4}" name="Description" dataDxfId="37"/>
    <tableColumn id="4" xr3:uid="{5423A2C8-F1A3-466E-8EB3-5B52F202EB45}" name="Nr de bon" dataDxfId="36"/>
    <tableColumn id="5" xr3:uid="{1DD97576-F23B-4A42-B161-1FBBF7E488C9}" name="Demande" dataDxfId="35"/>
    <tableColumn id="9" xr3:uid="{4225B9EF-D1CE-4933-9756-36583D35F71E}" name="Prévu" dataDxfId="34"/>
    <tableColumn id="6" xr3:uid="{BCE20F8E-DA20-487E-8B37-5C9900406050}" name="Réaliser" dataDxfId="33" dataCellStyle="Monétaire"/>
    <tableColumn id="7" xr3:uid="{C1C10131-D693-45D7-AB21-6E7DB515E795}" name="delais de réalisation" dataDxfId="32">
      <calculatedColumnFormula>IF(Tableau_intervention[[#This Row],[Demande]]="","",IF(Tableau_intervention[[#This Row],[Réaliser]]="","",DATEDIF(Tableau_intervention[[#This Row],[Demande]],Tableau_intervention[[#This Row],[Réaliser]],"D")))</calculatedColumnFormula>
    </tableColumn>
    <tableColumn id="21" xr3:uid="{3E029B1F-2D13-49F7-AA5F-DBDB5E36F708}" name="Etat" dataDxfId="31">
      <calculatedColumnFormula>IF(Tableau_intervention[[#This Row],[Demande]]="","",IF(Tableau_intervention[[#This Row],[Prévu]]="",1,IF(Tableau_intervention[[#This Row],[Réaliser]]="",2,IF(Tableau_intervention[[#This Row],[Prévu]]&gt;TODAY(),3,4))))</calculatedColumnFormula>
    </tableColumn>
    <tableColumn id="23" xr3:uid="{96D08970-8D00-49E3-BE3E-2422E6E08ACA}" name="Temps d'inter" dataDxfId="30"/>
    <tableColumn id="8" xr3:uid="{C61CB89F-DA7D-424E-B109-5A10C3E1147F}" name="Arret machine" dataDxfId="29"/>
    <tableColumn id="14" xr3:uid="{315189EA-790D-4013-A1C2-E9C9D2E5CF4C}" name="Arret ligne" dataDxfId="28"/>
    <tableColumn id="10" xr3:uid="{C5785726-34A8-4108-B400-E1D92C2F5C56}" name="Attelier" dataDxfId="27"/>
    <tableColumn id="11" xr3:uid="{1CE7F96F-92C4-4AA6-B52D-FA1700F970D6}" name="Salle" dataDxfId="26"/>
    <tableColumn id="15" xr3:uid="{6CB2D6CD-1E83-4DBF-BDEF-23BBE8E692D6}" name="Intervenant" dataDxfId="25"/>
    <tableColumn id="13" xr3:uid="{A0C48CAA-3CA7-45EE-9654-752EB4286146}" name="Prio" dataDxfId="24"/>
  </tableColumns>
  <tableStyleInfo name="TableStyleMedium1"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EF3E5A9-4D8F-451E-BCF8-1B2885E54296}" name="Tableau_equipement" displayName="Tableau_equipement" ref="B5:G6" insertRow="1" totalsRowShown="0" headerRowDxfId="23" dataDxfId="21" headerRowBorderDxfId="22" tableBorderDxfId="20" totalsRowBorderDxfId="19">
  <autoFilter ref="B5:G6" xr:uid="{A217164E-C58F-4394-8199-E21C95E34433}">
    <filterColumn colId="0" hiddenButton="1"/>
    <filterColumn colId="1" hiddenButton="1"/>
    <filterColumn colId="2" hiddenButton="1"/>
    <filterColumn colId="3" hiddenButton="1"/>
    <filterColumn colId="4" hiddenButton="1"/>
    <filterColumn colId="5" hiddenButton="1"/>
  </autoFilter>
  <tableColumns count="6">
    <tableColumn id="5" xr3:uid="{10924BE9-7200-4EBC-80DB-9666C51AEB19}" name="N°" dataDxfId="18"/>
    <tableColumn id="1" xr3:uid="{47BBD542-2902-4E03-B860-C42B722843DC}" name="Site" dataDxfId="17"/>
    <tableColumn id="2" xr3:uid="{4D3346E3-CE1E-4857-98E1-60DB44ADEB75}" name="Atelier" dataDxfId="16"/>
    <tableColumn id="3" xr3:uid="{8CF755EB-6D3E-478A-B36F-CB2EF513E9F4}" name="Equipement" dataDxfId="15"/>
    <tableColumn id="7" xr3:uid="{3BAD5AA1-35B6-4C84-B289-7526874B17B0}" name="Salle" dataDxfId="14"/>
    <tableColumn id="6" xr3:uid="{5B869EC7-07CD-496A-A09C-527A57F30F10}" name="Coût immo par H" dataDxfId="13"/>
  </tableColumns>
  <tableStyleInfo name="TableStyleMedium1"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1.bin"/><Relationship Id="rId6" Type="http://schemas.openxmlformats.org/officeDocument/2006/relationships/table" Target="../tables/table1.xml"/><Relationship Id="rId5" Type="http://schemas.openxmlformats.org/officeDocument/2006/relationships/image" Target="../media/image13.emf"/><Relationship Id="rId4" Type="http://schemas.openxmlformats.org/officeDocument/2006/relationships/control" Target="../activeX/activeX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2.bin"/><Relationship Id="rId6" Type="http://schemas.openxmlformats.org/officeDocument/2006/relationships/table" Target="../tables/table2.xml"/><Relationship Id="rId5" Type="http://schemas.openxmlformats.org/officeDocument/2006/relationships/image" Target="../media/image14.emf"/><Relationship Id="rId4" Type="http://schemas.openxmlformats.org/officeDocument/2006/relationships/control" Target="../activeX/activeX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3.bin"/><Relationship Id="rId5" Type="http://schemas.openxmlformats.org/officeDocument/2006/relationships/image" Target="../media/image15.emf"/><Relationship Id="rId4" Type="http://schemas.openxmlformats.org/officeDocument/2006/relationships/control" Target="../activeX/activeX3.xml"/></Relationships>
</file>

<file path=xl/worksheets/_rels/sheet5.xml.rels><?xml version="1.0" encoding="UTF-8" standalone="yes"?>
<Relationships xmlns="http://schemas.openxmlformats.org/package/2006/relationships"><Relationship Id="rId3" Type="http://schemas.openxmlformats.org/officeDocument/2006/relationships/control" Target="../activeX/activeX4.xml"/><Relationship Id="rId2" Type="http://schemas.openxmlformats.org/officeDocument/2006/relationships/vmlDrawing" Target="../drawings/vmlDrawing4.vml"/><Relationship Id="rId1" Type="http://schemas.openxmlformats.org/officeDocument/2006/relationships/drawing" Target="../drawings/drawing5.xml"/><Relationship Id="rId5" Type="http://schemas.openxmlformats.org/officeDocument/2006/relationships/table" Target="../tables/table3.xml"/><Relationship Id="rId4" Type="http://schemas.openxmlformats.org/officeDocument/2006/relationships/image" Target="../media/image16.emf"/></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printerSettings" Target="../printerSettings/printerSettings4.bin"/><Relationship Id="rId1" Type="http://schemas.openxmlformats.org/officeDocument/2006/relationships/hyperlink" Target="mailto:nevers.zitaupieres@rexel.fr" TargetMode="External"/><Relationship Id="rId4" Type="http://schemas.openxmlformats.org/officeDocument/2006/relationships/table" Target="../tables/table4.xml"/></Relationships>
</file>

<file path=xl/worksheets/_rels/sheet7.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8.xml"/><Relationship Id="rId1" Type="http://schemas.openxmlformats.org/officeDocument/2006/relationships/printerSettings" Target="../printerSettings/printerSettings5.bin"/><Relationship Id="rId6" Type="http://schemas.openxmlformats.org/officeDocument/2006/relationships/table" Target="../tables/table6.xml"/><Relationship Id="rId5" Type="http://schemas.openxmlformats.org/officeDocument/2006/relationships/image" Target="../media/image17.emf"/><Relationship Id="rId4" Type="http://schemas.openxmlformats.org/officeDocument/2006/relationships/control" Target="../activeX/activeX5.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9.xml"/><Relationship Id="rId1" Type="http://schemas.openxmlformats.org/officeDocument/2006/relationships/printerSettings" Target="../printerSettings/printerSettings6.bin"/><Relationship Id="rId6" Type="http://schemas.openxmlformats.org/officeDocument/2006/relationships/table" Target="../tables/table7.xml"/><Relationship Id="rId5" Type="http://schemas.openxmlformats.org/officeDocument/2006/relationships/image" Target="../media/image18.emf"/><Relationship Id="rId4" Type="http://schemas.openxmlformats.org/officeDocument/2006/relationships/control" Target="../activeX/activeX6.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drawing" Target="../drawings/drawing10.xml"/><Relationship Id="rId1" Type="http://schemas.openxmlformats.org/officeDocument/2006/relationships/printerSettings" Target="../printerSettings/printerSettings7.bin"/></Relationships>
</file>

<file path=xl/worksheets/_rels/sheet12.xml.rels><?xml version="1.0" encoding="UTF-8" standalone="yes"?>
<Relationships xmlns="http://schemas.openxmlformats.org/package/2006/relationships"><Relationship Id="rId3" Type="http://schemas.openxmlformats.org/officeDocument/2006/relationships/control" Target="../activeX/activeX7.xml"/><Relationship Id="rId2" Type="http://schemas.openxmlformats.org/officeDocument/2006/relationships/vmlDrawing" Target="../drawings/vmlDrawing7.vml"/><Relationship Id="rId1" Type="http://schemas.openxmlformats.org/officeDocument/2006/relationships/drawing" Target="../drawings/drawing11.xml"/><Relationship Id="rId6" Type="http://schemas.openxmlformats.org/officeDocument/2006/relationships/image" Target="../media/image20.emf"/><Relationship Id="rId5" Type="http://schemas.openxmlformats.org/officeDocument/2006/relationships/control" Target="../activeX/activeX8.xml"/><Relationship Id="rId4" Type="http://schemas.openxmlformats.org/officeDocument/2006/relationships/image" Target="../media/image19.emf"/></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
  <sheetViews>
    <sheetView showGridLines="0" showRowColHeaders="0" zoomScaleNormal="100" workbookViewId="0">
      <selection activeCell="L35" sqref="L35"/>
    </sheetView>
  </sheetViews>
  <sheetFormatPr baseColWidth="10" defaultColWidth="9.140625" defaultRowHeight="15" x14ac:dyDescent="0.25"/>
  <cols>
    <col min="1" max="1" width="11.42578125" customWidth="1"/>
  </cols>
  <sheetData>
    <row r="1" ht="37.5" customHeight="1" x14ac:dyDescent="0.2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A9A471-3763-4E56-BA86-59F5EB099CE8}">
  <sheetPr codeName="Feuil2"/>
  <dimension ref="B1:X23"/>
  <sheetViews>
    <sheetView showGridLines="0" showRowColHeaders="0" zoomScaleNormal="100" workbookViewId="0">
      <selection activeCell="B7" sqref="B7:X255"/>
    </sheetView>
  </sheetViews>
  <sheetFormatPr baseColWidth="10" defaultRowHeight="15" x14ac:dyDescent="0.25"/>
  <cols>
    <col min="3" max="3" width="28.5703125" bestFit="1" customWidth="1"/>
    <col min="4" max="4" width="18.7109375" bestFit="1" customWidth="1"/>
    <col min="5" max="5" width="28.28515625" bestFit="1" customWidth="1"/>
    <col min="8" max="8" width="13.7109375" customWidth="1"/>
    <col min="9" max="10" width="11.7109375" customWidth="1"/>
    <col min="11" max="11" width="13.140625" bestFit="1" customWidth="1"/>
    <col min="13" max="13" width="0.85546875" customWidth="1"/>
    <col min="14" max="22" width="4.28515625" customWidth="1"/>
    <col min="23" max="23" width="5.140625" customWidth="1"/>
    <col min="24" max="24" width="6.140625" customWidth="1"/>
  </cols>
  <sheetData>
    <row r="1" spans="2:24" ht="37.5" customHeight="1" x14ac:dyDescent="0.25"/>
    <row r="4" spans="2:24" x14ac:dyDescent="0.25">
      <c r="N4">
        <v>1</v>
      </c>
      <c r="O4">
        <v>2</v>
      </c>
      <c r="P4">
        <v>3</v>
      </c>
      <c r="Q4">
        <v>4</v>
      </c>
      <c r="R4">
        <v>5</v>
      </c>
      <c r="S4">
        <v>6</v>
      </c>
      <c r="T4">
        <v>7</v>
      </c>
      <c r="U4">
        <v>8</v>
      </c>
      <c r="V4">
        <v>9</v>
      </c>
      <c r="W4">
        <v>10</v>
      </c>
    </row>
    <row r="5" spans="2:24" s="5" customFormat="1" x14ac:dyDescent="0.25">
      <c r="B5" s="5" t="s">
        <v>9</v>
      </c>
      <c r="C5" s="5" t="s">
        <v>0</v>
      </c>
      <c r="D5" s="5" t="s">
        <v>33</v>
      </c>
      <c r="E5" s="5" t="s">
        <v>10</v>
      </c>
      <c r="F5" s="5" t="s">
        <v>11</v>
      </c>
      <c r="G5" s="5" t="s">
        <v>12</v>
      </c>
      <c r="H5" s="5" t="s">
        <v>13</v>
      </c>
      <c r="I5" s="5" t="s">
        <v>14</v>
      </c>
      <c r="J5" s="5" t="s">
        <v>31</v>
      </c>
      <c r="K5" s="5" t="s">
        <v>32</v>
      </c>
      <c r="L5" s="5" t="s">
        <v>15</v>
      </c>
      <c r="M5" s="6" t="s">
        <v>16</v>
      </c>
      <c r="N5" s="5" t="s">
        <v>18</v>
      </c>
      <c r="O5" s="5" t="s">
        <v>19</v>
      </c>
      <c r="P5" s="5" t="s">
        <v>20</v>
      </c>
      <c r="Q5" s="5" t="s">
        <v>21</v>
      </c>
      <c r="R5" s="5" t="s">
        <v>22</v>
      </c>
      <c r="S5" s="5" t="s">
        <v>23</v>
      </c>
      <c r="T5" s="5" t="s">
        <v>24</v>
      </c>
      <c r="U5" s="5" t="s">
        <v>25</v>
      </c>
      <c r="V5" s="5" t="s">
        <v>26</v>
      </c>
      <c r="W5" s="5" t="s">
        <v>27</v>
      </c>
      <c r="X5" s="5" t="s">
        <v>17</v>
      </c>
    </row>
    <row r="6" spans="2:24" ht="30" x14ac:dyDescent="0.25">
      <c r="B6" s="5" t="s">
        <v>47</v>
      </c>
      <c r="C6" s="5" t="s">
        <v>157</v>
      </c>
      <c r="D6" s="22" t="s">
        <v>158</v>
      </c>
      <c r="E6" s="20" t="s">
        <v>159</v>
      </c>
      <c r="F6" s="24">
        <v>26.95</v>
      </c>
      <c r="G6" s="22">
        <f>SUMIFS(Tableau_mouvement[Nombre],Tableau_mouvement[Nr article],Tableau_article[[#This Row],[Nr Article]],Tableau_mouvement[Type],"Entrée")-SUMIFS(Tableau_mouvement[Nombre],Tableau_mouvement[Nr article],Tableau_article[[#This Row],[Nr Article]],Tableau_mouvement[Type],"Sortie")</f>
        <v>0</v>
      </c>
      <c r="H6" s="23">
        <f t="shared" ref="H6" si="0">F6*G6</f>
        <v>0</v>
      </c>
      <c r="I6" s="22">
        <v>0</v>
      </c>
      <c r="J6" s="5" t="s">
        <v>42</v>
      </c>
      <c r="K6" s="5" t="s">
        <v>70</v>
      </c>
      <c r="L6" s="13" t="str">
        <f t="shared" ref="L6" si="1">IF(G6&lt;I6,1,"")</f>
        <v/>
      </c>
      <c r="M6" s="6"/>
      <c r="N6" s="5"/>
      <c r="O6" s="5"/>
      <c r="P6" s="5"/>
      <c r="Q6" s="5"/>
      <c r="R6" s="5"/>
      <c r="S6" s="5"/>
      <c r="T6" s="5"/>
      <c r="U6" s="5"/>
      <c r="V6" s="5"/>
      <c r="W6" s="5"/>
      <c r="X6" s="5"/>
    </row>
    <row r="7" spans="2:24" ht="30" x14ac:dyDescent="0.25">
      <c r="B7" s="5" t="s">
        <v>216</v>
      </c>
      <c r="C7" s="5" t="s">
        <v>217</v>
      </c>
      <c r="D7" s="22">
        <v>4011415</v>
      </c>
      <c r="E7" s="20" t="s">
        <v>217</v>
      </c>
      <c r="F7" s="24">
        <v>12.4</v>
      </c>
      <c r="G7" s="22">
        <f>SUMIFS(Tableau_mouvement[Nombre],Tableau_mouvement[Nr article],Tableau_article[[#This Row],[Nr Article]],Tableau_mouvement[Type],"Entrée")-SUMIFS(Tableau_mouvement[Nombre],Tableau_mouvement[Nr article],Tableau_article[[#This Row],[Nr Article]],Tableau_mouvement[Type],"Sortie")</f>
        <v>0</v>
      </c>
      <c r="H7" s="23">
        <f t="shared" ref="H7:H8" si="2">F7*G7</f>
        <v>0</v>
      </c>
      <c r="I7" s="22">
        <v>5</v>
      </c>
      <c r="J7" s="5" t="s">
        <v>31</v>
      </c>
      <c r="K7" s="5" t="s">
        <v>70</v>
      </c>
      <c r="L7" s="13">
        <f t="shared" ref="L7:L8" si="3">IF(G7&lt;I7,1,"")</f>
        <v>1</v>
      </c>
      <c r="M7" s="6"/>
      <c r="N7" s="5"/>
      <c r="O7" s="5"/>
      <c r="P7" s="5"/>
      <c r="Q7" s="5"/>
      <c r="R7" s="5"/>
      <c r="S7" s="5"/>
      <c r="T7" s="5"/>
      <c r="U7" s="5"/>
      <c r="V7" s="5"/>
      <c r="W7" s="5"/>
      <c r="X7" s="5"/>
    </row>
    <row r="8" spans="2:24" ht="30" x14ac:dyDescent="0.25">
      <c r="B8" s="5" t="s">
        <v>218</v>
      </c>
      <c r="C8" s="5" t="s">
        <v>219</v>
      </c>
      <c r="D8" s="22">
        <v>3696374</v>
      </c>
      <c r="E8" s="20" t="s">
        <v>219</v>
      </c>
      <c r="F8" s="24">
        <v>18.48</v>
      </c>
      <c r="G8" s="22">
        <f>SUMIFS(Tableau_mouvement[Nombre],Tableau_mouvement[Nr article],Tableau_article[[#This Row],[Nr Article]],Tableau_mouvement[Type],"Entrée")-SUMIFS(Tableau_mouvement[Nombre],Tableau_mouvement[Nr article],Tableau_article[[#This Row],[Nr Article]],Tableau_mouvement[Type],"Sortie")</f>
        <v>0</v>
      </c>
      <c r="H8" s="23">
        <f t="shared" si="2"/>
        <v>0</v>
      </c>
      <c r="I8" s="22">
        <v>0</v>
      </c>
      <c r="J8" s="5" t="s">
        <v>31</v>
      </c>
      <c r="K8" s="5" t="s">
        <v>70</v>
      </c>
      <c r="L8" s="13" t="str">
        <f t="shared" si="3"/>
        <v/>
      </c>
      <c r="M8" s="6"/>
      <c r="N8" s="5"/>
      <c r="O8" s="5"/>
      <c r="P8" s="5"/>
      <c r="Q8" s="5"/>
      <c r="R8" s="5"/>
      <c r="S8" s="5"/>
      <c r="T8" s="5"/>
      <c r="U8" s="5"/>
      <c r="V8" s="5"/>
      <c r="W8" s="5"/>
      <c r="X8" s="5"/>
    </row>
    <row r="9" spans="2:24" x14ac:dyDescent="0.25">
      <c r="B9" s="5" t="s">
        <v>220</v>
      </c>
      <c r="C9" s="5" t="s">
        <v>221</v>
      </c>
      <c r="D9" s="22">
        <v>899470372</v>
      </c>
      <c r="E9" s="20" t="s">
        <v>222</v>
      </c>
      <c r="F9" s="24">
        <v>47.2</v>
      </c>
      <c r="G9" s="22">
        <f>SUMIFS(Tableau_mouvement[Nombre],Tableau_mouvement[Nr article],Tableau_article[[#This Row],[Nr Article]],Tableau_mouvement[Type],"Entrée")-SUMIFS(Tableau_mouvement[Nombre],Tableau_mouvement[Nr article],Tableau_article[[#This Row],[Nr Article]],Tableau_mouvement[Type],"Sortie")</f>
        <v>100</v>
      </c>
      <c r="H9" s="23">
        <f t="shared" ref="H9:H14" si="4">F9*G9</f>
        <v>4720</v>
      </c>
      <c r="I9" s="22">
        <v>0</v>
      </c>
      <c r="J9" s="5" t="s">
        <v>31</v>
      </c>
      <c r="K9" s="5" t="s">
        <v>70</v>
      </c>
      <c r="L9" s="13" t="str">
        <f t="shared" ref="L9:L14" si="5">IF(G9&lt;I9,1,"")</f>
        <v/>
      </c>
      <c r="M9" s="6"/>
      <c r="N9" s="5"/>
      <c r="O9" s="5"/>
      <c r="P9" s="5"/>
      <c r="Q9" s="5"/>
      <c r="R9" s="5"/>
      <c r="S9" s="5"/>
      <c r="T9" s="5"/>
      <c r="U9" s="5"/>
      <c r="V9" s="5"/>
      <c r="W9" s="5"/>
      <c r="X9" s="5"/>
    </row>
    <row r="10" spans="2:24" ht="60" x14ac:dyDescent="0.25">
      <c r="B10" s="5" t="s">
        <v>224</v>
      </c>
      <c r="C10" s="5" t="s">
        <v>225</v>
      </c>
      <c r="D10" s="22" t="s">
        <v>226</v>
      </c>
      <c r="E10" s="20" t="s">
        <v>227</v>
      </c>
      <c r="F10" s="24">
        <v>45.02</v>
      </c>
      <c r="G10" s="22">
        <f>SUMIFS(Tableau_mouvement[Nombre],Tableau_mouvement[Nr article],Tableau_article[[#This Row],[Nr Article]],Tableau_mouvement[Type],"Entrée")-SUMIFS(Tableau_mouvement[Nombre],Tableau_mouvement[Nr article],Tableau_article[[#This Row],[Nr Article]],Tableau_mouvement[Type],"Sortie")</f>
        <v>1</v>
      </c>
      <c r="H10" s="23">
        <f t="shared" si="4"/>
        <v>45.02</v>
      </c>
      <c r="I10" s="22">
        <v>0</v>
      </c>
      <c r="J10" s="5" t="s">
        <v>31</v>
      </c>
      <c r="K10" s="5" t="s">
        <v>70</v>
      </c>
      <c r="L10" s="13" t="str">
        <f t="shared" si="5"/>
        <v/>
      </c>
      <c r="M10" s="6"/>
      <c r="N10" s="5"/>
      <c r="O10" s="5"/>
      <c r="P10" s="5"/>
      <c r="Q10" s="5"/>
      <c r="R10" s="5"/>
      <c r="S10" s="5"/>
      <c r="T10" s="5"/>
      <c r="U10" s="5"/>
      <c r="V10" s="5"/>
      <c r="W10" s="5"/>
      <c r="X10" s="5"/>
    </row>
    <row r="11" spans="2:24" ht="45" x14ac:dyDescent="0.25">
      <c r="B11" s="5" t="s">
        <v>228</v>
      </c>
      <c r="C11" s="5" t="s">
        <v>229</v>
      </c>
      <c r="D11" s="22" t="s">
        <v>230</v>
      </c>
      <c r="E11" s="20" t="s">
        <v>231</v>
      </c>
      <c r="F11" s="24">
        <v>719.6</v>
      </c>
      <c r="G11" s="22">
        <f>SUMIFS(Tableau_mouvement[Nombre],Tableau_mouvement[Nr article],Tableau_article[[#This Row],[Nr Article]],Tableau_mouvement[Type],"Entrée")-SUMIFS(Tableau_mouvement[Nombre],Tableau_mouvement[Nr article],Tableau_article[[#This Row],[Nr Article]],Tableau_mouvement[Type],"Sortie")</f>
        <v>0</v>
      </c>
      <c r="H11" s="23">
        <f t="shared" si="4"/>
        <v>0</v>
      </c>
      <c r="I11" s="22">
        <v>0</v>
      </c>
      <c r="J11" s="5" t="s">
        <v>31</v>
      </c>
      <c r="K11" s="5" t="s">
        <v>70</v>
      </c>
      <c r="L11" s="13" t="str">
        <f t="shared" si="5"/>
        <v/>
      </c>
      <c r="M11" s="6"/>
      <c r="N11" s="5"/>
      <c r="O11" s="5"/>
      <c r="P11" s="5"/>
      <c r="Q11" s="5"/>
      <c r="R11" s="5"/>
      <c r="S11" s="5"/>
      <c r="T11" s="5"/>
      <c r="U11" s="5"/>
      <c r="V11" s="5"/>
      <c r="W11" s="5"/>
      <c r="X11" s="5"/>
    </row>
    <row r="12" spans="2:24" ht="30" x14ac:dyDescent="0.25">
      <c r="B12" s="5" t="s">
        <v>233</v>
      </c>
      <c r="C12" s="5" t="s">
        <v>234</v>
      </c>
      <c r="D12" s="22">
        <v>664981216</v>
      </c>
      <c r="E12" s="20" t="s">
        <v>234</v>
      </c>
      <c r="F12" s="24">
        <v>3.96</v>
      </c>
      <c r="G12" s="22">
        <f>SUMIFS(Tableau_mouvement[Nombre],Tableau_mouvement[Nr article],Tableau_article[[#This Row],[Nr Article]],Tableau_mouvement[Type],"Entrée")-SUMIFS(Tableau_mouvement[Nombre],Tableau_mouvement[Nr article],Tableau_article[[#This Row],[Nr Article]],Tableau_mouvement[Type],"Sortie")</f>
        <v>0</v>
      </c>
      <c r="H12" s="23">
        <f t="shared" si="4"/>
        <v>0</v>
      </c>
      <c r="I12" s="22">
        <v>0</v>
      </c>
      <c r="J12" s="5" t="s">
        <v>31</v>
      </c>
      <c r="K12" s="5" t="s">
        <v>70</v>
      </c>
      <c r="L12" s="13" t="str">
        <f t="shared" si="5"/>
        <v/>
      </c>
      <c r="M12" s="6"/>
      <c r="N12" s="5"/>
      <c r="O12" s="5"/>
      <c r="P12" s="5"/>
      <c r="Q12" s="5"/>
      <c r="R12" s="5"/>
      <c r="S12" s="5"/>
      <c r="T12" s="5"/>
      <c r="U12" s="5"/>
      <c r="V12" s="5"/>
      <c r="W12" s="5"/>
      <c r="X12" s="5"/>
    </row>
    <row r="13" spans="2:24" ht="30" x14ac:dyDescent="0.25">
      <c r="B13" s="5" t="s">
        <v>235</v>
      </c>
      <c r="C13" s="5" t="s">
        <v>236</v>
      </c>
      <c r="D13" s="22">
        <v>2146332</v>
      </c>
      <c r="E13" s="20" t="s">
        <v>236</v>
      </c>
      <c r="F13" s="24">
        <v>36.96</v>
      </c>
      <c r="G13" s="22">
        <f>SUMIFS(Tableau_mouvement[Nombre],Tableau_mouvement[Nr article],Tableau_article[[#This Row],[Nr Article]],Tableau_mouvement[Type],"Entrée")-SUMIFS(Tableau_mouvement[Nombre],Tableau_mouvement[Nr article],Tableau_article[[#This Row],[Nr Article]],Tableau_mouvement[Type],"Sortie")</f>
        <v>0</v>
      </c>
      <c r="H13" s="23">
        <f t="shared" si="4"/>
        <v>0</v>
      </c>
      <c r="I13" s="22">
        <v>0</v>
      </c>
      <c r="J13" s="5" t="s">
        <v>31</v>
      </c>
      <c r="K13" s="5" t="s">
        <v>70</v>
      </c>
      <c r="L13" s="13" t="str">
        <f t="shared" si="5"/>
        <v/>
      </c>
      <c r="M13" s="6"/>
      <c r="N13" s="5"/>
      <c r="O13" s="5"/>
      <c r="P13" s="5"/>
      <c r="Q13" s="5"/>
      <c r="R13" s="5"/>
      <c r="S13" s="5"/>
      <c r="T13" s="5"/>
      <c r="U13" s="5"/>
      <c r="V13" s="5"/>
      <c r="W13" s="5"/>
      <c r="X13" s="5"/>
    </row>
    <row r="14" spans="2:24" ht="30" x14ac:dyDescent="0.25">
      <c r="B14" s="5" t="s">
        <v>239</v>
      </c>
      <c r="C14" s="5" t="s">
        <v>240</v>
      </c>
      <c r="D14" s="22" t="s">
        <v>241</v>
      </c>
      <c r="E14" s="20" t="s">
        <v>240</v>
      </c>
      <c r="F14" s="24">
        <v>54.84</v>
      </c>
      <c r="G14" s="22">
        <f>SUMIFS(Tableau_mouvement[Nombre],Tableau_mouvement[Nr article],Tableau_article[[#This Row],[Nr Article]],Tableau_mouvement[Type],"Entrée")-SUMIFS(Tableau_mouvement[Nombre],Tableau_mouvement[Nr article],Tableau_article[[#This Row],[Nr Article]],Tableau_mouvement[Type],"Sortie")</f>
        <v>2</v>
      </c>
      <c r="H14" s="23">
        <f t="shared" si="4"/>
        <v>109.68</v>
      </c>
      <c r="I14" s="22">
        <v>0</v>
      </c>
      <c r="J14" s="5" t="s">
        <v>31</v>
      </c>
      <c r="K14" s="5" t="s">
        <v>70</v>
      </c>
      <c r="L14" s="13" t="str">
        <f t="shared" si="5"/>
        <v/>
      </c>
      <c r="M14" s="6"/>
      <c r="N14" s="5"/>
      <c r="O14" s="5"/>
      <c r="P14" s="5"/>
      <c r="Q14" s="5"/>
      <c r="R14" s="5"/>
      <c r="S14" s="5"/>
      <c r="T14" s="5"/>
      <c r="U14" s="5"/>
      <c r="V14" s="5"/>
      <c r="W14" s="5"/>
      <c r="X14" s="5"/>
    </row>
    <row r="15" spans="2:24" ht="30" x14ac:dyDescent="0.25">
      <c r="B15" s="5" t="s">
        <v>246</v>
      </c>
      <c r="C15" s="5" t="s">
        <v>247</v>
      </c>
      <c r="D15" s="22" t="s">
        <v>229</v>
      </c>
      <c r="E15" s="20" t="s">
        <v>247</v>
      </c>
      <c r="F15" s="24">
        <v>797.82</v>
      </c>
      <c r="G15" s="22">
        <f>SUMIFS(Tableau_mouvement[Nombre],Tableau_mouvement[Nr article],Tableau_article[[#This Row],[Nr Article]],Tableau_mouvement[Type],"Entrée")-SUMIFS(Tableau_mouvement[Nombre],Tableau_mouvement[Nr article],Tableau_article[[#This Row],[Nr Article]],Tableau_mouvement[Type],"Sortie")</f>
        <v>1</v>
      </c>
      <c r="H15" s="23">
        <f t="shared" ref="H15:H20" si="6">F15*G15</f>
        <v>797.82</v>
      </c>
      <c r="I15" s="22">
        <v>0</v>
      </c>
      <c r="J15" s="5" t="s">
        <v>31</v>
      </c>
      <c r="K15" s="5" t="s">
        <v>70</v>
      </c>
      <c r="L15" s="13" t="str">
        <f t="shared" ref="L15:L20" si="7">IF(G15&lt;I15,1,"")</f>
        <v/>
      </c>
      <c r="M15" s="6"/>
      <c r="N15" s="5"/>
      <c r="O15" s="5"/>
      <c r="P15" s="5"/>
      <c r="Q15" s="5"/>
      <c r="R15" s="5"/>
      <c r="S15" s="5"/>
      <c r="T15" s="5"/>
      <c r="U15" s="5"/>
      <c r="V15" s="5"/>
      <c r="W15" s="5"/>
      <c r="X15" s="5"/>
    </row>
    <row r="16" spans="2:24" ht="30" x14ac:dyDescent="0.25">
      <c r="B16" s="5" t="s">
        <v>254</v>
      </c>
      <c r="C16" s="5" t="s">
        <v>255</v>
      </c>
      <c r="D16" s="22" t="s">
        <v>256</v>
      </c>
      <c r="E16" s="20" t="s">
        <v>257</v>
      </c>
      <c r="F16" s="24">
        <v>109</v>
      </c>
      <c r="G16" s="22">
        <f>SUMIFS(Tableau_mouvement[Nombre],Tableau_mouvement[Nr article],Tableau_article[[#This Row],[Nr Article]],Tableau_mouvement[Type],"Entrée")-SUMIFS(Tableau_mouvement[Nombre],Tableau_mouvement[Nr article],Tableau_article[[#This Row],[Nr Article]],Tableau_mouvement[Type],"Sortie")</f>
        <v>1</v>
      </c>
      <c r="H16" s="23">
        <f t="shared" si="6"/>
        <v>109</v>
      </c>
      <c r="I16" s="22">
        <v>0</v>
      </c>
      <c r="J16" s="5" t="s">
        <v>31</v>
      </c>
      <c r="K16" s="5" t="s">
        <v>70</v>
      </c>
      <c r="L16" s="13" t="str">
        <f t="shared" si="7"/>
        <v/>
      </c>
      <c r="M16" s="6"/>
      <c r="N16" s="5"/>
      <c r="O16" s="5"/>
      <c r="P16" s="5"/>
      <c r="Q16" s="5"/>
      <c r="R16" s="5"/>
      <c r="S16" s="5"/>
      <c r="T16" s="5"/>
      <c r="U16" s="5"/>
      <c r="V16" s="5"/>
      <c r="W16" s="5"/>
      <c r="X16" s="5"/>
    </row>
    <row r="17" spans="2:24" ht="30" x14ac:dyDescent="0.25">
      <c r="B17" s="5" t="s">
        <v>258</v>
      </c>
      <c r="C17" s="5" t="s">
        <v>259</v>
      </c>
      <c r="D17" s="22" t="s">
        <v>260</v>
      </c>
      <c r="E17" s="20" t="s">
        <v>259</v>
      </c>
      <c r="F17" s="24">
        <v>138.97</v>
      </c>
      <c r="G17" s="22">
        <f>SUMIFS(Tableau_mouvement[Nombre],Tableau_mouvement[Nr article],Tableau_article[[#This Row],[Nr Article]],Tableau_mouvement[Type],"Entrée")-SUMIFS(Tableau_mouvement[Nombre],Tableau_mouvement[Nr article],Tableau_article[[#This Row],[Nr Article]],Tableau_mouvement[Type],"Sortie")</f>
        <v>1</v>
      </c>
      <c r="H17" s="23">
        <f t="shared" si="6"/>
        <v>138.97</v>
      </c>
      <c r="I17" s="22">
        <v>0</v>
      </c>
      <c r="J17" s="5" t="s">
        <v>31</v>
      </c>
      <c r="K17" s="5" t="s">
        <v>70</v>
      </c>
      <c r="L17" s="13" t="str">
        <f t="shared" si="7"/>
        <v/>
      </c>
      <c r="M17" s="6"/>
      <c r="N17" s="5"/>
      <c r="O17" s="5"/>
      <c r="P17" s="5"/>
      <c r="Q17" s="5"/>
      <c r="R17" s="5"/>
      <c r="S17" s="5"/>
      <c r="T17" s="5"/>
      <c r="U17" s="5"/>
      <c r="V17" s="5"/>
      <c r="W17" s="5"/>
      <c r="X17" s="5"/>
    </row>
    <row r="18" spans="2:24" ht="30" x14ac:dyDescent="0.25">
      <c r="B18" s="5" t="s">
        <v>261</v>
      </c>
      <c r="C18" s="5" t="s">
        <v>262</v>
      </c>
      <c r="D18" s="22" t="s">
        <v>263</v>
      </c>
      <c r="E18" s="20" t="s">
        <v>262</v>
      </c>
      <c r="F18" s="24">
        <v>29.21</v>
      </c>
      <c r="G18" s="22">
        <f>SUMIFS(Tableau_mouvement[Nombre],Tableau_mouvement[Nr article],Tableau_article[[#This Row],[Nr Article]],Tableau_mouvement[Type],"Entrée")-SUMIFS(Tableau_mouvement[Nombre],Tableau_mouvement[Nr article],Tableau_article[[#This Row],[Nr Article]],Tableau_mouvement[Type],"Sortie")</f>
        <v>2</v>
      </c>
      <c r="H18" s="23">
        <f t="shared" si="6"/>
        <v>58.42</v>
      </c>
      <c r="I18" s="22">
        <v>0</v>
      </c>
      <c r="J18" s="5" t="s">
        <v>31</v>
      </c>
      <c r="K18" s="5" t="s">
        <v>70</v>
      </c>
      <c r="L18" s="13" t="str">
        <f t="shared" si="7"/>
        <v/>
      </c>
      <c r="M18" s="6"/>
      <c r="N18" s="5"/>
      <c r="O18" s="5"/>
      <c r="P18" s="5"/>
      <c r="Q18" s="5"/>
      <c r="R18" s="5"/>
      <c r="S18" s="5"/>
      <c r="T18" s="5"/>
      <c r="U18" s="5"/>
      <c r="V18" s="5"/>
      <c r="W18" s="5"/>
      <c r="X18" s="5"/>
    </row>
    <row r="19" spans="2:24" ht="30" x14ac:dyDescent="0.25">
      <c r="B19" s="5" t="s">
        <v>264</v>
      </c>
      <c r="C19" s="5" t="s">
        <v>265</v>
      </c>
      <c r="D19" s="22" t="s">
        <v>266</v>
      </c>
      <c r="E19" s="20" t="s">
        <v>267</v>
      </c>
      <c r="F19" s="24">
        <v>46.53</v>
      </c>
      <c r="G19" s="22">
        <f>SUMIFS(Tableau_mouvement[Nombre],Tableau_mouvement[Nr article],Tableau_article[[#This Row],[Nr Article]],Tableau_mouvement[Type],"Entrée")-SUMIFS(Tableau_mouvement[Nombre],Tableau_mouvement[Nr article],Tableau_article[[#This Row],[Nr Article]],Tableau_mouvement[Type],"Sortie")</f>
        <v>2</v>
      </c>
      <c r="H19" s="23">
        <f t="shared" si="6"/>
        <v>93.06</v>
      </c>
      <c r="I19" s="22">
        <v>0</v>
      </c>
      <c r="J19" s="5" t="s">
        <v>31</v>
      </c>
      <c r="K19" s="5" t="s">
        <v>70</v>
      </c>
      <c r="L19" s="13" t="str">
        <f t="shared" si="7"/>
        <v/>
      </c>
      <c r="M19" s="6"/>
      <c r="N19" s="5"/>
      <c r="O19" s="5"/>
      <c r="P19" s="5"/>
      <c r="Q19" s="5"/>
      <c r="R19" s="5"/>
      <c r="S19" s="5"/>
      <c r="T19" s="5"/>
      <c r="U19" s="5"/>
      <c r="V19" s="5"/>
      <c r="W19" s="5"/>
      <c r="X19" s="5"/>
    </row>
    <row r="20" spans="2:24" ht="30" x14ac:dyDescent="0.25">
      <c r="B20" s="5" t="s">
        <v>271</v>
      </c>
      <c r="C20" s="5" t="s">
        <v>272</v>
      </c>
      <c r="D20" s="22" t="s">
        <v>273</v>
      </c>
      <c r="E20" s="20" t="s">
        <v>274</v>
      </c>
      <c r="F20" s="24">
        <v>0</v>
      </c>
      <c r="G20" s="22">
        <f>SUMIFS(Tableau_mouvement[Nombre],Tableau_mouvement[Nr article],Tableau_article[[#This Row],[Nr Article]],Tableau_mouvement[Type],"Entrée")-SUMIFS(Tableau_mouvement[Nombre],Tableau_mouvement[Nr article],Tableau_article[[#This Row],[Nr Article]],Tableau_mouvement[Type],"Sortie")</f>
        <v>0</v>
      </c>
      <c r="H20" s="23">
        <f t="shared" si="6"/>
        <v>0</v>
      </c>
      <c r="I20" s="22"/>
      <c r="J20" s="5" t="s">
        <v>42</v>
      </c>
      <c r="K20" s="5" t="s">
        <v>70</v>
      </c>
      <c r="L20" s="13" t="str">
        <f t="shared" si="7"/>
        <v/>
      </c>
      <c r="M20" s="6"/>
      <c r="N20" s="5"/>
      <c r="O20" s="5"/>
      <c r="P20" s="5"/>
      <c r="Q20" s="5"/>
      <c r="R20" s="5"/>
      <c r="S20" s="5"/>
      <c r="T20" s="5"/>
      <c r="U20" s="5"/>
      <c r="V20" s="5"/>
      <c r="W20" s="5"/>
      <c r="X20" s="5"/>
    </row>
    <row r="21" spans="2:24" x14ac:dyDescent="0.25">
      <c r="B21" s="5" t="s">
        <v>277</v>
      </c>
      <c r="C21" s="5" t="s">
        <v>209</v>
      </c>
      <c r="D21" s="22" t="s">
        <v>278</v>
      </c>
      <c r="E21" s="20" t="s">
        <v>278</v>
      </c>
      <c r="F21" s="24">
        <v>284.48</v>
      </c>
      <c r="G21" s="22">
        <f>SUMIFS(Tableau_mouvement[Nombre],Tableau_mouvement[Nr article],Tableau_article[[#This Row],[Nr Article]],Tableau_mouvement[Type],"Entrée")-SUMIFS(Tableau_mouvement[Nombre],Tableau_mouvement[Nr article],Tableau_article[[#This Row],[Nr Article]],Tableau_mouvement[Type],"Sortie")</f>
        <v>0</v>
      </c>
      <c r="H21" s="23">
        <f>F21*G21</f>
        <v>0</v>
      </c>
      <c r="I21" s="22">
        <v>0</v>
      </c>
      <c r="J21" s="5" t="s">
        <v>31</v>
      </c>
      <c r="K21" s="5" t="s">
        <v>70</v>
      </c>
      <c r="L21" s="13" t="str">
        <f>IF(G21&lt;I21,1,"")</f>
        <v/>
      </c>
      <c r="M21" s="6"/>
      <c r="N21" s="5"/>
      <c r="O21" s="5"/>
      <c r="P21" s="5"/>
      <c r="Q21" s="5"/>
      <c r="R21" s="5"/>
      <c r="S21" s="5"/>
      <c r="T21" s="5"/>
      <c r="U21" s="5"/>
      <c r="V21" s="5"/>
      <c r="W21" s="5"/>
      <c r="X21" s="5"/>
    </row>
    <row r="22" spans="2:24" x14ac:dyDescent="0.25">
      <c r="B22" s="5" t="s">
        <v>279</v>
      </c>
      <c r="C22" s="5" t="s">
        <v>280</v>
      </c>
      <c r="D22" s="22" t="s">
        <v>281</v>
      </c>
      <c r="E22" s="20" t="s">
        <v>282</v>
      </c>
      <c r="F22" s="24">
        <v>139.35</v>
      </c>
      <c r="G22" s="22">
        <f>SUMIFS(Tableau_mouvement[Nombre],Tableau_mouvement[Nr article],Tableau_article[[#This Row],[Nr Article]],Tableau_mouvement[Type],"Entrée")-SUMIFS(Tableau_mouvement[Nombre],Tableau_mouvement[Nr article],Tableau_article[[#This Row],[Nr Article]],Tableau_mouvement[Type],"Sortie")</f>
        <v>0</v>
      </c>
      <c r="H22" s="23">
        <f>F22*G22</f>
        <v>0</v>
      </c>
      <c r="I22" s="22">
        <v>0</v>
      </c>
      <c r="J22" s="5" t="s">
        <v>31</v>
      </c>
      <c r="K22" s="5" t="s">
        <v>70</v>
      </c>
      <c r="L22" s="13" t="str">
        <f>IF(G22&lt;I22,1,"")</f>
        <v/>
      </c>
      <c r="M22" s="6"/>
      <c r="N22" s="5"/>
      <c r="O22" s="5"/>
      <c r="P22" s="5"/>
      <c r="Q22" s="5"/>
      <c r="R22" s="5"/>
      <c r="S22" s="5"/>
      <c r="T22" s="5"/>
      <c r="U22" s="5"/>
      <c r="V22" s="5"/>
      <c r="W22" s="5"/>
      <c r="X22" s="5"/>
    </row>
    <row r="23" spans="2:24" ht="45" x14ac:dyDescent="0.25">
      <c r="B23" s="5" t="s">
        <v>285</v>
      </c>
      <c r="C23" s="5" t="s">
        <v>286</v>
      </c>
      <c r="D23" s="22" t="s">
        <v>287</v>
      </c>
      <c r="E23" s="20" t="s">
        <v>287</v>
      </c>
      <c r="F23" s="24">
        <v>2074.3000000000002</v>
      </c>
      <c r="G23" s="22">
        <f>SUMIFS(Tableau_mouvement[Nombre],Tableau_mouvement[Nr article],Tableau_article[[#This Row],[Nr Article]],Tableau_mouvement[Type],"Entrée")-SUMIFS(Tableau_mouvement[Nombre],Tableau_mouvement[Nr article],Tableau_article[[#This Row],[Nr Article]],Tableau_mouvement[Type],"Sortie")</f>
        <v>0</v>
      </c>
      <c r="H23" s="23">
        <f>F23*G23</f>
        <v>0</v>
      </c>
      <c r="I23" s="22">
        <v>0</v>
      </c>
      <c r="J23" s="5" t="s">
        <v>42</v>
      </c>
      <c r="K23" s="5" t="s">
        <v>70</v>
      </c>
      <c r="L23" s="13" t="str">
        <f>IF(G23&lt;I23,1,"")</f>
        <v/>
      </c>
      <c r="M23" s="6"/>
      <c r="N23" s="5"/>
      <c r="O23" s="5"/>
      <c r="P23" s="5"/>
      <c r="Q23" s="5"/>
      <c r="R23" s="5"/>
      <c r="S23" s="5"/>
      <c r="T23" s="5"/>
      <c r="U23" s="5"/>
      <c r="V23" s="5"/>
      <c r="W23" s="5"/>
      <c r="X23" s="5"/>
    </row>
  </sheetData>
  <phoneticPr fontId="3" type="noConversion"/>
  <conditionalFormatting sqref="N6:X23">
    <cfRule type="expression" dxfId="12" priority="7">
      <formula>$B6&lt;&gt;""</formula>
    </cfRule>
  </conditionalFormatting>
  <conditionalFormatting sqref="N6:W23">
    <cfRule type="expression" dxfId="11" priority="4">
      <formula>AND($B6&lt;&gt;"",$G6&lt;$I6,$G6&gt;=N$4)</formula>
    </cfRule>
    <cfRule type="expression" dxfId="10" priority="6">
      <formula>AND($B6&lt;&gt;"",$G6&gt;=$I6,$G6&gt;=N$4)</formula>
    </cfRule>
  </conditionalFormatting>
  <conditionalFormatting sqref="X6:X23">
    <cfRule type="expression" dxfId="9" priority="2">
      <formula>AND($B6&lt;&gt;"",$G6&lt;$I6,$G6&gt;$W$4)</formula>
    </cfRule>
    <cfRule type="expression" dxfId="8" priority="3">
      <formula>AND($B6&lt;&gt;"",$G6&gt;=$I6,$G6&gt;$W$4)</formula>
    </cfRule>
  </conditionalFormatting>
  <conditionalFormatting sqref="M6:M23">
    <cfRule type="expression" dxfId="7" priority="1">
      <formula>$B6&lt;&gt;""</formula>
    </cfRule>
  </conditionalFormatting>
  <dataValidations count="1">
    <dataValidation type="list" allowBlank="1" showInputMessage="1" showErrorMessage="1" error="veuilliez choisir parmis la liste deroulante" sqref="J6" xr:uid="{4D031122-6670-4578-8EF3-A0F83E6C9170}">
      <formula1>"unité,litre,kilogramme,mètre,heure"</formula1>
    </dataValidation>
  </dataValidations>
  <pageMargins left="0.7" right="0.7" top="0.75" bottom="0.75" header="0.3" footer="0.3"/>
  <pageSetup paperSize="9" orientation="portrait" r:id="rId1"/>
  <drawing r:id="rId2"/>
  <legacyDrawing r:id="rId3"/>
  <controls>
    <mc:AlternateContent xmlns:mc="http://schemas.openxmlformats.org/markup-compatibility/2006">
      <mc:Choice Requires="x14">
        <control shapeId="3075" r:id="rId4" name="CommandButton1">
          <controlPr defaultSize="0" autoLine="0" autoPict="0" r:id="rId5">
            <anchor moveWithCells="1">
              <from>
                <xdr:col>1</xdr:col>
                <xdr:colOff>0</xdr:colOff>
                <xdr:row>2</xdr:row>
                <xdr:rowOff>57150</xdr:rowOff>
              </from>
              <to>
                <xdr:col>2</xdr:col>
                <xdr:colOff>1333500</xdr:colOff>
                <xdr:row>4</xdr:row>
                <xdr:rowOff>0</xdr:rowOff>
              </to>
            </anchor>
          </controlPr>
        </control>
      </mc:Choice>
      <mc:Fallback>
        <control shapeId="3075" r:id="rId4" name="CommandButton1"/>
      </mc:Fallback>
    </mc:AlternateContent>
  </controls>
  <tableParts count="1">
    <tablePart r:id="rId6"/>
  </tableParts>
  <extLst>
    <ext xmlns:x14="http://schemas.microsoft.com/office/spreadsheetml/2009/9/main" uri="{78C0D931-6437-407d-A8EE-F0AAD7539E65}">
      <x14:conditionalFormattings>
        <x14:conditionalFormatting xmlns:xm="http://schemas.microsoft.com/office/excel/2006/main">
          <x14:cfRule type="iconSet" priority="177" id="{D1D6638A-D305-43FB-986A-B517308606E9}">
            <x14:iconSet custom="1">
              <x14:cfvo type="percent">
                <xm:f>0</xm:f>
              </x14:cfvo>
              <x14:cfvo type="num">
                <xm:f>0</xm:f>
              </x14:cfvo>
              <x14:cfvo type="num">
                <xm:f>1</xm:f>
              </x14:cfvo>
              <x14:cfIcon iconSet="NoIcons" iconId="0"/>
              <x14:cfIcon iconSet="NoIcons" iconId="0"/>
              <x14:cfIcon iconSet="3Flags" iconId="0"/>
            </x14:iconSet>
          </x14:cfRule>
          <xm:sqref>L6:L23</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error="veuilliez choisir parmis la liste deroulante" xr:uid="{03991024-238E-4B2E-89FE-7C9FFB112658}">
          <x14:formula1>
            <xm:f>Config!$B$78:$B$84</xm:f>
          </x14:formula1>
          <xm:sqref>J7:J23</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4585F0-A21C-44AE-B7DE-FE69340E98BB}">
  <sheetPr codeName="Feuil3">
    <pageSetUpPr fitToPage="1"/>
  </sheetPr>
  <dimension ref="B1:L79"/>
  <sheetViews>
    <sheetView showGridLines="0" showRowColHeaders="0" workbookViewId="0">
      <selection activeCell="F17" sqref="F17"/>
    </sheetView>
  </sheetViews>
  <sheetFormatPr baseColWidth="10" defaultColWidth="11.42578125" defaultRowHeight="15" x14ac:dyDescent="0.25"/>
  <cols>
    <col min="1" max="1" width="11.42578125" style="5"/>
    <col min="2" max="2" width="15.85546875" style="5" customWidth="1"/>
    <col min="3" max="4" width="11.42578125" style="5"/>
    <col min="5" max="5" width="15.5703125" style="5" customWidth="1"/>
    <col min="6" max="6" width="37.5703125" style="5" customWidth="1"/>
    <col min="7" max="9" width="11.42578125" style="5"/>
    <col min="10" max="10" width="13.5703125" style="5" customWidth="1"/>
    <col min="11" max="16384" width="11.42578125" style="5"/>
  </cols>
  <sheetData>
    <row r="1" spans="2:12" ht="37.5" customHeight="1" x14ac:dyDescent="0.25"/>
    <row r="5" spans="2:12" x14ac:dyDescent="0.25">
      <c r="B5" s="5" t="s">
        <v>34</v>
      </c>
      <c r="C5" s="5" t="s">
        <v>35</v>
      </c>
      <c r="D5" s="5" t="s">
        <v>36</v>
      </c>
      <c r="E5" s="5" t="s">
        <v>90</v>
      </c>
      <c r="F5" s="5" t="s">
        <v>0</v>
      </c>
      <c r="G5" s="5" t="s">
        <v>37</v>
      </c>
      <c r="H5" s="5" t="s">
        <v>38</v>
      </c>
      <c r="I5" s="5" t="s">
        <v>39</v>
      </c>
      <c r="J5" s="5" t="s">
        <v>40</v>
      </c>
      <c r="K5" s="5" t="s">
        <v>59</v>
      </c>
      <c r="L5" s="5" t="s">
        <v>60</v>
      </c>
    </row>
    <row r="6" spans="2:12" x14ac:dyDescent="0.25">
      <c r="B6" s="5" t="s">
        <v>269</v>
      </c>
      <c r="C6" s="16">
        <v>45159.70108796296</v>
      </c>
      <c r="D6" s="5" t="s">
        <v>254</v>
      </c>
      <c r="E6" s="5" t="s">
        <v>256</v>
      </c>
      <c r="F6" s="5" t="str">
        <f>IFERROR(INDEX(Tableau_article[Nom],MATCH(Tableau_commande[[#This Row],[Référence]],Tableau_article[Référance],0)),"")</f>
        <v>poignée frigo</v>
      </c>
      <c r="G6" s="40">
        <v>1</v>
      </c>
      <c r="H6" s="23">
        <v>109</v>
      </c>
      <c r="I6" s="23">
        <f>Tableau_commande[[#This Row],[Prix]]*Tableau_commande[[#This Row],[Nombre]]</f>
        <v>109</v>
      </c>
      <c r="J6" s="1" t="s">
        <v>268</v>
      </c>
      <c r="K6" s="40">
        <f>SUMIFS(Tableau_mouvement[Nombre],Tableau_mouvement[Nr article],Tableau_commande[[#This Row],[Nr article]],Tableau_mouvement[Type],"Entrée",Tableau_mouvement[Nr bon de commande],Tableau_commande[[#This Row],[Nr Commande]])</f>
        <v>1</v>
      </c>
      <c r="L6" s="5" t="str">
        <f>IF(Tableau_commande[[#This Row],[Contrôle]]=Tableau_commande[[#This Row],[Nombre]],"Close","Open")</f>
        <v>Close</v>
      </c>
    </row>
    <row r="7" spans="2:12" x14ac:dyDescent="0.25">
      <c r="B7" s="5" t="s">
        <v>269</v>
      </c>
      <c r="C7" s="16">
        <v>45159.704074074078</v>
      </c>
      <c r="D7" s="5" t="s">
        <v>261</v>
      </c>
      <c r="E7" s="5" t="s">
        <v>263</v>
      </c>
      <c r="F7" s="5" t="str">
        <f>IFERROR(INDEX(Tableau_article[Nom],MATCH(Tableau_commande[[#This Row],[Référence]],Tableau_article[Référance],0)),"")</f>
        <v>BOURRELET NOIR -PAR 2,10 METRES -N°3350</v>
      </c>
      <c r="G7" s="40">
        <v>2</v>
      </c>
      <c r="H7" s="23">
        <v>29.21</v>
      </c>
      <c r="I7" s="23">
        <f>Tableau_commande[[#This Row],[Prix]]*Tableau_commande[[#This Row],[Nombre]]</f>
        <v>58.42</v>
      </c>
      <c r="J7" s="1" t="s">
        <v>268</v>
      </c>
      <c r="K7" s="40">
        <f>SUMIFS(Tableau_mouvement[Nombre],Tableau_mouvement[Nr article],Tableau_commande[[#This Row],[Nr article]],Tableau_mouvement[Type],"Entrée",Tableau_mouvement[Nr bon de commande],Tableau_commande[[#This Row],[Nr Commande]])</f>
        <v>2</v>
      </c>
      <c r="L7" s="5" t="str">
        <f>IF(Tableau_commande[[#This Row],[Contrôle]]=Tableau_commande[[#This Row],[Nombre]],"Close","Open")</f>
        <v>Close</v>
      </c>
    </row>
    <row r="8" spans="2:12" x14ac:dyDescent="0.25">
      <c r="B8" s="5" t="s">
        <v>269</v>
      </c>
      <c r="C8" s="16">
        <v>45159.704074074078</v>
      </c>
      <c r="D8" s="5" t="s">
        <v>264</v>
      </c>
      <c r="E8" s="5" t="s">
        <v>266</v>
      </c>
      <c r="F8" s="5" t="str">
        <f>IFERROR(INDEX(Tableau_article[Nom],MATCH(Tableau_commande[[#This Row],[Référence]],Tableau_article[Référance],0)),"")</f>
        <v xml:space="preserve">BOURRELET EN CAOUTCHOUC NOIR </v>
      </c>
      <c r="G8" s="40">
        <v>2</v>
      </c>
      <c r="H8" s="23">
        <v>46.53</v>
      </c>
      <c r="I8" s="23">
        <f>Tableau_commande[[#This Row],[Prix]]*Tableau_commande[[#This Row],[Nombre]]</f>
        <v>93.06</v>
      </c>
      <c r="J8" s="1" t="s">
        <v>268</v>
      </c>
      <c r="K8" s="40">
        <f>SUMIFS(Tableau_mouvement[Nombre],Tableau_mouvement[Nr article],Tableau_commande[[#This Row],[Nr article]],Tableau_mouvement[Type],"Entrée",Tableau_mouvement[Nr bon de commande],Tableau_commande[[#This Row],[Nr Commande]])</f>
        <v>2</v>
      </c>
      <c r="L8" s="5" t="str">
        <f>IF(Tableau_commande[[#This Row],[Contrôle]]=Tableau_commande[[#This Row],[Nombre]],"Close","Open")</f>
        <v>Close</v>
      </c>
    </row>
    <row r="9" spans="2:12" x14ac:dyDescent="0.25">
      <c r="B9" s="5" t="s">
        <v>283</v>
      </c>
      <c r="C9" s="16">
        <v>45169.372129629628</v>
      </c>
      <c r="D9" s="5" t="s">
        <v>277</v>
      </c>
      <c r="E9" s="5" t="s">
        <v>278</v>
      </c>
      <c r="F9" s="5" t="str">
        <f>IFERROR(INDEX(Tableau_article[Nom],MATCH(Tableau_commande[[#This Row],[Référence]],Tableau_article[Référance],0)),"")</f>
        <v>MOTEUR</v>
      </c>
      <c r="G9" s="40">
        <v>2</v>
      </c>
      <c r="H9" s="23">
        <v>284.48</v>
      </c>
      <c r="I9" s="23">
        <f>Tableau_commande[[#This Row],[Prix]]*Tableau_commande[[#This Row],[Nombre]]</f>
        <v>568.96</v>
      </c>
      <c r="J9" s="1" t="s">
        <v>284</v>
      </c>
      <c r="K9" s="40">
        <f>SUMIFS(Tableau_mouvement[Nombre],Tableau_mouvement[Nr article],Tableau_commande[[#This Row],[Nr article]],Tableau_mouvement[Type],"Entrée",Tableau_mouvement[Nr bon de commande],Tableau_commande[[#This Row],[Nr Commande]])</f>
        <v>0</v>
      </c>
      <c r="L9" s="5" t="str">
        <f>IF(Tableau_commande[[#This Row],[Contrôle]]=Tableau_commande[[#This Row],[Nombre]],"Close","Open")</f>
        <v>Open</v>
      </c>
    </row>
    <row r="10" spans="2:12" x14ac:dyDescent="0.25">
      <c r="B10" s="5" t="s">
        <v>283</v>
      </c>
      <c r="C10" s="16">
        <v>45169.372129629628</v>
      </c>
      <c r="D10" s="5" t="s">
        <v>279</v>
      </c>
      <c r="E10" s="5" t="s">
        <v>281</v>
      </c>
      <c r="F10" s="5" t="str">
        <f>IFERROR(INDEX(Tableau_article[Nom],MATCH(Tableau_commande[[#This Row],[Référence]],Tableau_article[Référance],0)),"")</f>
        <v>REDUCTEUR</v>
      </c>
      <c r="G10" s="40">
        <v>1</v>
      </c>
      <c r="H10" s="23">
        <v>139.35</v>
      </c>
      <c r="I10" s="23">
        <f>Tableau_commande[[#This Row],[Prix]]*Tableau_commande[[#This Row],[Nombre]]</f>
        <v>139.35</v>
      </c>
      <c r="J10" s="1" t="s">
        <v>284</v>
      </c>
      <c r="K10" s="40">
        <f>SUMIFS(Tableau_mouvement[Nombre],Tableau_mouvement[Nr article],Tableau_commande[[#This Row],[Nr article]],Tableau_mouvement[Type],"Entrée",Tableau_mouvement[Nr bon de commande],Tableau_commande[[#This Row],[Nr Commande]])</f>
        <v>0</v>
      </c>
      <c r="L10" s="5" t="str">
        <f>IF(Tableau_commande[[#This Row],[Contrôle]]=Tableau_commande[[#This Row],[Nombre]],"Close","Open")</f>
        <v>Open</v>
      </c>
    </row>
    <row r="11" spans="2:12" x14ac:dyDescent="0.25">
      <c r="B11" s="5" t="s">
        <v>288</v>
      </c>
      <c r="C11" s="16">
        <v>45170.411956018521</v>
      </c>
      <c r="D11" s="5" t="s">
        <v>285</v>
      </c>
      <c r="E11" s="5" t="s">
        <v>287</v>
      </c>
      <c r="F11" s="5" t="str">
        <f>IFERROR(INDEX(Tableau_article[Nom],MATCH(Tableau_commande[[#This Row],[Référence]],Tableau_article[Référance],0)),"")</f>
        <v>BANDE CLINA 12CF</v>
      </c>
      <c r="G11" s="40">
        <v>1</v>
      </c>
      <c r="H11" s="23">
        <v>2074.3000000000002</v>
      </c>
      <c r="I11" s="23">
        <f>Tableau_commande[[#This Row],[Prix]]*Tableau_commande[[#This Row],[Nombre]]</f>
        <v>2074.3000000000002</v>
      </c>
      <c r="J11" s="1" t="s">
        <v>174</v>
      </c>
      <c r="K11" s="40">
        <f>SUMIFS(Tableau_mouvement[Nombre],Tableau_mouvement[Nr article],Tableau_commande[[#This Row],[Nr article]],Tableau_mouvement[Type],"Entrée",Tableau_mouvement[Nr bon de commande],Tableau_commande[[#This Row],[Nr Commande]])</f>
        <v>0</v>
      </c>
      <c r="L11" s="5" t="str">
        <f>IF(Tableau_commande[[#This Row],[Contrôle]]=Tableau_commande[[#This Row],[Nombre]],"Close","Open")</f>
        <v>Open</v>
      </c>
    </row>
    <row r="77" spans="3:8" x14ac:dyDescent="0.25">
      <c r="C77" s="15"/>
      <c r="H77" s="14"/>
    </row>
    <row r="78" spans="3:8" x14ac:dyDescent="0.25">
      <c r="C78" s="15"/>
      <c r="H78" s="14"/>
    </row>
    <row r="79" spans="3:8" x14ac:dyDescent="0.25">
      <c r="C79" s="15"/>
      <c r="H79" s="14"/>
    </row>
  </sheetData>
  <phoneticPr fontId="3" type="noConversion"/>
  <conditionalFormatting sqref="B6:L11">
    <cfRule type="expression" dxfId="6" priority="5">
      <formula>$L6="close"</formula>
    </cfRule>
  </conditionalFormatting>
  <pageMargins left="0.7" right="0.7" top="0.75" bottom="0.75" header="0.3" footer="0.3"/>
  <pageSetup paperSize="9" scale="51" fitToHeight="0" orientation="landscape" r:id="rId1"/>
  <drawing r:id="rId2"/>
  <legacyDrawing r:id="rId3"/>
  <controls>
    <mc:AlternateContent xmlns:mc="http://schemas.openxmlformats.org/markup-compatibility/2006">
      <mc:Choice Requires="x14">
        <control shapeId="4098" r:id="rId4" name="CommandButton1">
          <controlPr defaultSize="0" autoLine="0" r:id="rId5">
            <anchor moveWithCells="1">
              <from>
                <xdr:col>1</xdr:col>
                <xdr:colOff>0</xdr:colOff>
                <xdr:row>2</xdr:row>
                <xdr:rowOff>57150</xdr:rowOff>
              </from>
              <to>
                <xdr:col>2</xdr:col>
                <xdr:colOff>666750</xdr:colOff>
                <xdr:row>4</xdr:row>
                <xdr:rowOff>0</xdr:rowOff>
              </to>
            </anchor>
          </controlPr>
        </control>
      </mc:Choice>
      <mc:Fallback>
        <control shapeId="4098" r:id="rId4" name="CommandButton1"/>
      </mc:Fallback>
    </mc:AlternateContent>
  </controls>
  <tableParts count="1">
    <tablePart r:id="rId6"/>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807DDD-3859-4692-85CF-A188F01F39C7}">
  <sheetPr codeName="Feuil4">
    <pageSetUpPr fitToPage="1"/>
  </sheetPr>
  <dimension ref="B1:B11"/>
  <sheetViews>
    <sheetView showGridLines="0" showRowColHeaders="0" zoomScaleNormal="100" zoomScaleSheetLayoutView="80" workbookViewId="0">
      <selection activeCell="D5" sqref="D5"/>
    </sheetView>
  </sheetViews>
  <sheetFormatPr baseColWidth="10" defaultRowHeight="15" x14ac:dyDescent="0.25"/>
  <cols>
    <col min="2" max="2" width="48" customWidth="1"/>
    <col min="3" max="3" width="25.7109375" customWidth="1"/>
    <col min="4" max="4" width="18.85546875" customWidth="1"/>
    <col min="5" max="5" width="25.7109375" customWidth="1"/>
  </cols>
  <sheetData>
    <row r="1" spans="2:2" ht="37.5" customHeight="1" x14ac:dyDescent="0.25"/>
    <row r="5" spans="2:2" x14ac:dyDescent="0.25">
      <c r="B5" s="57"/>
    </row>
    <row r="6" spans="2:2" x14ac:dyDescent="0.25">
      <c r="B6" s="58"/>
    </row>
    <row r="7" spans="2:2" x14ac:dyDescent="0.25">
      <c r="B7" s="58"/>
    </row>
    <row r="8" spans="2:2" x14ac:dyDescent="0.25">
      <c r="B8" s="58"/>
    </row>
    <row r="9" spans="2:2" x14ac:dyDescent="0.25">
      <c r="B9" s="28"/>
    </row>
    <row r="10" spans="2:2" x14ac:dyDescent="0.25">
      <c r="B10" s="28"/>
    </row>
    <row r="11" spans="2:2" ht="26.25" customHeight="1" x14ac:dyDescent="0.25">
      <c r="B11" s="29"/>
    </row>
  </sheetData>
  <mergeCells count="1">
    <mergeCell ref="B5:B8"/>
  </mergeCells>
  <pageMargins left="0.70866141732283472" right="0.70866141732283472" top="0.74803149606299213" bottom="0.74803149606299213" header="0.31496062992125984" footer="0.31496062992125984"/>
  <pageSetup paperSize="9" orientation="portrait" r:id="rId1"/>
  <drawing r:id="rId2"/>
  <legacyDrawing r:id="rId3"/>
  <controls>
    <mc:AlternateContent xmlns:mc="http://schemas.openxmlformats.org/markup-compatibility/2006">
      <mc:Choice Requires="x14">
        <control shapeId="5121" r:id="rId4" name="CommandButton1">
          <controlPr defaultSize="0" autoLine="0" r:id="rId5">
            <anchor moveWithCells="1">
              <from>
                <xdr:col>1</xdr:col>
                <xdr:colOff>0</xdr:colOff>
                <xdr:row>2</xdr:row>
                <xdr:rowOff>57150</xdr:rowOff>
              </from>
              <to>
                <xdr:col>1</xdr:col>
                <xdr:colOff>1724025</xdr:colOff>
                <xdr:row>4</xdr:row>
                <xdr:rowOff>0</xdr:rowOff>
              </to>
            </anchor>
          </controlPr>
        </control>
      </mc:Choice>
      <mc:Fallback>
        <control shapeId="5121" r:id="rId4" name="CommandButton1"/>
      </mc:Fallback>
    </mc:AlternateContent>
  </control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0534A0-ECC0-46EC-A5FB-57556BF0BFAF}">
  <sheetPr codeName="Feuil5"/>
  <dimension ref="B1:J21"/>
  <sheetViews>
    <sheetView showGridLines="0" showRowColHeaders="0" workbookViewId="0">
      <selection activeCell="I19" sqref="I19"/>
    </sheetView>
  </sheetViews>
  <sheetFormatPr baseColWidth="10" defaultColWidth="11.42578125" defaultRowHeight="15" x14ac:dyDescent="0.25"/>
  <cols>
    <col min="1" max="2" width="11.42578125" style="5"/>
    <col min="3" max="3" width="12.28515625" style="5" customWidth="1"/>
    <col min="4" max="4" width="22.140625" style="5" customWidth="1"/>
    <col min="5" max="5" width="13.5703125" style="5" customWidth="1"/>
    <col min="6" max="6" width="14" style="5" customWidth="1"/>
    <col min="7" max="8" width="11.42578125" style="5"/>
    <col min="9" max="9" width="14.28515625" style="5" customWidth="1"/>
    <col min="10" max="16384" width="11.42578125" style="5"/>
  </cols>
  <sheetData>
    <row r="1" spans="2:10" ht="37.5" customHeight="1" x14ac:dyDescent="0.25"/>
    <row r="5" spans="2:10" ht="30" x14ac:dyDescent="0.25">
      <c r="B5" s="20" t="s">
        <v>55</v>
      </c>
      <c r="C5" s="20" t="s">
        <v>165</v>
      </c>
      <c r="D5" s="20" t="s">
        <v>56</v>
      </c>
      <c r="E5" s="20" t="s">
        <v>40</v>
      </c>
      <c r="F5" s="20" t="s">
        <v>101</v>
      </c>
      <c r="G5" s="20" t="s">
        <v>36</v>
      </c>
      <c r="H5" s="20" t="s">
        <v>37</v>
      </c>
      <c r="I5" s="20" t="s">
        <v>151</v>
      </c>
      <c r="J5" s="20" t="s">
        <v>57</v>
      </c>
    </row>
    <row r="6" spans="2:10" x14ac:dyDescent="0.25">
      <c r="B6" s="5" t="s">
        <v>58</v>
      </c>
      <c r="C6" s="5">
        <v>8442453696</v>
      </c>
      <c r="D6" s="5" t="s">
        <v>223</v>
      </c>
      <c r="E6" s="5" t="s">
        <v>172</v>
      </c>
      <c r="G6" s="5" t="s">
        <v>220</v>
      </c>
      <c r="H6" s="40">
        <v>100</v>
      </c>
      <c r="I6" s="22" t="s">
        <v>237</v>
      </c>
      <c r="J6" s="5" t="str">
        <f>IF(Tableau_mouvement[[#This Row],[Type]]="Sortie",COUNTIFS(Tableau_mouvement[Type],"Sortie",Tableau_mouvement[Nombre],"&gt;"&amp;Tableau_mouvement[[#This Row],[Nombre]])+1,"")</f>
        <v/>
      </c>
    </row>
    <row r="7" spans="2:10" x14ac:dyDescent="0.25">
      <c r="B7" s="5" t="s">
        <v>58</v>
      </c>
      <c r="C7" s="5">
        <v>1223083832</v>
      </c>
      <c r="D7" s="5" t="s">
        <v>232</v>
      </c>
      <c r="E7" s="5" t="s">
        <v>171</v>
      </c>
      <c r="G7" s="5" t="s">
        <v>224</v>
      </c>
      <c r="H7" s="40">
        <v>1</v>
      </c>
      <c r="I7" s="22" t="s">
        <v>238</v>
      </c>
      <c r="J7" s="5" t="str">
        <f>IF(Tableau_mouvement[[#This Row],[Type]]="Sortie",COUNTIFS(Tableau_mouvement[Type],"Sortie",Tableau_mouvement[Nombre],"&gt;"&amp;Tableau_mouvement[[#This Row],[Nombre]])+1,"")</f>
        <v/>
      </c>
    </row>
    <row r="8" spans="2:10" x14ac:dyDescent="0.25">
      <c r="B8" s="5" t="s">
        <v>58</v>
      </c>
      <c r="C8" s="5" t="s">
        <v>243</v>
      </c>
      <c r="D8" s="5" t="s">
        <v>242</v>
      </c>
      <c r="E8" s="5" t="s">
        <v>173</v>
      </c>
      <c r="G8" s="5" t="s">
        <v>239</v>
      </c>
      <c r="H8" s="40">
        <v>1</v>
      </c>
      <c r="I8" s="22" t="s">
        <v>244</v>
      </c>
      <c r="J8" s="5" t="str">
        <f>IF(Tableau_mouvement[[#This Row],[Type]]="Sortie",COUNTIFS(Tableau_mouvement[Type],"Sortie",Tableau_mouvement[Nombre],"&gt;"&amp;Tableau_mouvement[[#This Row],[Nombre]])+1,"")</f>
        <v/>
      </c>
    </row>
    <row r="9" spans="2:10" x14ac:dyDescent="0.25">
      <c r="B9" s="5" t="s">
        <v>58</v>
      </c>
      <c r="D9" s="5" t="s">
        <v>215</v>
      </c>
      <c r="E9" s="5" t="s">
        <v>214</v>
      </c>
      <c r="G9" s="5" t="s">
        <v>212</v>
      </c>
      <c r="H9" s="40">
        <v>1</v>
      </c>
      <c r="I9" s="22" t="s">
        <v>245</v>
      </c>
      <c r="J9" s="5" t="str">
        <f>IF(Tableau_mouvement[[#This Row],[Type]]="Sortie",COUNTIFS(Tableau_mouvement[Type],"Sortie",Tableau_mouvement[Nombre],"&gt;"&amp;Tableau_mouvement[[#This Row],[Nombre]])+1,"")</f>
        <v/>
      </c>
    </row>
    <row r="10" spans="2:10" x14ac:dyDescent="0.25">
      <c r="B10" s="5" t="s">
        <v>58</v>
      </c>
      <c r="D10" s="5" t="s">
        <v>215</v>
      </c>
      <c r="E10" s="5" t="s">
        <v>214</v>
      </c>
      <c r="G10" s="5" t="s">
        <v>213</v>
      </c>
      <c r="H10" s="40">
        <v>1</v>
      </c>
      <c r="I10" s="22" t="s">
        <v>245</v>
      </c>
      <c r="J10" s="5" t="str">
        <f>IF(Tableau_mouvement[[#This Row],[Type]]="Sortie",COUNTIFS(Tableau_mouvement[Type],"Sortie",Tableau_mouvement[Nombre],"&gt;"&amp;Tableau_mouvement[[#This Row],[Nombre]])+1,"")</f>
        <v/>
      </c>
    </row>
    <row r="11" spans="2:10" x14ac:dyDescent="0.25">
      <c r="B11" s="5" t="s">
        <v>58</v>
      </c>
      <c r="D11" s="5" t="s">
        <v>215</v>
      </c>
      <c r="E11" s="5" t="s">
        <v>214</v>
      </c>
      <c r="G11" s="5" t="s">
        <v>210</v>
      </c>
      <c r="H11" s="40">
        <v>6</v>
      </c>
      <c r="I11" s="22" t="s">
        <v>245</v>
      </c>
      <c r="J11" s="5" t="str">
        <f>IF(Tableau_mouvement[[#This Row],[Type]]="Sortie",COUNTIFS(Tableau_mouvement[Type],"Sortie",Tableau_mouvement[Nombre],"&gt;"&amp;Tableau_mouvement[[#This Row],[Nombre]])+1,"")</f>
        <v/>
      </c>
    </row>
    <row r="12" spans="2:10" x14ac:dyDescent="0.25">
      <c r="B12" s="5" t="s">
        <v>58</v>
      </c>
      <c r="C12" s="5" t="s">
        <v>250</v>
      </c>
      <c r="D12" s="5" t="s">
        <v>248</v>
      </c>
      <c r="E12" s="5" t="s">
        <v>173</v>
      </c>
      <c r="G12" s="5" t="s">
        <v>246</v>
      </c>
      <c r="H12" s="40">
        <v>1</v>
      </c>
      <c r="I12" s="22" t="s">
        <v>251</v>
      </c>
      <c r="J12" s="5" t="str">
        <f>IF(Tableau_mouvement[[#This Row],[Type]]="Sortie",COUNTIFS(Tableau_mouvement[Type],"Sortie",Tableau_mouvement[Nombre],"&gt;"&amp;Tableau_mouvement[[#This Row],[Nombre]])+1,"")</f>
        <v/>
      </c>
    </row>
    <row r="13" spans="2:10" x14ac:dyDescent="0.25">
      <c r="B13" s="5" t="s">
        <v>58</v>
      </c>
      <c r="C13" s="5" t="s">
        <v>252</v>
      </c>
      <c r="D13" s="5" t="s">
        <v>249</v>
      </c>
      <c r="E13" s="5" t="s">
        <v>173</v>
      </c>
      <c r="G13" s="5" t="s">
        <v>239</v>
      </c>
      <c r="H13" s="40">
        <v>1</v>
      </c>
      <c r="I13" s="22" t="s">
        <v>253</v>
      </c>
      <c r="J13" s="5" t="str">
        <f>IF(Tableau_mouvement[[#This Row],[Type]]="Sortie",COUNTIFS(Tableau_mouvement[Type],"Sortie",Tableau_mouvement[Nombre],"&gt;"&amp;Tableau_mouvement[[#This Row],[Nombre]])+1,"")</f>
        <v/>
      </c>
    </row>
    <row r="14" spans="2:10" x14ac:dyDescent="0.25">
      <c r="B14" s="5" t="s">
        <v>58</v>
      </c>
      <c r="D14" s="5" t="s">
        <v>207</v>
      </c>
      <c r="E14" s="5" t="s">
        <v>168</v>
      </c>
      <c r="G14" s="5" t="s">
        <v>205</v>
      </c>
      <c r="H14" s="40">
        <v>1</v>
      </c>
      <c r="I14" s="22" t="s">
        <v>270</v>
      </c>
      <c r="J14" s="5" t="str">
        <f>IF(Tableau_mouvement[[#This Row],[Type]]="Sortie",COUNTIFS(Tableau_mouvement[Type],"Sortie",Tableau_mouvement[Nombre],"&gt;"&amp;Tableau_mouvement[[#This Row],[Nombre]])+1,"")</f>
        <v/>
      </c>
    </row>
    <row r="15" spans="2:10" x14ac:dyDescent="0.25">
      <c r="B15" s="5" t="s">
        <v>58</v>
      </c>
      <c r="D15" s="5" t="s">
        <v>208</v>
      </c>
      <c r="E15" s="5" t="s">
        <v>168</v>
      </c>
      <c r="G15" s="5" t="s">
        <v>206</v>
      </c>
      <c r="H15" s="40">
        <v>1</v>
      </c>
      <c r="I15" s="22" t="s">
        <v>270</v>
      </c>
      <c r="J15" s="5" t="str">
        <f>IF(Tableau_mouvement[[#This Row],[Type]]="Sortie",COUNTIFS(Tableau_mouvement[Type],"Sortie",Tableau_mouvement[Nombre],"&gt;"&amp;Tableau_mouvement[[#This Row],[Nombre]])+1,"")</f>
        <v/>
      </c>
    </row>
    <row r="16" spans="2:10" x14ac:dyDescent="0.25">
      <c r="B16" s="5" t="s">
        <v>58</v>
      </c>
      <c r="C16" s="5" t="s">
        <v>275</v>
      </c>
      <c r="D16" s="5" t="s">
        <v>269</v>
      </c>
      <c r="E16" s="5" t="s">
        <v>268</v>
      </c>
      <c r="G16" s="5" t="s">
        <v>254</v>
      </c>
      <c r="H16" s="40">
        <v>1</v>
      </c>
      <c r="I16" s="22" t="s">
        <v>276</v>
      </c>
      <c r="J16" s="5" t="str">
        <f>IF(Tableau_mouvement[[#This Row],[Type]]="Sortie",COUNTIFS(Tableau_mouvement[Type],"Sortie",Tableau_mouvement[Nombre],"&gt;"&amp;Tableau_mouvement[[#This Row],[Nombre]])+1,"")</f>
        <v/>
      </c>
    </row>
    <row r="17" spans="2:10" x14ac:dyDescent="0.25">
      <c r="B17" s="5" t="s">
        <v>58</v>
      </c>
      <c r="C17" s="5" t="s">
        <v>275</v>
      </c>
      <c r="D17" s="5" t="s">
        <v>269</v>
      </c>
      <c r="E17" s="5" t="s">
        <v>268</v>
      </c>
      <c r="G17" s="5" t="s">
        <v>258</v>
      </c>
      <c r="H17" s="40">
        <v>1</v>
      </c>
      <c r="I17" s="22" t="s">
        <v>276</v>
      </c>
      <c r="J17" s="5" t="str">
        <f>IF(Tableau_mouvement[[#This Row],[Type]]="Sortie",COUNTIFS(Tableau_mouvement[Type],"Sortie",Tableau_mouvement[Nombre],"&gt;"&amp;Tableau_mouvement[[#This Row],[Nombre]])+1,"")</f>
        <v/>
      </c>
    </row>
    <row r="18" spans="2:10" x14ac:dyDescent="0.25">
      <c r="B18" s="5" t="s">
        <v>58</v>
      </c>
      <c r="C18" s="5" t="s">
        <v>275</v>
      </c>
      <c r="D18" s="5" t="s">
        <v>269</v>
      </c>
      <c r="E18" s="5" t="s">
        <v>268</v>
      </c>
      <c r="G18" s="5" t="s">
        <v>264</v>
      </c>
      <c r="H18" s="40">
        <v>2</v>
      </c>
      <c r="I18" s="22" t="s">
        <v>276</v>
      </c>
      <c r="J18" s="5" t="str">
        <f>IF(Tableau_mouvement[[#This Row],[Type]]="Sortie",COUNTIFS(Tableau_mouvement[Type],"Sortie",Tableau_mouvement[Nombre],"&gt;"&amp;Tableau_mouvement[[#This Row],[Nombre]])+1,"")</f>
        <v/>
      </c>
    </row>
    <row r="19" spans="2:10" x14ac:dyDescent="0.25">
      <c r="B19" s="5" t="s">
        <v>58</v>
      </c>
      <c r="C19" s="5" t="s">
        <v>275</v>
      </c>
      <c r="D19" s="5" t="s">
        <v>269</v>
      </c>
      <c r="E19" s="5" t="s">
        <v>268</v>
      </c>
      <c r="G19" s="5" t="s">
        <v>261</v>
      </c>
      <c r="H19" s="40">
        <v>2</v>
      </c>
      <c r="I19" s="22" t="s">
        <v>276</v>
      </c>
      <c r="J19" s="5" t="str">
        <f>IF(Tableau_mouvement[[#This Row],[Type]]="Sortie",COUNTIFS(Tableau_mouvement[Type],"Sortie",Tableau_mouvement[Nombre],"&gt;"&amp;Tableau_mouvement[[#This Row],[Nombre]])+1,"")</f>
        <v/>
      </c>
    </row>
    <row r="20" spans="2:10" x14ac:dyDescent="0.25">
      <c r="B20" s="5" t="s">
        <v>130</v>
      </c>
      <c r="C20" s="5" t="s">
        <v>170</v>
      </c>
      <c r="D20" s="5" t="s">
        <v>170</v>
      </c>
      <c r="F20" s="5" t="s">
        <v>100</v>
      </c>
      <c r="G20" s="5" t="s">
        <v>175</v>
      </c>
      <c r="H20" s="40">
        <v>8</v>
      </c>
      <c r="I20" s="22" t="s">
        <v>183</v>
      </c>
      <c r="J20" s="5">
        <f>IF(Tableau_mouvement[[#This Row],[Type]]="Sortie",COUNTIFS(Tableau_mouvement[Type],"Sortie",Tableau_mouvement[Nombre],"&gt;"&amp;Tableau_mouvement[[#This Row],[Nombre]])+1,"")</f>
        <v>1</v>
      </c>
    </row>
    <row r="21" spans="2:10" x14ac:dyDescent="0.25">
      <c r="B21" s="5" t="s">
        <v>130</v>
      </c>
      <c r="C21" s="5" t="s">
        <v>170</v>
      </c>
      <c r="D21" s="5" t="s">
        <v>170</v>
      </c>
      <c r="F21" s="5" t="s">
        <v>100</v>
      </c>
      <c r="G21" s="5" t="s">
        <v>176</v>
      </c>
      <c r="H21" s="40">
        <v>8</v>
      </c>
      <c r="I21" s="22" t="s">
        <v>183</v>
      </c>
      <c r="J21" s="5">
        <f>IF(Tableau_mouvement[[#This Row],[Type]]="Sortie",COUNTIFS(Tableau_mouvement[Type],"Sortie",Tableau_mouvement[Nombre],"&gt;"&amp;Tableau_mouvement[[#This Row],[Nombre]])+1,"")</f>
        <v>1</v>
      </c>
    </row>
  </sheetData>
  <phoneticPr fontId="3" type="noConversion"/>
  <conditionalFormatting sqref="G13 G14:H21">
    <cfRule type="expression" dxfId="5" priority="2">
      <formula>$L259="close"</formula>
    </cfRule>
  </conditionalFormatting>
  <conditionalFormatting sqref="H13">
    <cfRule type="expression" dxfId="4" priority="1">
      <formula>$L259="close"</formula>
    </cfRule>
  </conditionalFormatting>
  <dataValidations count="1">
    <dataValidation type="list" allowBlank="1" showInputMessage="1" showErrorMessage="1" sqref="B6:B21" xr:uid="{BA9DDC94-0393-4B79-A032-31A017D409DD}">
      <formula1>"Entrée,Sortie"</formula1>
    </dataValidation>
  </dataValidations>
  <pageMargins left="0.7" right="0.7" top="0.75" bottom="0.75" header="0.3" footer="0.3"/>
  <drawing r:id="rId1"/>
  <legacyDrawing r:id="rId2"/>
  <controls>
    <mc:AlternateContent xmlns:mc="http://schemas.openxmlformats.org/markup-compatibility/2006">
      <mc:Choice Requires="x14">
        <control shapeId="6147" r:id="rId3" name="CommandButton1">
          <controlPr defaultSize="0" autoLine="0" r:id="rId4">
            <anchor moveWithCells="1">
              <from>
                <xdr:col>0</xdr:col>
                <xdr:colOff>752475</xdr:colOff>
                <xdr:row>2</xdr:row>
                <xdr:rowOff>66675</xdr:rowOff>
              </from>
              <to>
                <xdr:col>1</xdr:col>
                <xdr:colOff>590550</xdr:colOff>
                <xdr:row>4</xdr:row>
                <xdr:rowOff>0</xdr:rowOff>
              </to>
            </anchor>
          </controlPr>
        </control>
      </mc:Choice>
      <mc:Fallback>
        <control shapeId="6147" r:id="rId3" name="CommandButton1"/>
      </mc:Fallback>
    </mc:AlternateContent>
  </controls>
  <tableParts count="1">
    <tablePart r:id="rId5"/>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FCE144-9F4D-4140-97BC-EDA3A566ADE8}">
  <sheetPr codeName="Feuil6"/>
  <dimension ref="B1:J6"/>
  <sheetViews>
    <sheetView showGridLines="0" showRowColHeaders="0" workbookViewId="0">
      <selection activeCell="B7" sqref="B7:J32"/>
    </sheetView>
  </sheetViews>
  <sheetFormatPr baseColWidth="10" defaultColWidth="11.42578125" defaultRowHeight="15" x14ac:dyDescent="0.25"/>
  <cols>
    <col min="1" max="1" width="11.42578125" style="1"/>
    <col min="2" max="2" width="20.42578125" style="1" bestFit="1" customWidth="1"/>
    <col min="3" max="3" width="24.42578125" style="1" bestFit="1" customWidth="1"/>
    <col min="4" max="4" width="7.85546875" style="1" bestFit="1" customWidth="1"/>
    <col min="5" max="5" width="20.7109375" style="1" bestFit="1" customWidth="1"/>
    <col min="6" max="6" width="9.5703125" style="1" bestFit="1" customWidth="1"/>
    <col min="7" max="7" width="15.140625" style="1" bestFit="1" customWidth="1"/>
    <col min="8" max="8" width="27" style="1" bestFit="1" customWidth="1"/>
    <col min="9" max="9" width="20.140625" style="1" bestFit="1" customWidth="1"/>
    <col min="10" max="10" width="49.28515625" style="1" bestFit="1" customWidth="1"/>
    <col min="11" max="16384" width="11.42578125" style="1"/>
  </cols>
  <sheetData>
    <row r="1" spans="2:10" ht="37.5" customHeight="1" x14ac:dyDescent="0.25"/>
    <row r="5" spans="2:10" x14ac:dyDescent="0.25">
      <c r="B5" s="1" t="s">
        <v>0</v>
      </c>
      <c r="C5" s="1" t="s">
        <v>1</v>
      </c>
      <c r="D5" s="1" t="s">
        <v>2</v>
      </c>
      <c r="E5" s="1" t="s">
        <v>3</v>
      </c>
      <c r="F5" s="1" t="s">
        <v>4</v>
      </c>
      <c r="G5" s="1" t="s">
        <v>5</v>
      </c>
      <c r="H5" s="1" t="s">
        <v>6</v>
      </c>
      <c r="I5" s="1" t="s">
        <v>7</v>
      </c>
      <c r="J5" s="1" t="s">
        <v>8</v>
      </c>
    </row>
    <row r="6" spans="2:10" x14ac:dyDescent="0.25">
      <c r="B6" s="1" t="s">
        <v>71</v>
      </c>
      <c r="C6" t="s">
        <v>72</v>
      </c>
      <c r="D6" s="5">
        <v>58000</v>
      </c>
      <c r="E6" s="1" t="s">
        <v>73</v>
      </c>
      <c r="F6" s="1" t="s">
        <v>54</v>
      </c>
      <c r="G6" s="41">
        <v>386719160</v>
      </c>
      <c r="H6" s="2" t="s">
        <v>74</v>
      </c>
      <c r="I6" s="1" t="s">
        <v>75</v>
      </c>
      <c r="J6" s="1" t="str">
        <f t="shared" ref="J6" si="0">CONCATENATE(B6,"-",D6,",",E6," ",LEFT(F6,2),)</f>
        <v>Rexel-58000,Nevers Fr</v>
      </c>
    </row>
  </sheetData>
  <phoneticPr fontId="3" type="noConversion"/>
  <hyperlinks>
    <hyperlink ref="H6" r:id="rId1" xr:uid="{3B08A825-A234-49A8-9255-F8F09D09C0F2}"/>
  </hyperlinks>
  <pageMargins left="0.7" right="0.7" top="0.75" bottom="0.75" header="0.3" footer="0.3"/>
  <pageSetup paperSize="9" orientation="portrait" r:id="rId2"/>
  <drawing r:id="rId3"/>
  <tableParts count="1">
    <tablePart r:id="rId4"/>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FBE7A0-A1E7-4EB4-89AC-3565D03FBFA4}">
  <sheetPr codeName="Feuil7"/>
  <dimension ref="B1:H19"/>
  <sheetViews>
    <sheetView showGridLines="0" showRowColHeaders="0" workbookViewId="0">
      <selection activeCell="D20" sqref="D20"/>
    </sheetView>
  </sheetViews>
  <sheetFormatPr baseColWidth="10" defaultRowHeight="15" x14ac:dyDescent="0.25"/>
  <cols>
    <col min="3" max="3" width="21" bestFit="1" customWidth="1"/>
    <col min="7" max="7" width="12.28515625" bestFit="1" customWidth="1"/>
    <col min="8" max="8" width="26.85546875" bestFit="1" customWidth="1"/>
  </cols>
  <sheetData>
    <row r="1" spans="2:8" ht="37.5" customHeight="1" x14ac:dyDescent="0.25"/>
    <row r="5" spans="2:8" x14ac:dyDescent="0.25">
      <c r="B5" s="3" t="s">
        <v>96</v>
      </c>
      <c r="C5" s="3" t="s">
        <v>93</v>
      </c>
      <c r="D5" s="3" t="s">
        <v>94</v>
      </c>
      <c r="E5" s="3" t="s">
        <v>95</v>
      </c>
      <c r="F5" s="3" t="s">
        <v>0</v>
      </c>
      <c r="G5" s="3" t="s">
        <v>7</v>
      </c>
      <c r="H5" s="3" t="s">
        <v>8</v>
      </c>
    </row>
    <row r="6" spans="2:8" x14ac:dyDescent="0.25">
      <c r="B6" s="4" t="s">
        <v>97</v>
      </c>
      <c r="C6" s="4"/>
      <c r="D6" s="4"/>
      <c r="E6" s="4" t="s">
        <v>98</v>
      </c>
      <c r="F6" s="4" t="s">
        <v>97</v>
      </c>
      <c r="G6" s="4"/>
      <c r="H6" s="4" t="str">
        <f>CONCATENATE(B6,"-",D6,",",E6," ",LEFT(F6,2),)</f>
        <v>Quatro-,G2 Qu</v>
      </c>
    </row>
    <row r="7" spans="2:8" x14ac:dyDescent="0.25">
      <c r="B7" s="4"/>
      <c r="C7" s="4"/>
      <c r="D7" s="4"/>
      <c r="E7" s="4"/>
      <c r="F7" s="4"/>
      <c r="G7" s="4"/>
      <c r="H7" s="4" t="str">
        <f t="shared" ref="H7:H19" si="0">CONCATENATE(B7,"-",D7,",",E7," ",LEFT(F7,2),)</f>
        <v xml:space="preserve">-, </v>
      </c>
    </row>
    <row r="8" spans="2:8" x14ac:dyDescent="0.25">
      <c r="B8" s="4"/>
      <c r="C8" s="4"/>
      <c r="D8" s="4"/>
      <c r="E8" s="4"/>
      <c r="F8" s="4"/>
      <c r="G8" s="4"/>
      <c r="H8" s="4" t="str">
        <f t="shared" si="0"/>
        <v xml:space="preserve">-, </v>
      </c>
    </row>
    <row r="9" spans="2:8" x14ac:dyDescent="0.25">
      <c r="B9" s="4"/>
      <c r="C9" s="4"/>
      <c r="D9" s="4"/>
      <c r="E9" s="4"/>
      <c r="F9" s="4"/>
      <c r="G9" s="4"/>
      <c r="H9" s="4" t="str">
        <f t="shared" si="0"/>
        <v xml:space="preserve">-, </v>
      </c>
    </row>
    <row r="10" spans="2:8" x14ac:dyDescent="0.25">
      <c r="B10" s="4"/>
      <c r="C10" s="4"/>
      <c r="D10" s="4"/>
      <c r="E10" s="4"/>
      <c r="F10" s="4"/>
      <c r="G10" s="4"/>
      <c r="H10" s="4" t="str">
        <f t="shared" si="0"/>
        <v xml:space="preserve">-, </v>
      </c>
    </row>
    <row r="11" spans="2:8" x14ac:dyDescent="0.25">
      <c r="B11" s="4"/>
      <c r="C11" s="4"/>
      <c r="D11" s="4"/>
      <c r="E11" s="4"/>
      <c r="F11" s="4"/>
      <c r="G11" s="4"/>
      <c r="H11" s="4" t="str">
        <f t="shared" si="0"/>
        <v xml:space="preserve">-, </v>
      </c>
    </row>
    <row r="12" spans="2:8" x14ac:dyDescent="0.25">
      <c r="B12" s="4"/>
      <c r="C12" s="4"/>
      <c r="D12" s="4"/>
      <c r="E12" s="4"/>
      <c r="F12" s="4"/>
      <c r="G12" s="4"/>
      <c r="H12" s="4" t="str">
        <f t="shared" si="0"/>
        <v xml:space="preserve">-, </v>
      </c>
    </row>
    <row r="13" spans="2:8" x14ac:dyDescent="0.25">
      <c r="B13" s="4"/>
      <c r="C13" s="4"/>
      <c r="D13" s="4"/>
      <c r="E13" s="4"/>
      <c r="F13" s="4"/>
      <c r="G13" s="4"/>
      <c r="H13" s="4" t="str">
        <f t="shared" si="0"/>
        <v xml:space="preserve">-, </v>
      </c>
    </row>
    <row r="14" spans="2:8" x14ac:dyDescent="0.25">
      <c r="B14" s="4"/>
      <c r="C14" s="4"/>
      <c r="D14" s="4"/>
      <c r="E14" s="4"/>
      <c r="F14" s="4"/>
      <c r="G14" s="4"/>
      <c r="H14" s="4" t="str">
        <f t="shared" si="0"/>
        <v xml:space="preserve">-, </v>
      </c>
    </row>
    <row r="15" spans="2:8" x14ac:dyDescent="0.25">
      <c r="B15" s="4"/>
      <c r="C15" s="4"/>
      <c r="D15" s="4"/>
      <c r="E15" s="4"/>
      <c r="F15" s="4"/>
      <c r="G15" s="4"/>
      <c r="H15" s="4" t="str">
        <f t="shared" si="0"/>
        <v xml:space="preserve">-, </v>
      </c>
    </row>
    <row r="16" spans="2:8" x14ac:dyDescent="0.25">
      <c r="B16" s="4"/>
      <c r="C16" s="4"/>
      <c r="D16" s="4"/>
      <c r="E16" s="4"/>
      <c r="F16" s="4"/>
      <c r="G16" s="4"/>
      <c r="H16" s="4" t="str">
        <f t="shared" si="0"/>
        <v xml:space="preserve">-, </v>
      </c>
    </row>
    <row r="17" spans="2:8" x14ac:dyDescent="0.25">
      <c r="B17" s="4"/>
      <c r="C17" s="4"/>
      <c r="D17" s="4"/>
      <c r="E17" s="4"/>
      <c r="F17" s="4"/>
      <c r="G17" s="4"/>
      <c r="H17" s="4" t="str">
        <f t="shared" si="0"/>
        <v xml:space="preserve">-, </v>
      </c>
    </row>
    <row r="18" spans="2:8" x14ac:dyDescent="0.25">
      <c r="B18" s="4"/>
      <c r="C18" s="4"/>
      <c r="D18" s="4"/>
      <c r="E18" s="4"/>
      <c r="F18" s="4"/>
      <c r="G18" s="4"/>
      <c r="H18" s="4" t="str">
        <f t="shared" si="0"/>
        <v xml:space="preserve">-, </v>
      </c>
    </row>
    <row r="19" spans="2:8" x14ac:dyDescent="0.25">
      <c r="B19" s="4"/>
      <c r="C19" s="4"/>
      <c r="D19" s="4"/>
      <c r="E19" s="4"/>
      <c r="F19" s="4"/>
      <c r="G19" s="4"/>
      <c r="H19" s="4" t="str">
        <f t="shared" si="0"/>
        <v xml:space="preserve">-, </v>
      </c>
    </row>
  </sheetData>
  <phoneticPr fontId="3" type="noConversion"/>
  <pageMargins left="0.7" right="0.7" top="0.75" bottom="0.75" header="0.3" footer="0.3"/>
  <drawing r:id="rId1"/>
  <tableParts count="1">
    <tablePart r:id="rId2"/>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A37D24-8B7B-45F9-9D47-A0038F2747B8}">
  <sheetPr codeName="Feuil8"/>
  <dimension ref="B1:M84"/>
  <sheetViews>
    <sheetView showGridLines="0" workbookViewId="0">
      <selection activeCell="H27" sqref="H27:I32"/>
    </sheetView>
  </sheetViews>
  <sheetFormatPr baseColWidth="10" defaultRowHeight="15" x14ac:dyDescent="0.25"/>
  <cols>
    <col min="2" max="2" width="17" style="5" customWidth="1"/>
    <col min="3" max="3" width="12.7109375" bestFit="1" customWidth="1"/>
    <col min="7" max="7" width="12.85546875" bestFit="1" customWidth="1"/>
  </cols>
  <sheetData>
    <row r="1" spans="2:7" ht="37.5" customHeight="1" x14ac:dyDescent="0.25"/>
    <row r="6" spans="2:7" x14ac:dyDescent="0.25">
      <c r="B6" s="8" t="s">
        <v>76</v>
      </c>
      <c r="C6" s="7"/>
      <c r="D6" s="7"/>
    </row>
    <row r="8" spans="2:7" x14ac:dyDescent="0.25">
      <c r="B8" s="27" t="s">
        <v>77</v>
      </c>
      <c r="C8" s="59" t="s">
        <v>85</v>
      </c>
      <c r="D8" s="59"/>
      <c r="E8" s="27" t="s">
        <v>105</v>
      </c>
      <c r="F8" s="59" t="s">
        <v>154</v>
      </c>
      <c r="G8" s="59"/>
    </row>
    <row r="9" spans="2:7" x14ac:dyDescent="0.25">
      <c r="B9" s="27" t="s">
        <v>78</v>
      </c>
      <c r="C9" s="59" t="s">
        <v>86</v>
      </c>
      <c r="D9" s="59"/>
      <c r="E9" s="27" t="s">
        <v>106</v>
      </c>
      <c r="F9" s="59" t="s">
        <v>86</v>
      </c>
      <c r="G9" s="59"/>
    </row>
    <row r="10" spans="2:7" x14ac:dyDescent="0.25">
      <c r="B10" s="27" t="s">
        <v>79</v>
      </c>
      <c r="C10" s="59" t="s">
        <v>87</v>
      </c>
      <c r="D10" s="59"/>
      <c r="E10" s="27" t="s">
        <v>107</v>
      </c>
      <c r="F10" s="59" t="s">
        <v>87</v>
      </c>
      <c r="G10" s="59"/>
    </row>
    <row r="11" spans="2:7" x14ac:dyDescent="0.25">
      <c r="B11" s="27" t="s">
        <v>80</v>
      </c>
      <c r="C11" s="59" t="s">
        <v>91</v>
      </c>
      <c r="D11" s="59"/>
      <c r="E11" s="27" t="s">
        <v>108</v>
      </c>
      <c r="F11" s="59" t="s">
        <v>91</v>
      </c>
      <c r="G11" s="59"/>
    </row>
    <row r="12" spans="2:7" x14ac:dyDescent="0.25">
      <c r="B12" s="27" t="s">
        <v>81</v>
      </c>
      <c r="C12" s="59" t="s">
        <v>153</v>
      </c>
      <c r="D12" s="59"/>
      <c r="E12" s="27" t="s">
        <v>109</v>
      </c>
      <c r="F12" s="59" t="s">
        <v>89</v>
      </c>
      <c r="G12" s="59"/>
    </row>
    <row r="13" spans="2:7" x14ac:dyDescent="0.25">
      <c r="B13" s="27" t="s">
        <v>82</v>
      </c>
      <c r="C13" s="59" t="s">
        <v>40</v>
      </c>
      <c r="D13" s="59"/>
      <c r="E13" s="27" t="s">
        <v>110</v>
      </c>
      <c r="F13" s="59" t="s">
        <v>40</v>
      </c>
      <c r="G13" s="59"/>
    </row>
    <row r="14" spans="2:7" x14ac:dyDescent="0.25">
      <c r="B14" s="27" t="s">
        <v>83</v>
      </c>
      <c r="C14" s="59" t="s">
        <v>155</v>
      </c>
      <c r="D14" s="59"/>
      <c r="E14" s="27" t="s">
        <v>111</v>
      </c>
      <c r="F14" s="59" t="s">
        <v>88</v>
      </c>
      <c r="G14" s="59"/>
    </row>
    <row r="15" spans="2:7" x14ac:dyDescent="0.25">
      <c r="B15" s="27" t="s">
        <v>84</v>
      </c>
      <c r="C15" s="59" t="s">
        <v>156</v>
      </c>
      <c r="D15" s="59"/>
      <c r="E15" s="27" t="s">
        <v>112</v>
      </c>
      <c r="F15" s="59" t="s">
        <v>92</v>
      </c>
      <c r="G15" s="59"/>
    </row>
    <row r="17" spans="2:13" x14ac:dyDescent="0.25">
      <c r="B17" s="8" t="s">
        <v>28</v>
      </c>
      <c r="C17" s="7"/>
      <c r="D17" s="7"/>
      <c r="G17" s="8" t="s">
        <v>28</v>
      </c>
      <c r="H17" s="7"/>
      <c r="I17" s="7"/>
      <c r="L17" s="8" t="s">
        <v>113</v>
      </c>
      <c r="M17" s="7"/>
    </row>
    <row r="18" spans="2:13" ht="15.75" thickBot="1" x14ac:dyDescent="0.3">
      <c r="G18" s="5"/>
      <c r="L18" s="5"/>
    </row>
    <row r="19" spans="2:13" ht="15.75" thickBot="1" x14ac:dyDescent="0.3">
      <c r="B19" s="27" t="s">
        <v>29</v>
      </c>
      <c r="C19" s="10" t="s">
        <v>30</v>
      </c>
      <c r="D19" s="11">
        <v>269</v>
      </c>
      <c r="E19" s="12" t="str">
        <f>C19&amp;TEXT(D19,"00000")</f>
        <v>ART-00269</v>
      </c>
      <c r="G19" s="27" t="s">
        <v>114</v>
      </c>
      <c r="H19" s="10" t="s">
        <v>115</v>
      </c>
      <c r="I19" s="11">
        <v>31</v>
      </c>
      <c r="J19" s="12" t="str">
        <f>H19&amp;TEXT(I19,"00000")</f>
        <v>PRE-00031</v>
      </c>
      <c r="L19" s="27" t="s">
        <v>116</v>
      </c>
      <c r="M19" s="10" t="s">
        <v>114</v>
      </c>
    </row>
    <row r="20" spans="2:13" ht="15.75" thickBot="1" x14ac:dyDescent="0.3">
      <c r="B20" s="27" t="s">
        <v>87</v>
      </c>
      <c r="C20" s="10" t="s">
        <v>123</v>
      </c>
      <c r="D20" s="11">
        <v>185</v>
      </c>
      <c r="E20" s="12" t="str">
        <f>C20&amp;TEXT(D20,"00000")</f>
        <v>CMD-00185</v>
      </c>
      <c r="G20" s="27" t="s">
        <v>120</v>
      </c>
      <c r="H20" s="10" t="s">
        <v>121</v>
      </c>
      <c r="I20" s="11">
        <v>91</v>
      </c>
      <c r="J20" s="12" t="str">
        <f>H20&amp;TEXT(I20,"00000")</f>
        <v>CUR-00091</v>
      </c>
      <c r="L20" s="27" t="s">
        <v>119</v>
      </c>
      <c r="M20" s="10" t="s">
        <v>120</v>
      </c>
    </row>
    <row r="21" spans="2:13" ht="15.75" thickBot="1" x14ac:dyDescent="0.3">
      <c r="B21" s="27" t="s">
        <v>58</v>
      </c>
      <c r="C21" s="10" t="s">
        <v>150</v>
      </c>
      <c r="D21" s="11">
        <v>296</v>
      </c>
      <c r="E21" s="12" t="str">
        <f>C21&amp;TEXT(D21,"00000")</f>
        <v>ENT-00296</v>
      </c>
      <c r="G21" s="27" t="s">
        <v>117</v>
      </c>
      <c r="H21" s="10" t="s">
        <v>118</v>
      </c>
      <c r="I21" s="11">
        <v>10</v>
      </c>
      <c r="J21" s="12" t="str">
        <f>H21&amp;TEXT(I21,"00000")</f>
        <v>AME-00010</v>
      </c>
      <c r="L21" s="27" t="s">
        <v>122</v>
      </c>
      <c r="M21" s="10" t="s">
        <v>117</v>
      </c>
    </row>
    <row r="22" spans="2:13" ht="15.75" thickBot="1" x14ac:dyDescent="0.3">
      <c r="B22" s="27" t="s">
        <v>130</v>
      </c>
      <c r="C22" s="10" t="s">
        <v>149</v>
      </c>
      <c r="D22" s="10">
        <v>3</v>
      </c>
      <c r="E22" s="12" t="str">
        <f>C22&amp;TEXT(D22,"00000")</f>
        <v>SOR-00003</v>
      </c>
      <c r="G22" s="27" t="s">
        <v>128</v>
      </c>
      <c r="H22" s="10" t="s">
        <v>129</v>
      </c>
      <c r="I22" s="11">
        <v>1</v>
      </c>
      <c r="J22" s="12" t="str">
        <f>H22&amp;TEXT(I22,"00000")</f>
        <v>QUA-00001</v>
      </c>
      <c r="L22" s="27" t="s">
        <v>127</v>
      </c>
      <c r="M22" s="10" t="s">
        <v>128</v>
      </c>
    </row>
    <row r="25" spans="2:13" x14ac:dyDescent="0.25">
      <c r="B25" s="8" t="s">
        <v>49</v>
      </c>
      <c r="C25" s="7"/>
      <c r="D25" s="7"/>
      <c r="G25" s="8" t="s">
        <v>131</v>
      </c>
      <c r="H25" s="7"/>
      <c r="I25" s="7"/>
    </row>
    <row r="27" spans="2:13" x14ac:dyDescent="0.25">
      <c r="B27" s="17" t="s">
        <v>50</v>
      </c>
      <c r="C27" s="60"/>
      <c r="D27" s="61"/>
      <c r="F27">
        <v>1</v>
      </c>
      <c r="G27" s="27" t="s">
        <v>132</v>
      </c>
      <c r="H27" s="60"/>
      <c r="I27" s="61"/>
      <c r="K27" t="s">
        <v>160</v>
      </c>
      <c r="L27" t="s">
        <v>161</v>
      </c>
    </row>
    <row r="28" spans="2:13" x14ac:dyDescent="0.25">
      <c r="B28" s="17" t="s">
        <v>51</v>
      </c>
      <c r="C28" s="60"/>
      <c r="D28" s="61"/>
      <c r="F28">
        <v>2</v>
      </c>
      <c r="G28" s="27" t="s">
        <v>133</v>
      </c>
      <c r="H28" s="60"/>
      <c r="I28" s="61"/>
    </row>
    <row r="29" spans="2:13" x14ac:dyDescent="0.25">
      <c r="B29" s="17" t="s">
        <v>52</v>
      </c>
      <c r="C29" s="60"/>
      <c r="D29" s="61"/>
      <c r="F29">
        <v>3</v>
      </c>
      <c r="G29" s="27" t="s">
        <v>134</v>
      </c>
      <c r="H29" s="60"/>
      <c r="I29" s="61"/>
    </row>
    <row r="30" spans="2:13" x14ac:dyDescent="0.25">
      <c r="B30" s="17" t="s">
        <v>3</v>
      </c>
      <c r="C30" s="60"/>
      <c r="D30" s="61"/>
      <c r="G30" s="27" t="s">
        <v>135</v>
      </c>
      <c r="H30" s="60"/>
      <c r="I30" s="61"/>
    </row>
    <row r="31" spans="2:13" x14ac:dyDescent="0.25">
      <c r="B31" s="17" t="s">
        <v>4</v>
      </c>
      <c r="C31" s="60"/>
      <c r="D31" s="61"/>
      <c r="G31" s="27" t="s">
        <v>136</v>
      </c>
      <c r="H31" s="60"/>
      <c r="I31" s="61"/>
    </row>
    <row r="32" spans="2:13" x14ac:dyDescent="0.25">
      <c r="B32" s="17" t="s">
        <v>48</v>
      </c>
      <c r="C32" s="60"/>
      <c r="D32" s="61"/>
      <c r="G32" s="27" t="s">
        <v>137</v>
      </c>
      <c r="H32" s="60"/>
      <c r="I32" s="61"/>
    </row>
    <row r="33" spans="2:7" x14ac:dyDescent="0.25">
      <c r="B33" s="17" t="s">
        <v>6</v>
      </c>
      <c r="C33" s="21"/>
      <c r="D33" s="21"/>
    </row>
    <row r="34" spans="2:7" x14ac:dyDescent="0.25">
      <c r="B34" s="18"/>
    </row>
    <row r="35" spans="2:7" x14ac:dyDescent="0.25">
      <c r="B35" s="19" t="s">
        <v>53</v>
      </c>
      <c r="C35" s="62"/>
      <c r="D35" s="63"/>
      <c r="E35" s="63"/>
      <c r="F35" s="64"/>
    </row>
    <row r="36" spans="2:7" x14ac:dyDescent="0.25">
      <c r="C36" s="65"/>
      <c r="D36" s="66"/>
      <c r="E36" s="66"/>
      <c r="F36" s="67"/>
    </row>
    <row r="37" spans="2:7" x14ac:dyDescent="0.25">
      <c r="C37" s="65"/>
      <c r="D37" s="66"/>
      <c r="E37" s="66"/>
      <c r="F37" s="67"/>
    </row>
    <row r="38" spans="2:7" x14ac:dyDescent="0.25">
      <c r="C38" s="65"/>
      <c r="D38" s="66"/>
      <c r="E38" s="66"/>
      <c r="F38" s="67"/>
    </row>
    <row r="39" spans="2:7" x14ac:dyDescent="0.25">
      <c r="C39" s="65"/>
      <c r="D39" s="66"/>
      <c r="E39" s="66"/>
      <c r="F39" s="67"/>
    </row>
    <row r="40" spans="2:7" x14ac:dyDescent="0.25">
      <c r="C40" s="65"/>
      <c r="D40" s="66"/>
      <c r="E40" s="66"/>
      <c r="F40" s="67"/>
    </row>
    <row r="41" spans="2:7" x14ac:dyDescent="0.25">
      <c r="C41" s="68"/>
      <c r="D41" s="69"/>
      <c r="E41" s="69"/>
      <c r="F41" s="70"/>
    </row>
    <row r="45" spans="2:7" x14ac:dyDescent="0.25">
      <c r="B45" s="8" t="s">
        <v>61</v>
      </c>
      <c r="C45" s="7"/>
      <c r="D45" s="7"/>
    </row>
    <row r="47" spans="2:7" x14ac:dyDescent="0.25">
      <c r="B47" s="9" t="s">
        <v>62</v>
      </c>
      <c r="C47" s="59" t="s">
        <v>68</v>
      </c>
      <c r="D47" s="59"/>
      <c r="E47" s="26">
        <f>SUM(Tableau_article[Valeur stock])</f>
        <v>6071.9700000000012</v>
      </c>
      <c r="F47" s="1"/>
      <c r="G47" s="1"/>
    </row>
    <row r="48" spans="2:7" x14ac:dyDescent="0.25">
      <c r="B48" s="9" t="s">
        <v>63</v>
      </c>
      <c r="C48" s="59" t="s">
        <v>69</v>
      </c>
      <c r="D48" s="59"/>
      <c r="E48" s="25">
        <f>COUNTIF(Tableau_commande[Check],"Open")</f>
        <v>3</v>
      </c>
      <c r="F48" s="1"/>
      <c r="G48" s="1"/>
    </row>
    <row r="49" spans="2:7" x14ac:dyDescent="0.25">
      <c r="B49" s="9" t="s">
        <v>64</v>
      </c>
      <c r="C49" s="59" t="s">
        <v>169</v>
      </c>
      <c r="D49" s="59"/>
      <c r="E49" s="25">
        <f>COUNTIF(Tableau_article[Flag],1)</f>
        <v>1</v>
      </c>
      <c r="F49" s="1"/>
      <c r="G49" s="1"/>
    </row>
    <row r="50" spans="2:7" x14ac:dyDescent="0.25">
      <c r="B50" s="9" t="s">
        <v>65</v>
      </c>
      <c r="C50" s="59" t="s">
        <v>152</v>
      </c>
      <c r="D50" s="59"/>
      <c r="E50" s="25"/>
      <c r="F50" s="1"/>
      <c r="G50" s="1"/>
    </row>
    <row r="51" spans="2:7" x14ac:dyDescent="0.25">
      <c r="B51" s="9" t="s">
        <v>66</v>
      </c>
      <c r="C51" s="59" t="s">
        <v>162</v>
      </c>
      <c r="D51" s="59"/>
      <c r="E51" s="25"/>
      <c r="F51" s="25"/>
      <c r="G51" s="25"/>
    </row>
    <row r="52" spans="2:7" x14ac:dyDescent="0.25">
      <c r="B52" s="9" t="s">
        <v>67</v>
      </c>
      <c r="C52" s="59" t="s">
        <v>163</v>
      </c>
      <c r="D52" s="59"/>
      <c r="E52" s="25" t="str">
        <f>IFERROR(INDEX(Tableau_mouvement[Nr article],MATCH(1,Tableau_mouvement[Ranking],0)),"")</f>
        <v>ART-00051</v>
      </c>
      <c r="F52" s="25" t="str">
        <f>IFERROR(INDEX(Tableau_mouvement[Nr article],MATCH(2,Tableau_mouvement[Ranking],0)),"")</f>
        <v/>
      </c>
      <c r="G52" s="25" t="str">
        <f>IFERROR(INDEX(Tableau_mouvement[Nr article],MATCH(3,Tableau_mouvement[Ranking],0)),"")</f>
        <v/>
      </c>
    </row>
    <row r="53" spans="2:7" x14ac:dyDescent="0.25">
      <c r="B53" s="9" t="s">
        <v>189</v>
      </c>
      <c r="C53" s="59"/>
      <c r="D53" s="59"/>
    </row>
    <row r="54" spans="2:7" x14ac:dyDescent="0.25">
      <c r="B54" s="9" t="s">
        <v>190</v>
      </c>
      <c r="C54" s="59"/>
      <c r="D54" s="59"/>
    </row>
    <row r="55" spans="2:7" x14ac:dyDescent="0.25">
      <c r="B55" s="9" t="s">
        <v>191</v>
      </c>
      <c r="C55" s="59"/>
      <c r="D55" s="59"/>
    </row>
    <row r="77" spans="2:3" x14ac:dyDescent="0.25">
      <c r="B77" s="5" t="s">
        <v>41</v>
      </c>
      <c r="C77" s="5" t="s">
        <v>187</v>
      </c>
    </row>
    <row r="78" spans="2:3" x14ac:dyDescent="0.25">
      <c r="B78" s="55" t="s">
        <v>42</v>
      </c>
    </row>
    <row r="79" spans="2:3" x14ac:dyDescent="0.25">
      <c r="B79" s="55" t="s">
        <v>31</v>
      </c>
    </row>
    <row r="80" spans="2:3" x14ac:dyDescent="0.25">
      <c r="B80" s="55" t="s">
        <v>43</v>
      </c>
    </row>
    <row r="81" spans="2:2" x14ac:dyDescent="0.25">
      <c r="B81" s="55" t="s">
        <v>44</v>
      </c>
    </row>
    <row r="82" spans="2:2" x14ac:dyDescent="0.25">
      <c r="B82" s="56" t="s">
        <v>45</v>
      </c>
    </row>
    <row r="83" spans="2:2" x14ac:dyDescent="0.25">
      <c r="B83" s="56" t="s">
        <v>46</v>
      </c>
    </row>
    <row r="84" spans="2:2" x14ac:dyDescent="0.25">
      <c r="B84" s="56" t="s">
        <v>211</v>
      </c>
    </row>
  </sheetData>
  <mergeCells count="38">
    <mergeCell ref="C53:D53"/>
    <mergeCell ref="C54:D54"/>
    <mergeCell ref="C55:D55"/>
    <mergeCell ref="H32:I32"/>
    <mergeCell ref="H29:I29"/>
    <mergeCell ref="C51:D51"/>
    <mergeCell ref="C52:D52"/>
    <mergeCell ref="C32:D32"/>
    <mergeCell ref="C35:F41"/>
    <mergeCell ref="C47:D47"/>
    <mergeCell ref="C48:D48"/>
    <mergeCell ref="C49:D49"/>
    <mergeCell ref="C50:D50"/>
    <mergeCell ref="H27:I27"/>
    <mergeCell ref="H28:I28"/>
    <mergeCell ref="H30:I30"/>
    <mergeCell ref="H31:I31"/>
    <mergeCell ref="C13:D13"/>
    <mergeCell ref="C14:D14"/>
    <mergeCell ref="C15:D15"/>
    <mergeCell ref="C27:D27"/>
    <mergeCell ref="C28:D28"/>
    <mergeCell ref="C29:D29"/>
    <mergeCell ref="C30:D30"/>
    <mergeCell ref="C31:D31"/>
    <mergeCell ref="F13:G13"/>
    <mergeCell ref="F14:G14"/>
    <mergeCell ref="F15:G15"/>
    <mergeCell ref="C11:D11"/>
    <mergeCell ref="C8:D8"/>
    <mergeCell ref="C9:D9"/>
    <mergeCell ref="C10:D10"/>
    <mergeCell ref="C12:D12"/>
    <mergeCell ref="F8:G8"/>
    <mergeCell ref="F9:G9"/>
    <mergeCell ref="F10:G10"/>
    <mergeCell ref="F11:G11"/>
    <mergeCell ref="F12:G12"/>
  </mergeCells>
  <phoneticPr fontId="3" type="noConversion"/>
  <pageMargins left="0.7" right="0.7" top="0.75" bottom="0.75" header="0.3" footer="0.3"/>
  <pageSetup paperSize="9" orientation="portrait" r:id="rId1"/>
  <drawing r:id="rId2"/>
  <legacyDrawing r:id="rId3"/>
  <controls>
    <mc:AlternateContent xmlns:mc="http://schemas.openxmlformats.org/markup-compatibility/2006">
      <mc:Choice Requires="x14">
        <control shapeId="13318" r:id="rId4" name="CommandButton1">
          <controlPr defaultSize="0" autoLine="0" r:id="rId5">
            <anchor moveWithCells="1">
              <from>
                <xdr:col>10</xdr:col>
                <xdr:colOff>200025</xdr:colOff>
                <xdr:row>7</xdr:row>
                <xdr:rowOff>85725</xdr:rowOff>
              </from>
              <to>
                <xdr:col>12</xdr:col>
                <xdr:colOff>409575</xdr:colOff>
                <xdr:row>9</xdr:row>
                <xdr:rowOff>171450</xdr:rowOff>
              </to>
            </anchor>
          </controlPr>
        </control>
      </mc:Choice>
      <mc:Fallback>
        <control shapeId="13318" r:id="rId4" name="CommandButton1"/>
      </mc:Fallback>
    </mc:AlternateContent>
  </controls>
  <tableParts count="1">
    <tablePart r:id="rId6"/>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0987C1-E5DC-4157-BFAF-D38AB834E97F}">
  <sheetPr codeName="Feuil10"/>
  <dimension ref="A1:R11"/>
  <sheetViews>
    <sheetView showGridLines="0" showRowColHeaders="0" tabSelected="1" zoomScaleNormal="100" workbookViewId="0">
      <selection activeCell="E11" sqref="E11"/>
    </sheetView>
  </sheetViews>
  <sheetFormatPr baseColWidth="10" defaultRowHeight="15" x14ac:dyDescent="0.25"/>
  <cols>
    <col min="1" max="1" width="11.42578125" style="34"/>
    <col min="3" max="3" width="22.42578125" customWidth="1"/>
    <col min="4" max="4" width="14.7109375" bestFit="1" customWidth="1"/>
    <col min="5" max="5" width="45" customWidth="1"/>
    <col min="7" max="7" width="10.7109375" style="54" bestFit="1" customWidth="1"/>
    <col min="8" max="8" width="11.5703125" style="54" customWidth="1"/>
    <col min="9" max="9" width="10.7109375" style="54" bestFit="1" customWidth="1"/>
    <col min="10" max="10" width="19" style="35" bestFit="1" customWidth="1"/>
    <col min="11" max="11" width="11.7109375" customWidth="1"/>
    <col min="12" max="12" width="13.140625" bestFit="1" customWidth="1"/>
    <col min="13" max="13" width="13.5703125" bestFit="1" customWidth="1"/>
    <col min="14" max="14" width="13.5703125" customWidth="1"/>
    <col min="15" max="15" width="8.5703125" customWidth="1"/>
    <col min="16" max="16" width="10.28515625" customWidth="1"/>
    <col min="17" max="17" width="17.28515625" bestFit="1" customWidth="1"/>
    <col min="18" max="25" width="4.28515625" customWidth="1"/>
    <col min="26" max="26" width="5.140625" customWidth="1"/>
    <col min="27" max="27" width="6.140625" customWidth="1"/>
  </cols>
  <sheetData>
    <row r="1" spans="1:18" ht="37.5" customHeight="1" x14ac:dyDescent="0.25"/>
    <row r="5" spans="1:18" s="5" customFormat="1" x14ac:dyDescent="0.25">
      <c r="A5" s="34"/>
      <c r="B5" s="5" t="s">
        <v>99</v>
      </c>
      <c r="C5" s="5" t="s">
        <v>55</v>
      </c>
      <c r="D5" s="5" t="s">
        <v>101</v>
      </c>
      <c r="E5" s="5" t="s">
        <v>10</v>
      </c>
      <c r="F5" s="5" t="s">
        <v>124</v>
      </c>
      <c r="G5" s="37" t="s">
        <v>146</v>
      </c>
      <c r="H5" s="37" t="s">
        <v>147</v>
      </c>
      <c r="I5" s="37" t="s">
        <v>148</v>
      </c>
      <c r="J5" s="22" t="s">
        <v>125</v>
      </c>
      <c r="K5" s="5" t="s">
        <v>126</v>
      </c>
      <c r="L5" s="5" t="s">
        <v>142</v>
      </c>
      <c r="M5" s="5" t="s">
        <v>143</v>
      </c>
      <c r="N5" s="5" t="s">
        <v>145</v>
      </c>
      <c r="O5" s="5" t="s">
        <v>144</v>
      </c>
      <c r="P5" s="5" t="s">
        <v>140</v>
      </c>
      <c r="Q5" s="5" t="s">
        <v>131</v>
      </c>
      <c r="R5" s="5" t="s">
        <v>141</v>
      </c>
    </row>
    <row r="6" spans="1:18" ht="195" x14ac:dyDescent="0.25">
      <c r="B6" s="5" t="s">
        <v>167</v>
      </c>
      <c r="C6" s="5" t="s">
        <v>120</v>
      </c>
      <c r="D6" s="5"/>
      <c r="E6" s="20" t="s">
        <v>166</v>
      </c>
      <c r="F6" s="24"/>
      <c r="G6" s="37">
        <v>44958</v>
      </c>
      <c r="H6" s="37">
        <v>44961</v>
      </c>
      <c r="I6" s="38">
        <v>44959</v>
      </c>
      <c r="J6" s="22"/>
      <c r="K6" s="5">
        <f ca="1">IF(Tableau_intervention[[#This Row],[Demande]]="","",IF(Tableau_intervention[[#This Row],[Prévu]]="",1,IF(Tableau_intervention[[#This Row],[Réaliser]]="",2,IF(Tableau_intervention[[#This Row],[Prévu]]&gt;TODAY(),3,4))))</f>
        <v>4</v>
      </c>
      <c r="L6" s="39">
        <v>3.125E-2</v>
      </c>
      <c r="M6" s="39">
        <v>2.0833333333333332E-2</v>
      </c>
      <c r="N6" s="39">
        <v>1.3888888888888888E-2</v>
      </c>
      <c r="O6" s="6"/>
      <c r="P6" s="5"/>
      <c r="Q6" s="5" t="s">
        <v>139</v>
      </c>
      <c r="R6" s="5">
        <v>3</v>
      </c>
    </row>
    <row r="7" spans="1:18" ht="60" x14ac:dyDescent="0.25">
      <c r="B7" s="5" t="s">
        <v>177</v>
      </c>
      <c r="C7" s="5" t="s">
        <v>120</v>
      </c>
      <c r="D7" s="5"/>
      <c r="E7" s="20" t="s">
        <v>178</v>
      </c>
      <c r="F7" s="24"/>
      <c r="G7" s="37">
        <v>44980</v>
      </c>
      <c r="H7" s="37">
        <v>44978</v>
      </c>
      <c r="I7" s="38" t="s">
        <v>179</v>
      </c>
      <c r="J7" s="22"/>
      <c r="K7" s="5">
        <f ca="1">IF(Tableau_intervention[[#This Row],[Demande]]="","",IF(Tableau_intervention[[#This Row],[Prévu]]="",1,IF(Tableau_intervention[[#This Row],[Réaliser]]="",2,IF(Tableau_intervention[[#This Row],[Prévu]]&gt;TODAY(),3,4))))</f>
        <v>4</v>
      </c>
      <c r="L7" s="39">
        <v>0.375</v>
      </c>
      <c r="M7" s="39">
        <v>0.375</v>
      </c>
      <c r="N7" s="39">
        <v>0.29166666666666669</v>
      </c>
      <c r="O7" s="6"/>
      <c r="P7" s="5"/>
      <c r="Q7" s="5" t="s">
        <v>138</v>
      </c>
      <c r="R7" s="5">
        <v>1</v>
      </c>
    </row>
    <row r="8" spans="1:18" ht="60" x14ac:dyDescent="0.25">
      <c r="B8" s="5" t="s">
        <v>180</v>
      </c>
      <c r="C8" s="5" t="s">
        <v>120</v>
      </c>
      <c r="D8" s="5"/>
      <c r="E8" s="20" t="s">
        <v>181</v>
      </c>
      <c r="F8" s="24"/>
      <c r="G8" s="37">
        <v>44980</v>
      </c>
      <c r="H8" s="37">
        <v>44979</v>
      </c>
      <c r="I8" s="38" t="s">
        <v>182</v>
      </c>
      <c r="J8" s="22"/>
      <c r="K8" s="5">
        <f ca="1">IF(Tableau_intervention[[#This Row],[Demande]]="","",IF(Tableau_intervention[[#This Row],[Prévu]]="",1,IF(Tableau_intervention[[#This Row],[Réaliser]]="",2,IF(Tableau_intervention[[#This Row],[Prévu]]&gt;TODAY(),3,4))))</f>
        <v>4</v>
      </c>
      <c r="L8" s="39">
        <v>0.20833333333333334</v>
      </c>
      <c r="M8" s="39">
        <v>0.20833333333333334</v>
      </c>
      <c r="N8" s="39">
        <v>0.20833333333333334</v>
      </c>
      <c r="O8" s="6"/>
      <c r="P8" s="5"/>
      <c r="Q8" s="5" t="s">
        <v>192</v>
      </c>
      <c r="R8" s="5">
        <v>3</v>
      </c>
    </row>
    <row r="9" spans="1:18" ht="30" x14ac:dyDescent="0.25">
      <c r="B9" s="5" t="s">
        <v>184</v>
      </c>
      <c r="C9" s="5" t="s">
        <v>120</v>
      </c>
      <c r="D9" s="5"/>
      <c r="E9" s="20" t="s">
        <v>185</v>
      </c>
      <c r="F9" s="24" t="s">
        <v>183</v>
      </c>
      <c r="G9" s="37">
        <v>44980</v>
      </c>
      <c r="H9" s="37">
        <v>44980</v>
      </c>
      <c r="I9" s="38" t="s">
        <v>186</v>
      </c>
      <c r="J9" s="22"/>
      <c r="K9" s="5">
        <f ca="1">IF(Tableau_intervention[[#This Row],[Demande]]="","",IF(Tableau_intervention[[#This Row],[Prévu]]="",1,IF(Tableau_intervention[[#This Row],[Réaliser]]="",2,IF(Tableau_intervention[[#This Row],[Prévu]]&gt;TODAY(),3,4))))</f>
        <v>4</v>
      </c>
      <c r="L9" s="39">
        <v>1.875</v>
      </c>
      <c r="M9" s="39">
        <v>1.875</v>
      </c>
      <c r="N9" s="39"/>
      <c r="O9" s="6"/>
      <c r="P9" s="5"/>
      <c r="Q9" s="5" t="s">
        <v>138</v>
      </c>
      <c r="R9" s="5">
        <v>3</v>
      </c>
    </row>
    <row r="10" spans="1:18" x14ac:dyDescent="0.25">
      <c r="B10" s="5" t="s">
        <v>198</v>
      </c>
      <c r="C10" s="5" t="s">
        <v>120</v>
      </c>
      <c r="D10" s="5"/>
      <c r="E10" s="20" t="s">
        <v>199</v>
      </c>
      <c r="F10" s="24"/>
      <c r="G10" s="37">
        <v>45008</v>
      </c>
      <c r="H10" s="37">
        <v>45008</v>
      </c>
      <c r="I10" s="38" t="s">
        <v>200</v>
      </c>
      <c r="J10" s="22">
        <f>IF(Tableau_intervention[[#This Row],[Demande]]="","",IF(Tableau_intervention[[#This Row],[Réaliser]]="","",DATEDIF(Tableau_intervention[[#This Row],[Demande]],Tableau_intervention[[#This Row],[Réaliser]],"D")))</f>
        <v>0</v>
      </c>
      <c r="K10" s="5">
        <f ca="1">IF(Tableau_intervention[[#This Row],[Demande]]="","",IF(Tableau_intervention[[#This Row],[Prévu]]="",1,IF(Tableau_intervention[[#This Row],[Réaliser]]="",2,IF(Tableau_intervention[[#This Row],[Prévu]]&gt;TODAY(),3,4))))</f>
        <v>4</v>
      </c>
      <c r="L10" s="39">
        <v>4.1666666666666664E-2</v>
      </c>
      <c r="M10" s="39">
        <v>3.125E-2</v>
      </c>
      <c r="N10" s="39"/>
      <c r="O10" s="6"/>
      <c r="P10" s="5"/>
      <c r="Q10" s="5" t="s">
        <v>188</v>
      </c>
      <c r="R10" s="5">
        <v>2</v>
      </c>
    </row>
    <row r="11" spans="1:18" ht="60" x14ac:dyDescent="0.25">
      <c r="B11" s="5" t="s">
        <v>201</v>
      </c>
      <c r="C11" s="5" t="s">
        <v>120</v>
      </c>
      <c r="D11" s="5"/>
      <c r="E11" s="20" t="s">
        <v>202</v>
      </c>
      <c r="F11" s="24"/>
      <c r="G11" s="37">
        <v>45014</v>
      </c>
      <c r="H11" s="37">
        <v>45002</v>
      </c>
      <c r="I11" s="38" t="s">
        <v>203</v>
      </c>
      <c r="J11" s="22">
        <f>IF(Tableau_intervention[[#This Row],[Demande]]="","",IF(Tableau_intervention[[#This Row],[Réaliser]]="","",DATEDIF(Tableau_intervention[[#This Row],[Demande]],Tableau_intervention[[#This Row],[Réaliser]],"D")))</f>
        <v>0</v>
      </c>
      <c r="K11" s="5">
        <f ca="1">IF(Tableau_intervention[[#This Row],[Demande]]="","",IF(Tableau_intervention[[#This Row],[Prévu]]="",1,IF(Tableau_intervention[[#This Row],[Réaliser]]="",2,IF(Tableau_intervention[[#This Row],[Prévu]]&gt;TODAY(),3,4))))</f>
        <v>4</v>
      </c>
      <c r="L11" s="39" t="s">
        <v>204</v>
      </c>
      <c r="M11" s="39"/>
      <c r="N11" s="39"/>
      <c r="O11" s="6"/>
      <c r="P11" s="5"/>
      <c r="Q11" s="5" t="s">
        <v>188</v>
      </c>
      <c r="R11" s="5">
        <v>1</v>
      </c>
    </row>
  </sheetData>
  <sheetProtection deleteColumns="0" deleteRows="0"/>
  <conditionalFormatting sqref="B6:Q6">
    <cfRule type="expression" dxfId="3" priority="4">
      <formula>$K6=2</formula>
    </cfRule>
  </conditionalFormatting>
  <conditionalFormatting sqref="B6:R11">
    <cfRule type="expression" dxfId="2" priority="2">
      <formula>$K6=4</formula>
    </cfRule>
    <cfRule type="expression" dxfId="1" priority="3">
      <formula>$K6=3</formula>
    </cfRule>
  </conditionalFormatting>
  <conditionalFormatting sqref="K6">
    <cfRule type="expression" dxfId="0" priority="1">
      <formula>$K6=1</formula>
    </cfRule>
  </conditionalFormatting>
  <pageMargins left="0.7" right="0.7" top="0.75" bottom="0.75" header="0.3" footer="0.3"/>
  <pageSetup paperSize="9" orientation="portrait" r:id="rId1"/>
  <drawing r:id="rId2"/>
  <legacyDrawing r:id="rId3"/>
  <controls>
    <mc:AlternateContent xmlns:mc="http://schemas.openxmlformats.org/markup-compatibility/2006">
      <mc:Choice Requires="x14">
        <control shapeId="11265" r:id="rId4" name="CommandButton1">
          <controlPr defaultSize="0" autoLine="0" r:id="rId5">
            <anchor moveWithCells="1">
              <from>
                <xdr:col>1</xdr:col>
                <xdr:colOff>0</xdr:colOff>
                <xdr:row>2</xdr:row>
                <xdr:rowOff>76200</xdr:rowOff>
              </from>
              <to>
                <xdr:col>3</xdr:col>
                <xdr:colOff>485775</xdr:colOff>
                <xdr:row>4</xdr:row>
                <xdr:rowOff>0</xdr:rowOff>
              </to>
            </anchor>
          </controlPr>
        </control>
      </mc:Choice>
      <mc:Fallback>
        <control shapeId="11265" r:id="rId4" name="CommandButton1"/>
      </mc:Fallback>
    </mc:AlternateContent>
  </controls>
  <tableParts count="1">
    <tablePart r:id="rId6"/>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1AB516-FC54-458B-BBCF-2194447127B9}">
  <sheetPr codeName="Feuil9"/>
  <dimension ref="B1:G6"/>
  <sheetViews>
    <sheetView showGridLines="0" showRowColHeaders="0" workbookViewId="0">
      <selection activeCell="E18" sqref="E18"/>
    </sheetView>
  </sheetViews>
  <sheetFormatPr baseColWidth="10" defaultRowHeight="15" x14ac:dyDescent="0.25"/>
  <cols>
    <col min="2" max="2" width="14.5703125" bestFit="1" customWidth="1"/>
    <col min="4" max="4" width="21" bestFit="1" customWidth="1"/>
    <col min="5" max="5" width="30.5703125" style="30" bestFit="1" customWidth="1"/>
    <col min="6" max="6" width="20.7109375" style="30" customWidth="1"/>
    <col min="7" max="7" width="15.7109375" bestFit="1" customWidth="1"/>
    <col min="8" max="8" width="13.5703125" bestFit="1" customWidth="1"/>
  </cols>
  <sheetData>
    <row r="1" spans="2:7" ht="37.5" customHeight="1" x14ac:dyDescent="0.25"/>
    <row r="5" spans="2:7" x14ac:dyDescent="0.25">
      <c r="B5" s="3" t="s">
        <v>104</v>
      </c>
      <c r="C5" s="3" t="s">
        <v>103</v>
      </c>
      <c r="D5" s="3" t="s">
        <v>102</v>
      </c>
      <c r="E5" s="33" t="s">
        <v>101</v>
      </c>
      <c r="F5" s="33" t="s">
        <v>140</v>
      </c>
      <c r="G5" s="3" t="s">
        <v>164</v>
      </c>
    </row>
    <row r="6" spans="2:7" x14ac:dyDescent="0.25">
      <c r="B6" s="31"/>
      <c r="C6" s="4"/>
      <c r="D6" s="4"/>
      <c r="E6" s="32"/>
      <c r="F6" s="36"/>
      <c r="G6" s="31"/>
    </row>
  </sheetData>
  <phoneticPr fontId="3" type="noConversion"/>
  <pageMargins left="0.7" right="0.7" top="0.75" bottom="0.75" header="0.3" footer="0.3"/>
  <pageSetup paperSize="9" orientation="portrait" r:id="rId1"/>
  <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DAEC32-F4C5-4931-9D4B-412E040082AE}">
  <sheetPr codeName="Feuil11"/>
  <dimension ref="A1"/>
  <sheetViews>
    <sheetView workbookViewId="0">
      <selection activeCell="D20" sqref="D20"/>
    </sheetView>
  </sheetViews>
  <sheetFormatPr baseColWidth="10" defaultRowHeight="15" x14ac:dyDescent="0.25"/>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B13CC6-E39D-4C89-B24E-78D042FA33C4}">
  <sheetPr codeName="Feuil12"/>
  <dimension ref="B1:P6"/>
  <sheetViews>
    <sheetView showGridLines="0" topLeftCell="D1" workbookViewId="0">
      <selection activeCell="N37" sqref="N37"/>
    </sheetView>
  </sheetViews>
  <sheetFormatPr baseColWidth="10" defaultRowHeight="15" x14ac:dyDescent="0.25"/>
  <cols>
    <col min="3" max="3" width="13.140625" customWidth="1"/>
    <col min="4" max="4" width="56.85546875" customWidth="1"/>
    <col min="8" max="8" width="12.5703125" bestFit="1" customWidth="1"/>
    <col min="10" max="10" width="13.28515625" bestFit="1" customWidth="1"/>
    <col min="11" max="11" width="13.5703125" bestFit="1" customWidth="1"/>
    <col min="12" max="12" width="10.42578125" bestFit="1" customWidth="1"/>
  </cols>
  <sheetData>
    <row r="1" spans="2:16" ht="37.5" customHeight="1" x14ac:dyDescent="0.25"/>
    <row r="2" spans="2:16" ht="15" customHeight="1" x14ac:dyDescent="0.25"/>
    <row r="3" spans="2:16" ht="15" customHeight="1" x14ac:dyDescent="0.25"/>
    <row r="4" spans="2:16" ht="15" customHeight="1" x14ac:dyDescent="0.25"/>
    <row r="5" spans="2:16" ht="15" customHeight="1" x14ac:dyDescent="0.25">
      <c r="B5" s="42" t="s">
        <v>193</v>
      </c>
      <c r="C5" s="42" t="s">
        <v>101</v>
      </c>
      <c r="D5" s="42" t="s">
        <v>10</v>
      </c>
      <c r="E5" s="42" t="s">
        <v>196</v>
      </c>
      <c r="F5" s="42" t="s">
        <v>147</v>
      </c>
      <c r="G5" s="42" t="s">
        <v>148</v>
      </c>
      <c r="H5" s="43" t="s">
        <v>197</v>
      </c>
      <c r="I5" s="42" t="s">
        <v>126</v>
      </c>
      <c r="J5" s="42" t="s">
        <v>194</v>
      </c>
      <c r="K5" s="42" t="s">
        <v>195</v>
      </c>
      <c r="L5" s="42"/>
      <c r="M5" s="42"/>
      <c r="N5" s="42"/>
      <c r="O5" s="42"/>
      <c r="P5" s="44"/>
    </row>
    <row r="6" spans="2:16" x14ac:dyDescent="0.25">
      <c r="B6" s="45"/>
      <c r="C6" s="45"/>
      <c r="D6" s="46"/>
      <c r="E6" s="47"/>
      <c r="F6" s="48"/>
      <c r="G6" s="49"/>
      <c r="H6" s="50"/>
      <c r="I6" s="45"/>
      <c r="J6" s="51"/>
      <c r="K6" s="51"/>
      <c r="L6" s="51"/>
      <c r="M6" s="52"/>
      <c r="N6" s="45"/>
      <c r="O6" s="45"/>
      <c r="P6" s="53"/>
    </row>
  </sheetData>
  <pageMargins left="0.7" right="0.7" top="0.75" bottom="0.75" header="0.3" footer="0.3"/>
  <drawing r:id="rId1"/>
  <legacyDrawing r:id="rId2"/>
  <controls>
    <mc:AlternateContent xmlns:mc="http://schemas.openxmlformats.org/markup-compatibility/2006">
      <mc:Choice Requires="x14">
        <control shapeId="17410" r:id="rId3" name="CommandButton2">
          <controlPr defaultSize="0" autoLine="0" r:id="rId4">
            <anchor moveWithCells="1">
              <from>
                <xdr:col>3</xdr:col>
                <xdr:colOff>1809750</xdr:colOff>
                <xdr:row>2</xdr:row>
                <xdr:rowOff>76200</xdr:rowOff>
              </from>
              <to>
                <xdr:col>5</xdr:col>
                <xdr:colOff>0</xdr:colOff>
                <xdr:row>4</xdr:row>
                <xdr:rowOff>0</xdr:rowOff>
              </to>
            </anchor>
          </controlPr>
        </control>
      </mc:Choice>
      <mc:Fallback>
        <control shapeId="17410" r:id="rId3" name="CommandButton2"/>
      </mc:Fallback>
    </mc:AlternateContent>
    <mc:AlternateContent xmlns:mc="http://schemas.openxmlformats.org/markup-compatibility/2006">
      <mc:Choice Requires="x14">
        <control shapeId="17409" r:id="rId5" name="CommandButton1">
          <controlPr defaultSize="0" autoLine="0" r:id="rId6">
            <anchor moveWithCells="1">
              <from>
                <xdr:col>1</xdr:col>
                <xdr:colOff>0</xdr:colOff>
                <xdr:row>2</xdr:row>
                <xdr:rowOff>76200</xdr:rowOff>
              </from>
              <to>
                <xdr:col>3</xdr:col>
                <xdr:colOff>1104900</xdr:colOff>
                <xdr:row>4</xdr:row>
                <xdr:rowOff>0</xdr:rowOff>
              </to>
            </anchor>
          </controlPr>
        </control>
      </mc:Choice>
      <mc:Fallback>
        <control shapeId="17409" r:id="rId5" name="CommandButton1"/>
      </mc:Fallback>
    </mc:AlternateContent>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9</vt:i4>
      </vt:variant>
      <vt:variant>
        <vt:lpstr>Plages nommées</vt:lpstr>
      </vt:variant>
      <vt:variant>
        <vt:i4>21</vt:i4>
      </vt:variant>
    </vt:vector>
  </HeadingPairs>
  <TitlesOfParts>
    <vt:vector size="30" baseType="lpstr">
      <vt:lpstr>Home</vt:lpstr>
      <vt:lpstr>Article</vt:lpstr>
      <vt:lpstr>Commande</vt:lpstr>
      <vt:lpstr>Etiquette</vt:lpstr>
      <vt:lpstr>Mouvement</vt:lpstr>
      <vt:lpstr>Fournisseur</vt:lpstr>
      <vt:lpstr>Intervention</vt:lpstr>
      <vt:lpstr>Equipement</vt:lpstr>
      <vt:lpstr>Préventif</vt:lpstr>
      <vt:lpstr>Equipement!article</vt:lpstr>
      <vt:lpstr>Intervention!article</vt:lpstr>
      <vt:lpstr>article</vt:lpstr>
      <vt:lpstr>Atelier</vt:lpstr>
      <vt:lpstr>Equipement!CDC</vt:lpstr>
      <vt:lpstr>Intervention!CDC</vt:lpstr>
      <vt:lpstr>CDC</vt:lpstr>
      <vt:lpstr>Equipement!client</vt:lpstr>
      <vt:lpstr>Intervention!client</vt:lpstr>
      <vt:lpstr>client</vt:lpstr>
      <vt:lpstr>Equipement</vt:lpstr>
      <vt:lpstr>fournisseur</vt:lpstr>
      <vt:lpstr>Intervenant</vt:lpstr>
      <vt:lpstr>Mouvement</vt:lpstr>
      <vt:lpstr>Order</vt:lpstr>
      <vt:lpstr>order_id</vt:lpstr>
      <vt:lpstr>Prio</vt:lpstr>
      <vt:lpstr>Suffixe</vt:lpstr>
      <vt:lpstr>supplier</vt:lpstr>
      <vt:lpstr>Type_inter</vt:lpstr>
      <vt:lpstr>unite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Theo Helvert</dc:creator>
  <cp:lastModifiedBy>Theo HELVERT</cp:lastModifiedBy>
  <cp:lastPrinted>2023-07-18T08:21:06Z</cp:lastPrinted>
  <dcterms:created xsi:type="dcterms:W3CDTF">2015-06-05T18:19:34Z</dcterms:created>
  <dcterms:modified xsi:type="dcterms:W3CDTF">2023-09-05T15:33:31Z</dcterms:modified>
</cp:coreProperties>
</file>