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omments2.xml" ContentType="application/vnd.openxmlformats-officedocument.spreadsheetml.comments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andre.verzeaux\Desktop\"/>
    </mc:Choice>
  </mc:AlternateContent>
  <xr:revisionPtr revIDLastSave="0" documentId="8_{26BC48C5-210D-4543-9D6D-FE3D3A52E2DF}" xr6:coauthVersionLast="47" xr6:coauthVersionMax="47" xr10:uidLastSave="{00000000-0000-0000-0000-000000000000}"/>
  <bookViews>
    <workbookView xWindow="-120" yWindow="-120" windowWidth="51840" windowHeight="21120" tabRatio="747" activeTab="3" xr2:uid="{D9EAD0EB-CEAC-489B-97A2-AFCC9BC8D26C}"/>
  </bookViews>
  <sheets>
    <sheet name="détail fact janv 25" sheetId="9" r:id="rId1"/>
    <sheet name="mois facturés" sheetId="7" r:id="rId2"/>
    <sheet name="TC SUIVI MAX MOIS 2025" sheetId="4" r:id="rId3"/>
    <sheet name="SUIVI CAISSES NAVETTES 2025" sheetId="1" r:id="rId4"/>
    <sheet name="details volumes 2025" sheetId="6" r:id="rId5"/>
    <sheet name="liste" sheetId="2" r:id="rId6"/>
  </sheets>
  <definedNames>
    <definedName name="_xlnm._FilterDatabase" localSheetId="3" hidden="1">'SUIVI CAISSES NAVETTES 2025'!$B$5:$L$410</definedName>
    <definedName name="_xlnm.Print_Titles" localSheetId="4">'details volumes 2025'!$1:$3</definedName>
    <definedName name="_xlnm.Print_Titles" localSheetId="3">'SUIVI CAISSES NAVETTES 2025'!$1:$5</definedName>
    <definedName name="_xlnm.Print_Area" localSheetId="3">'SUIVI CAISSES NAVETTES 2025'!$D$5:$L$258</definedName>
    <definedName name="_xlnm.Print_Area" localSheetId="2">'TC SUIVI MAX MOIS 2025'!$A$1:$H$113</definedName>
  </definedNames>
  <calcPr calcId="191029"/>
  <pivotCaches>
    <pivotCache cacheId="0" r:id="rId7"/>
    <pivotCache cacheId="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9" i="1" l="1"/>
  <c r="M49" i="1"/>
  <c r="C49" i="1"/>
  <c r="B49" i="1" s="1"/>
  <c r="N43" i="1"/>
  <c r="M43" i="1"/>
  <c r="C43" i="1"/>
  <c r="B43" i="1" s="1"/>
  <c r="A43" i="1"/>
  <c r="C40" i="1"/>
  <c r="C39" i="1"/>
  <c r="H32" i="9"/>
  <c r="H4" i="1"/>
  <c r="A49" i="1" l="1"/>
  <c r="M34" i="1"/>
  <c r="M35" i="1"/>
  <c r="C28" i="1"/>
  <c r="C8" i="1"/>
  <c r="C9" i="1"/>
  <c r="C10" i="1"/>
  <c r="C11" i="1"/>
  <c r="C12" i="1"/>
  <c r="C13" i="1"/>
  <c r="A13" i="1" s="1"/>
  <c r="C14" i="1"/>
  <c r="A14" i="1" s="1"/>
  <c r="C15" i="1"/>
  <c r="C16" i="1"/>
  <c r="A16" i="1" s="1"/>
  <c r="C17" i="1"/>
  <c r="C18" i="1"/>
  <c r="A18" i="1" s="1"/>
  <c r="A19" i="1"/>
  <c r="C20" i="1"/>
  <c r="C21" i="1"/>
  <c r="C22" i="1"/>
  <c r="A22" i="1" s="1"/>
  <c r="C23" i="1"/>
  <c r="C24" i="1"/>
  <c r="C26" i="1"/>
  <c r="C27" i="1"/>
  <c r="A27" i="1" s="1"/>
  <c r="C29" i="1"/>
  <c r="C30" i="1"/>
  <c r="A30" i="1" s="1"/>
  <c r="C31" i="1"/>
  <c r="A31" i="1" s="1"/>
  <c r="C32" i="1"/>
  <c r="C33" i="1"/>
  <c r="C34" i="1"/>
  <c r="C35" i="1"/>
  <c r="C36" i="1"/>
  <c r="C37" i="1"/>
  <c r="C38" i="1"/>
  <c r="A38" i="1" s="1"/>
  <c r="A40" i="1"/>
  <c r="C41" i="1"/>
  <c r="C42" i="1"/>
  <c r="A42" i="1" s="1"/>
  <c r="C44" i="1"/>
  <c r="C45" i="1"/>
  <c r="C46" i="1"/>
  <c r="C47" i="1"/>
  <c r="C48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A62" i="1" s="1"/>
  <c r="C63" i="1"/>
  <c r="A63" i="1" s="1"/>
  <c r="C64" i="1"/>
  <c r="C65" i="1"/>
  <c r="C66" i="1"/>
  <c r="C67" i="1"/>
  <c r="C68" i="1"/>
  <c r="C69" i="1"/>
  <c r="A69" i="1" s="1"/>
  <c r="C70" i="1"/>
  <c r="C71" i="1"/>
  <c r="A71" i="1" s="1"/>
  <c r="C72" i="1"/>
  <c r="C73" i="1"/>
  <c r="C74" i="1"/>
  <c r="A74" i="1" s="1"/>
  <c r="C75" i="1"/>
  <c r="A75" i="1" s="1"/>
  <c r="C76" i="1"/>
  <c r="A76" i="1" s="1"/>
  <c r="C77" i="1"/>
  <c r="A77" i="1" s="1"/>
  <c r="C78" i="1"/>
  <c r="C79" i="1"/>
  <c r="C80" i="1"/>
  <c r="C81" i="1"/>
  <c r="C82" i="1"/>
  <c r="C83" i="1"/>
  <c r="C84" i="1"/>
  <c r="C85" i="1"/>
  <c r="A85" i="1" s="1"/>
  <c r="C86" i="1"/>
  <c r="A86" i="1" s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A100" i="1" s="1"/>
  <c r="C101" i="1"/>
  <c r="A101" i="1" s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A119" i="1" s="1"/>
  <c r="C120" i="1"/>
  <c r="C121" i="1"/>
  <c r="C122" i="1"/>
  <c r="A122" i="1" s="1"/>
  <c r="C123" i="1"/>
  <c r="A123" i="1" s="1"/>
  <c r="C124" i="1"/>
  <c r="C125" i="1"/>
  <c r="C126" i="1"/>
  <c r="C127" i="1"/>
  <c r="C128" i="1"/>
  <c r="C129" i="1"/>
  <c r="A129" i="1" s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A149" i="1" s="1"/>
  <c r="C150" i="1"/>
  <c r="A150" i="1" s="1"/>
  <c r="C151" i="1"/>
  <c r="C152" i="1"/>
  <c r="C153" i="1"/>
  <c r="C154" i="1"/>
  <c r="C155" i="1"/>
  <c r="C156" i="1"/>
  <c r="C157" i="1"/>
  <c r="A157" i="1" s="1"/>
  <c r="C158" i="1"/>
  <c r="C159" i="1"/>
  <c r="A159" i="1" s="1"/>
  <c r="C160" i="1"/>
  <c r="C161" i="1"/>
  <c r="C162" i="1"/>
  <c r="C163" i="1"/>
  <c r="C164" i="1"/>
  <c r="A164" i="1" s="1"/>
  <c r="C165" i="1"/>
  <c r="C166" i="1"/>
  <c r="C167" i="1"/>
  <c r="C168" i="1"/>
  <c r="C169" i="1"/>
  <c r="A169" i="1" s="1"/>
  <c r="C170" i="1"/>
  <c r="A170" i="1" s="1"/>
  <c r="C171" i="1"/>
  <c r="C172" i="1"/>
  <c r="C173" i="1"/>
  <c r="C174" i="1"/>
  <c r="C175" i="1"/>
  <c r="A175" i="1" s="1"/>
  <c r="C176" i="1"/>
  <c r="A176" i="1" s="1"/>
  <c r="C177" i="1"/>
  <c r="C178" i="1"/>
  <c r="C179" i="1"/>
  <c r="C180" i="1"/>
  <c r="C181" i="1"/>
  <c r="C182" i="1"/>
  <c r="A182" i="1" s="1"/>
  <c r="C183" i="1"/>
  <c r="A183" i="1" s="1"/>
  <c r="C184" i="1"/>
  <c r="C185" i="1"/>
  <c r="C186" i="1"/>
  <c r="C187" i="1"/>
  <c r="C188" i="1"/>
  <c r="A188" i="1" s="1"/>
  <c r="C189" i="1"/>
  <c r="A189" i="1" s="1"/>
  <c r="C190" i="1"/>
  <c r="C191" i="1"/>
  <c r="A191" i="1" s="1"/>
  <c r="C192" i="1"/>
  <c r="A192" i="1" s="1"/>
  <c r="C193" i="1"/>
  <c r="C194" i="1"/>
  <c r="C195" i="1"/>
  <c r="A195" i="1" s="1"/>
  <c r="C196" i="1"/>
  <c r="A196" i="1" s="1"/>
  <c r="C197" i="1"/>
  <c r="C198" i="1"/>
  <c r="C199" i="1"/>
  <c r="A199" i="1" s="1"/>
  <c r="C200" i="1"/>
  <c r="C201" i="1"/>
  <c r="C202" i="1"/>
  <c r="C203" i="1"/>
  <c r="C204" i="1"/>
  <c r="C205" i="1"/>
  <c r="A205" i="1" s="1"/>
  <c r="C206" i="1"/>
  <c r="C207" i="1"/>
  <c r="A207" i="1" s="1"/>
  <c r="C208" i="1"/>
  <c r="A208" i="1" s="1"/>
  <c r="C209" i="1"/>
  <c r="C210" i="1"/>
  <c r="C211" i="1"/>
  <c r="C212" i="1"/>
  <c r="A212" i="1" s="1"/>
  <c r="C213" i="1"/>
  <c r="C214" i="1"/>
  <c r="C215" i="1"/>
  <c r="C216" i="1"/>
  <c r="C217" i="1"/>
  <c r="A217" i="1" s="1"/>
  <c r="C218" i="1"/>
  <c r="A218" i="1" s="1"/>
  <c r="C219" i="1"/>
  <c r="C220" i="1"/>
  <c r="C221" i="1"/>
  <c r="C222" i="1"/>
  <c r="C223" i="1"/>
  <c r="A223" i="1" s="1"/>
  <c r="C224" i="1"/>
  <c r="A224" i="1" s="1"/>
  <c r="C225" i="1"/>
  <c r="C226" i="1"/>
  <c r="C227" i="1"/>
  <c r="C228" i="1"/>
  <c r="C229" i="1"/>
  <c r="C230" i="1"/>
  <c r="C231" i="1"/>
  <c r="C232" i="1"/>
  <c r="A232" i="1" s="1"/>
  <c r="C233" i="1"/>
  <c r="C234" i="1"/>
  <c r="C235" i="1"/>
  <c r="C236" i="1"/>
  <c r="C237" i="1"/>
  <c r="A237" i="1" s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A261" i="1" s="1"/>
  <c r="C262" i="1"/>
  <c r="A262" i="1" s="1"/>
  <c r="C263" i="1"/>
  <c r="A263" i="1" s="1"/>
  <c r="C264" i="1"/>
  <c r="C265" i="1"/>
  <c r="C266" i="1"/>
  <c r="A266" i="1" s="1"/>
  <c r="C267" i="1"/>
  <c r="C268" i="1"/>
  <c r="A268" i="1" s="1"/>
  <c r="C269" i="1"/>
  <c r="C270" i="1"/>
  <c r="C271" i="1"/>
  <c r="C272" i="1"/>
  <c r="C273" i="1"/>
  <c r="A273" i="1" s="1"/>
  <c r="C274" i="1"/>
  <c r="A274" i="1" s="1"/>
  <c r="C275" i="1"/>
  <c r="C276" i="1"/>
  <c r="C277" i="1"/>
  <c r="C278" i="1"/>
  <c r="C279" i="1"/>
  <c r="C280" i="1"/>
  <c r="C281" i="1"/>
  <c r="A281" i="1" s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A302" i="1" s="1"/>
  <c r="C303" i="1"/>
  <c r="A303" i="1" s="1"/>
  <c r="C304" i="1"/>
  <c r="C305" i="1"/>
  <c r="C306" i="1"/>
  <c r="C307" i="1"/>
  <c r="C308" i="1"/>
  <c r="C309" i="1"/>
  <c r="C310" i="1"/>
  <c r="A310" i="1" s="1"/>
  <c r="C311" i="1"/>
  <c r="A311" i="1" s="1"/>
  <c r="C312" i="1"/>
  <c r="C313" i="1"/>
  <c r="C314" i="1"/>
  <c r="A314" i="1" s="1"/>
  <c r="C315" i="1"/>
  <c r="C316" i="1"/>
  <c r="C317" i="1"/>
  <c r="C318" i="1"/>
  <c r="A318" i="1" s="1"/>
  <c r="C319" i="1"/>
  <c r="A319" i="1" s="1"/>
  <c r="C320" i="1"/>
  <c r="A320" i="1" s="1"/>
  <c r="C321" i="1"/>
  <c r="A321" i="1" s="1"/>
  <c r="C322" i="1"/>
  <c r="A322" i="1" s="1"/>
  <c r="C323" i="1"/>
  <c r="A323" i="1" s="1"/>
  <c r="C324" i="1"/>
  <c r="C325" i="1"/>
  <c r="A325" i="1" s="1"/>
  <c r="C326" i="1"/>
  <c r="C327" i="1"/>
  <c r="A327" i="1" s="1"/>
  <c r="C328" i="1"/>
  <c r="A328" i="1" s="1"/>
  <c r="C329" i="1"/>
  <c r="C330" i="1"/>
  <c r="A330" i="1" s="1"/>
  <c r="C331" i="1"/>
  <c r="A331" i="1" s="1"/>
  <c r="C332" i="1"/>
  <c r="A332" i="1" s="1"/>
  <c r="C333" i="1"/>
  <c r="B333" i="1" s="1"/>
  <c r="C334" i="1"/>
  <c r="B334" i="1" s="1"/>
  <c r="C335" i="1"/>
  <c r="B335" i="1" s="1"/>
  <c r="C336" i="1"/>
  <c r="B336" i="1" s="1"/>
  <c r="C337" i="1"/>
  <c r="B337" i="1" s="1"/>
  <c r="C338" i="1"/>
  <c r="B338" i="1" s="1"/>
  <c r="C339" i="1"/>
  <c r="A339" i="1" s="1"/>
  <c r="C340" i="1"/>
  <c r="A340" i="1" s="1"/>
  <c r="C341" i="1"/>
  <c r="C342" i="1"/>
  <c r="C343" i="1"/>
  <c r="A343" i="1" s="1"/>
  <c r="C344" i="1"/>
  <c r="B344" i="1" s="1"/>
  <c r="C345" i="1"/>
  <c r="B345" i="1" s="1"/>
  <c r="C346" i="1"/>
  <c r="B346" i="1" s="1"/>
  <c r="C347" i="1"/>
  <c r="B347" i="1" s="1"/>
  <c r="C348" i="1"/>
  <c r="B348" i="1" s="1"/>
  <c r="C349" i="1"/>
  <c r="B349" i="1" s="1"/>
  <c r="C350" i="1"/>
  <c r="A350" i="1" s="1"/>
  <c r="C351" i="1"/>
  <c r="B351" i="1" s="1"/>
  <c r="C352" i="1"/>
  <c r="B352" i="1" s="1"/>
  <c r="C353" i="1"/>
  <c r="B353" i="1" s="1"/>
  <c r="C354" i="1"/>
  <c r="B354" i="1" s="1"/>
  <c r="C355" i="1"/>
  <c r="B355" i="1" s="1"/>
  <c r="C356" i="1"/>
  <c r="B356" i="1" s="1"/>
  <c r="C357" i="1"/>
  <c r="B357" i="1" s="1"/>
  <c r="C358" i="1"/>
  <c r="B358" i="1" s="1"/>
  <c r="C359" i="1"/>
  <c r="B359" i="1" s="1"/>
  <c r="C360" i="1"/>
  <c r="B360" i="1" s="1"/>
  <c r="C361" i="1"/>
  <c r="B361" i="1" s="1"/>
  <c r="C362" i="1"/>
  <c r="B362" i="1" s="1"/>
  <c r="C363" i="1"/>
  <c r="B363" i="1" s="1"/>
  <c r="C364" i="1"/>
  <c r="B364" i="1" s="1"/>
  <c r="C365" i="1"/>
  <c r="B365" i="1" s="1"/>
  <c r="C366" i="1"/>
  <c r="B366" i="1" s="1"/>
  <c r="C367" i="1"/>
  <c r="B367" i="1" s="1"/>
  <c r="C368" i="1"/>
  <c r="B368" i="1" s="1"/>
  <c r="C369" i="1"/>
  <c r="A369" i="1" s="1"/>
  <c r="C370" i="1"/>
  <c r="B370" i="1" s="1"/>
  <c r="C371" i="1"/>
  <c r="A371" i="1" s="1"/>
  <c r="C372" i="1"/>
  <c r="B372" i="1" s="1"/>
  <c r="C373" i="1"/>
  <c r="B373" i="1" s="1"/>
  <c r="C374" i="1"/>
  <c r="B374" i="1" s="1"/>
  <c r="C375" i="1"/>
  <c r="B375" i="1" s="1"/>
  <c r="C376" i="1"/>
  <c r="B376" i="1" s="1"/>
  <c r="C377" i="1"/>
  <c r="B377" i="1" s="1"/>
  <c r="C378" i="1"/>
  <c r="B378" i="1" s="1"/>
  <c r="C379" i="1"/>
  <c r="B379" i="1" s="1"/>
  <c r="C380" i="1"/>
  <c r="A380" i="1" s="1"/>
  <c r="C381" i="1"/>
  <c r="B381" i="1" s="1"/>
  <c r="C382" i="1"/>
  <c r="B382" i="1" s="1"/>
  <c r="C383" i="1"/>
  <c r="A383" i="1" s="1"/>
  <c r="C384" i="1"/>
  <c r="B384" i="1" s="1"/>
  <c r="C385" i="1"/>
  <c r="B385" i="1" s="1"/>
  <c r="C386" i="1"/>
  <c r="A386" i="1" s="1"/>
  <c r="C387" i="1"/>
  <c r="B387" i="1" s="1"/>
  <c r="C388" i="1"/>
  <c r="B388" i="1" s="1"/>
  <c r="C389" i="1"/>
  <c r="A389" i="1" s="1"/>
  <c r="C390" i="1"/>
  <c r="B390" i="1" s="1"/>
  <c r="C391" i="1"/>
  <c r="B391" i="1" s="1"/>
  <c r="C392" i="1"/>
  <c r="A392" i="1" s="1"/>
  <c r="C393" i="1"/>
  <c r="A393" i="1" s="1"/>
  <c r="C394" i="1"/>
  <c r="B394" i="1" s="1"/>
  <c r="C395" i="1"/>
  <c r="A395" i="1" s="1"/>
  <c r="C396" i="1"/>
  <c r="B396" i="1" s="1"/>
  <c r="C397" i="1"/>
  <c r="B397" i="1" s="1"/>
  <c r="C398" i="1"/>
  <c r="B398" i="1" s="1"/>
  <c r="C399" i="1"/>
  <c r="B399" i="1" s="1"/>
  <c r="C400" i="1"/>
  <c r="A400" i="1" s="1"/>
  <c r="C401" i="1"/>
  <c r="B401" i="1" s="1"/>
  <c r="C402" i="1"/>
  <c r="B402" i="1" s="1"/>
  <c r="C403" i="1"/>
  <c r="B403" i="1" s="1"/>
  <c r="C404" i="1"/>
  <c r="B404" i="1" s="1"/>
  <c r="C405" i="1"/>
  <c r="B405" i="1" s="1"/>
  <c r="C406" i="1"/>
  <c r="A406" i="1" s="1"/>
  <c r="C407" i="1"/>
  <c r="B407" i="1" s="1"/>
  <c r="C408" i="1"/>
  <c r="B408" i="1" s="1"/>
  <c r="C409" i="1"/>
  <c r="A409" i="1" s="1"/>
  <c r="C6" i="1"/>
  <c r="O2" i="1" s="1"/>
  <c r="N406" i="1"/>
  <c r="M406" i="1"/>
  <c r="N405" i="1"/>
  <c r="M405" i="1"/>
  <c r="N404" i="1"/>
  <c r="M404" i="1"/>
  <c r="N403" i="1"/>
  <c r="M403" i="1"/>
  <c r="N410" i="1"/>
  <c r="M410" i="1"/>
  <c r="C410" i="1"/>
  <c r="B410" i="1" s="1"/>
  <c r="N409" i="1"/>
  <c r="M409" i="1"/>
  <c r="N408" i="1"/>
  <c r="M408" i="1"/>
  <c r="N407" i="1"/>
  <c r="M407" i="1"/>
  <c r="N402" i="1"/>
  <c r="M402" i="1"/>
  <c r="N401" i="1"/>
  <c r="M401" i="1"/>
  <c r="N399" i="1"/>
  <c r="M399" i="1"/>
  <c r="N398" i="1"/>
  <c r="M398" i="1"/>
  <c r="N397" i="1"/>
  <c r="M397" i="1"/>
  <c r="N396" i="1"/>
  <c r="M396" i="1"/>
  <c r="N395" i="1"/>
  <c r="M395" i="1"/>
  <c r="N394" i="1"/>
  <c r="M394" i="1"/>
  <c r="N393" i="1"/>
  <c r="M393" i="1"/>
  <c r="N392" i="1"/>
  <c r="M392" i="1"/>
  <c r="N391" i="1"/>
  <c r="M391" i="1"/>
  <c r="N390" i="1"/>
  <c r="M390" i="1"/>
  <c r="N389" i="1"/>
  <c r="M389" i="1"/>
  <c r="N388" i="1"/>
  <c r="M388" i="1"/>
  <c r="N387" i="1"/>
  <c r="M387" i="1"/>
  <c r="N386" i="1"/>
  <c r="M386" i="1"/>
  <c r="N385" i="1"/>
  <c r="M385" i="1"/>
  <c r="N384" i="1"/>
  <c r="M384" i="1"/>
  <c r="N383" i="1"/>
  <c r="M383" i="1"/>
  <c r="N382" i="1"/>
  <c r="M382" i="1"/>
  <c r="N381" i="1"/>
  <c r="M381" i="1"/>
  <c r="N380" i="1"/>
  <c r="M380" i="1"/>
  <c r="M348" i="1"/>
  <c r="N348" i="1"/>
  <c r="M349" i="1"/>
  <c r="N349" i="1"/>
  <c r="M350" i="1"/>
  <c r="N350" i="1"/>
  <c r="M351" i="1"/>
  <c r="N351" i="1"/>
  <c r="M352" i="1"/>
  <c r="N352" i="1"/>
  <c r="M353" i="1"/>
  <c r="N353" i="1"/>
  <c r="M354" i="1"/>
  <c r="N354" i="1"/>
  <c r="M355" i="1"/>
  <c r="N355" i="1"/>
  <c r="M356" i="1"/>
  <c r="N356" i="1"/>
  <c r="M357" i="1"/>
  <c r="N357" i="1"/>
  <c r="M358" i="1"/>
  <c r="N358" i="1"/>
  <c r="M359" i="1"/>
  <c r="N359" i="1"/>
  <c r="M360" i="1"/>
  <c r="N360" i="1"/>
  <c r="M361" i="1"/>
  <c r="N361" i="1"/>
  <c r="M362" i="1"/>
  <c r="N362" i="1"/>
  <c r="M363" i="1"/>
  <c r="N363" i="1"/>
  <c r="M364" i="1"/>
  <c r="N364" i="1"/>
  <c r="M365" i="1"/>
  <c r="N365" i="1"/>
  <c r="M366" i="1"/>
  <c r="N366" i="1"/>
  <c r="M367" i="1"/>
  <c r="N367" i="1"/>
  <c r="M368" i="1"/>
  <c r="N368" i="1"/>
  <c r="M369" i="1"/>
  <c r="N369" i="1"/>
  <c r="M370" i="1"/>
  <c r="N370" i="1"/>
  <c r="M371" i="1"/>
  <c r="N371" i="1"/>
  <c r="M372" i="1"/>
  <c r="N372" i="1"/>
  <c r="M373" i="1"/>
  <c r="N373" i="1"/>
  <c r="M374" i="1"/>
  <c r="N374" i="1"/>
  <c r="M375" i="1"/>
  <c r="N375" i="1"/>
  <c r="M376" i="1"/>
  <c r="N376" i="1"/>
  <c r="M377" i="1"/>
  <c r="N377" i="1"/>
  <c r="M378" i="1"/>
  <c r="N378" i="1"/>
  <c r="M379" i="1"/>
  <c r="N379" i="1"/>
  <c r="M400" i="1"/>
  <c r="N400" i="1"/>
  <c r="M346" i="1"/>
  <c r="N346" i="1"/>
  <c r="M347" i="1"/>
  <c r="N347" i="1"/>
  <c r="M339" i="1"/>
  <c r="N339" i="1"/>
  <c r="M340" i="1"/>
  <c r="N340" i="1"/>
  <c r="M341" i="1"/>
  <c r="N341" i="1"/>
  <c r="M342" i="1"/>
  <c r="N342" i="1"/>
  <c r="M343" i="1"/>
  <c r="N343" i="1"/>
  <c r="M344" i="1"/>
  <c r="N344" i="1"/>
  <c r="M345" i="1"/>
  <c r="N345" i="1"/>
  <c r="A312" i="1"/>
  <c r="A282" i="1"/>
  <c r="A267" i="1"/>
  <c r="A250" i="1"/>
  <c r="A222" i="1"/>
  <c r="A221" i="1"/>
  <c r="A220" i="1"/>
  <c r="A216" i="1"/>
  <c r="A204" i="1"/>
  <c r="A202" i="1"/>
  <c r="A200" i="1"/>
  <c r="A198" i="1"/>
  <c r="A197" i="1"/>
  <c r="A174" i="1"/>
  <c r="A156" i="1"/>
  <c r="A155" i="1"/>
  <c r="A146" i="1"/>
  <c r="A142" i="1"/>
  <c r="A128" i="1"/>
  <c r="A125" i="1"/>
  <c r="A51" i="1"/>
  <c r="A50" i="1"/>
  <c r="A39" i="1"/>
  <c r="A29" i="1"/>
  <c r="A28" i="1"/>
  <c r="A25" i="1"/>
  <c r="A24" i="1"/>
  <c r="A21" i="1"/>
  <c r="N333" i="1"/>
  <c r="N334" i="1"/>
  <c r="N335" i="1"/>
  <c r="N336" i="1"/>
  <c r="N337" i="1"/>
  <c r="N338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A324" i="1"/>
  <c r="A326" i="1"/>
  <c r="A329" i="1"/>
  <c r="A341" i="1"/>
  <c r="A342" i="1"/>
  <c r="M326" i="1"/>
  <c r="M325" i="1"/>
  <c r="M324" i="1"/>
  <c r="M323" i="1"/>
  <c r="M322" i="1"/>
  <c r="M321" i="1"/>
  <c r="M320" i="1"/>
  <c r="M319" i="1"/>
  <c r="M318" i="1"/>
  <c r="M317" i="1"/>
  <c r="A317" i="1"/>
  <c r="M316" i="1"/>
  <c r="M315" i="1"/>
  <c r="M314" i="1"/>
  <c r="M313" i="1"/>
  <c r="M312" i="1"/>
  <c r="M311" i="1"/>
  <c r="M310" i="1"/>
  <c r="M309" i="1"/>
  <c r="C227" i="6"/>
  <c r="B227" i="6"/>
  <c r="H13" i="4"/>
  <c r="H17" i="4"/>
  <c r="H9" i="4"/>
  <c r="H16" i="4"/>
  <c r="H14" i="4"/>
  <c r="H12" i="4"/>
  <c r="H8" i="4"/>
  <c r="H7" i="4"/>
  <c r="H6" i="4"/>
  <c r="H15" i="4"/>
  <c r="H11" i="4"/>
  <c r="H10" i="4"/>
  <c r="A6" i="1" l="1"/>
  <c r="A337" i="1"/>
  <c r="A351" i="1"/>
  <c r="B350" i="1"/>
  <c r="A41" i="1"/>
  <c r="B369" i="1"/>
  <c r="A370" i="1"/>
  <c r="A365" i="1"/>
  <c r="A403" i="1"/>
  <c r="B406" i="1"/>
  <c r="A405" i="1"/>
  <c r="A404" i="1"/>
  <c r="A402" i="1"/>
  <c r="B409" i="1"/>
  <c r="A401" i="1"/>
  <c r="A407" i="1"/>
  <c r="A410" i="1"/>
  <c r="A408" i="1"/>
  <c r="B400" i="1"/>
  <c r="A388" i="1"/>
  <c r="A382" i="1"/>
  <c r="A391" i="1"/>
  <c r="B393" i="1"/>
  <c r="A385" i="1"/>
  <c r="A381" i="1"/>
  <c r="A394" i="1"/>
  <c r="B395" i="1"/>
  <c r="B386" i="1"/>
  <c r="B389" i="1"/>
  <c r="B383" i="1"/>
  <c r="B380" i="1"/>
  <c r="B392" i="1"/>
  <c r="A398" i="1"/>
  <c r="A384" i="1"/>
  <c r="A396" i="1"/>
  <c r="A387" i="1"/>
  <c r="A399" i="1"/>
  <c r="A397" i="1"/>
  <c r="A390" i="1"/>
  <c r="B371" i="1"/>
  <c r="A344" i="1"/>
  <c r="A347" i="1"/>
  <c r="A345" i="1"/>
  <c r="A346" i="1"/>
  <c r="A356" i="1"/>
  <c r="A352" i="1"/>
  <c r="A349" i="1"/>
  <c r="A379" i="1"/>
  <c r="A348" i="1"/>
  <c r="A378" i="1"/>
  <c r="A377" i="1"/>
  <c r="A376" i="1"/>
  <c r="A375" i="1"/>
  <c r="A374" i="1"/>
  <c r="A373" i="1"/>
  <c r="A372" i="1"/>
  <c r="A368" i="1"/>
  <c r="A367" i="1"/>
  <c r="A366" i="1"/>
  <c r="A364" i="1"/>
  <c r="A363" i="1"/>
  <c r="A362" i="1"/>
  <c r="A361" i="1"/>
  <c r="A360" i="1"/>
  <c r="A359" i="1"/>
  <c r="A358" i="1"/>
  <c r="A357" i="1"/>
  <c r="A355" i="1"/>
  <c r="A354" i="1"/>
  <c r="A353" i="1"/>
  <c r="A338" i="1"/>
  <c r="B343" i="1"/>
  <c r="A335" i="1"/>
  <c r="A336" i="1"/>
  <c r="B342" i="1"/>
  <c r="B341" i="1"/>
  <c r="B340" i="1"/>
  <c r="B339" i="1"/>
  <c r="A333" i="1"/>
  <c r="A334" i="1"/>
  <c r="B310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M308" i="1"/>
  <c r="M307" i="1"/>
  <c r="M306" i="1"/>
  <c r="M305" i="1"/>
  <c r="M304" i="1"/>
  <c r="M303" i="1"/>
  <c r="B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N274" i="1"/>
  <c r="M274" i="1"/>
  <c r="B274" i="1"/>
  <c r="I4" i="4"/>
  <c r="B267" i="1"/>
  <c r="B261" i="1"/>
  <c r="A260" i="1"/>
  <c r="A244" i="1"/>
  <c r="A245" i="1"/>
  <c r="A246" i="1"/>
  <c r="A247" i="1"/>
  <c r="A248" i="1"/>
  <c r="A249" i="1"/>
  <c r="A251" i="1"/>
  <c r="A252" i="1"/>
  <c r="A253" i="1"/>
  <c r="A254" i="1"/>
  <c r="A255" i="1"/>
  <c r="A256" i="1"/>
  <c r="A257" i="1"/>
  <c r="A258" i="1"/>
  <c r="A259" i="1"/>
  <c r="B262" i="1"/>
  <c r="B263" i="1"/>
  <c r="B266" i="1"/>
  <c r="B268" i="1"/>
  <c r="B273" i="1"/>
  <c r="B281" i="1"/>
  <c r="B282" i="1"/>
  <c r="B302" i="1"/>
  <c r="B311" i="1"/>
  <c r="B312" i="1"/>
  <c r="B314" i="1"/>
  <c r="A241" i="1"/>
  <c r="A242" i="1"/>
  <c r="A243" i="1"/>
  <c r="D23" i="4"/>
  <c r="B272" i="1" l="1"/>
  <c r="A272" i="1"/>
  <c r="B271" i="1"/>
  <c r="A271" i="1"/>
  <c r="B300" i="1"/>
  <c r="A300" i="1"/>
  <c r="B288" i="1"/>
  <c r="A288" i="1"/>
  <c r="B276" i="1"/>
  <c r="A276" i="1"/>
  <c r="B298" i="1"/>
  <c r="A298" i="1"/>
  <c r="B286" i="1"/>
  <c r="A286" i="1"/>
  <c r="B297" i="1"/>
  <c r="A297" i="1"/>
  <c r="B285" i="1"/>
  <c r="A285" i="1"/>
  <c r="B277" i="1"/>
  <c r="A277" i="1"/>
  <c r="B299" i="1"/>
  <c r="A299" i="1"/>
  <c r="B284" i="1"/>
  <c r="A284" i="1"/>
  <c r="B308" i="1"/>
  <c r="A308" i="1"/>
  <c r="B307" i="1"/>
  <c r="A307" i="1"/>
  <c r="B294" i="1"/>
  <c r="A294" i="1"/>
  <c r="B269" i="1"/>
  <c r="A269" i="1"/>
  <c r="B313" i="1"/>
  <c r="A313" i="1"/>
  <c r="B275" i="1"/>
  <c r="A275" i="1"/>
  <c r="B296" i="1"/>
  <c r="A296" i="1"/>
  <c r="B306" i="1"/>
  <c r="A306" i="1"/>
  <c r="B293" i="1"/>
  <c r="A293" i="1"/>
  <c r="B265" i="1"/>
  <c r="A265" i="1"/>
  <c r="B270" i="1"/>
  <c r="A270" i="1"/>
  <c r="B301" i="1"/>
  <c r="A301" i="1"/>
  <c r="B305" i="1"/>
  <c r="A305" i="1"/>
  <c r="B292" i="1"/>
  <c r="A292" i="1"/>
  <c r="B280" i="1"/>
  <c r="A280" i="1"/>
  <c r="B264" i="1"/>
  <c r="A264" i="1"/>
  <c r="B315" i="1"/>
  <c r="A315" i="1"/>
  <c r="B309" i="1"/>
  <c r="A309" i="1"/>
  <c r="B295" i="1"/>
  <c r="A295" i="1"/>
  <c r="B283" i="1"/>
  <c r="A283" i="1"/>
  <c r="B304" i="1"/>
  <c r="A304" i="1"/>
  <c r="B291" i="1"/>
  <c r="A291" i="1"/>
  <c r="B279" i="1"/>
  <c r="A279" i="1"/>
  <c r="B289" i="1"/>
  <c r="A289" i="1"/>
  <c r="B287" i="1"/>
  <c r="A287" i="1"/>
  <c r="B316" i="1"/>
  <c r="A316" i="1"/>
  <c r="B290" i="1"/>
  <c r="A290" i="1"/>
  <c r="B278" i="1"/>
  <c r="A278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37" i="1"/>
  <c r="B232" i="1"/>
  <c r="H3" i="1"/>
  <c r="B188" i="1"/>
  <c r="B189" i="1"/>
  <c r="B191" i="1"/>
  <c r="B192" i="1"/>
  <c r="M156" i="1"/>
  <c r="B156" i="1"/>
  <c r="N152" i="1"/>
  <c r="B119" i="1"/>
  <c r="B122" i="1"/>
  <c r="B123" i="1"/>
  <c r="B125" i="1"/>
  <c r="B128" i="1"/>
  <c r="B129" i="1"/>
  <c r="B142" i="1"/>
  <c r="B146" i="1"/>
  <c r="B149" i="1"/>
  <c r="B150" i="1"/>
  <c r="B155" i="1"/>
  <c r="B157" i="1"/>
  <c r="B159" i="1"/>
  <c r="B164" i="1"/>
  <c r="B169" i="1"/>
  <c r="B170" i="1"/>
  <c r="B174" i="1"/>
  <c r="B175" i="1"/>
  <c r="B176" i="1"/>
  <c r="B182" i="1"/>
  <c r="B183" i="1"/>
  <c r="B195" i="1"/>
  <c r="B196" i="1"/>
  <c r="B197" i="1"/>
  <c r="B198" i="1"/>
  <c r="B199" i="1"/>
  <c r="B200" i="1"/>
  <c r="B202" i="1"/>
  <c r="B204" i="1"/>
  <c r="B205" i="1"/>
  <c r="B207" i="1"/>
  <c r="B208" i="1"/>
  <c r="B212" i="1"/>
  <c r="B216" i="1"/>
  <c r="B217" i="1"/>
  <c r="B218" i="1"/>
  <c r="B220" i="1"/>
  <c r="B221" i="1"/>
  <c r="B222" i="1"/>
  <c r="B223" i="1"/>
  <c r="B224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5" i="1"/>
  <c r="M276" i="1"/>
  <c r="M277" i="1"/>
  <c r="M278" i="1"/>
  <c r="M112" i="1"/>
  <c r="M111" i="1"/>
  <c r="M110" i="1"/>
  <c r="M109" i="1"/>
  <c r="B116" i="1" l="1"/>
  <c r="A116" i="1"/>
  <c r="B179" i="1"/>
  <c r="A179" i="1"/>
  <c r="B231" i="1"/>
  <c r="A231" i="1"/>
  <c r="B206" i="1"/>
  <c r="A206" i="1"/>
  <c r="B194" i="1"/>
  <c r="A194" i="1"/>
  <c r="B178" i="1"/>
  <c r="A178" i="1"/>
  <c r="B166" i="1"/>
  <c r="A166" i="1"/>
  <c r="B153" i="1"/>
  <c r="A153" i="1"/>
  <c r="B141" i="1"/>
  <c r="A141" i="1"/>
  <c r="B127" i="1"/>
  <c r="A127" i="1"/>
  <c r="B114" i="1"/>
  <c r="A114" i="1"/>
  <c r="B186" i="1"/>
  <c r="A186" i="1"/>
  <c r="B165" i="1"/>
  <c r="A165" i="1"/>
  <c r="B233" i="1"/>
  <c r="A233" i="1"/>
  <c r="B143" i="1"/>
  <c r="A143" i="1"/>
  <c r="B115" i="1"/>
  <c r="A115" i="1"/>
  <c r="B152" i="1"/>
  <c r="A152" i="1"/>
  <c r="B151" i="1"/>
  <c r="A151" i="1"/>
  <c r="B139" i="1"/>
  <c r="A139" i="1"/>
  <c r="B112" i="1"/>
  <c r="A112" i="1"/>
  <c r="B234" i="1"/>
  <c r="A234" i="1"/>
  <c r="B126" i="1"/>
  <c r="A126" i="1"/>
  <c r="B229" i="1"/>
  <c r="A229" i="1"/>
  <c r="B227" i="1"/>
  <c r="A227" i="1"/>
  <c r="B215" i="1"/>
  <c r="A215" i="1"/>
  <c r="B203" i="1"/>
  <c r="A203" i="1"/>
  <c r="B163" i="1"/>
  <c r="A163" i="1"/>
  <c r="B138" i="1"/>
  <c r="A138" i="1"/>
  <c r="B124" i="1"/>
  <c r="A124" i="1"/>
  <c r="B111" i="1"/>
  <c r="A111" i="1"/>
  <c r="B190" i="1"/>
  <c r="A190" i="1"/>
  <c r="B235" i="1"/>
  <c r="A235" i="1"/>
  <c r="B180" i="1"/>
  <c r="A180" i="1"/>
  <c r="B167" i="1"/>
  <c r="A167" i="1"/>
  <c r="B177" i="1"/>
  <c r="A177" i="1"/>
  <c r="B140" i="1"/>
  <c r="A140" i="1"/>
  <c r="B226" i="1"/>
  <c r="A226" i="1"/>
  <c r="B214" i="1"/>
  <c r="A214" i="1"/>
  <c r="B162" i="1"/>
  <c r="A162" i="1"/>
  <c r="B137" i="1"/>
  <c r="A137" i="1"/>
  <c r="B110" i="1"/>
  <c r="A110" i="1"/>
  <c r="B236" i="1"/>
  <c r="A236" i="1"/>
  <c r="B168" i="1"/>
  <c r="A168" i="1"/>
  <c r="B230" i="1"/>
  <c r="A230" i="1"/>
  <c r="B154" i="1"/>
  <c r="A154" i="1"/>
  <c r="B113" i="1"/>
  <c r="A113" i="1"/>
  <c r="B225" i="1"/>
  <c r="A225" i="1"/>
  <c r="B213" i="1"/>
  <c r="A213" i="1"/>
  <c r="B201" i="1"/>
  <c r="A201" i="1"/>
  <c r="B185" i="1"/>
  <c r="A185" i="1"/>
  <c r="B173" i="1"/>
  <c r="A173" i="1"/>
  <c r="B161" i="1"/>
  <c r="A161" i="1"/>
  <c r="B148" i="1"/>
  <c r="A148" i="1"/>
  <c r="B136" i="1"/>
  <c r="A136" i="1"/>
  <c r="B109" i="1"/>
  <c r="A109" i="1"/>
  <c r="B238" i="1"/>
  <c r="A238" i="1"/>
  <c r="B184" i="1"/>
  <c r="A184" i="1"/>
  <c r="B160" i="1"/>
  <c r="A160" i="1"/>
  <c r="B187" i="1"/>
  <c r="A187" i="1"/>
  <c r="B211" i="1"/>
  <c r="A211" i="1"/>
  <c r="B171" i="1"/>
  <c r="A171" i="1"/>
  <c r="B132" i="1"/>
  <c r="A132" i="1"/>
  <c r="B120" i="1"/>
  <c r="A120" i="1"/>
  <c r="B134" i="1"/>
  <c r="A134" i="1"/>
  <c r="B239" i="1"/>
  <c r="A239" i="1"/>
  <c r="B172" i="1"/>
  <c r="A172" i="1"/>
  <c r="B133" i="1"/>
  <c r="A133" i="1"/>
  <c r="B121" i="1"/>
  <c r="A121" i="1"/>
  <c r="B210" i="1"/>
  <c r="A210" i="1"/>
  <c r="B158" i="1"/>
  <c r="A158" i="1"/>
  <c r="B145" i="1"/>
  <c r="A145" i="1"/>
  <c r="B131" i="1"/>
  <c r="A131" i="1"/>
  <c r="B135" i="1"/>
  <c r="A135" i="1"/>
  <c r="B193" i="1"/>
  <c r="A193" i="1"/>
  <c r="B240" i="1"/>
  <c r="A240" i="1"/>
  <c r="B219" i="1"/>
  <c r="A219" i="1"/>
  <c r="B147" i="1"/>
  <c r="A147" i="1"/>
  <c r="B118" i="1"/>
  <c r="A118" i="1"/>
  <c r="B209" i="1"/>
  <c r="A209" i="1"/>
  <c r="B181" i="1"/>
  <c r="A181" i="1"/>
  <c r="B144" i="1"/>
  <c r="A144" i="1"/>
  <c r="B130" i="1"/>
  <c r="A130" i="1"/>
  <c r="B117" i="1"/>
  <c r="A117" i="1"/>
  <c r="B228" i="1"/>
  <c r="A228" i="1"/>
  <c r="H23" i="4"/>
  <c r="M108" i="1"/>
  <c r="A108" i="1"/>
  <c r="M107" i="1"/>
  <c r="A107" i="1"/>
  <c r="M106" i="1"/>
  <c r="A106" i="1"/>
  <c r="A105" i="1"/>
  <c r="M105" i="1"/>
  <c r="M104" i="1"/>
  <c r="A104" i="1"/>
  <c r="M103" i="1"/>
  <c r="A103" i="1"/>
  <c r="N102" i="1"/>
  <c r="M102" i="1"/>
  <c r="A102" i="1"/>
  <c r="A99" i="1"/>
  <c r="A98" i="1"/>
  <c r="A97" i="1"/>
  <c r="A96" i="1"/>
  <c r="A95" i="1"/>
  <c r="A94" i="1"/>
  <c r="N78" i="1"/>
  <c r="M78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B71" i="1"/>
  <c r="B62" i="1"/>
  <c r="B63" i="1"/>
  <c r="B69" i="1"/>
  <c r="B74" i="1"/>
  <c r="B75" i="1"/>
  <c r="B76" i="1"/>
  <c r="B77" i="1"/>
  <c r="B85" i="1"/>
  <c r="B86" i="1"/>
  <c r="M55" i="1"/>
  <c r="M54" i="1"/>
  <c r="B84" i="1" l="1"/>
  <c r="A84" i="1"/>
  <c r="B68" i="1"/>
  <c r="A68" i="1"/>
  <c r="B56" i="1"/>
  <c r="A56" i="1"/>
  <c r="B59" i="1"/>
  <c r="A59" i="1"/>
  <c r="B82" i="1"/>
  <c r="A82" i="1"/>
  <c r="B66" i="1"/>
  <c r="A66" i="1"/>
  <c r="B54" i="1"/>
  <c r="A54" i="1"/>
  <c r="B72" i="1"/>
  <c r="A72" i="1"/>
  <c r="B57" i="1"/>
  <c r="A57" i="1"/>
  <c r="B80" i="1"/>
  <c r="A80" i="1"/>
  <c r="B65" i="1"/>
  <c r="A65" i="1"/>
  <c r="B70" i="1"/>
  <c r="A70" i="1"/>
  <c r="B67" i="1"/>
  <c r="A67" i="1"/>
  <c r="B78" i="1"/>
  <c r="A78" i="1"/>
  <c r="B64" i="1"/>
  <c r="A64" i="1"/>
  <c r="B79" i="1"/>
  <c r="A79" i="1"/>
  <c r="B87" i="1"/>
  <c r="A87" i="1"/>
  <c r="B58" i="1"/>
  <c r="A58" i="1"/>
  <c r="B81" i="1"/>
  <c r="A81" i="1"/>
  <c r="B90" i="1"/>
  <c r="A90" i="1"/>
  <c r="B91" i="1"/>
  <c r="A91" i="1"/>
  <c r="B55" i="1"/>
  <c r="A55" i="1"/>
  <c r="B89" i="1"/>
  <c r="A89" i="1"/>
  <c r="B61" i="1"/>
  <c r="A61" i="1"/>
  <c r="B83" i="1"/>
  <c r="A83" i="1"/>
  <c r="B92" i="1"/>
  <c r="A92" i="1"/>
  <c r="B88" i="1"/>
  <c r="A88" i="1"/>
  <c r="B73" i="1"/>
  <c r="A73" i="1"/>
  <c r="B60" i="1"/>
  <c r="A60" i="1"/>
  <c r="B93" i="1"/>
  <c r="A93" i="1"/>
  <c r="N47" i="1"/>
  <c r="N51" i="1"/>
  <c r="N50" i="1"/>
  <c r="M51" i="1"/>
  <c r="M50" i="1"/>
  <c r="B50" i="1"/>
  <c r="B51" i="1"/>
  <c r="A36" i="1"/>
  <c r="N16" i="1"/>
  <c r="M16" i="1"/>
  <c r="B16" i="1"/>
  <c r="N14" i="1"/>
  <c r="M14" i="1"/>
  <c r="B14" i="1"/>
  <c r="N13" i="1"/>
  <c r="M13" i="1"/>
  <c r="B13" i="1"/>
  <c r="N10" i="1"/>
  <c r="N11" i="1"/>
  <c r="N12" i="1"/>
  <c r="N15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4" i="1"/>
  <c r="N45" i="1"/>
  <c r="N46" i="1"/>
  <c r="N48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3" i="1"/>
  <c r="N154" i="1"/>
  <c r="N155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7" i="1"/>
  <c r="N8" i="1"/>
  <c r="N9" i="1"/>
  <c r="N6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6" i="1"/>
  <c r="M7" i="1" l="1"/>
  <c r="M8" i="1"/>
  <c r="M9" i="1"/>
  <c r="M10" i="1"/>
  <c r="M11" i="1"/>
  <c r="M12" i="1"/>
  <c r="M15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6" i="1"/>
  <c r="M37" i="1"/>
  <c r="M38" i="1"/>
  <c r="M39" i="1"/>
  <c r="M40" i="1"/>
  <c r="M41" i="1"/>
  <c r="M42" i="1"/>
  <c r="M44" i="1"/>
  <c r="M45" i="1"/>
  <c r="M46" i="1"/>
  <c r="M47" i="1"/>
  <c r="M48" i="1"/>
  <c r="M52" i="1"/>
  <c r="M53" i="1"/>
  <c r="M6" i="1"/>
  <c r="B42" i="1"/>
  <c r="B41" i="1"/>
  <c r="B40" i="1"/>
  <c r="B39" i="1"/>
  <c r="B38" i="1"/>
  <c r="B36" i="1"/>
  <c r="B31" i="1"/>
  <c r="B30" i="1"/>
  <c r="B29" i="1"/>
  <c r="B28" i="1"/>
  <c r="B27" i="1"/>
  <c r="B25" i="1"/>
  <c r="B24" i="1"/>
  <c r="B22" i="1"/>
  <c r="B21" i="1"/>
  <c r="B19" i="1"/>
  <c r="B18" i="1"/>
  <c r="C7" i="1"/>
  <c r="M4" i="1" l="1"/>
  <c r="B7" i="1"/>
  <c r="A7" i="1"/>
  <c r="B48" i="1"/>
  <c r="A48" i="1"/>
  <c r="B53" i="1"/>
  <c r="A53" i="1"/>
  <c r="B33" i="1"/>
  <c r="A33" i="1"/>
  <c r="B23" i="1"/>
  <c r="A23" i="1"/>
  <c r="B10" i="1"/>
  <c r="A10" i="1"/>
  <c r="B46" i="1"/>
  <c r="A46" i="1"/>
  <c r="B47" i="1"/>
  <c r="A47" i="1"/>
  <c r="B52" i="1"/>
  <c r="A52" i="1"/>
  <c r="B12" i="1"/>
  <c r="A12" i="1"/>
  <c r="B17" i="1"/>
  <c r="A17" i="1"/>
  <c r="B34" i="1"/>
  <c r="A34" i="1"/>
  <c r="B35" i="1"/>
  <c r="A35" i="1"/>
  <c r="B26" i="1"/>
  <c r="A26" i="1"/>
  <c r="B8" i="1"/>
  <c r="A8" i="1"/>
  <c r="B9" i="1"/>
  <c r="A9" i="1"/>
  <c r="B11" i="1"/>
  <c r="A11" i="1"/>
  <c r="B15" i="1"/>
  <c r="A15" i="1"/>
  <c r="B44" i="1"/>
  <c r="A44" i="1"/>
  <c r="B37" i="1"/>
  <c r="A37" i="1"/>
  <c r="B20" i="1"/>
  <c r="A20" i="1"/>
  <c r="B32" i="1"/>
  <c r="A32" i="1"/>
  <c r="B45" i="1"/>
  <c r="A45" i="1"/>
  <c r="E3" i="1"/>
  <c r="B2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CAPRA Jean-Marc</author>
  </authors>
  <commentList>
    <comment ref="M27" authorId="0" shapeId="0" xr:uid="{CC8A98DC-0891-4391-8511-E6AD4C05BDB7}">
      <text>
        <r>
          <rPr>
            <b/>
            <sz val="8"/>
            <color indexed="81"/>
            <rFont val="Tahoma"/>
            <family val="2"/>
          </rPr>
          <t>CAPRA Jean-Marc:</t>
        </r>
        <r>
          <rPr>
            <sz val="8"/>
            <color indexed="81"/>
            <rFont val="Tahoma"/>
            <family val="2"/>
          </rPr>
          <t xml:space="preserve">
A fait DIJON DIJON au lieu de DIJ BES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CAPRA Jean-Marc</author>
  </authors>
  <commentList>
    <comment ref="B5" authorId="0" shapeId="0" xr:uid="{2953D2E8-DB6E-431C-8560-2F6D3E561401}">
      <text>
        <r>
          <rPr>
            <sz val="9"/>
            <color indexed="81"/>
            <rFont val="Tahoma"/>
            <family val="2"/>
          </rPr>
          <t xml:space="preserve">CAPRA Jean-Marc:
</t>
        </r>
        <r>
          <rPr>
            <b/>
            <sz val="9"/>
            <color indexed="81"/>
            <rFont val="Tahoma"/>
            <family val="2"/>
          </rPr>
          <t>ne rien saisir cases jaunes = formules en A,B et C</t>
        </r>
      </text>
    </comment>
    <comment ref="G5" authorId="0" shapeId="0" xr:uid="{84DA2048-17C2-4910-87D7-D21A0AA6F93E}">
      <text>
        <r>
          <rPr>
            <sz val="9"/>
            <color indexed="81"/>
            <rFont val="Tahoma"/>
            <family val="2"/>
          </rPr>
          <t xml:space="preserve">CAPRA Jean-Marc:
</t>
        </r>
        <r>
          <rPr>
            <b/>
            <sz val="9"/>
            <color indexed="81"/>
            <rFont val="Tahoma"/>
            <family val="2"/>
          </rPr>
          <t>saisie N° sans espace</t>
        </r>
      </text>
    </comment>
    <comment ref="I34" authorId="0" shapeId="0" xr:uid="{B7524CD6-35E1-42F7-95BA-1343157E9BE0}">
      <text>
        <r>
          <rPr>
            <b/>
            <sz val="9"/>
            <color indexed="81"/>
            <rFont val="Tahoma"/>
            <family val="2"/>
          </rPr>
          <t>CAPRA Jean-Marc:</t>
        </r>
        <r>
          <rPr>
            <sz val="9"/>
            <color indexed="81"/>
            <rFont val="Tahoma"/>
            <family val="2"/>
          </rPr>
          <t xml:space="preserve">
A fait DIJON DIJON au lieu de DIJ BES</t>
        </r>
      </text>
    </comment>
    <comment ref="I35" authorId="0" shapeId="0" xr:uid="{799B8965-5D6A-4619-AE9C-D60B48053C14}">
      <text>
        <r>
          <rPr>
            <b/>
            <sz val="9"/>
            <color indexed="81"/>
            <rFont val="Tahoma"/>
            <family val="2"/>
          </rPr>
          <t>CAPRA Jean-Marc: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<sst xmlns="http://schemas.openxmlformats.org/spreadsheetml/2006/main" count="524" uniqueCount="105">
  <si>
    <t xml:space="preserve">LIEU DEPART </t>
  </si>
  <si>
    <t>LIEU ARRIVEE</t>
  </si>
  <si>
    <t>COMMENTAIRES</t>
  </si>
  <si>
    <t>PERSONNES CONTACTEES</t>
  </si>
  <si>
    <r>
      <t xml:space="preserve">BES 1- Olivier TOURLET :
 </t>
    </r>
    <r>
      <rPr>
        <sz val="11"/>
        <color rgb="FF0070C0"/>
        <rFont val="Calibri"/>
        <family val="2"/>
        <scheme val="minor"/>
      </rPr>
      <t>06-69-15-44-25</t>
    </r>
  </si>
  <si>
    <r>
      <t xml:space="preserve">BES 2 - Michael PAGET :
 </t>
    </r>
    <r>
      <rPr>
        <sz val="11"/>
        <color rgb="FF0070C0"/>
        <rFont val="Calibri"/>
        <family val="2"/>
        <scheme val="minor"/>
      </rPr>
      <t>06-47-81-13-41</t>
    </r>
  </si>
  <si>
    <r>
      <t xml:space="preserve">BES 3- Sébastien LAMBERT :
 </t>
    </r>
    <r>
      <rPr>
        <sz val="11"/>
        <color rgb="FF0070C0"/>
        <rFont val="Calibri"/>
        <family val="2"/>
        <scheme val="minor"/>
      </rPr>
      <t>06-98-76-17-86</t>
    </r>
  </si>
  <si>
    <r>
      <t xml:space="preserve">DIJ 1 - Nicole MODOT :
 </t>
    </r>
    <r>
      <rPr>
        <sz val="11"/>
        <color rgb="FF0070C0"/>
        <rFont val="Calibri"/>
        <family val="2"/>
        <scheme val="minor"/>
      </rPr>
      <t>06-65-66-53-05</t>
    </r>
  </si>
  <si>
    <r>
      <t xml:space="preserve">DIJ 2 - Christophe LAFARGE : 
</t>
    </r>
    <r>
      <rPr>
        <sz val="11"/>
        <color rgb="FF0070C0"/>
        <rFont val="Calibri"/>
        <family val="2"/>
        <scheme val="minor"/>
      </rPr>
      <t>6-69-48-87-97</t>
    </r>
  </si>
  <si>
    <t>CAISSE NUMERO</t>
  </si>
  <si>
    <t>POIDS (KG)</t>
  </si>
  <si>
    <t>Étiquettes de colonnes</t>
  </si>
  <si>
    <t>Étiquettes de lignes</t>
  </si>
  <si>
    <t>Total général</t>
  </si>
  <si>
    <t>dates</t>
  </si>
  <si>
    <t xml:space="preserve">Volume </t>
  </si>
  <si>
    <t>mois</t>
  </si>
  <si>
    <t>Total  POIDS (KG)</t>
  </si>
  <si>
    <t xml:space="preserve"> POIDS (KG)</t>
  </si>
  <si>
    <t xml:space="preserve">Total  Volume </t>
  </si>
  <si>
    <t xml:space="preserve"> Volume </t>
  </si>
  <si>
    <t xml:space="preserve">SUIVI MENSUEL DES LIEUX DE DEPART </t>
  </si>
  <si>
    <t>ne rien saisir cases jaunes = formules</t>
  </si>
  <si>
    <r>
      <t>DATES DEPART</t>
    </r>
    <r>
      <rPr>
        <b/>
        <sz val="14"/>
        <color rgb="FFFF0000"/>
        <rFont val="Times New Roman"/>
        <family val="1"/>
      </rPr>
      <t xml:space="preserve"> (jj/mm)</t>
    </r>
  </si>
  <si>
    <r>
      <t>DATE ARRIVEE</t>
    </r>
    <r>
      <rPr>
        <b/>
        <sz val="14"/>
        <color rgb="FF0070C0"/>
        <rFont val="Times New Roman"/>
        <family val="1"/>
      </rPr>
      <t xml:space="preserve"> </t>
    </r>
    <r>
      <rPr>
        <b/>
        <sz val="14"/>
        <color rgb="FFFF0000"/>
        <rFont val="Times New Roman"/>
        <family val="1"/>
      </rPr>
      <t>(jj/mm)</t>
    </r>
  </si>
  <si>
    <t>Total   POIDS (KG)</t>
  </si>
  <si>
    <t xml:space="preserve">  POIDS (KG)</t>
  </si>
  <si>
    <t xml:space="preserve">Total Nombre de Volume </t>
  </si>
  <si>
    <t xml:space="preserve">Nombre de Volume </t>
  </si>
  <si>
    <t xml:space="preserve">Somme de Volume </t>
  </si>
  <si>
    <t>Ct moy</t>
  </si>
  <si>
    <t>MOY</t>
  </si>
  <si>
    <t xml:space="preserve">colis suplémentaire facturé à </t>
  </si>
  <si>
    <t>N°COLIS</t>
  </si>
  <si>
    <t>poids moyen</t>
  </si>
  <si>
    <t>moy/u</t>
  </si>
  <si>
    <t>SUIVI MENSUEL DES LIEUX D'ARRIVÉE</t>
  </si>
  <si>
    <t>volume journalier total 2024</t>
  </si>
  <si>
    <t>mois facturé</t>
  </si>
  <si>
    <t>SUIVI DES CAISSES NAVETTES CONVENTION BFC - LA POSTE 2025 (30 COLIS PAR MOIS)</t>
  </si>
  <si>
    <t>CONTRAT DE PORTAGE DES CAISSES SCELLEES : SUIVI MENSUEL DES VOLUMES 2025</t>
  </si>
  <si>
    <t>1B01585311772</t>
  </si>
  <si>
    <t>DIJON</t>
  </si>
  <si>
    <t>DIJ-1</t>
  </si>
  <si>
    <t>LA POSTE</t>
  </si>
  <si>
    <t>DIJ-2</t>
  </si>
  <si>
    <t>BESANCON</t>
  </si>
  <si>
    <t>BES-1</t>
  </si>
  <si>
    <t>1B01585309670</t>
  </si>
  <si>
    <t>1B01585311796</t>
  </si>
  <si>
    <t>NAVETTE INTERNE</t>
  </si>
  <si>
    <t>1B01585309687</t>
  </si>
  <si>
    <t>1B01585311802</t>
  </si>
  <si>
    <t/>
  </si>
  <si>
    <t>BES-S</t>
  </si>
  <si>
    <t>1B01585309694</t>
  </si>
  <si>
    <t>1B01585311819</t>
  </si>
  <si>
    <t>1B01585309700</t>
  </si>
  <si>
    <t>1B01585311826</t>
  </si>
  <si>
    <t>bes-1</t>
  </si>
  <si>
    <t>1B01585309717</t>
  </si>
  <si>
    <t>1B01585477843</t>
  </si>
  <si>
    <t>1B01585309724</t>
  </si>
  <si>
    <t xml:space="preserve">1B01585309731 </t>
  </si>
  <si>
    <t>BES-2</t>
  </si>
  <si>
    <t>1B01585309748</t>
  </si>
  <si>
    <t>BES-3</t>
  </si>
  <si>
    <t>1B01585309755</t>
  </si>
  <si>
    <t>1B01585477850</t>
  </si>
  <si>
    <t>1B01585309762</t>
  </si>
  <si>
    <t>1B01585309779</t>
  </si>
  <si>
    <t>1B01585309786</t>
  </si>
  <si>
    <t>1B01585477867</t>
  </si>
  <si>
    <t>1B01585309793</t>
  </si>
  <si>
    <t>1B01585477874</t>
  </si>
  <si>
    <t>1B01585477881</t>
  </si>
  <si>
    <t>1B01585477898</t>
  </si>
  <si>
    <t>1B01585309809</t>
  </si>
  <si>
    <t>1B01585478000</t>
  </si>
  <si>
    <t>1B01585309816</t>
  </si>
  <si>
    <t>DATES DEPART (jj/mm)</t>
  </si>
  <si>
    <t>DATE ARRIVEE (jj/mm)</t>
  </si>
  <si>
    <t>1B01585311789</t>
  </si>
  <si>
    <t>LOGISSIMO BFC JANVIER 2025</t>
  </si>
  <si>
    <t>1B01585309823</t>
  </si>
  <si>
    <t>1B01478663261</t>
  </si>
  <si>
    <t>1B01585477997</t>
  </si>
  <si>
    <t>1B01478663278</t>
  </si>
  <si>
    <t>1B01478663285</t>
  </si>
  <si>
    <t>1B01585477928</t>
  </si>
  <si>
    <t>1b01585477935</t>
  </si>
  <si>
    <t>1B01478663292</t>
  </si>
  <si>
    <t>1B01478663308</t>
  </si>
  <si>
    <t>1B01585477942</t>
  </si>
  <si>
    <t>1B01478663315</t>
  </si>
  <si>
    <t>1B01478663322</t>
  </si>
  <si>
    <t>1B01478663339</t>
  </si>
  <si>
    <t>1B01585477959</t>
  </si>
  <si>
    <t>(vide)</t>
  </si>
  <si>
    <t>1B01478663346</t>
  </si>
  <si>
    <t>1B01478663353</t>
  </si>
  <si>
    <t>1B01478663360</t>
  </si>
  <si>
    <t>1B01585477966</t>
  </si>
  <si>
    <t>1B01478751708</t>
  </si>
  <si>
    <t>Nbre de navette "LA POSTE" entre le dernier jour du mois dernier et aujourd'hui (bornes incluses):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</si>
</sst>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/mm/yy;@"/>
    <numFmt numFmtId="165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B0F0"/>
      <name val="Tahoma"/>
      <family val="2"/>
    </font>
    <font>
      <sz val="9"/>
      <color rgb="FF00B0F0"/>
      <name val="Tahoma"/>
      <family val="2"/>
    </font>
    <font>
      <b/>
      <sz val="14"/>
      <color rgb="FFFF0000"/>
      <name val="Times New Roman"/>
      <family val="1"/>
    </font>
    <font>
      <b/>
      <sz val="14"/>
      <color rgb="FF0070C0"/>
      <name val="Times New Roman"/>
      <family val="1"/>
    </font>
    <font>
      <sz val="12"/>
      <color theme="4"/>
      <name val="Times New Roman"/>
      <family val="1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rgb="FF0070C0"/>
      <name val="Times New Roman"/>
      <family val="1"/>
    </font>
    <font>
      <b/>
      <sz val="11"/>
      <color rgb="FF0070C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4"/>
      <color rgb="FF0070C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dashDot">
        <color indexed="64"/>
      </right>
      <top style="medium">
        <color indexed="64"/>
      </top>
      <bottom style="dashDotDot">
        <color indexed="64"/>
      </bottom>
      <diagonal/>
    </border>
    <border>
      <left style="dashDot">
        <color indexed="64"/>
      </left>
      <right style="dashDot">
        <color indexed="64"/>
      </right>
      <top style="medium">
        <color indexed="64"/>
      </top>
      <bottom style="dashDotDot">
        <color indexed="64"/>
      </bottom>
      <diagonal/>
    </border>
    <border>
      <left style="dashDot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ashDot">
        <color indexed="64"/>
      </right>
      <top style="dashDotDot">
        <color indexed="64"/>
      </top>
      <bottom style="dashDotDot">
        <color indexed="64"/>
      </bottom>
      <diagonal/>
    </border>
    <border>
      <left style="dashDot">
        <color indexed="64"/>
      </left>
      <right style="dashDot">
        <color indexed="64"/>
      </right>
      <top style="dashDotDot">
        <color indexed="64"/>
      </top>
      <bottom style="dashDotDot">
        <color indexed="64"/>
      </bottom>
      <diagonal/>
    </border>
    <border>
      <left style="dashDot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Dot">
        <color indexed="64"/>
      </right>
      <top style="dashDotDot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dashDotDot">
        <color indexed="64"/>
      </top>
      <bottom style="medium">
        <color indexed="64"/>
      </bottom>
      <diagonal/>
    </border>
    <border>
      <left style="dashDot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" fontId="9" fillId="0" borderId="0" xfId="2" applyNumberFormat="1" applyFont="1" applyAlignment="1">
      <alignment vertical="center"/>
    </xf>
    <xf numFmtId="17" fontId="8" fillId="0" borderId="0" xfId="0" applyNumberFormat="1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43" fontId="0" fillId="0" borderId="0" xfId="1" applyFont="1"/>
    <xf numFmtId="0" fontId="5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vertical="center"/>
    </xf>
    <xf numFmtId="43" fontId="2" fillId="0" borderId="0" xfId="1" applyFon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vertical="center"/>
    </xf>
    <xf numFmtId="0" fontId="13" fillId="0" borderId="0" xfId="0" applyFont="1" applyAlignment="1">
      <alignment horizontal="left"/>
    </xf>
    <xf numFmtId="0" fontId="13" fillId="0" borderId="0" xfId="0" applyFont="1"/>
    <xf numFmtId="164" fontId="6" fillId="0" borderId="0" xfId="0" applyNumberFormat="1" applyFont="1" applyAlignment="1">
      <alignment horizontal="center" vertical="center"/>
    </xf>
    <xf numFmtId="0" fontId="16" fillId="0" borderId="0" xfId="0" applyFont="1"/>
    <xf numFmtId="0" fontId="17" fillId="0" borderId="0" xfId="0" applyFont="1" applyAlignment="1">
      <alignment vertical="center"/>
    </xf>
    <xf numFmtId="44" fontId="0" fillId="0" borderId="0" xfId="2" applyFont="1"/>
    <xf numFmtId="44" fontId="0" fillId="0" borderId="0" xfId="0" applyNumberFormat="1"/>
    <xf numFmtId="9" fontId="0" fillId="0" borderId="0" xfId="3" applyFont="1"/>
    <xf numFmtId="10" fontId="0" fillId="0" borderId="0" xfId="3" applyNumberFormat="1" applyFont="1"/>
    <xf numFmtId="0" fontId="5" fillId="0" borderId="0" xfId="0" applyFont="1" applyAlignment="1">
      <alignment vertical="center"/>
    </xf>
    <xf numFmtId="44" fontId="5" fillId="0" borderId="0" xfId="2" applyFont="1" applyAlignment="1">
      <alignment vertical="top"/>
    </xf>
    <xf numFmtId="165" fontId="0" fillId="0" borderId="0" xfId="0" applyNumberFormat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3" fontId="4" fillId="2" borderId="2" xfId="1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14" fontId="17" fillId="0" borderId="5" xfId="0" applyNumberFormat="1" applyFont="1" applyBorder="1" applyAlignment="1">
      <alignment vertical="center" wrapText="1"/>
    </xf>
    <xf numFmtId="165" fontId="3" fillId="0" borderId="5" xfId="0" applyNumberFormat="1" applyFont="1" applyBorder="1" applyAlignment="1">
      <alignment horizontal="left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43" fontId="3" fillId="0" borderId="5" xfId="1" applyFont="1" applyBorder="1" applyAlignment="1">
      <alignment horizontal="center" vertical="center" wrapText="1" shrinkToFit="1"/>
    </xf>
    <xf numFmtId="0" fontId="18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 shrinkToFit="1"/>
    </xf>
    <xf numFmtId="43" fontId="3" fillId="0" borderId="5" xfId="1" applyFont="1" applyFill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19" fillId="0" borderId="5" xfId="0" applyFont="1" applyBorder="1" applyAlignment="1">
      <alignment horizontal="center" vertical="center" wrapText="1" shrinkToFit="1"/>
    </xf>
    <xf numFmtId="43" fontId="2" fillId="0" borderId="5" xfId="1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165" fontId="3" fillId="0" borderId="5" xfId="0" applyNumberFormat="1" applyFont="1" applyBorder="1" applyAlignment="1">
      <alignment horizontal="left" vertical="center"/>
    </xf>
    <xf numFmtId="165" fontId="0" fillId="0" borderId="5" xfId="0" applyNumberFormat="1" applyBorder="1" applyAlignment="1">
      <alignment horizontal="left" vertical="center" wrapText="1"/>
    </xf>
    <xf numFmtId="164" fontId="1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vertical="center" wrapText="1"/>
    </xf>
    <xf numFmtId="164" fontId="3" fillId="0" borderId="5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left" vertical="center"/>
    </xf>
    <xf numFmtId="164" fontId="0" fillId="0" borderId="5" xfId="0" applyNumberFormat="1" applyBorder="1" applyAlignment="1">
      <alignment vertical="center"/>
    </xf>
    <xf numFmtId="165" fontId="23" fillId="0" borderId="5" xfId="0" applyNumberFormat="1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/>
    <xf numFmtId="0" fontId="2" fillId="4" borderId="5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4" fontId="17" fillId="0" borderId="8" xfId="0" applyNumberFormat="1" applyFont="1" applyBorder="1" applyAlignment="1">
      <alignment vertical="center" wrapText="1"/>
    </xf>
    <xf numFmtId="165" fontId="0" fillId="0" borderId="8" xfId="0" applyNumberFormat="1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 shrinkToFit="1"/>
    </xf>
    <xf numFmtId="164" fontId="0" fillId="0" borderId="8" xfId="0" applyNumberForma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2" fontId="2" fillId="0" borderId="8" xfId="1" applyNumberFormat="1" applyFont="1" applyBorder="1" applyAlignment="1">
      <alignment horizontal="center" vertical="center"/>
    </xf>
    <xf numFmtId="165" fontId="0" fillId="0" borderId="8" xfId="0" applyNumberForma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1" applyNumberFormat="1" applyFont="1" applyFill="1" applyBorder="1" applyAlignment="1">
      <alignment horizontal="center" vertical="center" wrapText="1" shrinkToFit="1"/>
    </xf>
    <xf numFmtId="0" fontId="4" fillId="3" borderId="3" xfId="0" applyFont="1" applyFill="1" applyBorder="1" applyAlignment="1">
      <alignment horizontal="center" vertical="center" wrapText="1"/>
    </xf>
    <xf numFmtId="0" fontId="24" fillId="0" borderId="0" xfId="0" applyFont="1"/>
    <xf numFmtId="0" fontId="5" fillId="0" borderId="0" xfId="0" applyFont="1"/>
    <xf numFmtId="14" fontId="0" fillId="0" borderId="0" xfId="0" applyNumberFormat="1"/>
    <xf numFmtId="0" fontId="25" fillId="0" borderId="0" xfId="0" applyFont="1"/>
    <xf numFmtId="0" fontId="0" fillId="5" borderId="4" xfId="0" applyFill="1" applyBorder="1" applyAlignment="1">
      <alignment vertical="center" wrapText="1"/>
    </xf>
    <xf numFmtId="0" fontId="0" fillId="5" borderId="5" xfId="0" applyFill="1" applyBorder="1" applyAlignment="1">
      <alignment vertical="center" wrapText="1"/>
    </xf>
    <xf numFmtId="14" fontId="17" fillId="5" borderId="5" xfId="0" applyNumberFormat="1" applyFont="1" applyFill="1" applyBorder="1" applyAlignment="1">
      <alignment vertical="center" wrapText="1"/>
    </xf>
    <xf numFmtId="165" fontId="3" fillId="5" borderId="5" xfId="0" applyNumberFormat="1" applyFont="1" applyFill="1" applyBorder="1" applyAlignment="1">
      <alignment horizontal="left" vertical="center" wrapText="1" shrinkToFit="1"/>
    </xf>
    <xf numFmtId="0" fontId="3" fillId="5" borderId="5" xfId="0" applyFont="1" applyFill="1" applyBorder="1" applyAlignment="1">
      <alignment horizontal="center" vertical="center" wrapText="1" shrinkToFit="1"/>
    </xf>
    <xf numFmtId="43" fontId="3" fillId="5" borderId="5" xfId="1" applyFont="1" applyFill="1" applyBorder="1" applyAlignment="1">
      <alignment horizontal="center" vertical="center" wrapText="1" shrinkToFit="1"/>
    </xf>
    <xf numFmtId="0" fontId="18" fillId="5" borderId="5" xfId="0" applyFont="1" applyFill="1" applyBorder="1" applyAlignment="1">
      <alignment horizontal="center" vertical="center" wrapText="1" shrinkToFit="1"/>
    </xf>
    <xf numFmtId="0" fontId="0" fillId="5" borderId="0" xfId="0" applyFill="1"/>
    <xf numFmtId="14" fontId="0" fillId="5" borderId="0" xfId="0" applyNumberFormat="1" applyFill="1"/>
    <xf numFmtId="0" fontId="24" fillId="5" borderId="0" xfId="0" applyFont="1" applyFill="1"/>
    <xf numFmtId="0" fontId="21" fillId="3" borderId="0" xfId="0" applyFont="1" applyFill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14" fontId="5" fillId="0" borderId="0" xfId="0" applyNumberFormat="1" applyFont="1" applyAlignment="1">
      <alignment horizontal="center" vertical="center" wrapText="1"/>
    </xf>
    <xf numFmtId="14" fontId="9" fillId="0" borderId="0" xfId="2" applyNumberFormat="1" applyFont="1" applyAlignment="1">
      <alignment vertical="center"/>
    </xf>
    <xf numFmtId="0" fontId="0" fillId="0" borderId="0" xfId="0" applyNumberFormat="1" applyAlignment="1">
      <alignment vertical="center" wrapText="1"/>
    </xf>
    <xf numFmtId="3" fontId="0" fillId="0" borderId="0" xfId="0" applyNumberFormat="1" applyAlignment="1">
      <alignment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36">
    <dxf>
      <font>
        <b val="0"/>
        <i val="0"/>
        <color auto="1"/>
      </font>
      <fill>
        <patternFill>
          <bgColor theme="8" tint="0.79998168889431442"/>
        </patternFill>
      </fill>
    </dxf>
    <dxf>
      <font>
        <color rgb="FF0070C0"/>
      </font>
      <fill>
        <patternFill>
          <bgColor rgb="FFFFFF00"/>
        </patternFill>
      </fill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b val="0"/>
        <i val="0"/>
        <color rgb="FFC00000"/>
      </font>
    </dxf>
    <dxf>
      <font>
        <b val="0"/>
        <i val="0"/>
        <color rgb="FF0070C0"/>
      </font>
    </dxf>
    <dxf>
      <font>
        <color rgb="FFFF0000"/>
      </font>
    </dxf>
    <dxf>
      <font>
        <color rgb="FFFF0000"/>
      </font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PRA Jean-Marc" refreshedDate="45688.511560300925" createdVersion="8" refreshedVersion="8" minRefreshableVersion="3" recordCount="33" xr:uid="{09A6C8C3-0537-4BFF-8EC3-3B95596A03B9}">
  <cacheSource type="worksheet">
    <worksheetSource ref="C5:M38" sheet="SUIVI CAISSES NAVETTES 2025"/>
  </cacheSource>
  <cacheFields count="11">
    <cacheField name="dates" numFmtId="14">
      <sharedItems containsSemiMixedTypes="0" containsNonDate="0" containsDate="1" containsString="0" minDate="2025-01-02T00:00:00" maxDate="2025-01-31T00:00:00"/>
    </cacheField>
    <cacheField name="DATES DEPART (jj/mm)" numFmtId="165">
      <sharedItems containsSemiMixedTypes="0" containsNonDate="0" containsDate="1" containsString="0" minDate="2025-01-02T00:00:00" maxDate="2025-01-31T00:00:00" count="21">
        <d v="2025-01-02T00:00:00"/>
        <d v="2025-01-03T00:00:00"/>
        <d v="2025-01-06T00:00:00"/>
        <d v="2025-01-07T00:00:00"/>
        <d v="2025-01-08T00:00:00"/>
        <d v="2025-01-09T00:00:00"/>
        <d v="2025-01-10T00:00:00"/>
        <d v="2025-01-13T00:00:00"/>
        <d v="2025-01-14T00:00:00"/>
        <d v="2025-01-15T00:00:00"/>
        <d v="2025-01-16T00:00:00"/>
        <d v="2025-01-17T00:00:00"/>
        <d v="2025-01-20T00:00:00"/>
        <d v="2025-01-21T00:00:00"/>
        <d v="2025-01-22T00:00:00"/>
        <d v="2025-01-23T00:00:00"/>
        <d v="2025-01-24T00:00:00"/>
        <d v="2025-01-27T00:00:00"/>
        <d v="2025-01-28T00:00:00"/>
        <d v="2025-01-29T00:00:00"/>
        <d v="2025-01-30T00:00:00"/>
      </sharedItems>
    </cacheField>
    <cacheField name="LIEU DEPART " numFmtId="0">
      <sharedItems/>
    </cacheField>
    <cacheField name="CAISSE NUMERO" numFmtId="0">
      <sharedItems/>
    </cacheField>
    <cacheField name="N°COLIS" numFmtId="0">
      <sharedItems containsBlank="1"/>
    </cacheField>
    <cacheField name="POIDS (KG)" numFmtId="0">
      <sharedItems containsString="0" containsBlank="1" containsNumber="1" minValue="5.6" maxValue="28.7"/>
    </cacheField>
    <cacheField name="PERSONNES CONTACTEES" numFmtId="0">
      <sharedItems containsNonDate="0" containsString="0" containsBlank="1"/>
    </cacheField>
    <cacheField name="DATE ARRIVEE (jj/mm)" numFmtId="165">
      <sharedItems containsSemiMixedTypes="0" containsNonDate="0" containsDate="1" containsString="0" minDate="2025-01-03T00:00:00" maxDate="2025-02-01T00:00:00"/>
    </cacheField>
    <cacheField name="LIEU ARRIVEE" numFmtId="0">
      <sharedItems/>
    </cacheField>
    <cacheField name="COMMENTAIRES" numFmtId="0">
      <sharedItems count="2">
        <s v="LA POSTE"/>
        <s v="NAVETTE INTERNE"/>
      </sharedItems>
    </cacheField>
    <cacheField name="Volume 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PRA Jean-Marc" refreshedDate="45705.389433449076" createdVersion="8" refreshedVersion="8" minRefreshableVersion="3" recordCount="51" xr:uid="{04FEF5BB-02B4-447C-B766-2B27D14E6510}">
  <cacheSource type="worksheet">
    <worksheetSource ref="A5:M56" sheet="SUIVI CAISSES NAVETTES 2025"/>
  </cacheSource>
  <cacheFields count="13">
    <cacheField name="mois facturé" numFmtId="0">
      <sharedItems containsMixedTypes="1" containsNumber="1" containsInteger="1" minValue="1" maxValue="2" count="3">
        <n v="1"/>
        <s v=""/>
        <n v="2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dates" numFmtId="14">
      <sharedItems containsSemiMixedTypes="0" containsNonDate="0" containsDate="1" containsString="0" minDate="2025-01-02T00:00:00" maxDate="2025-02-15T00:00:00" count="30">
        <d v="2025-01-02T00:00:00"/>
        <d v="2025-01-03T00:00:00"/>
        <d v="2025-01-06T00:00:00"/>
        <d v="2025-01-07T00:00:00"/>
        <d v="2025-01-08T00:00:00"/>
        <d v="2025-01-09T00:00:00"/>
        <d v="2025-01-10T00:00:00"/>
        <d v="2025-01-13T00:00:00"/>
        <d v="2025-01-14T00:00:00"/>
        <d v="2025-01-15T00:00:00"/>
        <d v="2025-01-16T00:00:00"/>
        <d v="2025-01-17T00:00:00"/>
        <d v="2025-01-20T00:00:00"/>
        <d v="2025-01-21T00:00:00"/>
        <d v="2025-01-22T00:00:00"/>
        <d v="2025-01-23T00:00:00"/>
        <d v="2025-01-24T00:00:00"/>
        <d v="2025-01-27T00:00:00"/>
        <d v="2025-01-28T00:00:00"/>
        <d v="2025-01-29T00:00:00"/>
        <d v="2025-01-30T00:00:00"/>
        <d v="2025-01-3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4T00:00:00"/>
      </sharedItems>
    </cacheField>
    <cacheField name="DATES DEPART (jj/mm)" numFmtId="165">
      <sharedItems containsSemiMixedTypes="0" containsNonDate="0" containsDate="1" containsString="0" minDate="2025-01-02T00:00:00" maxDate="2025-02-15T00:00:00"/>
    </cacheField>
    <cacheField name="LIEU DEPART " numFmtId="0">
      <sharedItems count="2">
        <s v="DIJON"/>
        <s v="BESANCON"/>
      </sharedItems>
    </cacheField>
    <cacheField name="CAISSE NUMERO" numFmtId="0">
      <sharedItems/>
    </cacheField>
    <cacheField name="N°COLIS" numFmtId="0">
      <sharedItems containsBlank="1"/>
    </cacheField>
    <cacheField name="POIDS (KG)" numFmtId="0">
      <sharedItems containsString="0" containsBlank="1" containsNumber="1" minValue="5.6" maxValue="28.7"/>
    </cacheField>
    <cacheField name="PERSONNES CONTACTEES" numFmtId="0">
      <sharedItems containsNonDate="0" containsString="0" containsBlank="1"/>
    </cacheField>
    <cacheField name="DATE ARRIVEE (jj/mm)" numFmtId="165">
      <sharedItems containsNonDate="0" containsDate="1" containsString="0" containsBlank="1" minDate="2025-01-03T00:00:00" maxDate="2025-02-18T00:00:00"/>
    </cacheField>
    <cacheField name="LIEU ARRIVEE" numFmtId="0">
      <sharedItems containsBlank="1" count="3">
        <s v="BESANCON"/>
        <s v="DIJON"/>
        <m/>
      </sharedItems>
    </cacheField>
    <cacheField name="COMMENTAIRES" numFmtId="0">
      <sharedItems count="2">
        <s v="LA POSTE"/>
        <s v="NAVETTE INTERNE"/>
      </sharedItems>
    </cacheField>
    <cacheField name="Volume 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d v="2025-01-02T00:00:00"/>
    <x v="0"/>
    <s v="DIJON"/>
    <s v="DIJ-1"/>
    <s v="1B01585311772"/>
    <n v="12.45"/>
    <m/>
    <d v="2025-01-03T00:00:00"/>
    <s v="BESANCON"/>
    <x v="0"/>
    <n v="1"/>
  </r>
  <r>
    <d v="2025-01-02T00:00:00"/>
    <x v="0"/>
    <s v="DIJON"/>
    <s v="DIJ-2"/>
    <s v="1B01585311772"/>
    <n v="16.600000000000001"/>
    <m/>
    <d v="2025-01-03T00:00:00"/>
    <s v="BESANCON"/>
    <x v="0"/>
    <n v="1"/>
  </r>
  <r>
    <d v="2025-01-03T00:00:00"/>
    <x v="1"/>
    <s v="BESANCON"/>
    <s v="BES-1"/>
    <s v="1B01585309670"/>
    <n v="20"/>
    <m/>
    <d v="2025-01-06T00:00:00"/>
    <s v="DIJON"/>
    <x v="0"/>
    <n v="1"/>
  </r>
  <r>
    <d v="2025-01-06T00:00:00"/>
    <x v="2"/>
    <s v="DIJON"/>
    <s v="DIJ-1"/>
    <s v="1B01585311796"/>
    <n v="15.8"/>
    <m/>
    <d v="2025-01-07T00:00:00"/>
    <s v="BESANCON"/>
    <x v="0"/>
    <n v="1"/>
  </r>
  <r>
    <d v="2025-01-06T00:00:00"/>
    <x v="2"/>
    <s v="BESANCON"/>
    <s v="BES-1"/>
    <m/>
    <m/>
    <m/>
    <d v="2025-01-07T00:00:00"/>
    <s v="DIJON"/>
    <x v="1"/>
    <n v="1"/>
  </r>
  <r>
    <d v="2025-01-07T00:00:00"/>
    <x v="3"/>
    <s v="BESANCON"/>
    <s v="BES-1"/>
    <s v="1B01585309687"/>
    <n v="16"/>
    <m/>
    <d v="2025-01-08T00:00:00"/>
    <s v="DIJON"/>
    <x v="0"/>
    <n v="1"/>
  </r>
  <r>
    <d v="2025-01-07T00:00:00"/>
    <x v="3"/>
    <s v="DIJON"/>
    <s v="DIJ-1"/>
    <s v="1B01585311802"/>
    <n v="12.5"/>
    <m/>
    <d v="2025-01-08T00:00:00"/>
    <s v="BESANCON"/>
    <x v="0"/>
    <n v="1"/>
  </r>
  <r>
    <d v="2025-01-08T00:00:00"/>
    <x v="4"/>
    <s v="BESANCON"/>
    <s v="BES-S"/>
    <s v="1B01585309694"/>
    <n v="16.100000000000001"/>
    <m/>
    <d v="2025-01-09T00:00:00"/>
    <s v="DIJON"/>
    <x v="0"/>
    <n v="1"/>
  </r>
  <r>
    <d v="2025-01-09T00:00:00"/>
    <x v="5"/>
    <s v="DIJON"/>
    <s v="DIJ-1"/>
    <s v="1B01585311819"/>
    <n v="15.5"/>
    <m/>
    <d v="2025-01-10T00:00:00"/>
    <s v="BESANCON"/>
    <x v="0"/>
    <n v="1"/>
  </r>
  <r>
    <d v="2025-01-10T00:00:00"/>
    <x v="6"/>
    <s v="BESANCON"/>
    <s v="BES-1"/>
    <s v="1B01585309700"/>
    <n v="28"/>
    <m/>
    <d v="2025-01-13T00:00:00"/>
    <s v="DIJON"/>
    <x v="0"/>
    <n v="1"/>
  </r>
  <r>
    <d v="2025-01-13T00:00:00"/>
    <x v="7"/>
    <s v="DIJON"/>
    <s v="DIJ-1"/>
    <s v="1B01585311826"/>
    <n v="13"/>
    <m/>
    <d v="2025-01-14T00:00:00"/>
    <s v="BESANCON"/>
    <x v="0"/>
    <n v="1"/>
  </r>
  <r>
    <d v="2025-01-13T00:00:00"/>
    <x v="7"/>
    <s v="BESANCON"/>
    <s v="BES-1"/>
    <s v="1B01585309717"/>
    <n v="17.5"/>
    <m/>
    <d v="2025-01-14T00:00:00"/>
    <s v="DIJON"/>
    <x v="0"/>
    <n v="1"/>
  </r>
  <r>
    <d v="2025-01-14T00:00:00"/>
    <x v="8"/>
    <s v="DIJON"/>
    <s v="DIJ-1"/>
    <m/>
    <n v="5.6"/>
    <m/>
    <d v="2025-01-14T00:00:00"/>
    <s v="BESANCON"/>
    <x v="1"/>
    <n v="1"/>
  </r>
  <r>
    <d v="2025-01-15T00:00:00"/>
    <x v="9"/>
    <s v="DIJON"/>
    <s v="DIJ-1"/>
    <s v="1B01585477843"/>
    <n v="22.9"/>
    <m/>
    <d v="2025-01-16T00:00:00"/>
    <s v="BESANCON"/>
    <x v="0"/>
    <n v="1"/>
  </r>
  <r>
    <d v="2025-01-15T00:00:00"/>
    <x v="9"/>
    <s v="BESANCON"/>
    <s v="BES-1"/>
    <s v="1B01585309724"/>
    <n v="19.5"/>
    <m/>
    <d v="2025-01-16T00:00:00"/>
    <s v="DIJON"/>
    <x v="0"/>
    <n v="1"/>
  </r>
  <r>
    <d v="2025-01-16T00:00:00"/>
    <x v="10"/>
    <s v="DIJON"/>
    <s v="DIJ-1"/>
    <m/>
    <m/>
    <m/>
    <d v="2025-01-16T00:00:00"/>
    <s v="BESANCON"/>
    <x v="1"/>
    <n v="1"/>
  </r>
  <r>
    <d v="2025-01-17T00:00:00"/>
    <x v="11"/>
    <s v="BESANCON"/>
    <s v="BES-1"/>
    <s v="1B01585309731 "/>
    <n v="26.5"/>
    <m/>
    <d v="2025-01-20T00:00:00"/>
    <s v="DIJON"/>
    <x v="0"/>
    <n v="1"/>
  </r>
  <r>
    <d v="2025-01-17T00:00:00"/>
    <x v="11"/>
    <s v="BESANCON"/>
    <s v="BES-2"/>
    <s v="1B01585309748"/>
    <n v="22.5"/>
    <m/>
    <d v="2025-01-20T00:00:00"/>
    <s v="DIJON"/>
    <x v="0"/>
    <n v="1"/>
  </r>
  <r>
    <d v="2025-01-17T00:00:00"/>
    <x v="11"/>
    <s v="BESANCON"/>
    <s v="BES-3"/>
    <s v="1B01585309755"/>
    <n v="15.5"/>
    <m/>
    <d v="2025-01-20T00:00:00"/>
    <s v="DIJON"/>
    <x v="0"/>
    <n v="1"/>
  </r>
  <r>
    <d v="2025-01-20T00:00:00"/>
    <x v="12"/>
    <s v="DIJON"/>
    <s v="DIJ-1"/>
    <s v="1B01585477850"/>
    <n v="10.6"/>
    <m/>
    <d v="2025-01-21T00:00:00"/>
    <s v="BESANCON"/>
    <x v="0"/>
    <n v="1"/>
  </r>
  <r>
    <d v="2025-01-21T00:00:00"/>
    <x v="13"/>
    <s v="BESANCON"/>
    <s v="BES-1"/>
    <m/>
    <n v="15.2"/>
    <m/>
    <d v="2025-01-21T00:00:00"/>
    <s v="DIJON"/>
    <x v="1"/>
    <n v="1"/>
  </r>
  <r>
    <d v="2025-01-21T00:00:00"/>
    <x v="13"/>
    <s v="DIJON"/>
    <s v="DIJ-1"/>
    <m/>
    <n v="22"/>
    <m/>
    <d v="2025-01-21T00:00:00"/>
    <s v="BESANCON"/>
    <x v="1"/>
    <n v="1"/>
  </r>
  <r>
    <d v="2025-01-22T00:00:00"/>
    <x v="14"/>
    <s v="BESANCON"/>
    <s v="BES-1"/>
    <s v="1B01585309762"/>
    <n v="22"/>
    <m/>
    <d v="2025-01-23T00:00:00"/>
    <s v="DIJON"/>
    <x v="0"/>
    <n v="1"/>
  </r>
  <r>
    <d v="2025-01-23T00:00:00"/>
    <x v="15"/>
    <s v="BESANCON"/>
    <s v="BES-1"/>
    <s v="1B01585309779"/>
    <n v="15"/>
    <m/>
    <d v="2025-01-24T00:00:00"/>
    <s v="DIJON"/>
    <x v="0"/>
    <n v="1"/>
  </r>
  <r>
    <d v="2025-01-24T00:00:00"/>
    <x v="16"/>
    <s v="BESANCON"/>
    <s v="BES-1"/>
    <s v="1B01585309786"/>
    <n v="11.2"/>
    <m/>
    <d v="2025-01-27T00:00:00"/>
    <s v="DIJON"/>
    <x v="0"/>
    <n v="1"/>
  </r>
  <r>
    <d v="2025-01-24T00:00:00"/>
    <x v="16"/>
    <s v="DIJON"/>
    <s v="DIJ-1"/>
    <s v="1B01585477867"/>
    <n v="28.7"/>
    <m/>
    <d v="2025-01-27T00:00:00"/>
    <s v="BESANCON"/>
    <x v="0"/>
    <n v="1"/>
  </r>
  <r>
    <d v="2025-01-27T00:00:00"/>
    <x v="17"/>
    <s v="BESANCON"/>
    <s v="BES-1"/>
    <s v="1B01585309793"/>
    <n v="12"/>
    <m/>
    <d v="2025-01-28T00:00:00"/>
    <s v="DIJON"/>
    <x v="0"/>
    <n v="1"/>
  </r>
  <r>
    <d v="2025-01-27T00:00:00"/>
    <x v="17"/>
    <s v="DIJON"/>
    <s v="DIJ-1"/>
    <s v="1B01585477874"/>
    <n v="8"/>
    <m/>
    <d v="2025-01-28T00:00:00"/>
    <s v="BESANCON"/>
    <x v="0"/>
    <n v="1"/>
  </r>
  <r>
    <d v="2025-01-28T00:00:00"/>
    <x v="18"/>
    <s v="DIJON"/>
    <s v="DIJ-1"/>
    <s v="1B01585477881"/>
    <n v="22"/>
    <m/>
    <d v="2025-01-29T00:00:00"/>
    <s v="DIJON"/>
    <x v="0"/>
    <n v="1"/>
  </r>
  <r>
    <d v="2025-01-29T00:00:00"/>
    <x v="19"/>
    <s v="DIJON"/>
    <s v="DIJ-1"/>
    <s v="1B01585477898"/>
    <n v="22"/>
    <m/>
    <d v="2025-01-30T00:00:00"/>
    <s v="BESANCON"/>
    <x v="0"/>
    <n v="1"/>
  </r>
  <r>
    <d v="2025-01-29T00:00:00"/>
    <x v="19"/>
    <s v="BESANCON"/>
    <s v="BES-1"/>
    <s v="1B01585309809"/>
    <n v="18"/>
    <m/>
    <d v="2025-01-30T00:00:00"/>
    <s v="DIJON"/>
    <x v="0"/>
    <n v="1"/>
  </r>
  <r>
    <d v="2025-01-30T00:00:00"/>
    <x v="20"/>
    <s v="DIJON"/>
    <s v="DIJ-1"/>
    <s v="1B01585478000"/>
    <n v="12.3"/>
    <m/>
    <d v="2025-01-31T00:00:00"/>
    <s v="BESANCON"/>
    <x v="0"/>
    <n v="1"/>
  </r>
  <r>
    <d v="2025-01-30T00:00:00"/>
    <x v="20"/>
    <s v="BESANCON"/>
    <s v="BES-1"/>
    <s v="1B01585309816"/>
    <n v="10"/>
    <m/>
    <d v="2025-01-31T00:00:00"/>
    <s v="DIJON"/>
    <x v="0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">
  <r>
    <x v="0"/>
    <x v="0"/>
    <x v="0"/>
    <d v="2025-01-02T00:00:00"/>
    <x v="0"/>
    <s v="DIJ-1"/>
    <s v="1B01585311772"/>
    <n v="12.45"/>
    <m/>
    <d v="2025-01-03T00:00:00"/>
    <x v="0"/>
    <x v="0"/>
    <n v="1"/>
  </r>
  <r>
    <x v="0"/>
    <x v="0"/>
    <x v="0"/>
    <d v="2025-01-02T00:00:00"/>
    <x v="0"/>
    <s v="DIJ-2"/>
    <s v="1B01585311789"/>
    <n v="16.600000000000001"/>
    <m/>
    <d v="2025-01-03T00:00:00"/>
    <x v="0"/>
    <x v="0"/>
    <n v="1"/>
  </r>
  <r>
    <x v="0"/>
    <x v="0"/>
    <x v="1"/>
    <d v="2025-01-03T00:00:00"/>
    <x v="1"/>
    <s v="BES-1"/>
    <s v="1B01585309670"/>
    <n v="20"/>
    <m/>
    <d v="2025-01-06T00:00:00"/>
    <x v="1"/>
    <x v="0"/>
    <n v="1"/>
  </r>
  <r>
    <x v="0"/>
    <x v="0"/>
    <x v="2"/>
    <d v="2025-01-06T00:00:00"/>
    <x v="0"/>
    <s v="DIJ-1"/>
    <s v="1B01585311796"/>
    <n v="15.8"/>
    <m/>
    <d v="2025-01-07T00:00:00"/>
    <x v="0"/>
    <x v="0"/>
    <n v="1"/>
  </r>
  <r>
    <x v="1"/>
    <x v="0"/>
    <x v="2"/>
    <d v="2025-01-06T00:00:00"/>
    <x v="1"/>
    <s v="BES-1"/>
    <m/>
    <n v="12"/>
    <m/>
    <d v="2025-01-07T00:00:00"/>
    <x v="1"/>
    <x v="1"/>
    <n v="1"/>
  </r>
  <r>
    <x v="0"/>
    <x v="0"/>
    <x v="3"/>
    <d v="2025-01-07T00:00:00"/>
    <x v="1"/>
    <s v="BES-1"/>
    <s v="1B01585309687"/>
    <n v="16"/>
    <m/>
    <d v="2025-01-08T00:00:00"/>
    <x v="1"/>
    <x v="0"/>
    <n v="1"/>
  </r>
  <r>
    <x v="0"/>
    <x v="0"/>
    <x v="3"/>
    <d v="2025-01-07T00:00:00"/>
    <x v="0"/>
    <s v="DIJ-1"/>
    <s v="1B01585311802"/>
    <n v="12.5"/>
    <m/>
    <d v="2025-01-08T00:00:00"/>
    <x v="0"/>
    <x v="0"/>
    <n v="1"/>
  </r>
  <r>
    <x v="0"/>
    <x v="0"/>
    <x v="4"/>
    <d v="2025-01-08T00:00:00"/>
    <x v="1"/>
    <s v="BES-1"/>
    <s v="1B01585309694"/>
    <n v="16.100000000000001"/>
    <m/>
    <d v="2025-01-09T00:00:00"/>
    <x v="1"/>
    <x v="0"/>
    <n v="1"/>
  </r>
  <r>
    <x v="0"/>
    <x v="0"/>
    <x v="5"/>
    <d v="2025-01-09T00:00:00"/>
    <x v="0"/>
    <s v="DIJ-1"/>
    <s v="1B01585311819"/>
    <n v="15.5"/>
    <m/>
    <d v="2025-01-10T00:00:00"/>
    <x v="0"/>
    <x v="0"/>
    <n v="1"/>
  </r>
  <r>
    <x v="0"/>
    <x v="0"/>
    <x v="6"/>
    <d v="2025-01-10T00:00:00"/>
    <x v="1"/>
    <s v="BES-1"/>
    <s v="1B01585309700"/>
    <n v="28"/>
    <m/>
    <d v="2025-01-13T00:00:00"/>
    <x v="1"/>
    <x v="0"/>
    <n v="1"/>
  </r>
  <r>
    <x v="0"/>
    <x v="0"/>
    <x v="7"/>
    <d v="2025-01-13T00:00:00"/>
    <x v="0"/>
    <s v="DIJ-1"/>
    <s v="1B01585311826"/>
    <n v="13"/>
    <m/>
    <d v="2025-01-14T00:00:00"/>
    <x v="0"/>
    <x v="0"/>
    <n v="1"/>
  </r>
  <r>
    <x v="0"/>
    <x v="0"/>
    <x v="7"/>
    <d v="2025-01-13T00:00:00"/>
    <x v="1"/>
    <s v="BES-1"/>
    <s v="1B01585309717"/>
    <n v="17.5"/>
    <m/>
    <d v="2025-01-14T00:00:00"/>
    <x v="1"/>
    <x v="0"/>
    <n v="1"/>
  </r>
  <r>
    <x v="1"/>
    <x v="0"/>
    <x v="8"/>
    <d v="2025-01-14T00:00:00"/>
    <x v="0"/>
    <s v="DIJ-1"/>
    <m/>
    <n v="5.6"/>
    <m/>
    <d v="2025-01-14T00:00:00"/>
    <x v="0"/>
    <x v="1"/>
    <n v="1"/>
  </r>
  <r>
    <x v="0"/>
    <x v="0"/>
    <x v="9"/>
    <d v="2025-01-15T00:00:00"/>
    <x v="0"/>
    <s v="DIJ-1"/>
    <s v="1B01585477843"/>
    <n v="22.9"/>
    <m/>
    <d v="2025-01-16T00:00:00"/>
    <x v="0"/>
    <x v="0"/>
    <n v="1"/>
  </r>
  <r>
    <x v="0"/>
    <x v="0"/>
    <x v="9"/>
    <d v="2025-01-15T00:00:00"/>
    <x v="1"/>
    <s v="BES-1"/>
    <s v="1B01585309724"/>
    <n v="19.5"/>
    <m/>
    <d v="2025-01-16T00:00:00"/>
    <x v="1"/>
    <x v="0"/>
    <n v="1"/>
  </r>
  <r>
    <x v="1"/>
    <x v="0"/>
    <x v="10"/>
    <d v="2025-01-16T00:00:00"/>
    <x v="0"/>
    <s v="DIJ-1"/>
    <m/>
    <n v="20"/>
    <m/>
    <d v="2025-01-16T00:00:00"/>
    <x v="0"/>
    <x v="1"/>
    <n v="1"/>
  </r>
  <r>
    <x v="0"/>
    <x v="0"/>
    <x v="11"/>
    <d v="2025-01-17T00:00:00"/>
    <x v="1"/>
    <s v="BES-1"/>
    <s v="1B01585309731 "/>
    <n v="26.5"/>
    <m/>
    <d v="2025-01-20T00:00:00"/>
    <x v="1"/>
    <x v="0"/>
    <n v="1"/>
  </r>
  <r>
    <x v="0"/>
    <x v="0"/>
    <x v="11"/>
    <d v="2025-01-17T00:00:00"/>
    <x v="1"/>
    <s v="BES-2"/>
    <s v="1B01585309748"/>
    <n v="22.5"/>
    <m/>
    <d v="2025-01-20T00:00:00"/>
    <x v="1"/>
    <x v="0"/>
    <n v="1"/>
  </r>
  <r>
    <x v="0"/>
    <x v="0"/>
    <x v="11"/>
    <d v="2025-01-17T00:00:00"/>
    <x v="1"/>
    <s v="BES-3"/>
    <s v="1B01585309755"/>
    <n v="15.5"/>
    <m/>
    <d v="2025-01-20T00:00:00"/>
    <x v="1"/>
    <x v="0"/>
    <n v="1"/>
  </r>
  <r>
    <x v="0"/>
    <x v="0"/>
    <x v="12"/>
    <d v="2025-01-20T00:00:00"/>
    <x v="0"/>
    <s v="DIJ-1"/>
    <s v="1B01585477850"/>
    <n v="10.6"/>
    <m/>
    <d v="2025-01-21T00:00:00"/>
    <x v="0"/>
    <x v="0"/>
    <n v="1"/>
  </r>
  <r>
    <x v="1"/>
    <x v="0"/>
    <x v="13"/>
    <d v="2025-01-21T00:00:00"/>
    <x v="1"/>
    <s v="BES-1"/>
    <m/>
    <n v="15.2"/>
    <m/>
    <d v="2025-01-21T00:00:00"/>
    <x v="1"/>
    <x v="1"/>
    <n v="1"/>
  </r>
  <r>
    <x v="1"/>
    <x v="0"/>
    <x v="13"/>
    <d v="2025-01-21T00:00:00"/>
    <x v="0"/>
    <s v="DIJ-1"/>
    <m/>
    <n v="22"/>
    <m/>
    <d v="2025-01-21T00:00:00"/>
    <x v="0"/>
    <x v="1"/>
    <n v="1"/>
  </r>
  <r>
    <x v="0"/>
    <x v="0"/>
    <x v="14"/>
    <d v="2025-01-22T00:00:00"/>
    <x v="1"/>
    <s v="BES-1"/>
    <s v="1B01585309762"/>
    <n v="22"/>
    <m/>
    <d v="2025-01-23T00:00:00"/>
    <x v="1"/>
    <x v="0"/>
    <n v="1"/>
  </r>
  <r>
    <x v="0"/>
    <x v="0"/>
    <x v="15"/>
    <d v="2025-01-23T00:00:00"/>
    <x v="1"/>
    <s v="BES-1"/>
    <s v="1B01585309779"/>
    <n v="15"/>
    <m/>
    <d v="2025-01-24T00:00:00"/>
    <x v="1"/>
    <x v="0"/>
    <n v="1"/>
  </r>
  <r>
    <x v="0"/>
    <x v="0"/>
    <x v="16"/>
    <d v="2025-01-24T00:00:00"/>
    <x v="1"/>
    <s v="BES-1"/>
    <s v="1B01585309786"/>
    <n v="11.2"/>
    <m/>
    <d v="2025-01-27T00:00:00"/>
    <x v="1"/>
    <x v="0"/>
    <n v="1"/>
  </r>
  <r>
    <x v="0"/>
    <x v="0"/>
    <x v="16"/>
    <d v="2025-01-24T00:00:00"/>
    <x v="0"/>
    <s v="DIJ-1"/>
    <s v="1B01585477867"/>
    <n v="28.7"/>
    <m/>
    <d v="2025-01-27T00:00:00"/>
    <x v="0"/>
    <x v="0"/>
    <n v="1"/>
  </r>
  <r>
    <x v="0"/>
    <x v="0"/>
    <x v="17"/>
    <d v="2025-01-27T00:00:00"/>
    <x v="1"/>
    <s v="BES-1"/>
    <s v="1B01585309793"/>
    <n v="12"/>
    <m/>
    <d v="2025-01-28T00:00:00"/>
    <x v="1"/>
    <x v="0"/>
    <n v="1"/>
  </r>
  <r>
    <x v="0"/>
    <x v="0"/>
    <x v="17"/>
    <d v="2025-01-27T00:00:00"/>
    <x v="0"/>
    <s v="DIJ-1"/>
    <s v="1B01585477874"/>
    <n v="8"/>
    <m/>
    <d v="2025-01-28T00:00:00"/>
    <x v="0"/>
    <x v="0"/>
    <n v="1"/>
  </r>
  <r>
    <x v="0"/>
    <x v="0"/>
    <x v="18"/>
    <d v="2025-01-28T00:00:00"/>
    <x v="0"/>
    <s v="DIJ-1"/>
    <s v="1B01585477881"/>
    <n v="22"/>
    <m/>
    <d v="2025-01-29T00:00:00"/>
    <x v="1"/>
    <x v="0"/>
    <n v="1"/>
  </r>
  <r>
    <x v="0"/>
    <x v="0"/>
    <x v="19"/>
    <d v="2025-01-29T00:00:00"/>
    <x v="0"/>
    <s v="DIJ-1"/>
    <s v="1B01585477898"/>
    <n v="22"/>
    <m/>
    <d v="2025-01-30T00:00:00"/>
    <x v="0"/>
    <x v="0"/>
    <n v="1"/>
  </r>
  <r>
    <x v="0"/>
    <x v="0"/>
    <x v="19"/>
    <d v="2025-01-29T00:00:00"/>
    <x v="1"/>
    <s v="BES-1"/>
    <s v="1B01585309809"/>
    <n v="18"/>
    <m/>
    <d v="2025-01-30T00:00:00"/>
    <x v="1"/>
    <x v="0"/>
    <n v="1"/>
  </r>
  <r>
    <x v="0"/>
    <x v="0"/>
    <x v="20"/>
    <d v="2025-01-30T00:00:00"/>
    <x v="0"/>
    <s v="DIJ-1"/>
    <s v="1B01585478000"/>
    <n v="12.3"/>
    <m/>
    <d v="2025-01-31T00:00:00"/>
    <x v="0"/>
    <x v="0"/>
    <n v="1"/>
  </r>
  <r>
    <x v="0"/>
    <x v="0"/>
    <x v="20"/>
    <d v="2025-01-30T00:00:00"/>
    <x v="1"/>
    <s v="BES-1"/>
    <s v="1B01585309816"/>
    <n v="10"/>
    <m/>
    <d v="2025-01-31T00:00:00"/>
    <x v="1"/>
    <x v="0"/>
    <n v="1"/>
  </r>
  <r>
    <x v="2"/>
    <x v="0"/>
    <x v="21"/>
    <d v="2025-01-31T00:00:00"/>
    <x v="1"/>
    <s v="BES-1"/>
    <s v="1B01585309823"/>
    <n v="21"/>
    <m/>
    <d v="2025-02-03T00:00:00"/>
    <x v="1"/>
    <x v="0"/>
    <n v="1"/>
  </r>
  <r>
    <x v="2"/>
    <x v="0"/>
    <x v="21"/>
    <d v="2025-01-31T00:00:00"/>
    <x v="1"/>
    <s v="BES-2"/>
    <s v="1B01478663261"/>
    <n v="18"/>
    <m/>
    <d v="2025-02-03T00:00:00"/>
    <x v="1"/>
    <x v="0"/>
    <n v="1"/>
  </r>
  <r>
    <x v="2"/>
    <x v="1"/>
    <x v="22"/>
    <d v="2025-02-03T00:00:00"/>
    <x v="0"/>
    <s v="DIJ-1"/>
    <s v="1B01585477997"/>
    <n v="12.5"/>
    <m/>
    <d v="2025-02-04T00:00:00"/>
    <x v="0"/>
    <x v="0"/>
    <n v="1"/>
  </r>
  <r>
    <x v="1"/>
    <x v="1"/>
    <x v="23"/>
    <d v="2025-02-04T00:00:00"/>
    <x v="1"/>
    <s v="BES-1"/>
    <m/>
    <m/>
    <m/>
    <d v="2025-02-04T00:00:00"/>
    <x v="1"/>
    <x v="1"/>
    <n v="1"/>
  </r>
  <r>
    <x v="1"/>
    <x v="1"/>
    <x v="23"/>
    <d v="2025-02-04T00:00:00"/>
    <x v="0"/>
    <s v="DIJ-1"/>
    <m/>
    <n v="8.5"/>
    <m/>
    <d v="2025-02-04T00:00:00"/>
    <x v="0"/>
    <x v="1"/>
    <n v="1"/>
  </r>
  <r>
    <x v="2"/>
    <x v="1"/>
    <x v="24"/>
    <d v="2025-02-05T00:00:00"/>
    <x v="1"/>
    <s v="BES-1"/>
    <s v="1B01478663278"/>
    <n v="22.5"/>
    <m/>
    <d v="2025-02-06T00:00:00"/>
    <x v="1"/>
    <x v="0"/>
    <n v="1"/>
  </r>
  <r>
    <x v="2"/>
    <x v="1"/>
    <x v="25"/>
    <d v="2025-02-06T00:00:00"/>
    <x v="1"/>
    <s v="BES-1"/>
    <s v="1B01478663285"/>
    <n v="21"/>
    <m/>
    <d v="2025-02-07T00:00:00"/>
    <x v="1"/>
    <x v="0"/>
    <n v="1"/>
  </r>
  <r>
    <x v="2"/>
    <x v="1"/>
    <x v="25"/>
    <d v="2025-02-06T00:00:00"/>
    <x v="0"/>
    <s v="DIJ-1"/>
    <s v="1B01585477928"/>
    <n v="14.7"/>
    <m/>
    <d v="2025-02-07T00:00:00"/>
    <x v="0"/>
    <x v="0"/>
    <n v="1"/>
  </r>
  <r>
    <x v="2"/>
    <x v="1"/>
    <x v="25"/>
    <d v="2025-02-06T00:00:00"/>
    <x v="0"/>
    <s v="DIJ-2"/>
    <s v="1b01585477935"/>
    <n v="17.399999999999999"/>
    <m/>
    <d v="2025-02-07T00:00:00"/>
    <x v="0"/>
    <x v="0"/>
    <n v="1"/>
  </r>
  <r>
    <x v="2"/>
    <x v="1"/>
    <x v="25"/>
    <d v="2025-02-06T00:00:00"/>
    <x v="1"/>
    <s v="BES-1"/>
    <s v="1B01478663292"/>
    <n v="15.1"/>
    <m/>
    <d v="2025-02-07T00:00:00"/>
    <x v="1"/>
    <x v="0"/>
    <n v="1"/>
  </r>
  <r>
    <x v="2"/>
    <x v="1"/>
    <x v="26"/>
    <d v="2025-02-10T00:00:00"/>
    <x v="1"/>
    <s v="BES-1"/>
    <s v="1B01478663308"/>
    <n v="18"/>
    <m/>
    <d v="2025-02-11T00:00:00"/>
    <x v="1"/>
    <x v="0"/>
    <n v="1"/>
  </r>
  <r>
    <x v="1"/>
    <x v="1"/>
    <x v="27"/>
    <d v="2025-02-11T00:00:00"/>
    <x v="1"/>
    <s v="BES-1"/>
    <m/>
    <n v="14.5"/>
    <m/>
    <d v="2025-02-11T00:00:00"/>
    <x v="1"/>
    <x v="1"/>
    <n v="1"/>
  </r>
  <r>
    <x v="1"/>
    <x v="1"/>
    <x v="27"/>
    <d v="2025-02-11T00:00:00"/>
    <x v="0"/>
    <s v="DIJ-1"/>
    <m/>
    <n v="16.2"/>
    <m/>
    <d v="2025-02-11T00:00:00"/>
    <x v="0"/>
    <x v="1"/>
    <n v="1"/>
  </r>
  <r>
    <x v="2"/>
    <x v="1"/>
    <x v="28"/>
    <d v="2025-02-12T00:00:00"/>
    <x v="0"/>
    <s v="DIJ-1"/>
    <s v="1B01585477942"/>
    <n v="11.1"/>
    <m/>
    <d v="2025-02-13T00:00:00"/>
    <x v="0"/>
    <x v="0"/>
    <n v="1"/>
  </r>
  <r>
    <x v="2"/>
    <x v="1"/>
    <x v="28"/>
    <d v="2025-02-12T00:00:00"/>
    <x v="1"/>
    <s v="BES-1"/>
    <s v="1B01478663315"/>
    <n v="18"/>
    <m/>
    <d v="2025-02-13T00:00:00"/>
    <x v="1"/>
    <x v="0"/>
    <n v="1"/>
  </r>
  <r>
    <x v="2"/>
    <x v="1"/>
    <x v="28"/>
    <d v="2025-02-12T00:00:00"/>
    <x v="1"/>
    <s v="BES-2"/>
    <s v="1B01478663322"/>
    <n v="25"/>
    <m/>
    <d v="2025-02-13T00:00:00"/>
    <x v="1"/>
    <x v="0"/>
    <n v="1"/>
  </r>
  <r>
    <x v="2"/>
    <x v="1"/>
    <x v="29"/>
    <d v="2025-02-14T00:00:00"/>
    <x v="1"/>
    <s v="BES-1"/>
    <s v="1B01478663339"/>
    <n v="16.8"/>
    <m/>
    <m/>
    <x v="2"/>
    <x v="0"/>
    <n v="1"/>
  </r>
  <r>
    <x v="2"/>
    <x v="1"/>
    <x v="29"/>
    <d v="2025-02-14T00:00:00"/>
    <x v="0"/>
    <s v="DIJ-1"/>
    <s v="1B01585477959"/>
    <n v="19.899999999999999"/>
    <m/>
    <d v="2025-02-17T00:00:00"/>
    <x v="0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A00E41-E3D0-4AF4-AB8C-12FFE60484B0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G13" firstHeaderRow="1" firstDataRow="3" firstDataCol="1"/>
  <pivotFields count="13">
    <pivotField axis="axisRow" showAll="0">
      <items count="4">
        <item x="0"/>
        <item x="1"/>
        <item x="2"/>
        <item t="default"/>
      </items>
    </pivotField>
    <pivotField showAll="0"/>
    <pivotField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umFmtId="165" showAll="0"/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2">
    <field x="0"/>
    <field x="4"/>
  </rowFields>
  <rowItems count="10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 Volume " fld="12" baseField="0" baseItem="0"/>
    <dataField name=" POIDS (KG)" fld="7" baseField="1" baseItem="1"/>
  </dataFields>
  <formats count="2">
    <format dxfId="29">
      <pivotArea field="2" type="button" dataOnly="0" labelOnly="1" outline="0"/>
    </format>
    <format dxfId="28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43116C-B1E0-405D-9B99-8C2987B827D8}" name="Tableau croisé dynamique8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27:G36" firstHeaderRow="1" firstDataRow="3" firstDataCol="1"/>
  <pivotFields count="13">
    <pivotField showAll="0"/>
    <pivotField axis="axisRow" showAll="0">
      <items count="3">
        <item x="0"/>
        <item x="1"/>
        <item t="default"/>
      </items>
    </pivotField>
    <pivotField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umFmtId="165" showAll="0"/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2">
    <field x="1"/>
    <field x="4"/>
  </rowFields>
  <rowItems count="7">
    <i>
      <x/>
    </i>
    <i r="1">
      <x/>
    </i>
    <i r="1">
      <x v="1"/>
    </i>
    <i>
      <x v="1"/>
    </i>
    <i r="1">
      <x/>
    </i>
    <i r="1">
      <x v="1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 Volume " fld="12" baseField="3" baseItem="1"/>
    <dataField name="  POIDS (KG)" fld="7" baseField="3" baseItem="1"/>
  </dataFields>
  <formats count="5">
    <format dxfId="20">
      <pivotArea field="2" type="button" dataOnly="0" labelOnly="1" outline="0"/>
    </format>
    <format dxfId="19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8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7">
      <pivotArea grandRow="1" outline="0" collapsedLevelsAreSubtotals="1" fieldPosition="0"/>
    </format>
    <format dxfId="16">
      <pivotArea dataOnly="0" labelOnly="1" grandRow="1" outline="0" fieldPosition="0"/>
    </format>
  </formats>
  <pivotTableStyleInfo name="PivotStyleLight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33288E-F409-4E72-BEDA-BE807BFD2E86}" name="Tableau croisé dynamique9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70:G80" firstHeaderRow="1" firstDataRow="3" firstDataCol="1"/>
  <pivotFields count="13">
    <pivotField showAll="0"/>
    <pivotField axis="axisRow" showAll="0">
      <items count="3">
        <item x="0"/>
        <item x="1"/>
        <item t="default"/>
      </items>
    </pivotField>
    <pivotField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umFmtId="165" showAll="0"/>
    <pivotField showAll="0"/>
    <pivotField showAll="0"/>
    <pivotField showAll="0"/>
    <pivotField dataField="1"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2">
    <field x="1"/>
    <field x="10"/>
  </rowFields>
  <rowItems count="8">
    <i>
      <x/>
    </i>
    <i r="1">
      <x/>
    </i>
    <i r="1">
      <x v="1"/>
    </i>
    <i>
      <x v="1"/>
    </i>
    <i r="1">
      <x/>
    </i>
    <i r="1">
      <x v="1"/>
    </i>
    <i r="1">
      <x v="2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Nombre de Volume " fld="12" subtotal="count" baseField="9" baseItem="0"/>
    <dataField name=" POIDS (KG)" fld="7" baseField="1" baseItem="1"/>
  </dataFields>
  <formats count="4">
    <format dxfId="24">
      <pivotArea field="11" dataOnly="0" labelOnly="1" outline="0" axis="axisCol" fieldPosition="0">
        <references count="1">
          <reference field="4294967294" count="1" selected="0">
            <x v="1"/>
          </reference>
        </references>
      </pivotArea>
    </format>
    <format dxfId="23">
      <pivotArea field="2" type="button" dataOnly="0" labelOnly="1" outline="0"/>
    </format>
    <format dxfId="22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1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2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22C8C8-2E02-4BC2-B9D3-AE4BBEE3A50E}" name="Tableau croisé dynamique6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G8" firstHeaderRow="1" firstDataRow="3" firstDataCol="1"/>
  <pivotFields count="13">
    <pivotField showAll="0"/>
    <pivotField axis="axisRow" showAll="0">
      <items count="3">
        <item x="0"/>
        <item x="1"/>
        <item t="default"/>
      </items>
    </pivotField>
    <pivotField showAll="0" defaultSubtotal="0">
      <items count="3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</items>
    </pivotField>
    <pivotField numFmtId="165" showAll="0"/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3">
    <i>
      <x/>
    </i>
    <i>
      <x v="1"/>
    </i>
    <i t="grand">
      <x/>
    </i>
  </rowItems>
  <colFields count="2">
    <field x="11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 Volume " fld="12" baseField="1" baseItem="3"/>
    <dataField name=" POIDS (KG)" fld="7" baseField="1" baseItem="1"/>
  </dataFields>
  <formats count="3">
    <format dxfId="27">
      <pivotArea field="2" type="button" dataOnly="0" labelOnly="1" outline="0"/>
    </format>
    <format dxfId="26">
      <pivotArea field="1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25">
      <pivotArea field="1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D55D3C-A371-402E-B965-057323BA7143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D26" firstHeaderRow="1" firstDataRow="2" firstDataCol="1"/>
  <pivotFields count="11">
    <pivotField numFmtId="14" showAll="0"/>
    <pivotField axis="axisRow" numFmtId="165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dataField="1" showAll="0"/>
  </pivotFields>
  <rowFields count="1">
    <field x="1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Somme de Volume 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9E63DB-4CFB-488B-9AE2-652FF65370C7}" name="Tableau3" displayName="Tableau3" ref="A3:M32" totalsRowCount="1">
  <autoFilter ref="A3:M31" xr:uid="{C99E63DB-4CFB-488B-9AE2-652FF65370C7}"/>
  <sortState xmlns:xlrd2="http://schemas.microsoft.com/office/spreadsheetml/2017/richdata2" ref="A4:M31">
    <sortCondition ref="C4:C31"/>
  </sortState>
  <tableColumns count="13">
    <tableColumn id="1" xr3:uid="{FD2CD0D2-4764-4154-B8BB-231574FA49FA}" name="mois facturé"/>
    <tableColumn id="2" xr3:uid="{2C110F50-2BC4-4206-97B9-805B807E6219}" name="mois"/>
    <tableColumn id="3" xr3:uid="{7F2271DE-D2D4-4CD4-A6A5-494EE68A6C51}" name="dates" dataDxfId="35" totalsRowDxfId="34"/>
    <tableColumn id="4" xr3:uid="{B1DB2223-377E-45C4-9C85-8B4C611AEB50}" name="DATES DEPART (jj/mm)" dataDxfId="33" totalsRowDxfId="32"/>
    <tableColumn id="5" xr3:uid="{5A6320FA-6A23-455D-903E-78169698007F}" name="LIEU DEPART "/>
    <tableColumn id="6" xr3:uid="{6194B71D-A6BE-4250-AD77-0DA47618AE1E}" name="CAISSE NUMERO"/>
    <tableColumn id="7" xr3:uid="{070D558D-7EAD-4E89-A070-8D471D42C797}" name="N°COLIS"/>
    <tableColumn id="8" xr3:uid="{121E0869-4CAA-4175-8B1E-635C6FB168DB}" name="POIDS (KG)" totalsRowFunction="sum"/>
    <tableColumn id="9" xr3:uid="{8703F265-A855-4D89-87FD-BF1164B70A52}" name="PERSONNES CONTACTEES"/>
    <tableColumn id="10" xr3:uid="{5C0D6FF3-BFF2-4AB7-A808-B6181AA4A1FF}" name="DATE ARRIVEE (jj/mm)" dataDxfId="31" totalsRowDxfId="30"/>
    <tableColumn id="11" xr3:uid="{7E1C08FA-0B33-4C23-A39F-63615DB1D99A}" name="LIEU ARRIVEE"/>
    <tableColumn id="12" xr3:uid="{20D47AB8-C31F-47BB-B9BE-C66F2F0CDC9E}" name="COMMENTAIRES"/>
    <tableColumn id="13" xr3:uid="{3F20510B-ECB4-49DB-8C2A-4520DB1EC5C7}" name="Volume 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DA5B-BE0E-4216-BC7C-7B5FEE06CF0A}">
  <sheetPr codeName="Feuil1">
    <pageSetUpPr fitToPage="1"/>
  </sheetPr>
  <dimension ref="A1:M32"/>
  <sheetViews>
    <sheetView workbookViewId="0">
      <selection activeCell="G35" sqref="G35"/>
    </sheetView>
  </sheetViews>
  <sheetFormatPr baseColWidth="10" defaultRowHeight="15" x14ac:dyDescent="0.25"/>
  <cols>
    <col min="1" max="1" width="14.140625" customWidth="1"/>
    <col min="4" max="4" width="23.28515625" customWidth="1"/>
    <col min="5" max="5" width="14.7109375" customWidth="1"/>
    <col min="6" max="6" width="17.85546875" customWidth="1"/>
    <col min="7" max="7" width="17.5703125" customWidth="1"/>
    <col min="8" max="8" width="13" customWidth="1"/>
    <col min="9" max="9" width="12.7109375" customWidth="1"/>
    <col min="10" max="10" width="13.7109375" customWidth="1"/>
    <col min="11" max="11" width="14.85546875" customWidth="1"/>
    <col min="12" max="12" width="17.85546875" customWidth="1"/>
  </cols>
  <sheetData>
    <row r="1" spans="1:13" ht="18.75" x14ac:dyDescent="0.3">
      <c r="A1" s="78" t="s">
        <v>83</v>
      </c>
    </row>
    <row r="3" spans="1:13" x14ac:dyDescent="0.25">
      <c r="A3" t="s">
        <v>38</v>
      </c>
      <c r="B3" t="s">
        <v>16</v>
      </c>
      <c r="C3" t="s">
        <v>14</v>
      </c>
      <c r="D3" t="s">
        <v>80</v>
      </c>
      <c r="E3" t="s">
        <v>0</v>
      </c>
      <c r="F3" t="s">
        <v>9</v>
      </c>
      <c r="G3" t="s">
        <v>33</v>
      </c>
      <c r="H3" t="s">
        <v>10</v>
      </c>
      <c r="I3" t="s">
        <v>3</v>
      </c>
      <c r="J3" t="s">
        <v>81</v>
      </c>
      <c r="K3" t="s">
        <v>1</v>
      </c>
      <c r="L3" t="s">
        <v>2</v>
      </c>
      <c r="M3" t="s">
        <v>15</v>
      </c>
    </row>
    <row r="4" spans="1:13" x14ac:dyDescent="0.25">
      <c r="A4">
        <v>1</v>
      </c>
      <c r="B4">
        <v>1</v>
      </c>
      <c r="C4" s="77">
        <v>45659</v>
      </c>
      <c r="D4" s="77">
        <v>45659</v>
      </c>
      <c r="E4" s="75" t="s">
        <v>42</v>
      </c>
      <c r="F4" s="75" t="s">
        <v>43</v>
      </c>
      <c r="G4" s="75" t="s">
        <v>41</v>
      </c>
      <c r="H4">
        <v>12.45</v>
      </c>
      <c r="J4" s="77">
        <v>45660</v>
      </c>
      <c r="K4" t="s">
        <v>46</v>
      </c>
      <c r="L4" t="s">
        <v>44</v>
      </c>
      <c r="M4">
        <v>1</v>
      </c>
    </row>
    <row r="5" spans="1:13" x14ac:dyDescent="0.25">
      <c r="A5">
        <v>1</v>
      </c>
      <c r="B5">
        <v>1</v>
      </c>
      <c r="C5" s="77">
        <v>45659</v>
      </c>
      <c r="D5" s="77">
        <v>45659</v>
      </c>
      <c r="E5" s="75" t="s">
        <v>42</v>
      </c>
      <c r="F5" s="75" t="s">
        <v>45</v>
      </c>
      <c r="G5" s="75" t="s">
        <v>82</v>
      </c>
      <c r="H5">
        <v>16.600000000000001</v>
      </c>
      <c r="J5" s="77">
        <v>45660</v>
      </c>
      <c r="K5" t="s">
        <v>46</v>
      </c>
      <c r="L5" t="s">
        <v>44</v>
      </c>
      <c r="M5">
        <v>1</v>
      </c>
    </row>
    <row r="6" spans="1:13" x14ac:dyDescent="0.25">
      <c r="A6">
        <v>1</v>
      </c>
      <c r="B6">
        <v>1</v>
      </c>
      <c r="C6" s="77">
        <v>45660</v>
      </c>
      <c r="D6" s="77">
        <v>45660</v>
      </c>
      <c r="E6" s="76" t="s">
        <v>46</v>
      </c>
      <c r="F6" s="76" t="s">
        <v>47</v>
      </c>
      <c r="G6" s="76" t="s">
        <v>48</v>
      </c>
      <c r="H6">
        <v>20</v>
      </c>
      <c r="J6" s="77">
        <v>45663</v>
      </c>
      <c r="K6" t="s">
        <v>42</v>
      </c>
      <c r="L6" t="s">
        <v>44</v>
      </c>
      <c r="M6">
        <v>1</v>
      </c>
    </row>
    <row r="7" spans="1:13" x14ac:dyDescent="0.25">
      <c r="A7">
        <v>1</v>
      </c>
      <c r="B7">
        <v>1</v>
      </c>
      <c r="C7" s="77">
        <v>45663</v>
      </c>
      <c r="D7" s="77">
        <v>45663</v>
      </c>
      <c r="E7" s="75" t="s">
        <v>42</v>
      </c>
      <c r="F7" s="75" t="s">
        <v>43</v>
      </c>
      <c r="G7" s="75" t="s">
        <v>49</v>
      </c>
      <c r="H7">
        <v>15.8</v>
      </c>
      <c r="J7" s="77">
        <v>45664</v>
      </c>
      <c r="K7" t="s">
        <v>46</v>
      </c>
      <c r="L7" t="s">
        <v>44</v>
      </c>
      <c r="M7">
        <v>1</v>
      </c>
    </row>
    <row r="8" spans="1:13" x14ac:dyDescent="0.25">
      <c r="A8">
        <v>1</v>
      </c>
      <c r="B8">
        <v>1</v>
      </c>
      <c r="C8" s="77">
        <v>45664</v>
      </c>
      <c r="D8" s="77">
        <v>45664</v>
      </c>
      <c r="E8" s="75" t="s">
        <v>42</v>
      </c>
      <c r="F8" s="75" t="s">
        <v>43</v>
      </c>
      <c r="G8" s="75" t="s">
        <v>52</v>
      </c>
      <c r="H8">
        <v>12.5</v>
      </c>
      <c r="J8" s="77">
        <v>45665</v>
      </c>
      <c r="K8" t="s">
        <v>46</v>
      </c>
      <c r="L8" t="s">
        <v>44</v>
      </c>
      <c r="M8">
        <v>1</v>
      </c>
    </row>
    <row r="9" spans="1:13" x14ac:dyDescent="0.25">
      <c r="A9">
        <v>1</v>
      </c>
      <c r="B9">
        <v>1</v>
      </c>
      <c r="C9" s="77">
        <v>45664</v>
      </c>
      <c r="D9" s="77">
        <v>45664</v>
      </c>
      <c r="E9" s="76" t="s">
        <v>46</v>
      </c>
      <c r="F9" s="76" t="s">
        <v>47</v>
      </c>
      <c r="G9" s="76" t="s">
        <v>51</v>
      </c>
      <c r="H9">
        <v>16</v>
      </c>
      <c r="J9" s="77">
        <v>45665</v>
      </c>
      <c r="K9" t="s">
        <v>42</v>
      </c>
      <c r="L9" t="s">
        <v>44</v>
      </c>
      <c r="M9">
        <v>1</v>
      </c>
    </row>
    <row r="10" spans="1:13" x14ac:dyDescent="0.25">
      <c r="A10">
        <v>1</v>
      </c>
      <c r="B10">
        <v>1</v>
      </c>
      <c r="C10" s="77">
        <v>45665</v>
      </c>
      <c r="D10" s="77">
        <v>45665</v>
      </c>
      <c r="E10" s="76" t="s">
        <v>46</v>
      </c>
      <c r="F10" s="76" t="s">
        <v>54</v>
      </c>
      <c r="G10" s="76" t="s">
        <v>55</v>
      </c>
      <c r="H10">
        <v>16.100000000000001</v>
      </c>
      <c r="J10" s="77">
        <v>45666</v>
      </c>
      <c r="K10" t="s">
        <v>42</v>
      </c>
      <c r="L10" t="s">
        <v>44</v>
      </c>
      <c r="M10">
        <v>1</v>
      </c>
    </row>
    <row r="11" spans="1:13" x14ac:dyDescent="0.25">
      <c r="A11">
        <v>1</v>
      </c>
      <c r="B11">
        <v>1</v>
      </c>
      <c r="C11" s="77">
        <v>45666</v>
      </c>
      <c r="D11" s="77">
        <v>45666</v>
      </c>
      <c r="E11" s="75" t="s">
        <v>42</v>
      </c>
      <c r="F11" s="75" t="s">
        <v>43</v>
      </c>
      <c r="G11" s="75" t="s">
        <v>56</v>
      </c>
      <c r="H11">
        <v>15.5</v>
      </c>
      <c r="J11" s="77">
        <v>45667</v>
      </c>
      <c r="K11" t="s">
        <v>46</v>
      </c>
      <c r="L11" t="s">
        <v>44</v>
      </c>
      <c r="M11">
        <v>1</v>
      </c>
    </row>
    <row r="12" spans="1:13" x14ac:dyDescent="0.25">
      <c r="A12">
        <v>1</v>
      </c>
      <c r="B12">
        <v>1</v>
      </c>
      <c r="C12" s="77">
        <v>45667</v>
      </c>
      <c r="D12" s="77">
        <v>45667</v>
      </c>
      <c r="E12" s="76" t="s">
        <v>46</v>
      </c>
      <c r="F12" s="76" t="s">
        <v>47</v>
      </c>
      <c r="G12" s="76" t="s">
        <v>57</v>
      </c>
      <c r="H12">
        <v>28</v>
      </c>
      <c r="J12" s="77">
        <v>45670</v>
      </c>
      <c r="K12" t="s">
        <v>42</v>
      </c>
      <c r="L12" t="s">
        <v>44</v>
      </c>
      <c r="M12">
        <v>1</v>
      </c>
    </row>
    <row r="13" spans="1:13" x14ac:dyDescent="0.25">
      <c r="A13">
        <v>1</v>
      </c>
      <c r="B13">
        <v>1</v>
      </c>
      <c r="C13" s="77">
        <v>45670</v>
      </c>
      <c r="D13" s="77">
        <v>45670</v>
      </c>
      <c r="E13" s="75" t="s">
        <v>42</v>
      </c>
      <c r="F13" s="75" t="s">
        <v>43</v>
      </c>
      <c r="G13" s="75" t="s">
        <v>58</v>
      </c>
      <c r="H13">
        <v>13</v>
      </c>
      <c r="J13" s="77">
        <v>45671</v>
      </c>
      <c r="K13" t="s">
        <v>46</v>
      </c>
      <c r="L13" t="s">
        <v>44</v>
      </c>
      <c r="M13">
        <v>1</v>
      </c>
    </row>
    <row r="14" spans="1:13" x14ac:dyDescent="0.25">
      <c r="A14">
        <v>1</v>
      </c>
      <c r="B14">
        <v>1</v>
      </c>
      <c r="C14" s="77">
        <v>45670</v>
      </c>
      <c r="D14" s="77">
        <v>45670</v>
      </c>
      <c r="E14" s="76" t="s">
        <v>46</v>
      </c>
      <c r="F14" s="76" t="s">
        <v>47</v>
      </c>
      <c r="G14" s="76" t="s">
        <v>60</v>
      </c>
      <c r="H14">
        <v>17.5</v>
      </c>
      <c r="J14" s="77">
        <v>45671</v>
      </c>
      <c r="K14" t="s">
        <v>42</v>
      </c>
      <c r="L14" t="s">
        <v>44</v>
      </c>
      <c r="M14">
        <v>1</v>
      </c>
    </row>
    <row r="15" spans="1:13" x14ac:dyDescent="0.25">
      <c r="A15">
        <v>1</v>
      </c>
      <c r="B15">
        <v>1</v>
      </c>
      <c r="C15" s="77">
        <v>45672</v>
      </c>
      <c r="D15" s="77">
        <v>45672</v>
      </c>
      <c r="E15" s="75" t="s">
        <v>42</v>
      </c>
      <c r="F15" s="75" t="s">
        <v>43</v>
      </c>
      <c r="G15" s="75" t="s">
        <v>61</v>
      </c>
      <c r="H15">
        <v>22.9</v>
      </c>
      <c r="J15" s="77">
        <v>45673</v>
      </c>
      <c r="K15" t="s">
        <v>46</v>
      </c>
      <c r="L15" t="s">
        <v>44</v>
      </c>
      <c r="M15">
        <v>1</v>
      </c>
    </row>
    <row r="16" spans="1:13" x14ac:dyDescent="0.25">
      <c r="A16">
        <v>1</v>
      </c>
      <c r="B16">
        <v>1</v>
      </c>
      <c r="C16" s="77">
        <v>45672</v>
      </c>
      <c r="D16" s="77">
        <v>45672</v>
      </c>
      <c r="E16" s="76" t="s">
        <v>46</v>
      </c>
      <c r="F16" s="76" t="s">
        <v>47</v>
      </c>
      <c r="G16" s="76" t="s">
        <v>62</v>
      </c>
      <c r="H16">
        <v>19.5</v>
      </c>
      <c r="J16" s="77">
        <v>45673</v>
      </c>
      <c r="K16" t="s">
        <v>42</v>
      </c>
      <c r="L16" t="s">
        <v>44</v>
      </c>
      <c r="M16">
        <v>1</v>
      </c>
    </row>
    <row r="17" spans="1:13" x14ac:dyDescent="0.25">
      <c r="A17">
        <v>1</v>
      </c>
      <c r="B17">
        <v>1</v>
      </c>
      <c r="C17" s="77">
        <v>45674</v>
      </c>
      <c r="D17" s="77">
        <v>45674</v>
      </c>
      <c r="E17" s="76" t="s">
        <v>46</v>
      </c>
      <c r="F17" s="76" t="s">
        <v>47</v>
      </c>
      <c r="G17" s="76" t="s">
        <v>63</v>
      </c>
      <c r="H17">
        <v>26.5</v>
      </c>
      <c r="J17" s="77">
        <v>45677</v>
      </c>
      <c r="K17" t="s">
        <v>42</v>
      </c>
      <c r="L17" t="s">
        <v>44</v>
      </c>
      <c r="M17">
        <v>1</v>
      </c>
    </row>
    <row r="18" spans="1:13" x14ac:dyDescent="0.25">
      <c r="A18">
        <v>1</v>
      </c>
      <c r="B18">
        <v>1</v>
      </c>
      <c r="C18" s="77">
        <v>45674</v>
      </c>
      <c r="D18" s="77">
        <v>45674</v>
      </c>
      <c r="E18" s="76" t="s">
        <v>46</v>
      </c>
      <c r="F18" s="76" t="s">
        <v>64</v>
      </c>
      <c r="G18" s="76" t="s">
        <v>65</v>
      </c>
      <c r="H18">
        <v>22.5</v>
      </c>
      <c r="J18" s="77">
        <v>45677</v>
      </c>
      <c r="K18" t="s">
        <v>42</v>
      </c>
      <c r="L18" t="s">
        <v>44</v>
      </c>
      <c r="M18">
        <v>1</v>
      </c>
    </row>
    <row r="19" spans="1:13" x14ac:dyDescent="0.25">
      <c r="A19">
        <v>1</v>
      </c>
      <c r="B19">
        <v>1</v>
      </c>
      <c r="C19" s="77">
        <v>45674</v>
      </c>
      <c r="D19" s="77">
        <v>45674</v>
      </c>
      <c r="E19" s="76" t="s">
        <v>46</v>
      </c>
      <c r="F19" s="76" t="s">
        <v>66</v>
      </c>
      <c r="G19" s="76" t="s">
        <v>67</v>
      </c>
      <c r="H19">
        <v>15.5</v>
      </c>
      <c r="J19" s="77">
        <v>45677</v>
      </c>
      <c r="K19" t="s">
        <v>42</v>
      </c>
      <c r="L19" t="s">
        <v>44</v>
      </c>
      <c r="M19">
        <v>1</v>
      </c>
    </row>
    <row r="20" spans="1:13" x14ac:dyDescent="0.25">
      <c r="A20">
        <v>1</v>
      </c>
      <c r="B20">
        <v>1</v>
      </c>
      <c r="C20" s="77">
        <v>45677</v>
      </c>
      <c r="D20" s="77">
        <v>45677</v>
      </c>
      <c r="E20" s="75" t="s">
        <v>42</v>
      </c>
      <c r="F20" s="75" t="s">
        <v>43</v>
      </c>
      <c r="G20" s="75" t="s">
        <v>68</v>
      </c>
      <c r="H20">
        <v>10.6</v>
      </c>
      <c r="J20" s="77">
        <v>45678</v>
      </c>
      <c r="K20" t="s">
        <v>46</v>
      </c>
      <c r="L20" t="s">
        <v>44</v>
      </c>
      <c r="M20">
        <v>1</v>
      </c>
    </row>
    <row r="21" spans="1:13" x14ac:dyDescent="0.25">
      <c r="A21">
        <v>1</v>
      </c>
      <c r="B21">
        <v>1</v>
      </c>
      <c r="C21" s="77">
        <v>45679</v>
      </c>
      <c r="D21" s="77">
        <v>45679</v>
      </c>
      <c r="E21" s="76" t="s">
        <v>46</v>
      </c>
      <c r="F21" s="76" t="s">
        <v>47</v>
      </c>
      <c r="G21" s="76" t="s">
        <v>69</v>
      </c>
      <c r="H21">
        <v>22</v>
      </c>
      <c r="J21" s="77">
        <v>45680</v>
      </c>
      <c r="K21" t="s">
        <v>42</v>
      </c>
      <c r="L21" t="s">
        <v>44</v>
      </c>
      <c r="M21">
        <v>1</v>
      </c>
    </row>
    <row r="22" spans="1:13" x14ac:dyDescent="0.25">
      <c r="A22">
        <v>1</v>
      </c>
      <c r="B22">
        <v>1</v>
      </c>
      <c r="C22" s="77">
        <v>45680</v>
      </c>
      <c r="D22" s="77">
        <v>45680</v>
      </c>
      <c r="E22" s="76" t="s">
        <v>46</v>
      </c>
      <c r="F22" s="76" t="s">
        <v>47</v>
      </c>
      <c r="G22" s="76" t="s">
        <v>70</v>
      </c>
      <c r="H22">
        <v>15</v>
      </c>
      <c r="J22" s="77">
        <v>45681</v>
      </c>
      <c r="K22" t="s">
        <v>42</v>
      </c>
      <c r="L22" t="s">
        <v>44</v>
      </c>
      <c r="M22">
        <v>1</v>
      </c>
    </row>
    <row r="23" spans="1:13" x14ac:dyDescent="0.25">
      <c r="A23">
        <v>1</v>
      </c>
      <c r="B23">
        <v>1</v>
      </c>
      <c r="C23" s="77">
        <v>45681</v>
      </c>
      <c r="D23" s="77">
        <v>45681</v>
      </c>
      <c r="E23" s="75" t="s">
        <v>42</v>
      </c>
      <c r="F23" s="75" t="s">
        <v>43</v>
      </c>
      <c r="G23" s="75" t="s">
        <v>72</v>
      </c>
      <c r="H23">
        <v>28.7</v>
      </c>
      <c r="J23" s="77">
        <v>45684</v>
      </c>
      <c r="K23" t="s">
        <v>46</v>
      </c>
      <c r="L23" t="s">
        <v>44</v>
      </c>
      <c r="M23">
        <v>1</v>
      </c>
    </row>
    <row r="24" spans="1:13" x14ac:dyDescent="0.25">
      <c r="A24">
        <v>1</v>
      </c>
      <c r="B24">
        <v>1</v>
      </c>
      <c r="C24" s="77">
        <v>45681</v>
      </c>
      <c r="D24" s="77">
        <v>45681</v>
      </c>
      <c r="E24" s="76" t="s">
        <v>46</v>
      </c>
      <c r="F24" s="76" t="s">
        <v>47</v>
      </c>
      <c r="G24" s="76" t="s">
        <v>71</v>
      </c>
      <c r="H24">
        <v>11.2</v>
      </c>
      <c r="J24" s="77">
        <v>45684</v>
      </c>
      <c r="K24" t="s">
        <v>42</v>
      </c>
      <c r="L24" t="s">
        <v>44</v>
      </c>
      <c r="M24">
        <v>1</v>
      </c>
    </row>
    <row r="25" spans="1:13" x14ac:dyDescent="0.25">
      <c r="A25">
        <v>1</v>
      </c>
      <c r="B25">
        <v>1</v>
      </c>
      <c r="C25" s="77">
        <v>45684</v>
      </c>
      <c r="D25" s="77">
        <v>45684</v>
      </c>
      <c r="E25" s="75" t="s">
        <v>42</v>
      </c>
      <c r="F25" s="75" t="s">
        <v>43</v>
      </c>
      <c r="G25" s="75" t="s">
        <v>74</v>
      </c>
      <c r="H25">
        <v>8</v>
      </c>
      <c r="J25" s="77">
        <v>45685</v>
      </c>
      <c r="K25" t="s">
        <v>46</v>
      </c>
      <c r="L25" t="s">
        <v>44</v>
      </c>
      <c r="M25">
        <v>1</v>
      </c>
    </row>
    <row r="26" spans="1:13" x14ac:dyDescent="0.25">
      <c r="A26">
        <v>1</v>
      </c>
      <c r="B26">
        <v>1</v>
      </c>
      <c r="C26" s="77">
        <v>45684</v>
      </c>
      <c r="D26" s="77">
        <v>45684</v>
      </c>
      <c r="E26" s="76" t="s">
        <v>46</v>
      </c>
      <c r="F26" s="76" t="s">
        <v>47</v>
      </c>
      <c r="G26" s="76" t="s">
        <v>73</v>
      </c>
      <c r="H26">
        <v>12</v>
      </c>
      <c r="J26" s="77">
        <v>45685</v>
      </c>
      <c r="K26" t="s">
        <v>42</v>
      </c>
      <c r="L26" t="s">
        <v>44</v>
      </c>
      <c r="M26">
        <v>1</v>
      </c>
    </row>
    <row r="27" spans="1:13" x14ac:dyDescent="0.25">
      <c r="A27" s="86">
        <v>1</v>
      </c>
      <c r="B27" s="86">
        <v>1</v>
      </c>
      <c r="C27" s="87">
        <v>45685</v>
      </c>
      <c r="D27" s="87">
        <v>45685</v>
      </c>
      <c r="E27" s="88" t="s">
        <v>42</v>
      </c>
      <c r="F27" s="88" t="s">
        <v>43</v>
      </c>
      <c r="G27" s="88" t="s">
        <v>75</v>
      </c>
      <c r="H27" s="86">
        <v>22</v>
      </c>
      <c r="I27" s="86"/>
      <c r="J27" s="87">
        <v>45686</v>
      </c>
      <c r="K27" s="86" t="s">
        <v>42</v>
      </c>
      <c r="L27" s="86" t="s">
        <v>44</v>
      </c>
      <c r="M27" s="86">
        <v>1</v>
      </c>
    </row>
    <row r="28" spans="1:13" x14ac:dyDescent="0.25">
      <c r="A28">
        <v>1</v>
      </c>
      <c r="B28">
        <v>1</v>
      </c>
      <c r="C28" s="77">
        <v>45686</v>
      </c>
      <c r="D28" s="77">
        <v>45686</v>
      </c>
      <c r="E28" s="75" t="s">
        <v>42</v>
      </c>
      <c r="F28" s="75" t="s">
        <v>43</v>
      </c>
      <c r="G28" s="75" t="s">
        <v>76</v>
      </c>
      <c r="H28">
        <v>22</v>
      </c>
      <c r="J28" s="77">
        <v>45687</v>
      </c>
      <c r="K28" t="s">
        <v>46</v>
      </c>
      <c r="L28" t="s">
        <v>44</v>
      </c>
      <c r="M28">
        <v>1</v>
      </c>
    </row>
    <row r="29" spans="1:13" x14ac:dyDescent="0.25">
      <c r="A29">
        <v>1</v>
      </c>
      <c r="B29">
        <v>1</v>
      </c>
      <c r="C29" s="77">
        <v>45686</v>
      </c>
      <c r="D29" s="77">
        <v>45686</v>
      </c>
      <c r="E29" s="76" t="s">
        <v>46</v>
      </c>
      <c r="F29" s="76" t="s">
        <v>47</v>
      </c>
      <c r="G29" s="76" t="s">
        <v>77</v>
      </c>
      <c r="H29">
        <v>18</v>
      </c>
      <c r="J29" s="77">
        <v>45687</v>
      </c>
      <c r="K29" t="s">
        <v>42</v>
      </c>
      <c r="L29" t="s">
        <v>44</v>
      </c>
      <c r="M29">
        <v>1</v>
      </c>
    </row>
    <row r="30" spans="1:13" x14ac:dyDescent="0.25">
      <c r="A30">
        <v>1</v>
      </c>
      <c r="B30">
        <v>1</v>
      </c>
      <c r="C30" s="77">
        <v>45687</v>
      </c>
      <c r="D30" s="77">
        <v>45687</v>
      </c>
      <c r="E30" s="75" t="s">
        <v>42</v>
      </c>
      <c r="F30" s="75" t="s">
        <v>43</v>
      </c>
      <c r="G30" s="75" t="s">
        <v>78</v>
      </c>
      <c r="H30">
        <v>12.3</v>
      </c>
      <c r="J30" s="77">
        <v>45688</v>
      </c>
      <c r="K30" t="s">
        <v>46</v>
      </c>
      <c r="L30" t="s">
        <v>44</v>
      </c>
      <c r="M30">
        <v>1</v>
      </c>
    </row>
    <row r="31" spans="1:13" x14ac:dyDescent="0.25">
      <c r="A31">
        <v>1</v>
      </c>
      <c r="B31">
        <v>1</v>
      </c>
      <c r="C31" s="77">
        <v>45687</v>
      </c>
      <c r="D31" s="77">
        <v>45687</v>
      </c>
      <c r="E31" s="76" t="s">
        <v>46</v>
      </c>
      <c r="F31" s="76" t="s">
        <v>47</v>
      </c>
      <c r="G31" s="76" t="s">
        <v>79</v>
      </c>
      <c r="H31">
        <v>10</v>
      </c>
      <c r="J31" s="77">
        <v>45688</v>
      </c>
      <c r="K31" t="s">
        <v>42</v>
      </c>
      <c r="L31" t="s">
        <v>44</v>
      </c>
      <c r="M31">
        <v>1</v>
      </c>
    </row>
    <row r="32" spans="1:13" x14ac:dyDescent="0.25">
      <c r="C32" s="77"/>
      <c r="D32" s="77"/>
      <c r="H32">
        <f>SUBTOTAL(109,Tableau3[POIDS (KG)])</f>
        <v>482.15000000000003</v>
      </c>
      <c r="J32" s="77"/>
    </row>
  </sheetData>
  <pageMargins left="0.15748031496062992" right="0.15748031496062992" top="0.74803149606299213" bottom="0.74803149606299213" header="0.31496062992125984" footer="0.31496062992125984"/>
  <pageSetup paperSize="9" scale="74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6DBC9-8CCB-4926-B05E-F66B9E5A5720}">
  <sheetPr codeName="Feuil2">
    <pageSetUpPr fitToPage="1"/>
  </sheetPr>
  <dimension ref="A1:G13"/>
  <sheetViews>
    <sheetView workbookViewId="0">
      <selection activeCell="A8" sqref="A8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1.28515625" bestFit="1" customWidth="1"/>
    <col min="4" max="4" width="17.140625" bestFit="1" customWidth="1"/>
    <col min="5" max="5" width="11.28515625" bestFit="1" customWidth="1"/>
    <col min="6" max="6" width="13.7109375" bestFit="1" customWidth="1"/>
    <col min="7" max="7" width="16.28515625" bestFit="1" customWidth="1"/>
  </cols>
  <sheetData>
    <row r="1" spans="1:7" x14ac:dyDescent="0.25">
      <c r="B1" s="7" t="s">
        <v>11</v>
      </c>
    </row>
    <row r="2" spans="1:7" x14ac:dyDescent="0.25">
      <c r="B2" t="s">
        <v>44</v>
      </c>
      <c r="D2" t="s">
        <v>50</v>
      </c>
      <c r="F2" t="s">
        <v>19</v>
      </c>
      <c r="G2" s="2" t="s">
        <v>17</v>
      </c>
    </row>
    <row r="3" spans="1:7" x14ac:dyDescent="0.25">
      <c r="A3" s="7" t="s">
        <v>12</v>
      </c>
      <c r="B3" t="s">
        <v>20</v>
      </c>
      <c r="C3" t="s">
        <v>18</v>
      </c>
      <c r="D3" t="s">
        <v>20</v>
      </c>
      <c r="E3" t="s">
        <v>18</v>
      </c>
      <c r="G3" s="2"/>
    </row>
    <row r="4" spans="1:7" x14ac:dyDescent="0.25">
      <c r="A4" s="8">
        <v>1</v>
      </c>
      <c r="B4">
        <v>28</v>
      </c>
      <c r="C4">
        <v>482.15</v>
      </c>
      <c r="F4">
        <v>28</v>
      </c>
      <c r="G4">
        <v>482.15</v>
      </c>
    </row>
    <row r="5" spans="1:7" x14ac:dyDescent="0.25">
      <c r="A5" s="9" t="s">
        <v>42</v>
      </c>
      <c r="B5">
        <v>13</v>
      </c>
      <c r="C5">
        <v>212.35</v>
      </c>
      <c r="F5">
        <v>13</v>
      </c>
      <c r="G5">
        <v>212.35</v>
      </c>
    </row>
    <row r="6" spans="1:7" x14ac:dyDescent="0.25">
      <c r="A6" s="9" t="s">
        <v>46</v>
      </c>
      <c r="B6">
        <v>15</v>
      </c>
      <c r="C6">
        <v>269.79999999999995</v>
      </c>
      <c r="F6">
        <v>15</v>
      </c>
      <c r="G6">
        <v>269.79999999999995</v>
      </c>
    </row>
    <row r="7" spans="1:7" x14ac:dyDescent="0.25">
      <c r="A7" s="8" t="s">
        <v>53</v>
      </c>
      <c r="D7">
        <v>9</v>
      </c>
      <c r="E7">
        <v>114</v>
      </c>
      <c r="F7">
        <v>9</v>
      </c>
      <c r="G7">
        <v>114</v>
      </c>
    </row>
    <row r="8" spans="1:7" x14ac:dyDescent="0.25">
      <c r="A8" s="9" t="s">
        <v>42</v>
      </c>
      <c r="D8">
        <v>5</v>
      </c>
      <c r="E8">
        <v>72.3</v>
      </c>
      <c r="F8">
        <v>5</v>
      </c>
      <c r="G8">
        <v>72.3</v>
      </c>
    </row>
    <row r="9" spans="1:7" x14ac:dyDescent="0.25">
      <c r="A9" s="9" t="s">
        <v>46</v>
      </c>
      <c r="D9">
        <v>4</v>
      </c>
      <c r="E9">
        <v>41.7</v>
      </c>
      <c r="F9">
        <v>4</v>
      </c>
      <c r="G9">
        <v>41.7</v>
      </c>
    </row>
    <row r="10" spans="1:7" x14ac:dyDescent="0.25">
      <c r="A10" s="8">
        <v>2</v>
      </c>
      <c r="B10">
        <v>14</v>
      </c>
      <c r="C10">
        <v>251</v>
      </c>
      <c r="F10">
        <v>14</v>
      </c>
      <c r="G10">
        <v>251</v>
      </c>
    </row>
    <row r="11" spans="1:7" x14ac:dyDescent="0.25">
      <c r="A11" s="9" t="s">
        <v>42</v>
      </c>
      <c r="B11">
        <v>5</v>
      </c>
      <c r="C11">
        <v>75.599999999999994</v>
      </c>
      <c r="F11">
        <v>5</v>
      </c>
      <c r="G11">
        <v>75.599999999999994</v>
      </c>
    </row>
    <row r="12" spans="1:7" x14ac:dyDescent="0.25">
      <c r="A12" s="9" t="s">
        <v>46</v>
      </c>
      <c r="B12">
        <v>9</v>
      </c>
      <c r="C12">
        <v>175.4</v>
      </c>
      <c r="F12">
        <v>9</v>
      </c>
      <c r="G12">
        <v>175.4</v>
      </c>
    </row>
    <row r="13" spans="1:7" x14ac:dyDescent="0.25">
      <c r="A13" s="8" t="s">
        <v>13</v>
      </c>
      <c r="B13">
        <v>42</v>
      </c>
      <c r="C13">
        <v>733.15</v>
      </c>
      <c r="D13">
        <v>9</v>
      </c>
      <c r="E13">
        <v>114</v>
      </c>
      <c r="F13">
        <v>51</v>
      </c>
      <c r="G13">
        <v>847.15</v>
      </c>
    </row>
  </sheetData>
  <pageMargins left="0.17" right="0.17" top="0.74803149606299213" bottom="0.74803149606299213" header="0.31496062992125984" footer="0.31496062992125984"/>
  <pageSetup paperSize="9" scale="88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609AB-A704-4AEA-AC2C-FF34643E014C}">
  <sheetPr codeName="Feuil3">
    <pageSetUpPr fitToPage="1"/>
  </sheetPr>
  <dimension ref="A1:O205"/>
  <sheetViews>
    <sheetView topLeftCell="A11" zoomScaleNormal="100" workbookViewId="0">
      <selection activeCell="B73" sqref="B73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1.140625" style="10" bestFit="1" customWidth="1"/>
    <col min="4" max="4" width="19" bestFit="1" customWidth="1"/>
    <col min="5" max="5" width="11.140625" style="10" bestFit="1" customWidth="1"/>
    <col min="6" max="6" width="8" bestFit="1" customWidth="1"/>
    <col min="7" max="7" width="7" style="10" bestFit="1" customWidth="1"/>
    <col min="8" max="8" width="11" bestFit="1" customWidth="1"/>
    <col min="9" max="9" width="7" bestFit="1" customWidth="1"/>
    <col min="10" max="11" width="8" bestFit="1" customWidth="1"/>
    <col min="12" max="12" width="8.85546875" bestFit="1" customWidth="1"/>
    <col min="13" max="13" width="11.28515625" bestFit="1" customWidth="1"/>
    <col min="14" max="14" width="8" bestFit="1" customWidth="1"/>
    <col min="15" max="15" width="16.28515625" bestFit="1" customWidth="1"/>
    <col min="16" max="16" width="11.7109375" bestFit="1" customWidth="1"/>
    <col min="17" max="17" width="11.140625" bestFit="1" customWidth="1"/>
    <col min="18" max="18" width="8.85546875" bestFit="1" customWidth="1"/>
    <col min="19" max="19" width="11.140625" bestFit="1" customWidth="1"/>
    <col min="20" max="20" width="8" bestFit="1" customWidth="1"/>
    <col min="21" max="21" width="10.7109375" bestFit="1" customWidth="1"/>
    <col min="22" max="22" width="12.5703125" bestFit="1" customWidth="1"/>
  </cols>
  <sheetData>
    <row r="1" spans="1:15" x14ac:dyDescent="0.25">
      <c r="A1" s="89" t="s">
        <v>40</v>
      </c>
      <c r="B1" s="89"/>
      <c r="C1" s="89"/>
      <c r="D1" s="89"/>
      <c r="E1" s="89"/>
      <c r="F1" s="89"/>
      <c r="G1" s="89"/>
    </row>
    <row r="3" spans="1:15" x14ac:dyDescent="0.25">
      <c r="B3" s="7" t="s">
        <v>11</v>
      </c>
      <c r="C3"/>
      <c r="E3"/>
      <c r="G3"/>
    </row>
    <row r="4" spans="1:15" s="2" customFormat="1" ht="45" x14ac:dyDescent="0.25">
      <c r="A4"/>
      <c r="B4" t="s">
        <v>44</v>
      </c>
      <c r="C4"/>
      <c r="D4" t="s">
        <v>50</v>
      </c>
      <c r="E4"/>
      <c r="F4" s="2" t="s">
        <v>19</v>
      </c>
      <c r="G4" s="2" t="s">
        <v>17</v>
      </c>
      <c r="H4" s="24">
        <v>1000</v>
      </c>
      <c r="I4" s="25">
        <f>H4/30</f>
        <v>33.333333333333336</v>
      </c>
      <c r="J4"/>
      <c r="K4"/>
      <c r="L4"/>
      <c r="M4"/>
      <c r="N4"/>
      <c r="O4"/>
    </row>
    <row r="5" spans="1:15" s="2" customFormat="1" x14ac:dyDescent="0.25">
      <c r="A5" s="7" t="s">
        <v>12</v>
      </c>
      <c r="B5" t="s">
        <v>20</v>
      </c>
      <c r="C5" t="s">
        <v>18</v>
      </c>
      <c r="D5" t="s">
        <v>20</v>
      </c>
      <c r="E5" t="s">
        <v>18</v>
      </c>
      <c r="H5" s="2" t="s">
        <v>30</v>
      </c>
      <c r="I5"/>
      <c r="J5"/>
      <c r="K5"/>
      <c r="L5"/>
      <c r="M5"/>
      <c r="N5"/>
      <c r="O5"/>
    </row>
    <row r="6" spans="1:15" x14ac:dyDescent="0.25">
      <c r="A6" s="8">
        <v>1</v>
      </c>
      <c r="B6">
        <v>30</v>
      </c>
      <c r="C6">
        <v>521.15000000000009</v>
      </c>
      <c r="D6">
        <v>5</v>
      </c>
      <c r="E6">
        <v>74.8</v>
      </c>
      <c r="F6">
        <v>35</v>
      </c>
      <c r="G6">
        <v>595.95000000000005</v>
      </c>
      <c r="H6" s="25">
        <f>$H$4/GETPIVOTDATA(" Volume ",$A$3,"mois",1,"COMMENTAIRES","LA POSTE")</f>
        <v>33.333333333333336</v>
      </c>
    </row>
    <row r="7" spans="1:15" x14ac:dyDescent="0.25">
      <c r="A7" s="8">
        <v>2</v>
      </c>
      <c r="B7">
        <v>12</v>
      </c>
      <c r="C7">
        <v>212</v>
      </c>
      <c r="D7">
        <v>4</v>
      </c>
      <c r="E7">
        <v>39.200000000000003</v>
      </c>
      <c r="F7">
        <v>16</v>
      </c>
      <c r="G7">
        <v>251.2</v>
      </c>
      <c r="H7" s="25">
        <f>$H$4/GETPIVOTDATA(" Volume ",$A$3,"mois",2,"COMMENTAIRES","LA POSTE")</f>
        <v>83.333333333333329</v>
      </c>
    </row>
    <row r="8" spans="1:15" x14ac:dyDescent="0.25">
      <c r="A8" s="8" t="s">
        <v>13</v>
      </c>
      <c r="B8">
        <v>42</v>
      </c>
      <c r="C8">
        <v>733.15000000000009</v>
      </c>
      <c r="D8">
        <v>9</v>
      </c>
      <c r="E8">
        <v>114</v>
      </c>
      <c r="F8">
        <v>51</v>
      </c>
      <c r="G8">
        <v>847.15000000000009</v>
      </c>
      <c r="H8" s="25" t="e">
        <f>$H$4/GETPIVOTDATA(" Volume ",$A$3,"mois",3,"COMMENTAIRES","LA POSTE")</f>
        <v>#REF!</v>
      </c>
    </row>
    <row r="9" spans="1:15" x14ac:dyDescent="0.25">
      <c r="C9"/>
      <c r="E9"/>
      <c r="G9"/>
      <c r="H9" s="25" t="e">
        <f>$H$4/GETPIVOTDATA(" Volume ",$A$3,"mois",4,"COMMENTAIRES","LA POSTE")</f>
        <v>#REF!</v>
      </c>
    </row>
    <row r="10" spans="1:15" x14ac:dyDescent="0.25">
      <c r="C10"/>
      <c r="E10"/>
      <c r="G10"/>
      <c r="H10" s="25" t="e">
        <f>$H$4/GETPIVOTDATA(" Volume ",$A$3,"mois",5,"COMMENTAIRES","LA POSTE")</f>
        <v>#REF!</v>
      </c>
    </row>
    <row r="11" spans="1:15" x14ac:dyDescent="0.25">
      <c r="C11"/>
      <c r="E11"/>
      <c r="G11"/>
      <c r="H11" s="25" t="e">
        <f>+$H$4/GETPIVOTDATA(" Volume ",$A$3,"mois",6,"COMMENTAIRES","LA POSTE")</f>
        <v>#REF!</v>
      </c>
    </row>
    <row r="12" spans="1:15" x14ac:dyDescent="0.25">
      <c r="C12"/>
      <c r="E12"/>
      <c r="G12"/>
      <c r="H12" s="25" t="e">
        <f>+$H$4/GETPIVOTDATA(" Volume ",$A$3,"mois",7,"COMMENTAIRES","LA POSTE")</f>
        <v>#REF!</v>
      </c>
    </row>
    <row r="13" spans="1:15" x14ac:dyDescent="0.25">
      <c r="C13"/>
      <c r="E13"/>
      <c r="G13"/>
      <c r="H13" s="25" t="e">
        <f>$H$4/GETPIVOTDATA(" Volume ",$A$3,"mois",8,"COMMENTAIRES","LA POSTE")</f>
        <v>#REF!</v>
      </c>
    </row>
    <row r="14" spans="1:15" x14ac:dyDescent="0.25">
      <c r="C14"/>
      <c r="E14"/>
      <c r="G14"/>
      <c r="H14" s="25" t="e">
        <f>$H$4/GETPIVOTDATA(" Volume ",$A$3,"mois",9,"COMMENTAIRES","LA POSTE")</f>
        <v>#REF!</v>
      </c>
      <c r="I14" s="27"/>
    </row>
    <row r="15" spans="1:15" x14ac:dyDescent="0.25">
      <c r="C15"/>
      <c r="E15"/>
      <c r="G15"/>
      <c r="H15" s="25" t="e">
        <f>$H$4/GETPIVOTDATA(" Volume ",$A$3,"mois",10,"COMMENTAIRES","LA POSTE")</f>
        <v>#REF!</v>
      </c>
    </row>
    <row r="16" spans="1:15" x14ac:dyDescent="0.25">
      <c r="C16"/>
      <c r="E16"/>
      <c r="G16"/>
      <c r="H16" s="24" t="e">
        <f>$H$4/GETPIVOTDATA(" Volume ",$A$3,"mois",11,"COMMENTAIRES","LA POSTE")</f>
        <v>#REF!</v>
      </c>
    </row>
    <row r="17" spans="1:11" x14ac:dyDescent="0.25">
      <c r="C17"/>
      <c r="E17"/>
      <c r="G17"/>
      <c r="H17" s="24" t="e">
        <f>+H4/GETPIVOTDATA(" Volume ",$A$3,"mois",12,"COMMENTAIRES","LA POSTE")</f>
        <v>#REF!</v>
      </c>
    </row>
    <row r="18" spans="1:11" x14ac:dyDescent="0.25">
      <c r="C18"/>
      <c r="E18"/>
      <c r="G18"/>
      <c r="H18" s="24"/>
      <c r="J18" s="27"/>
    </row>
    <row r="19" spans="1:11" x14ac:dyDescent="0.25">
      <c r="A19" s="8"/>
      <c r="C19"/>
      <c r="E19"/>
      <c r="G19"/>
      <c r="J19" s="27"/>
    </row>
    <row r="20" spans="1:11" x14ac:dyDescent="0.25">
      <c r="A20" s="8"/>
      <c r="C20"/>
      <c r="E20"/>
      <c r="G20"/>
      <c r="J20" s="27"/>
    </row>
    <row r="21" spans="1:11" x14ac:dyDescent="0.25">
      <c r="A21" s="8"/>
      <c r="C21"/>
      <c r="E21"/>
      <c r="G21"/>
      <c r="J21" s="27"/>
    </row>
    <row r="22" spans="1:11" x14ac:dyDescent="0.25">
      <c r="A22" s="8"/>
      <c r="C22"/>
      <c r="E22"/>
      <c r="G22"/>
      <c r="H22" s="25"/>
      <c r="J22" s="27"/>
    </row>
    <row r="23" spans="1:11" x14ac:dyDescent="0.25">
      <c r="A23" t="s">
        <v>31</v>
      </c>
      <c r="B23" s="27">
        <f>GETPIVOTDATA(" Volume ",$A$3,"COMMENTAIRES","LA POSTE")/GETPIVOTDATA(" Volume ",$A$3)</f>
        <v>0.82352941176470584</v>
      </c>
      <c r="C23" s="27"/>
      <c r="D23" s="27">
        <f>+GETPIVOTDATA(" Volume ",$A$3,"COMMENTAIRES","NAVETTE INTERNE")/GETPIVOTDATA(" Volume ",$A$3,"COMMENTAIRES","LA POSTE")</f>
        <v>0.21428571428571427</v>
      </c>
      <c r="E23"/>
      <c r="G23" s="10" t="s">
        <v>35</v>
      </c>
      <c r="H23" s="25" t="e">
        <f>+AVERAGE(H6:H17)</f>
        <v>#REF!</v>
      </c>
      <c r="J23" s="27"/>
    </row>
    <row r="24" spans="1:11" x14ac:dyDescent="0.25">
      <c r="A24" s="8"/>
      <c r="C24"/>
      <c r="E24"/>
      <c r="G24"/>
      <c r="H24" s="25"/>
      <c r="J24" s="27"/>
    </row>
    <row r="25" spans="1:11" x14ac:dyDescent="0.25">
      <c r="A25" s="8"/>
      <c r="C25"/>
      <c r="E25"/>
      <c r="G25"/>
      <c r="I25" s="26"/>
    </row>
    <row r="26" spans="1:11" x14ac:dyDescent="0.25">
      <c r="A26" t="s">
        <v>21</v>
      </c>
      <c r="E26"/>
      <c r="G26"/>
    </row>
    <row r="27" spans="1:11" x14ac:dyDescent="0.25">
      <c r="B27" s="7" t="s">
        <v>11</v>
      </c>
      <c r="C27"/>
      <c r="E27"/>
      <c r="G27"/>
    </row>
    <row r="28" spans="1:11" s="2" customFormat="1" ht="45" x14ac:dyDescent="0.25">
      <c r="A28"/>
      <c r="B28" t="s">
        <v>44</v>
      </c>
      <c r="C28"/>
      <c r="D28" t="s">
        <v>50</v>
      </c>
      <c r="E28"/>
      <c r="F28" s="2" t="s">
        <v>19</v>
      </c>
      <c r="G28" s="2" t="s">
        <v>25</v>
      </c>
      <c r="H28"/>
      <c r="I28"/>
      <c r="J28"/>
      <c r="K28"/>
    </row>
    <row r="29" spans="1:11" s="2" customFormat="1" x14ac:dyDescent="0.25">
      <c r="A29" s="7" t="s">
        <v>12</v>
      </c>
      <c r="B29" t="s">
        <v>20</v>
      </c>
      <c r="C29" t="s">
        <v>26</v>
      </c>
      <c r="D29" t="s">
        <v>20</v>
      </c>
      <c r="E29" t="s">
        <v>26</v>
      </c>
      <c r="H29"/>
      <c r="I29"/>
      <c r="J29"/>
      <c r="K29"/>
    </row>
    <row r="30" spans="1:11" s="20" customFormat="1" x14ac:dyDescent="0.25">
      <c r="A30" s="8">
        <v>1</v>
      </c>
      <c r="B30">
        <v>30</v>
      </c>
      <c r="C30">
        <v>521.15</v>
      </c>
      <c r="D30">
        <v>5</v>
      </c>
      <c r="E30">
        <v>74.8</v>
      </c>
      <c r="F30">
        <v>35</v>
      </c>
      <c r="G30">
        <v>595.94999999999993</v>
      </c>
      <c r="H30"/>
      <c r="I30"/>
    </row>
    <row r="31" spans="1:11" x14ac:dyDescent="0.25">
      <c r="A31" s="9" t="s">
        <v>42</v>
      </c>
      <c r="B31">
        <v>13</v>
      </c>
      <c r="C31">
        <v>212.35</v>
      </c>
      <c r="D31">
        <v>3</v>
      </c>
      <c r="E31">
        <v>47.6</v>
      </c>
      <c r="F31">
        <v>16</v>
      </c>
      <c r="G31">
        <v>259.95</v>
      </c>
    </row>
    <row r="32" spans="1:11" x14ac:dyDescent="0.25">
      <c r="A32" s="9" t="s">
        <v>46</v>
      </c>
      <c r="B32">
        <v>17</v>
      </c>
      <c r="C32">
        <v>308.79999999999995</v>
      </c>
      <c r="D32">
        <v>2</v>
      </c>
      <c r="E32">
        <v>27.2</v>
      </c>
      <c r="F32">
        <v>19</v>
      </c>
      <c r="G32">
        <v>335.99999999999994</v>
      </c>
    </row>
    <row r="33" spans="1:7" s="20" customFormat="1" x14ac:dyDescent="0.25">
      <c r="A33" s="8">
        <v>2</v>
      </c>
      <c r="B33">
        <v>12</v>
      </c>
      <c r="C33">
        <v>212</v>
      </c>
      <c r="D33">
        <v>4</v>
      </c>
      <c r="E33">
        <v>39.200000000000003</v>
      </c>
      <c r="F33">
        <v>16</v>
      </c>
      <c r="G33">
        <v>251.2</v>
      </c>
    </row>
    <row r="34" spans="1:7" x14ac:dyDescent="0.25">
      <c r="A34" s="9" t="s">
        <v>42</v>
      </c>
      <c r="B34">
        <v>5</v>
      </c>
      <c r="C34">
        <v>75.599999999999994</v>
      </c>
      <c r="D34">
        <v>2</v>
      </c>
      <c r="E34">
        <v>24.7</v>
      </c>
      <c r="F34">
        <v>7</v>
      </c>
      <c r="G34">
        <v>100.3</v>
      </c>
    </row>
    <row r="35" spans="1:7" x14ac:dyDescent="0.25">
      <c r="A35" s="9" t="s">
        <v>46</v>
      </c>
      <c r="B35">
        <v>7</v>
      </c>
      <c r="C35">
        <v>136.4</v>
      </c>
      <c r="D35">
        <v>2</v>
      </c>
      <c r="E35">
        <v>14.5</v>
      </c>
      <c r="F35">
        <v>9</v>
      </c>
      <c r="G35">
        <v>150.9</v>
      </c>
    </row>
    <row r="36" spans="1:7" s="20" customFormat="1" x14ac:dyDescent="0.25">
      <c r="A36" s="19" t="s">
        <v>13</v>
      </c>
      <c r="B36" s="20">
        <v>42</v>
      </c>
      <c r="C36" s="20">
        <v>733.15</v>
      </c>
      <c r="D36" s="20">
        <v>9</v>
      </c>
      <c r="E36" s="20">
        <v>114</v>
      </c>
      <c r="F36" s="20">
        <v>51</v>
      </c>
      <c r="G36" s="20">
        <v>847.14999999999986</v>
      </c>
    </row>
    <row r="37" spans="1:7" x14ac:dyDescent="0.25">
      <c r="C37"/>
      <c r="E37"/>
      <c r="G37"/>
    </row>
    <row r="38" spans="1:7" x14ac:dyDescent="0.25">
      <c r="C38"/>
      <c r="E38"/>
      <c r="G38"/>
    </row>
    <row r="39" spans="1:7" s="20" customFormat="1" x14ac:dyDescent="0.25">
      <c r="A39"/>
      <c r="B39"/>
      <c r="C39"/>
      <c r="D39"/>
      <c r="E39"/>
      <c r="F39"/>
      <c r="G39"/>
    </row>
    <row r="40" spans="1:7" x14ac:dyDescent="0.25">
      <c r="C40"/>
      <c r="E40"/>
      <c r="G40"/>
    </row>
    <row r="41" spans="1:7" x14ac:dyDescent="0.25">
      <c r="C41"/>
      <c r="E41"/>
      <c r="G41"/>
    </row>
    <row r="42" spans="1:7" s="20" customFormat="1" x14ac:dyDescent="0.25">
      <c r="A42"/>
      <c r="B42"/>
      <c r="C42"/>
      <c r="D42"/>
      <c r="E42"/>
      <c r="F42"/>
      <c r="G42"/>
    </row>
    <row r="43" spans="1:7" x14ac:dyDescent="0.25">
      <c r="C43"/>
      <c r="E43"/>
      <c r="G43"/>
    </row>
    <row r="44" spans="1:7" x14ac:dyDescent="0.25">
      <c r="C44"/>
      <c r="E44"/>
      <c r="G44"/>
    </row>
    <row r="45" spans="1:7" s="20" customFormat="1" x14ac:dyDescent="0.25">
      <c r="A45"/>
      <c r="B45"/>
      <c r="C45"/>
      <c r="D45"/>
      <c r="E45"/>
      <c r="F45"/>
      <c r="G45"/>
    </row>
    <row r="46" spans="1:7" x14ac:dyDescent="0.25">
      <c r="C46"/>
      <c r="E46"/>
      <c r="G46"/>
    </row>
    <row r="47" spans="1:7" x14ac:dyDescent="0.25">
      <c r="C47"/>
      <c r="E47"/>
      <c r="G47"/>
    </row>
    <row r="48" spans="1:7" s="20" customFormat="1" x14ac:dyDescent="0.25">
      <c r="A48"/>
      <c r="B48"/>
      <c r="C48"/>
      <c r="D48"/>
      <c r="E48"/>
      <c r="F48"/>
      <c r="G48"/>
    </row>
    <row r="49" spans="1:7" x14ac:dyDescent="0.25">
      <c r="C49"/>
      <c r="E49"/>
      <c r="G49"/>
    </row>
    <row r="50" spans="1:7" x14ac:dyDescent="0.25">
      <c r="C50"/>
      <c r="E50"/>
      <c r="G50"/>
    </row>
    <row r="51" spans="1:7" s="20" customFormat="1" x14ac:dyDescent="0.25">
      <c r="A51"/>
      <c r="B51"/>
      <c r="C51"/>
      <c r="D51"/>
      <c r="E51"/>
      <c r="F51"/>
      <c r="G51"/>
    </row>
    <row r="52" spans="1:7" x14ac:dyDescent="0.25">
      <c r="C52"/>
      <c r="E52"/>
      <c r="G52"/>
    </row>
    <row r="53" spans="1:7" x14ac:dyDescent="0.25">
      <c r="C53"/>
      <c r="E53"/>
      <c r="G53"/>
    </row>
    <row r="54" spans="1:7" s="20" customFormat="1" x14ac:dyDescent="0.25">
      <c r="A54"/>
      <c r="B54"/>
      <c r="C54"/>
      <c r="D54"/>
      <c r="E54"/>
      <c r="F54"/>
      <c r="G54"/>
    </row>
    <row r="55" spans="1:7" x14ac:dyDescent="0.25">
      <c r="C55"/>
      <c r="E55"/>
      <c r="G55"/>
    </row>
    <row r="56" spans="1:7" x14ac:dyDescent="0.25">
      <c r="C56"/>
      <c r="E56"/>
      <c r="G56"/>
    </row>
    <row r="57" spans="1:7" s="20" customFormat="1" x14ac:dyDescent="0.25">
      <c r="A57"/>
      <c r="B57"/>
      <c r="C57"/>
      <c r="D57"/>
      <c r="E57"/>
      <c r="F57"/>
      <c r="G57"/>
    </row>
    <row r="58" spans="1:7" x14ac:dyDescent="0.25">
      <c r="C58"/>
      <c r="E58"/>
      <c r="G58"/>
    </row>
    <row r="59" spans="1:7" x14ac:dyDescent="0.25">
      <c r="C59"/>
      <c r="E59"/>
      <c r="G59"/>
    </row>
    <row r="60" spans="1:7" s="20" customFormat="1" x14ac:dyDescent="0.25">
      <c r="A60"/>
      <c r="B60"/>
      <c r="C60"/>
      <c r="D60"/>
      <c r="E60"/>
      <c r="F60"/>
      <c r="G60"/>
    </row>
    <row r="61" spans="1:7" x14ac:dyDescent="0.25">
      <c r="C61"/>
      <c r="E61"/>
      <c r="G61"/>
    </row>
    <row r="62" spans="1:7" x14ac:dyDescent="0.25">
      <c r="C62"/>
      <c r="E62"/>
      <c r="G62"/>
    </row>
    <row r="63" spans="1:7" s="20" customFormat="1" x14ac:dyDescent="0.25">
      <c r="A63"/>
      <c r="B63"/>
      <c r="C63"/>
      <c r="D63"/>
      <c r="E63"/>
      <c r="F63"/>
      <c r="G63"/>
    </row>
    <row r="64" spans="1:7" x14ac:dyDescent="0.25">
      <c r="C64"/>
      <c r="E64"/>
      <c r="G64"/>
    </row>
    <row r="65" spans="1:11" x14ac:dyDescent="0.25">
      <c r="C65"/>
      <c r="E65"/>
      <c r="G65"/>
    </row>
    <row r="66" spans="1:11" x14ac:dyDescent="0.25">
      <c r="C66"/>
      <c r="E66"/>
      <c r="G66"/>
    </row>
    <row r="67" spans="1:11" x14ac:dyDescent="0.25">
      <c r="A67" s="8"/>
      <c r="C67"/>
      <c r="E67"/>
      <c r="G67"/>
    </row>
    <row r="68" spans="1:11" x14ac:dyDescent="0.25">
      <c r="A68" s="8"/>
      <c r="C68"/>
      <c r="E68"/>
      <c r="G68"/>
    </row>
    <row r="69" spans="1:11" x14ac:dyDescent="0.25">
      <c r="A69" t="s">
        <v>36</v>
      </c>
      <c r="C69"/>
      <c r="E69"/>
      <c r="G69"/>
    </row>
    <row r="70" spans="1:11" x14ac:dyDescent="0.25">
      <c r="B70" s="7" t="s">
        <v>11</v>
      </c>
      <c r="C70"/>
      <c r="E70"/>
      <c r="G70"/>
    </row>
    <row r="71" spans="1:11" s="2" customFormat="1" ht="60" x14ac:dyDescent="0.25">
      <c r="A71"/>
      <c r="B71" t="s">
        <v>44</v>
      </c>
      <c r="C71"/>
      <c r="D71" t="s">
        <v>50</v>
      </c>
      <c r="E71"/>
      <c r="F71" s="2" t="s">
        <v>27</v>
      </c>
      <c r="G71" s="2" t="s">
        <v>17</v>
      </c>
      <c r="H71"/>
      <c r="I71"/>
      <c r="J71"/>
      <c r="K71"/>
    </row>
    <row r="72" spans="1:11" s="2" customFormat="1" x14ac:dyDescent="0.25">
      <c r="A72" s="7" t="s">
        <v>12</v>
      </c>
      <c r="B72" t="s">
        <v>28</v>
      </c>
      <c r="C72" t="s">
        <v>18</v>
      </c>
      <c r="D72" t="s">
        <v>28</v>
      </c>
      <c r="E72" t="s">
        <v>18</v>
      </c>
      <c r="H72"/>
      <c r="I72"/>
      <c r="J72"/>
      <c r="K72"/>
    </row>
    <row r="73" spans="1:11" s="22" customFormat="1" x14ac:dyDescent="0.25">
      <c r="A73" s="8">
        <v>1</v>
      </c>
      <c r="B73">
        <v>30</v>
      </c>
      <c r="C73">
        <v>521.15</v>
      </c>
      <c r="D73">
        <v>5</v>
      </c>
      <c r="E73">
        <v>74.8</v>
      </c>
      <c r="F73">
        <v>35</v>
      </c>
      <c r="G73">
        <v>595.94999999999993</v>
      </c>
      <c r="H73"/>
      <c r="I73"/>
    </row>
    <row r="74" spans="1:11" x14ac:dyDescent="0.25">
      <c r="A74" s="9" t="s">
        <v>46</v>
      </c>
      <c r="B74">
        <v>12</v>
      </c>
      <c r="C74">
        <v>190.35</v>
      </c>
      <c r="D74">
        <v>3</v>
      </c>
      <c r="E74">
        <v>47.6</v>
      </c>
      <c r="F74">
        <v>15</v>
      </c>
      <c r="G74">
        <v>237.95</v>
      </c>
    </row>
    <row r="75" spans="1:11" x14ac:dyDescent="0.25">
      <c r="A75" s="9" t="s">
        <v>42</v>
      </c>
      <c r="B75">
        <v>18</v>
      </c>
      <c r="C75">
        <v>330.79999999999995</v>
      </c>
      <c r="D75">
        <v>2</v>
      </c>
      <c r="E75">
        <v>27.2</v>
      </c>
      <c r="F75">
        <v>20</v>
      </c>
      <c r="G75">
        <v>357.99999999999994</v>
      </c>
    </row>
    <row r="76" spans="1:11" s="22" customFormat="1" x14ac:dyDescent="0.25">
      <c r="A76" s="8">
        <v>2</v>
      </c>
      <c r="B76">
        <v>12</v>
      </c>
      <c r="C76">
        <v>212</v>
      </c>
      <c r="D76">
        <v>4</v>
      </c>
      <c r="E76">
        <v>39.200000000000003</v>
      </c>
      <c r="F76">
        <v>16</v>
      </c>
      <c r="G76">
        <v>251.2</v>
      </c>
      <c r="H76"/>
      <c r="I76"/>
    </row>
    <row r="77" spans="1:11" x14ac:dyDescent="0.25">
      <c r="A77" s="9" t="s">
        <v>46</v>
      </c>
      <c r="B77">
        <v>5</v>
      </c>
      <c r="C77">
        <v>75.599999999999994</v>
      </c>
      <c r="D77">
        <v>2</v>
      </c>
      <c r="E77">
        <v>24.7</v>
      </c>
      <c r="F77">
        <v>7</v>
      </c>
      <c r="G77">
        <v>100.3</v>
      </c>
    </row>
    <row r="78" spans="1:11" x14ac:dyDescent="0.25">
      <c r="A78" s="9" t="s">
        <v>42</v>
      </c>
      <c r="B78">
        <v>6</v>
      </c>
      <c r="C78">
        <v>119.6</v>
      </c>
      <c r="D78">
        <v>2</v>
      </c>
      <c r="E78">
        <v>14.5</v>
      </c>
      <c r="F78">
        <v>8</v>
      </c>
      <c r="G78">
        <v>134.1</v>
      </c>
    </row>
    <row r="79" spans="1:11" s="22" customFormat="1" x14ac:dyDescent="0.25">
      <c r="A79" s="9" t="s">
        <v>98</v>
      </c>
      <c r="B79">
        <v>1</v>
      </c>
      <c r="C79">
        <v>16.8</v>
      </c>
      <c r="D79"/>
      <c r="E79"/>
      <c r="F79">
        <v>1</v>
      </c>
      <c r="G79">
        <v>16.8</v>
      </c>
      <c r="H79"/>
      <c r="I79"/>
    </row>
    <row r="80" spans="1:11" x14ac:dyDescent="0.25">
      <c r="A80" s="8" t="s">
        <v>13</v>
      </c>
      <c r="B80">
        <v>42</v>
      </c>
      <c r="C80">
        <v>733.15</v>
      </c>
      <c r="D80">
        <v>9</v>
      </c>
      <c r="E80">
        <v>114</v>
      </c>
      <c r="F80">
        <v>51</v>
      </c>
      <c r="G80">
        <v>847.14999999999986</v>
      </c>
    </row>
    <row r="81" spans="1:9" x14ac:dyDescent="0.25">
      <c r="C81"/>
      <c r="E81"/>
      <c r="G81"/>
    </row>
    <row r="82" spans="1:9" s="22" customFormat="1" x14ac:dyDescent="0.25">
      <c r="A82"/>
      <c r="B82"/>
      <c r="C82"/>
      <c r="D82"/>
      <c r="E82"/>
      <c r="F82"/>
      <c r="G82"/>
      <c r="H82"/>
      <c r="I82"/>
    </row>
    <row r="83" spans="1:9" x14ac:dyDescent="0.25">
      <c r="C83"/>
      <c r="E83"/>
      <c r="G83"/>
    </row>
    <row r="84" spans="1:9" x14ac:dyDescent="0.25">
      <c r="C84"/>
      <c r="E84"/>
      <c r="G84"/>
    </row>
    <row r="85" spans="1:9" s="22" customFormat="1" x14ac:dyDescent="0.25">
      <c r="A85"/>
      <c r="B85"/>
      <c r="C85"/>
      <c r="D85"/>
      <c r="E85"/>
      <c r="F85"/>
      <c r="G85"/>
      <c r="H85"/>
      <c r="I85"/>
    </row>
    <row r="86" spans="1:9" x14ac:dyDescent="0.25">
      <c r="C86"/>
      <c r="E86"/>
      <c r="G86"/>
    </row>
    <row r="87" spans="1:9" x14ac:dyDescent="0.25">
      <c r="C87"/>
      <c r="E87"/>
      <c r="G87"/>
    </row>
    <row r="88" spans="1:9" s="22" customFormat="1" x14ac:dyDescent="0.25">
      <c r="A88"/>
      <c r="B88"/>
      <c r="C88"/>
      <c r="D88"/>
      <c r="E88"/>
      <c r="F88"/>
      <c r="G88"/>
      <c r="H88"/>
      <c r="I88"/>
    </row>
    <row r="89" spans="1:9" x14ac:dyDescent="0.25">
      <c r="C89"/>
      <c r="E89"/>
      <c r="G89"/>
    </row>
    <row r="90" spans="1:9" x14ac:dyDescent="0.25">
      <c r="C90"/>
      <c r="E90"/>
      <c r="G90"/>
    </row>
    <row r="91" spans="1:9" s="22" customFormat="1" x14ac:dyDescent="0.25">
      <c r="A91"/>
      <c r="B91"/>
      <c r="C91"/>
      <c r="D91"/>
      <c r="E91"/>
      <c r="F91"/>
      <c r="G91"/>
      <c r="H91"/>
      <c r="I91"/>
    </row>
    <row r="92" spans="1:9" s="22" customFormat="1" x14ac:dyDescent="0.25">
      <c r="A92"/>
      <c r="B92"/>
      <c r="C92"/>
      <c r="D92"/>
      <c r="E92"/>
      <c r="F92"/>
      <c r="G92"/>
      <c r="H92"/>
      <c r="I92"/>
    </row>
    <row r="93" spans="1:9" x14ac:dyDescent="0.25">
      <c r="C93"/>
      <c r="E93"/>
      <c r="G93"/>
    </row>
    <row r="94" spans="1:9" s="22" customFormat="1" x14ac:dyDescent="0.25">
      <c r="A94"/>
      <c r="B94"/>
      <c r="C94"/>
      <c r="D94"/>
      <c r="E94"/>
      <c r="F94"/>
      <c r="G94"/>
      <c r="H94"/>
      <c r="I94"/>
    </row>
    <row r="95" spans="1:9" s="22" customFormat="1" x14ac:dyDescent="0.25">
      <c r="A95"/>
      <c r="B95"/>
      <c r="C95"/>
      <c r="D95"/>
      <c r="E95"/>
      <c r="F95"/>
      <c r="G95"/>
      <c r="H95"/>
      <c r="I95"/>
    </row>
    <row r="96" spans="1:9" x14ac:dyDescent="0.25">
      <c r="C96"/>
      <c r="E96"/>
      <c r="G96"/>
    </row>
    <row r="97" spans="1:9" s="22" customFormat="1" x14ac:dyDescent="0.25">
      <c r="A97"/>
      <c r="B97"/>
      <c r="C97"/>
      <c r="D97"/>
      <c r="E97"/>
      <c r="F97"/>
      <c r="G97"/>
      <c r="H97"/>
      <c r="I97"/>
    </row>
    <row r="98" spans="1:9" s="22" customFormat="1" x14ac:dyDescent="0.25">
      <c r="A98"/>
      <c r="B98"/>
      <c r="C98"/>
      <c r="D98"/>
      <c r="E98"/>
      <c r="F98"/>
      <c r="G98"/>
      <c r="H98"/>
      <c r="I98"/>
    </row>
    <row r="99" spans="1:9" x14ac:dyDescent="0.25">
      <c r="C99"/>
      <c r="E99"/>
      <c r="G99"/>
    </row>
    <row r="100" spans="1:9" s="22" customFormat="1" x14ac:dyDescent="0.25">
      <c r="A100"/>
      <c r="B100"/>
      <c r="C100"/>
      <c r="D100"/>
      <c r="E100"/>
      <c r="F100"/>
      <c r="G100"/>
      <c r="H100"/>
      <c r="I100"/>
    </row>
    <row r="101" spans="1:9" s="22" customFormat="1" x14ac:dyDescent="0.25">
      <c r="A101"/>
      <c r="B101"/>
      <c r="C101"/>
      <c r="D101"/>
      <c r="E101"/>
      <c r="F101"/>
      <c r="G101"/>
      <c r="H101"/>
      <c r="I101"/>
    </row>
    <row r="102" spans="1:9" x14ac:dyDescent="0.25">
      <c r="C102"/>
      <c r="E102"/>
      <c r="G102"/>
    </row>
    <row r="103" spans="1:9" x14ac:dyDescent="0.25">
      <c r="C103"/>
      <c r="E103"/>
      <c r="G103"/>
    </row>
    <row r="104" spans="1:9" s="22" customFormat="1" x14ac:dyDescent="0.25">
      <c r="A104"/>
      <c r="B104"/>
      <c r="C104"/>
      <c r="D104"/>
      <c r="E104"/>
      <c r="F104"/>
      <c r="G104"/>
      <c r="H104"/>
      <c r="I104"/>
    </row>
    <row r="105" spans="1:9" x14ac:dyDescent="0.25">
      <c r="C105"/>
      <c r="E105"/>
      <c r="G105"/>
    </row>
    <row r="106" spans="1:9" s="22" customFormat="1" x14ac:dyDescent="0.25">
      <c r="A106"/>
      <c r="B106"/>
      <c r="C106"/>
      <c r="D106"/>
      <c r="E106"/>
      <c r="F106"/>
      <c r="G106"/>
    </row>
    <row r="107" spans="1:9" x14ac:dyDescent="0.25">
      <c r="C107"/>
      <c r="E107"/>
      <c r="G107"/>
    </row>
    <row r="108" spans="1:9" s="22" customFormat="1" x14ac:dyDescent="0.25">
      <c r="A108"/>
      <c r="B108"/>
      <c r="C108"/>
      <c r="D108"/>
      <c r="E108"/>
      <c r="F108"/>
      <c r="G108"/>
      <c r="H108"/>
      <c r="I108"/>
    </row>
    <row r="109" spans="1:9" x14ac:dyDescent="0.25">
      <c r="C109"/>
      <c r="E109"/>
      <c r="G109"/>
    </row>
    <row r="110" spans="1:9" x14ac:dyDescent="0.25">
      <c r="C110"/>
      <c r="E110"/>
      <c r="G110"/>
    </row>
    <row r="111" spans="1:9" x14ac:dyDescent="0.25">
      <c r="C111"/>
      <c r="E111"/>
      <c r="G111"/>
    </row>
    <row r="112" spans="1:9" x14ac:dyDescent="0.25">
      <c r="C112"/>
      <c r="E112"/>
      <c r="G112"/>
    </row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</sheetData>
  <mergeCells count="1">
    <mergeCell ref="A1:G1"/>
  </mergeCells>
  <pageMargins left="0.27559055118110237" right="0.19685039370078741" top="0.43307086614173229" bottom="0.39370078740157483" header="0.31496062992125984" footer="0.31496062992125984"/>
  <pageSetup paperSize="9" scale="89" fitToHeight="0" orientation="portrait" r:id="rId4"/>
  <rowBreaks count="2" manualBreakCount="2">
    <brk id="23" max="16383" man="1"/>
    <brk id="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E2910-66FD-44E7-9314-B028F05B897A}">
  <sheetPr codeName="Feuil4">
    <pageSetUpPr fitToPage="1"/>
  </sheetPr>
  <dimension ref="A2:R410"/>
  <sheetViews>
    <sheetView tabSelected="1" workbookViewId="0">
      <pane xSplit="4" ySplit="5" topLeftCell="E6" activePane="bottomRight" state="frozen"/>
      <selection pane="topRight" activeCell="B1" sqref="B1"/>
      <selection pane="bottomLeft" activeCell="A2" sqref="A2"/>
      <selection pane="bottomRight" activeCell="D6" sqref="D6"/>
    </sheetView>
  </sheetViews>
  <sheetFormatPr baseColWidth="10" defaultColWidth="11.42578125" defaultRowHeight="15.75" x14ac:dyDescent="0.25"/>
  <cols>
    <col min="1" max="1" width="4.85546875" style="4" customWidth="1"/>
    <col min="2" max="2" width="10.42578125" style="4" customWidth="1"/>
    <col min="3" max="3" width="10.42578125" style="23" customWidth="1"/>
    <col min="4" max="4" width="26.42578125" style="18" bestFit="1" customWidth="1"/>
    <col min="5" max="6" width="23.42578125" style="18" customWidth="1"/>
    <col min="7" max="7" width="26.140625" style="12" customWidth="1"/>
    <col min="8" max="8" width="12.7109375" style="15" customWidth="1"/>
    <col min="9" max="9" width="19.85546875" style="12" customWidth="1"/>
    <col min="10" max="10" width="28.42578125" style="16" customWidth="1"/>
    <col min="11" max="11" width="17.28515625" style="17" bestFit="1" customWidth="1"/>
    <col min="12" max="12" width="20.42578125" style="13" bestFit="1" customWidth="1"/>
    <col min="13" max="13" width="11.42578125" style="4"/>
    <col min="14" max="14" width="17.7109375" style="4" customWidth="1"/>
    <col min="15" max="16384" width="11.42578125" style="4"/>
  </cols>
  <sheetData>
    <row r="2" spans="1:18" ht="69.75" customHeight="1" x14ac:dyDescent="0.25">
      <c r="D2" s="90" t="s">
        <v>39</v>
      </c>
      <c r="E2" s="90"/>
      <c r="F2" s="90"/>
      <c r="G2" s="90"/>
      <c r="H2" s="90"/>
      <c r="I2" s="90"/>
      <c r="J2" s="90"/>
      <c r="K2" s="90"/>
      <c r="L2" s="90"/>
      <c r="N2" s="3" t="s">
        <v>104</v>
      </c>
      <c r="O2" s="95">
        <f ca="1">COUNTIFS(C:C,"&gt;="&amp;EOMONTH(DATE(IF(MONTH(TODAY())=1,YEAR(TODAY()-1),YEAR(TODAY())),MONTH(TODAY())-1,1),0),L:L,"LA POSTE")</f>
        <v>0</v>
      </c>
    </row>
    <row r="3" spans="1:18" ht="23.25" x14ac:dyDescent="0.25">
      <c r="C3" s="28" t="s">
        <v>32</v>
      </c>
      <c r="D3" s="28"/>
      <c r="E3" s="29">
        <f>27.78*1.2</f>
        <v>33.335999999999999</v>
      </c>
      <c r="F3" s="21"/>
      <c r="G3" s="15" t="s">
        <v>34</v>
      </c>
      <c r="H3" s="15">
        <f>AVERAGE(H6:H474)</f>
        <v>16.861607142857142</v>
      </c>
      <c r="I3" s="21"/>
      <c r="J3" s="21"/>
      <c r="K3" s="21"/>
      <c r="L3" s="21"/>
    </row>
    <row r="4" spans="1:18" ht="21.75" thickBot="1" x14ac:dyDescent="0.3">
      <c r="B4" s="91" t="s">
        <v>22</v>
      </c>
      <c r="C4" s="91"/>
      <c r="D4" s="91"/>
      <c r="E4" s="91"/>
      <c r="F4" s="14"/>
      <c r="H4" s="15">
        <f>SUM(H6:H474)</f>
        <v>944.25</v>
      </c>
      <c r="M4" s="4">
        <f>SUM(M6:M474)</f>
        <v>57</v>
      </c>
    </row>
    <row r="5" spans="1:18" s="1" customFormat="1" ht="33.75" customHeight="1" x14ac:dyDescent="0.25">
      <c r="A5" s="31" t="s">
        <v>38</v>
      </c>
      <c r="B5" s="32" t="s">
        <v>16</v>
      </c>
      <c r="C5" s="32" t="s">
        <v>14</v>
      </c>
      <c r="D5" s="33" t="s">
        <v>23</v>
      </c>
      <c r="E5" s="34" t="s">
        <v>0</v>
      </c>
      <c r="F5" s="34" t="s">
        <v>9</v>
      </c>
      <c r="G5" s="34" t="s">
        <v>33</v>
      </c>
      <c r="H5" s="35" t="s">
        <v>10</v>
      </c>
      <c r="I5" s="34" t="s">
        <v>3</v>
      </c>
      <c r="J5" s="33" t="s">
        <v>24</v>
      </c>
      <c r="K5" s="34" t="s">
        <v>1</v>
      </c>
      <c r="L5" s="74" t="s">
        <v>2</v>
      </c>
      <c r="M5" s="11" t="s">
        <v>15</v>
      </c>
      <c r="N5" s="11"/>
      <c r="R5" s="92"/>
    </row>
    <row r="6" spans="1:18" s="3" customFormat="1" ht="39.75" customHeight="1" x14ac:dyDescent="0.25">
      <c r="A6" s="36">
        <f>IF(L6="NAVETTE INTERNE","",IF(C6=EOMONTH(C6,0),MONTH(C6)+1,IF(C6="","",MONTH(C6))))</f>
        <v>1</v>
      </c>
      <c r="B6" s="37">
        <f t="shared" ref="B6:B7" si="0">IF((C6)="","",MONTH(C6))</f>
        <v>1</v>
      </c>
      <c r="C6" s="38">
        <f>IF(ISBLANK(D6),"",D6)</f>
        <v>45659</v>
      </c>
      <c r="D6" s="39">
        <v>45659</v>
      </c>
      <c r="E6" s="40" t="s">
        <v>42</v>
      </c>
      <c r="F6" s="40" t="s">
        <v>43</v>
      </c>
      <c r="G6" s="49" t="s">
        <v>41</v>
      </c>
      <c r="H6" s="50">
        <v>12.45</v>
      </c>
      <c r="I6" s="42"/>
      <c r="J6" s="39">
        <v>45660</v>
      </c>
      <c r="K6" s="40" t="s">
        <v>46</v>
      </c>
      <c r="L6" s="43" t="s">
        <v>44</v>
      </c>
      <c r="M6" s="3">
        <f>IF(ISBLANK(E6),"",1)</f>
        <v>1</v>
      </c>
      <c r="N6" s="3">
        <f>IF((L6)="","",MONTH(J6))</f>
        <v>1</v>
      </c>
      <c r="O6" s="93"/>
      <c r="R6" s="94"/>
    </row>
    <row r="7" spans="1:18" s="3" customFormat="1" ht="39.75" customHeight="1" x14ac:dyDescent="0.25">
      <c r="A7" s="36">
        <f t="shared" ref="A7:A71" si="1">IF(L7="NAVETTE INTERNE","",IF(C7=EOMONTH(C7,0),MONTH(C7)+1,IF(C7="","",MONTH(C7))))</f>
        <v>1</v>
      </c>
      <c r="B7" s="37">
        <f t="shared" si="0"/>
        <v>1</v>
      </c>
      <c r="C7" s="38">
        <f t="shared" ref="C7:C70" si="2">IF(ISBLANK(D7),"",D7)</f>
        <v>45659</v>
      </c>
      <c r="D7" s="39">
        <v>45659</v>
      </c>
      <c r="E7" s="40" t="s">
        <v>42</v>
      </c>
      <c r="F7" s="44" t="s">
        <v>45</v>
      </c>
      <c r="G7" s="40" t="s">
        <v>82</v>
      </c>
      <c r="H7" s="41">
        <v>16.600000000000001</v>
      </c>
      <c r="I7" s="42"/>
      <c r="J7" s="39">
        <v>45660</v>
      </c>
      <c r="K7" s="40" t="s">
        <v>46</v>
      </c>
      <c r="L7" s="43" t="s">
        <v>44</v>
      </c>
      <c r="M7" s="3">
        <f t="shared" ref="M7:M71" si="3">IF(ISBLANK(E7),"",1)</f>
        <v>1</v>
      </c>
      <c r="N7" s="3">
        <f t="shared" ref="N7:N73" si="4">IF((L7)="","",MONTH(J7))</f>
        <v>1</v>
      </c>
      <c r="O7" s="5"/>
    </row>
    <row r="8" spans="1:18" s="3" customFormat="1" ht="39.75" customHeight="1" x14ac:dyDescent="0.25">
      <c r="A8" s="36">
        <f t="shared" si="1"/>
        <v>1</v>
      </c>
      <c r="B8" s="37">
        <f>IF((C8)="","",MONTH(C8))</f>
        <v>1</v>
      </c>
      <c r="C8" s="38">
        <f t="shared" si="2"/>
        <v>45660</v>
      </c>
      <c r="D8" s="39">
        <v>45660</v>
      </c>
      <c r="E8" s="40" t="s">
        <v>46</v>
      </c>
      <c r="F8" s="40" t="s">
        <v>47</v>
      </c>
      <c r="G8" s="40" t="s">
        <v>48</v>
      </c>
      <c r="H8" s="41">
        <v>20</v>
      </c>
      <c r="I8" s="42"/>
      <c r="J8" s="39">
        <v>45663</v>
      </c>
      <c r="K8" s="40" t="s">
        <v>42</v>
      </c>
      <c r="L8" s="43" t="s">
        <v>44</v>
      </c>
      <c r="M8" s="3">
        <f t="shared" si="3"/>
        <v>1</v>
      </c>
      <c r="N8" s="3">
        <f t="shared" si="4"/>
        <v>1</v>
      </c>
      <c r="O8" s="5"/>
    </row>
    <row r="9" spans="1:18" s="3" customFormat="1" ht="39.75" customHeight="1" x14ac:dyDescent="0.25">
      <c r="A9" s="36">
        <f t="shared" si="1"/>
        <v>1</v>
      </c>
      <c r="B9" s="37">
        <f t="shared" ref="B9:B53" si="5">IF((C9)="","",MONTH(C9))</f>
        <v>1</v>
      </c>
      <c r="C9" s="38">
        <f t="shared" si="2"/>
        <v>45663</v>
      </c>
      <c r="D9" s="39">
        <v>45663</v>
      </c>
      <c r="E9" s="40" t="s">
        <v>42</v>
      </c>
      <c r="F9" s="40" t="s">
        <v>43</v>
      </c>
      <c r="G9" s="40" t="s">
        <v>49</v>
      </c>
      <c r="H9" s="41">
        <v>15.8</v>
      </c>
      <c r="I9" s="42"/>
      <c r="J9" s="39">
        <v>45664</v>
      </c>
      <c r="K9" s="40" t="s">
        <v>46</v>
      </c>
      <c r="L9" s="43" t="s">
        <v>44</v>
      </c>
      <c r="M9" s="3">
        <f t="shared" si="3"/>
        <v>1</v>
      </c>
      <c r="N9" s="3">
        <f t="shared" si="4"/>
        <v>1</v>
      </c>
      <c r="O9" s="5"/>
    </row>
    <row r="10" spans="1:18" s="3" customFormat="1" ht="39.75" customHeight="1" x14ac:dyDescent="0.25">
      <c r="A10" s="36" t="str">
        <f t="shared" si="1"/>
        <v/>
      </c>
      <c r="B10" s="37">
        <f t="shared" si="5"/>
        <v>1</v>
      </c>
      <c r="C10" s="38">
        <f t="shared" si="2"/>
        <v>45663</v>
      </c>
      <c r="D10" s="39">
        <v>45663</v>
      </c>
      <c r="E10" s="40" t="s">
        <v>46</v>
      </c>
      <c r="F10" s="40" t="s">
        <v>47</v>
      </c>
      <c r="G10" s="40"/>
      <c r="H10" s="41">
        <v>12</v>
      </c>
      <c r="I10" s="42"/>
      <c r="J10" s="39">
        <v>45664</v>
      </c>
      <c r="K10" s="40" t="s">
        <v>42</v>
      </c>
      <c r="L10" s="43" t="s">
        <v>50</v>
      </c>
      <c r="M10" s="3">
        <f t="shared" si="3"/>
        <v>1</v>
      </c>
      <c r="N10" s="3">
        <f t="shared" si="4"/>
        <v>1</v>
      </c>
      <c r="O10" s="5"/>
    </row>
    <row r="11" spans="1:18" s="3" customFormat="1" ht="39.75" customHeight="1" x14ac:dyDescent="0.25">
      <c r="A11" s="36">
        <f t="shared" si="1"/>
        <v>1</v>
      </c>
      <c r="B11" s="37">
        <f t="shared" si="5"/>
        <v>1</v>
      </c>
      <c r="C11" s="38">
        <f t="shared" si="2"/>
        <v>45664</v>
      </c>
      <c r="D11" s="39">
        <v>45664</v>
      </c>
      <c r="E11" s="40" t="s">
        <v>46</v>
      </c>
      <c r="F11" s="40" t="s">
        <v>47</v>
      </c>
      <c r="G11" s="40" t="s">
        <v>51</v>
      </c>
      <c r="H11" s="41">
        <v>16</v>
      </c>
      <c r="I11" s="42"/>
      <c r="J11" s="39">
        <v>45665</v>
      </c>
      <c r="K11" s="40" t="s">
        <v>42</v>
      </c>
      <c r="L11" s="43" t="s">
        <v>44</v>
      </c>
      <c r="M11" s="3">
        <f t="shared" si="3"/>
        <v>1</v>
      </c>
      <c r="N11" s="3">
        <f t="shared" si="4"/>
        <v>1</v>
      </c>
      <c r="O11" s="5"/>
    </row>
    <row r="12" spans="1:18" s="3" customFormat="1" ht="39.75" customHeight="1" x14ac:dyDescent="0.25">
      <c r="A12" s="36">
        <f t="shared" si="1"/>
        <v>1</v>
      </c>
      <c r="B12" s="37">
        <f t="shared" si="5"/>
        <v>1</v>
      </c>
      <c r="C12" s="38">
        <f t="shared" si="2"/>
        <v>45664</v>
      </c>
      <c r="D12" s="39">
        <v>45664</v>
      </c>
      <c r="E12" s="40" t="s">
        <v>42</v>
      </c>
      <c r="F12" s="40" t="s">
        <v>43</v>
      </c>
      <c r="G12" s="40" t="s">
        <v>52</v>
      </c>
      <c r="H12" s="41">
        <v>12.5</v>
      </c>
      <c r="I12" s="40"/>
      <c r="J12" s="39">
        <v>45665</v>
      </c>
      <c r="K12" s="40" t="s">
        <v>46</v>
      </c>
      <c r="L12" s="43" t="s">
        <v>44</v>
      </c>
      <c r="M12" s="3">
        <f t="shared" si="3"/>
        <v>1</v>
      </c>
      <c r="N12" s="3">
        <f t="shared" si="4"/>
        <v>1</v>
      </c>
      <c r="O12" s="5"/>
    </row>
    <row r="13" spans="1:18" s="3" customFormat="1" ht="39.75" customHeight="1" x14ac:dyDescent="0.25">
      <c r="A13" s="36">
        <f t="shared" si="1"/>
        <v>1</v>
      </c>
      <c r="B13" s="37">
        <f t="shared" si="5"/>
        <v>1</v>
      </c>
      <c r="C13" s="38">
        <f t="shared" si="2"/>
        <v>45665</v>
      </c>
      <c r="D13" s="39">
        <v>45665</v>
      </c>
      <c r="E13" s="40" t="s">
        <v>46</v>
      </c>
      <c r="F13" s="40" t="s">
        <v>47</v>
      </c>
      <c r="G13" s="40" t="s">
        <v>55</v>
      </c>
      <c r="H13" s="41">
        <v>16.100000000000001</v>
      </c>
      <c r="I13" s="42"/>
      <c r="J13" s="39">
        <v>45666</v>
      </c>
      <c r="K13" s="40" t="s">
        <v>42</v>
      </c>
      <c r="L13" s="43" t="s">
        <v>44</v>
      </c>
      <c r="M13" s="3">
        <f t="shared" si="3"/>
        <v>1</v>
      </c>
      <c r="N13" s="3">
        <f t="shared" si="4"/>
        <v>1</v>
      </c>
      <c r="O13" s="5"/>
    </row>
    <row r="14" spans="1:18" s="3" customFormat="1" ht="39.75" customHeight="1" x14ac:dyDescent="0.25">
      <c r="A14" s="36">
        <f t="shared" si="1"/>
        <v>1</v>
      </c>
      <c r="B14" s="37">
        <f t="shared" si="5"/>
        <v>1</v>
      </c>
      <c r="C14" s="38">
        <f t="shared" si="2"/>
        <v>45666</v>
      </c>
      <c r="D14" s="39">
        <v>45666</v>
      </c>
      <c r="E14" s="40" t="s">
        <v>42</v>
      </c>
      <c r="F14" s="40" t="s">
        <v>43</v>
      </c>
      <c r="G14" s="40" t="s">
        <v>56</v>
      </c>
      <c r="H14" s="41">
        <v>15.5</v>
      </c>
      <c r="I14" s="42"/>
      <c r="J14" s="39">
        <v>45667</v>
      </c>
      <c r="K14" s="40" t="s">
        <v>46</v>
      </c>
      <c r="L14" s="43" t="s">
        <v>44</v>
      </c>
      <c r="M14" s="3">
        <f t="shared" si="3"/>
        <v>1</v>
      </c>
      <c r="N14" s="3">
        <f t="shared" si="4"/>
        <v>1</v>
      </c>
      <c r="O14" s="5"/>
    </row>
    <row r="15" spans="1:18" s="3" customFormat="1" ht="39.75" customHeight="1" x14ac:dyDescent="0.25">
      <c r="A15" s="36">
        <f t="shared" si="1"/>
        <v>1</v>
      </c>
      <c r="B15" s="37">
        <f>IF((C15)="","",MONTH(C15))</f>
        <v>1</v>
      </c>
      <c r="C15" s="38">
        <f t="shared" si="2"/>
        <v>45667</v>
      </c>
      <c r="D15" s="39">
        <v>45667</v>
      </c>
      <c r="E15" s="40" t="s">
        <v>46</v>
      </c>
      <c r="F15" s="40" t="s">
        <v>47</v>
      </c>
      <c r="G15" s="40" t="s">
        <v>57</v>
      </c>
      <c r="H15" s="41">
        <v>28</v>
      </c>
      <c r="I15" s="40"/>
      <c r="J15" s="39">
        <v>45670</v>
      </c>
      <c r="K15" s="40" t="s">
        <v>42</v>
      </c>
      <c r="L15" s="43" t="s">
        <v>44</v>
      </c>
      <c r="M15" s="3">
        <f>IF(ISBLANK(E15),"",1)</f>
        <v>1</v>
      </c>
      <c r="N15" s="3">
        <f>IF((L15)="","",MONTH(J15))</f>
        <v>1</v>
      </c>
      <c r="O15" s="5"/>
    </row>
    <row r="16" spans="1:18" s="3" customFormat="1" ht="39.75" customHeight="1" x14ac:dyDescent="0.25">
      <c r="A16" s="36">
        <f t="shared" si="1"/>
        <v>1</v>
      </c>
      <c r="B16" s="37">
        <f t="shared" ref="B16" si="6">IF((C16)="","",MONTH(C16))</f>
        <v>1</v>
      </c>
      <c r="C16" s="38">
        <f t="shared" si="2"/>
        <v>45670</v>
      </c>
      <c r="D16" s="39">
        <v>45670</v>
      </c>
      <c r="E16" s="40" t="s">
        <v>42</v>
      </c>
      <c r="F16" s="40" t="s">
        <v>43</v>
      </c>
      <c r="G16" s="40" t="s">
        <v>58</v>
      </c>
      <c r="H16" s="41">
        <v>13</v>
      </c>
      <c r="I16" s="42"/>
      <c r="J16" s="39">
        <v>45671</v>
      </c>
      <c r="K16" s="40" t="s">
        <v>46</v>
      </c>
      <c r="L16" s="43" t="s">
        <v>44</v>
      </c>
      <c r="M16" s="3">
        <f t="shared" ref="M16" si="7">IF(ISBLANK(E16),"",1)</f>
        <v>1</v>
      </c>
      <c r="N16" s="3">
        <f t="shared" ref="N16" si="8">IF((L16)="","",MONTH(J16))</f>
        <v>1</v>
      </c>
      <c r="O16" s="5"/>
    </row>
    <row r="17" spans="1:17" s="3" customFormat="1" ht="39.75" customHeight="1" x14ac:dyDescent="0.25">
      <c r="A17" s="36">
        <f t="shared" si="1"/>
        <v>1</v>
      </c>
      <c r="B17" s="37">
        <f t="shared" si="5"/>
        <v>1</v>
      </c>
      <c r="C17" s="38">
        <f t="shared" si="2"/>
        <v>45670</v>
      </c>
      <c r="D17" s="39">
        <v>45670</v>
      </c>
      <c r="E17" s="40" t="s">
        <v>46</v>
      </c>
      <c r="F17" s="40" t="s">
        <v>59</v>
      </c>
      <c r="G17" s="40" t="s">
        <v>60</v>
      </c>
      <c r="H17" s="45">
        <v>17.5</v>
      </c>
      <c r="I17" s="42"/>
      <c r="J17" s="39">
        <v>45671</v>
      </c>
      <c r="K17" s="40" t="s">
        <v>42</v>
      </c>
      <c r="L17" s="43" t="s">
        <v>44</v>
      </c>
      <c r="M17" s="3">
        <f t="shared" si="3"/>
        <v>1</v>
      </c>
      <c r="N17" s="3">
        <f t="shared" si="4"/>
        <v>1</v>
      </c>
      <c r="O17" s="5"/>
    </row>
    <row r="18" spans="1:17" s="3" customFormat="1" ht="39.75" customHeight="1" x14ac:dyDescent="0.25">
      <c r="A18" s="36" t="str">
        <f t="shared" si="1"/>
        <v/>
      </c>
      <c r="B18" s="37">
        <f t="shared" si="5"/>
        <v>1</v>
      </c>
      <c r="C18" s="38">
        <f t="shared" si="2"/>
        <v>45671</v>
      </c>
      <c r="D18" s="39">
        <v>45671</v>
      </c>
      <c r="E18" s="40" t="s">
        <v>42</v>
      </c>
      <c r="F18" s="40" t="s">
        <v>43</v>
      </c>
      <c r="G18" s="40"/>
      <c r="H18" s="45">
        <v>5.6</v>
      </c>
      <c r="I18" s="42"/>
      <c r="J18" s="39">
        <v>45671</v>
      </c>
      <c r="K18" s="40" t="s">
        <v>46</v>
      </c>
      <c r="L18" s="43" t="s">
        <v>50</v>
      </c>
      <c r="M18" s="3">
        <f t="shared" si="3"/>
        <v>1</v>
      </c>
      <c r="N18" s="3">
        <f t="shared" si="4"/>
        <v>1</v>
      </c>
    </row>
    <row r="19" spans="1:17" s="3" customFormat="1" ht="39.75" customHeight="1" x14ac:dyDescent="0.25">
      <c r="A19" s="36">
        <f t="shared" si="1"/>
        <v>1</v>
      </c>
      <c r="B19" s="37">
        <f t="shared" si="5"/>
        <v>1</v>
      </c>
      <c r="C19" s="38">
        <v>45672</v>
      </c>
      <c r="D19" s="39">
        <v>45672</v>
      </c>
      <c r="E19" s="40" t="s">
        <v>42</v>
      </c>
      <c r="F19" s="40" t="s">
        <v>43</v>
      </c>
      <c r="G19" s="40" t="s">
        <v>61</v>
      </c>
      <c r="H19" s="45">
        <v>22.9</v>
      </c>
      <c r="I19" s="42"/>
      <c r="J19" s="39">
        <v>45673</v>
      </c>
      <c r="K19" s="40" t="s">
        <v>46</v>
      </c>
      <c r="L19" s="43" t="s">
        <v>44</v>
      </c>
      <c r="M19" s="3">
        <f t="shared" si="3"/>
        <v>1</v>
      </c>
      <c r="N19" s="3">
        <f t="shared" si="4"/>
        <v>1</v>
      </c>
      <c r="Q19" s="6"/>
    </row>
    <row r="20" spans="1:17" s="3" customFormat="1" ht="39.75" customHeight="1" x14ac:dyDescent="0.25">
      <c r="A20" s="36">
        <f t="shared" si="1"/>
        <v>1</v>
      </c>
      <c r="B20" s="37">
        <f t="shared" si="5"/>
        <v>1</v>
      </c>
      <c r="C20" s="38">
        <f t="shared" si="2"/>
        <v>45672</v>
      </c>
      <c r="D20" s="39">
        <v>45672</v>
      </c>
      <c r="E20" s="40" t="s">
        <v>46</v>
      </c>
      <c r="F20" s="40" t="s">
        <v>47</v>
      </c>
      <c r="G20" s="40" t="s">
        <v>62</v>
      </c>
      <c r="H20" s="45">
        <v>19.5</v>
      </c>
      <c r="I20" s="42"/>
      <c r="J20" s="39">
        <v>45673</v>
      </c>
      <c r="K20" s="40" t="s">
        <v>42</v>
      </c>
      <c r="L20" s="43" t="s">
        <v>44</v>
      </c>
      <c r="M20" s="3">
        <f t="shared" si="3"/>
        <v>1</v>
      </c>
      <c r="N20" s="3">
        <f t="shared" si="4"/>
        <v>1</v>
      </c>
    </row>
    <row r="21" spans="1:17" s="3" customFormat="1" ht="39.75" customHeight="1" x14ac:dyDescent="0.25">
      <c r="A21" s="36" t="str">
        <f t="shared" si="1"/>
        <v/>
      </c>
      <c r="B21" s="37">
        <f t="shared" si="5"/>
        <v>1</v>
      </c>
      <c r="C21" s="38">
        <f t="shared" si="2"/>
        <v>45673</v>
      </c>
      <c r="D21" s="39">
        <v>45673</v>
      </c>
      <c r="E21" s="40" t="s">
        <v>42</v>
      </c>
      <c r="F21" s="40" t="s">
        <v>43</v>
      </c>
      <c r="G21" s="40"/>
      <c r="H21" s="45">
        <v>20</v>
      </c>
      <c r="I21" s="42"/>
      <c r="J21" s="39">
        <v>45673</v>
      </c>
      <c r="K21" s="40" t="s">
        <v>46</v>
      </c>
      <c r="L21" s="43" t="s">
        <v>50</v>
      </c>
      <c r="M21" s="3">
        <f t="shared" si="3"/>
        <v>1</v>
      </c>
      <c r="N21" s="3">
        <f t="shared" si="4"/>
        <v>1</v>
      </c>
      <c r="Q21" s="6"/>
    </row>
    <row r="22" spans="1:17" s="3" customFormat="1" ht="39.75" customHeight="1" x14ac:dyDescent="0.25">
      <c r="A22" s="36">
        <f t="shared" si="1"/>
        <v>1</v>
      </c>
      <c r="B22" s="37">
        <f t="shared" si="5"/>
        <v>1</v>
      </c>
      <c r="C22" s="38">
        <f t="shared" si="2"/>
        <v>45674</v>
      </c>
      <c r="D22" s="39">
        <v>45674</v>
      </c>
      <c r="E22" s="40" t="s">
        <v>46</v>
      </c>
      <c r="F22" s="40" t="s">
        <v>47</v>
      </c>
      <c r="G22" s="40" t="s">
        <v>63</v>
      </c>
      <c r="H22" s="45">
        <v>26.5</v>
      </c>
      <c r="I22" s="42"/>
      <c r="J22" s="39">
        <v>45677</v>
      </c>
      <c r="K22" s="40" t="s">
        <v>42</v>
      </c>
      <c r="L22" s="43" t="s">
        <v>44</v>
      </c>
      <c r="M22" s="3">
        <f t="shared" si="3"/>
        <v>1</v>
      </c>
      <c r="N22" s="3">
        <f t="shared" si="4"/>
        <v>1</v>
      </c>
    </row>
    <row r="23" spans="1:17" s="3" customFormat="1" ht="39.75" customHeight="1" x14ac:dyDescent="0.25">
      <c r="A23" s="36">
        <f t="shared" si="1"/>
        <v>1</v>
      </c>
      <c r="B23" s="37">
        <f t="shared" si="5"/>
        <v>1</v>
      </c>
      <c r="C23" s="38">
        <f t="shared" si="2"/>
        <v>45674</v>
      </c>
      <c r="D23" s="39">
        <v>45674</v>
      </c>
      <c r="E23" s="40" t="s">
        <v>46</v>
      </c>
      <c r="F23" s="40" t="s">
        <v>64</v>
      </c>
      <c r="G23" s="40" t="s">
        <v>65</v>
      </c>
      <c r="H23" s="45">
        <v>22.5</v>
      </c>
      <c r="I23" s="42"/>
      <c r="J23" s="39">
        <v>45677</v>
      </c>
      <c r="K23" s="40" t="s">
        <v>42</v>
      </c>
      <c r="L23" s="43" t="s">
        <v>44</v>
      </c>
      <c r="M23" s="3">
        <f t="shared" si="3"/>
        <v>1</v>
      </c>
      <c r="N23" s="3">
        <f t="shared" si="4"/>
        <v>1</v>
      </c>
      <c r="Q23" s="6"/>
    </row>
    <row r="24" spans="1:17" s="3" customFormat="1" ht="39.75" customHeight="1" x14ac:dyDescent="0.25">
      <c r="A24" s="36">
        <f t="shared" si="1"/>
        <v>1</v>
      </c>
      <c r="B24" s="37">
        <f t="shared" si="5"/>
        <v>1</v>
      </c>
      <c r="C24" s="38">
        <f t="shared" si="2"/>
        <v>45674</v>
      </c>
      <c r="D24" s="39">
        <v>45674</v>
      </c>
      <c r="E24" s="40" t="s">
        <v>46</v>
      </c>
      <c r="F24" s="40" t="s">
        <v>66</v>
      </c>
      <c r="G24" s="40" t="s">
        <v>67</v>
      </c>
      <c r="H24" s="45">
        <v>15.5</v>
      </c>
      <c r="I24" s="42"/>
      <c r="J24" s="39">
        <v>45677</v>
      </c>
      <c r="K24" s="40" t="s">
        <v>42</v>
      </c>
      <c r="L24" s="43" t="s">
        <v>44</v>
      </c>
      <c r="M24" s="3">
        <f t="shared" si="3"/>
        <v>1</v>
      </c>
      <c r="N24" s="3">
        <f t="shared" si="4"/>
        <v>1</v>
      </c>
    </row>
    <row r="25" spans="1:17" s="3" customFormat="1" ht="39.75" customHeight="1" x14ac:dyDescent="0.25">
      <c r="A25" s="36">
        <f t="shared" si="1"/>
        <v>1</v>
      </c>
      <c r="B25" s="37">
        <f t="shared" si="5"/>
        <v>1</v>
      </c>
      <c r="C25" s="38">
        <v>45677</v>
      </c>
      <c r="D25" s="39">
        <v>45677</v>
      </c>
      <c r="E25" s="40" t="s">
        <v>42</v>
      </c>
      <c r="F25" s="40" t="s">
        <v>43</v>
      </c>
      <c r="G25" s="40" t="s">
        <v>68</v>
      </c>
      <c r="H25" s="45">
        <v>10.6</v>
      </c>
      <c r="I25" s="42"/>
      <c r="J25" s="39">
        <v>45678</v>
      </c>
      <c r="K25" s="40" t="s">
        <v>46</v>
      </c>
      <c r="L25" s="43" t="s">
        <v>44</v>
      </c>
      <c r="M25" s="3">
        <f t="shared" si="3"/>
        <v>1</v>
      </c>
      <c r="N25" s="3">
        <f t="shared" si="4"/>
        <v>1</v>
      </c>
    </row>
    <row r="26" spans="1:17" s="3" customFormat="1" ht="39.75" customHeight="1" x14ac:dyDescent="0.25">
      <c r="A26" s="36" t="str">
        <f t="shared" si="1"/>
        <v/>
      </c>
      <c r="B26" s="37">
        <f t="shared" si="5"/>
        <v>1</v>
      </c>
      <c r="C26" s="38">
        <f t="shared" si="2"/>
        <v>45678</v>
      </c>
      <c r="D26" s="39">
        <v>45678</v>
      </c>
      <c r="E26" s="40" t="s">
        <v>46</v>
      </c>
      <c r="F26" s="40" t="s">
        <v>47</v>
      </c>
      <c r="G26" s="40"/>
      <c r="H26" s="45">
        <v>15.2</v>
      </c>
      <c r="I26" s="42"/>
      <c r="J26" s="39">
        <v>45678</v>
      </c>
      <c r="K26" s="40" t="s">
        <v>42</v>
      </c>
      <c r="L26" s="43" t="s">
        <v>50</v>
      </c>
      <c r="M26" s="3">
        <f t="shared" si="3"/>
        <v>1</v>
      </c>
      <c r="N26" s="3">
        <f t="shared" si="4"/>
        <v>1</v>
      </c>
    </row>
    <row r="27" spans="1:17" s="3" customFormat="1" ht="39.75" customHeight="1" x14ac:dyDescent="0.25">
      <c r="A27" s="36" t="str">
        <f t="shared" si="1"/>
        <v/>
      </c>
      <c r="B27" s="37">
        <f t="shared" si="5"/>
        <v>1</v>
      </c>
      <c r="C27" s="38">
        <f t="shared" si="2"/>
        <v>45678</v>
      </c>
      <c r="D27" s="39">
        <v>45678</v>
      </c>
      <c r="E27" s="40" t="s">
        <v>42</v>
      </c>
      <c r="F27" s="40" t="s">
        <v>43</v>
      </c>
      <c r="G27" s="40"/>
      <c r="H27" s="45">
        <v>22</v>
      </c>
      <c r="I27" s="42"/>
      <c r="J27" s="39">
        <v>45678</v>
      </c>
      <c r="K27" s="40" t="s">
        <v>46</v>
      </c>
      <c r="L27" s="43" t="s">
        <v>50</v>
      </c>
      <c r="M27" s="3">
        <f t="shared" si="3"/>
        <v>1</v>
      </c>
      <c r="N27" s="3">
        <f t="shared" si="4"/>
        <v>1</v>
      </c>
    </row>
    <row r="28" spans="1:17" s="3" customFormat="1" ht="39.75" customHeight="1" x14ac:dyDescent="0.25">
      <c r="A28" s="36">
        <f t="shared" si="1"/>
        <v>1</v>
      </c>
      <c r="B28" s="37">
        <f t="shared" si="5"/>
        <v>1</v>
      </c>
      <c r="C28" s="38">
        <f t="shared" ref="C28" si="9">IF(ISBLANK(D28),"",D28)</f>
        <v>45679</v>
      </c>
      <c r="D28" s="39">
        <v>45679</v>
      </c>
      <c r="E28" s="40" t="s">
        <v>46</v>
      </c>
      <c r="F28" s="40" t="s">
        <v>47</v>
      </c>
      <c r="G28" s="40" t="s">
        <v>69</v>
      </c>
      <c r="H28" s="45">
        <v>22</v>
      </c>
      <c r="I28" s="42"/>
      <c r="J28" s="39">
        <v>45680</v>
      </c>
      <c r="K28" s="40" t="s">
        <v>42</v>
      </c>
      <c r="L28" s="43" t="s">
        <v>44</v>
      </c>
      <c r="M28" s="3">
        <f t="shared" si="3"/>
        <v>1</v>
      </c>
      <c r="N28" s="3">
        <f t="shared" si="4"/>
        <v>1</v>
      </c>
    </row>
    <row r="29" spans="1:17" s="3" customFormat="1" ht="39.75" customHeight="1" x14ac:dyDescent="0.25">
      <c r="A29" s="36">
        <f t="shared" si="1"/>
        <v>1</v>
      </c>
      <c r="B29" s="37">
        <f t="shared" si="5"/>
        <v>1</v>
      </c>
      <c r="C29" s="38">
        <f t="shared" si="2"/>
        <v>45680</v>
      </c>
      <c r="D29" s="39">
        <v>45680</v>
      </c>
      <c r="E29" s="40" t="s">
        <v>46</v>
      </c>
      <c r="F29" s="40" t="s">
        <v>47</v>
      </c>
      <c r="G29" s="40" t="s">
        <v>70</v>
      </c>
      <c r="H29" s="45">
        <v>15</v>
      </c>
      <c r="I29" s="42"/>
      <c r="J29" s="39">
        <v>45681</v>
      </c>
      <c r="K29" s="40" t="s">
        <v>42</v>
      </c>
      <c r="L29" s="43" t="s">
        <v>44</v>
      </c>
      <c r="M29" s="3">
        <f t="shared" si="3"/>
        <v>1</v>
      </c>
      <c r="N29" s="3">
        <f t="shared" si="4"/>
        <v>1</v>
      </c>
    </row>
    <row r="30" spans="1:17" s="3" customFormat="1" ht="39.75" customHeight="1" x14ac:dyDescent="0.25">
      <c r="A30" s="36">
        <f t="shared" si="1"/>
        <v>1</v>
      </c>
      <c r="B30" s="37">
        <f t="shared" si="5"/>
        <v>1</v>
      </c>
      <c r="C30" s="38">
        <f t="shared" si="2"/>
        <v>45681</v>
      </c>
      <c r="D30" s="39">
        <v>45681</v>
      </c>
      <c r="E30" s="40" t="s">
        <v>46</v>
      </c>
      <c r="F30" s="40" t="s">
        <v>47</v>
      </c>
      <c r="G30" s="40" t="s">
        <v>71</v>
      </c>
      <c r="H30" s="45">
        <v>11.2</v>
      </c>
      <c r="I30" s="42"/>
      <c r="J30" s="39">
        <v>45684</v>
      </c>
      <c r="K30" s="40" t="s">
        <v>42</v>
      </c>
      <c r="L30" s="43" t="s">
        <v>44</v>
      </c>
      <c r="M30" s="3">
        <f t="shared" si="3"/>
        <v>1</v>
      </c>
      <c r="N30" s="3">
        <f t="shared" si="4"/>
        <v>1</v>
      </c>
    </row>
    <row r="31" spans="1:17" s="3" customFormat="1" ht="39.75" customHeight="1" x14ac:dyDescent="0.25">
      <c r="A31" s="36">
        <f t="shared" si="1"/>
        <v>1</v>
      </c>
      <c r="B31" s="37">
        <f t="shared" si="5"/>
        <v>1</v>
      </c>
      <c r="C31" s="38">
        <f t="shared" si="2"/>
        <v>45681</v>
      </c>
      <c r="D31" s="39">
        <v>45681</v>
      </c>
      <c r="E31" s="40" t="s">
        <v>42</v>
      </c>
      <c r="F31" s="40" t="s">
        <v>43</v>
      </c>
      <c r="G31" s="40" t="s">
        <v>72</v>
      </c>
      <c r="H31" s="73">
        <v>28.7</v>
      </c>
      <c r="I31" s="42"/>
      <c r="J31" s="39">
        <v>45684</v>
      </c>
      <c r="K31" s="40" t="s">
        <v>46</v>
      </c>
      <c r="L31" s="43" t="s">
        <v>44</v>
      </c>
      <c r="M31" s="3">
        <f t="shared" si="3"/>
        <v>1</v>
      </c>
      <c r="N31" s="3">
        <f t="shared" si="4"/>
        <v>1</v>
      </c>
    </row>
    <row r="32" spans="1:17" s="3" customFormat="1" ht="39.75" customHeight="1" x14ac:dyDescent="0.25">
      <c r="A32" s="36">
        <f t="shared" si="1"/>
        <v>1</v>
      </c>
      <c r="B32" s="37">
        <f t="shared" si="5"/>
        <v>1</v>
      </c>
      <c r="C32" s="38">
        <f t="shared" si="2"/>
        <v>45684</v>
      </c>
      <c r="D32" s="39">
        <v>45684</v>
      </c>
      <c r="E32" s="40" t="s">
        <v>46</v>
      </c>
      <c r="F32" s="40" t="s">
        <v>47</v>
      </c>
      <c r="G32" s="40" t="s">
        <v>73</v>
      </c>
      <c r="H32" s="45">
        <v>12</v>
      </c>
      <c r="I32" s="42"/>
      <c r="J32" s="39">
        <v>45685</v>
      </c>
      <c r="K32" s="40" t="s">
        <v>42</v>
      </c>
      <c r="L32" s="43" t="s">
        <v>44</v>
      </c>
      <c r="M32" s="3">
        <f t="shared" si="3"/>
        <v>1</v>
      </c>
      <c r="N32" s="3">
        <f t="shared" si="4"/>
        <v>1</v>
      </c>
    </row>
    <row r="33" spans="1:14" s="3" customFormat="1" ht="39.75" customHeight="1" x14ac:dyDescent="0.25">
      <c r="A33" s="36">
        <f t="shared" si="1"/>
        <v>1</v>
      </c>
      <c r="B33" s="37">
        <f t="shared" si="5"/>
        <v>1</v>
      </c>
      <c r="C33" s="38">
        <f t="shared" si="2"/>
        <v>45684</v>
      </c>
      <c r="D33" s="39">
        <v>45684</v>
      </c>
      <c r="E33" s="40" t="s">
        <v>42</v>
      </c>
      <c r="F33" s="40" t="s">
        <v>43</v>
      </c>
      <c r="G33" s="40" t="s">
        <v>74</v>
      </c>
      <c r="H33" s="45">
        <v>8</v>
      </c>
      <c r="I33" s="42"/>
      <c r="J33" s="39">
        <v>45685</v>
      </c>
      <c r="K33" s="40" t="s">
        <v>46</v>
      </c>
      <c r="L33" s="43" t="s">
        <v>44</v>
      </c>
      <c r="M33" s="3">
        <f t="shared" si="3"/>
        <v>1</v>
      </c>
      <c r="N33" s="3">
        <f t="shared" si="4"/>
        <v>1</v>
      </c>
    </row>
    <row r="34" spans="1:14" s="3" customFormat="1" ht="39.75" customHeight="1" x14ac:dyDescent="0.25">
      <c r="A34" s="79">
        <f t="shared" si="1"/>
        <v>1</v>
      </c>
      <c r="B34" s="80">
        <f t="shared" si="5"/>
        <v>1</v>
      </c>
      <c r="C34" s="81">
        <f t="shared" si="2"/>
        <v>45685</v>
      </c>
      <c r="D34" s="82">
        <v>45685</v>
      </c>
      <c r="E34" s="83" t="s">
        <v>42</v>
      </c>
      <c r="F34" s="83" t="s">
        <v>43</v>
      </c>
      <c r="G34" s="83" t="s">
        <v>75</v>
      </c>
      <c r="H34" s="84">
        <v>22</v>
      </c>
      <c r="I34" s="85"/>
      <c r="J34" s="82">
        <v>45686</v>
      </c>
      <c r="K34" s="83" t="s">
        <v>42</v>
      </c>
      <c r="L34" s="43" t="s">
        <v>44</v>
      </c>
      <c r="M34" s="3">
        <f t="shared" si="3"/>
        <v>1</v>
      </c>
      <c r="N34" s="3">
        <f t="shared" si="4"/>
        <v>1</v>
      </c>
    </row>
    <row r="35" spans="1:14" s="3" customFormat="1" ht="39.75" customHeight="1" x14ac:dyDescent="0.25">
      <c r="A35" s="36">
        <f t="shared" si="1"/>
        <v>1</v>
      </c>
      <c r="B35" s="37">
        <f t="shared" si="5"/>
        <v>1</v>
      </c>
      <c r="C35" s="38">
        <f t="shared" si="2"/>
        <v>45686</v>
      </c>
      <c r="D35" s="39">
        <v>45686</v>
      </c>
      <c r="E35" s="40" t="s">
        <v>42</v>
      </c>
      <c r="F35" s="40" t="s">
        <v>43</v>
      </c>
      <c r="G35" s="40" t="s">
        <v>76</v>
      </c>
      <c r="H35" s="45">
        <v>22</v>
      </c>
      <c r="I35" s="42"/>
      <c r="J35" s="39">
        <v>45687</v>
      </c>
      <c r="K35" s="40" t="s">
        <v>46</v>
      </c>
      <c r="L35" s="43" t="s">
        <v>44</v>
      </c>
      <c r="M35" s="3">
        <f t="shared" si="3"/>
        <v>1</v>
      </c>
      <c r="N35" s="3">
        <f t="shared" si="4"/>
        <v>1</v>
      </c>
    </row>
    <row r="36" spans="1:14" s="3" customFormat="1" ht="39.75" customHeight="1" x14ac:dyDescent="0.25">
      <c r="A36" s="36">
        <f t="shared" si="1"/>
        <v>1</v>
      </c>
      <c r="B36" s="37">
        <f t="shared" si="5"/>
        <v>1</v>
      </c>
      <c r="C36" s="38">
        <f t="shared" si="2"/>
        <v>45686</v>
      </c>
      <c r="D36" s="39">
        <v>45686</v>
      </c>
      <c r="E36" s="40" t="s">
        <v>46</v>
      </c>
      <c r="F36" s="40" t="s">
        <v>47</v>
      </c>
      <c r="G36" s="40" t="s">
        <v>77</v>
      </c>
      <c r="H36" s="45">
        <v>18</v>
      </c>
      <c r="I36" s="42"/>
      <c r="J36" s="39">
        <v>45687</v>
      </c>
      <c r="K36" s="40" t="s">
        <v>42</v>
      </c>
      <c r="L36" s="43" t="s">
        <v>44</v>
      </c>
      <c r="M36" s="3">
        <f t="shared" si="3"/>
        <v>1</v>
      </c>
      <c r="N36" s="3">
        <f t="shared" si="4"/>
        <v>1</v>
      </c>
    </row>
    <row r="37" spans="1:14" s="3" customFormat="1" ht="39.75" customHeight="1" x14ac:dyDescent="0.25">
      <c r="A37" s="36">
        <f t="shared" si="1"/>
        <v>1</v>
      </c>
      <c r="B37" s="37">
        <f t="shared" si="5"/>
        <v>1</v>
      </c>
      <c r="C37" s="38">
        <f t="shared" si="2"/>
        <v>45687</v>
      </c>
      <c r="D37" s="39">
        <v>45687</v>
      </c>
      <c r="E37" s="40" t="s">
        <v>42</v>
      </c>
      <c r="F37" s="40" t="s">
        <v>43</v>
      </c>
      <c r="G37" s="40" t="s">
        <v>78</v>
      </c>
      <c r="H37" s="45">
        <v>12.3</v>
      </c>
      <c r="I37" s="42"/>
      <c r="J37" s="39">
        <v>45688</v>
      </c>
      <c r="K37" s="40" t="s">
        <v>46</v>
      </c>
      <c r="L37" s="43" t="s">
        <v>44</v>
      </c>
      <c r="M37" s="3">
        <f t="shared" si="3"/>
        <v>1</v>
      </c>
      <c r="N37" s="3">
        <f t="shared" si="4"/>
        <v>1</v>
      </c>
    </row>
    <row r="38" spans="1:14" s="3" customFormat="1" ht="39.75" customHeight="1" x14ac:dyDescent="0.25">
      <c r="A38" s="36">
        <f t="shared" si="1"/>
        <v>1</v>
      </c>
      <c r="B38" s="37">
        <f t="shared" si="5"/>
        <v>1</v>
      </c>
      <c r="C38" s="38">
        <f t="shared" si="2"/>
        <v>45687</v>
      </c>
      <c r="D38" s="39">
        <v>45687</v>
      </c>
      <c r="E38" s="40" t="s">
        <v>46</v>
      </c>
      <c r="F38" s="40" t="s">
        <v>47</v>
      </c>
      <c r="G38" s="40" t="s">
        <v>79</v>
      </c>
      <c r="H38" s="45">
        <v>10</v>
      </c>
      <c r="I38" s="42"/>
      <c r="J38" s="39">
        <v>45688</v>
      </c>
      <c r="K38" s="40" t="s">
        <v>42</v>
      </c>
      <c r="L38" s="43" t="s">
        <v>44</v>
      </c>
      <c r="M38" s="3">
        <f t="shared" si="3"/>
        <v>1</v>
      </c>
      <c r="N38" s="3">
        <f t="shared" si="4"/>
        <v>1</v>
      </c>
    </row>
    <row r="39" spans="1:14" s="3" customFormat="1" ht="39.75" customHeight="1" x14ac:dyDescent="0.25">
      <c r="A39" s="36">
        <f t="shared" si="1"/>
        <v>2</v>
      </c>
      <c r="B39" s="37">
        <f t="shared" si="5"/>
        <v>1</v>
      </c>
      <c r="C39" s="38">
        <f t="shared" si="2"/>
        <v>45688</v>
      </c>
      <c r="D39" s="39">
        <v>45688</v>
      </c>
      <c r="E39" s="40" t="s">
        <v>46</v>
      </c>
      <c r="F39" s="40" t="s">
        <v>47</v>
      </c>
      <c r="G39" s="40" t="s">
        <v>84</v>
      </c>
      <c r="H39" s="45">
        <v>21</v>
      </c>
      <c r="I39" s="42"/>
      <c r="J39" s="39">
        <v>45691</v>
      </c>
      <c r="K39" s="40" t="s">
        <v>42</v>
      </c>
      <c r="L39" s="43" t="s">
        <v>44</v>
      </c>
      <c r="M39" s="3">
        <f t="shared" si="3"/>
        <v>1</v>
      </c>
      <c r="N39" s="3">
        <f t="shared" si="4"/>
        <v>2</v>
      </c>
    </row>
    <row r="40" spans="1:14" s="3" customFormat="1" ht="39.75" customHeight="1" x14ac:dyDescent="0.25">
      <c r="A40" s="36">
        <f t="shared" si="1"/>
        <v>2</v>
      </c>
      <c r="B40" s="37">
        <f t="shared" si="5"/>
        <v>1</v>
      </c>
      <c r="C40" s="38">
        <f t="shared" si="2"/>
        <v>45688</v>
      </c>
      <c r="D40" s="39">
        <v>45688</v>
      </c>
      <c r="E40" s="40" t="s">
        <v>46</v>
      </c>
      <c r="F40" s="40" t="s">
        <v>64</v>
      </c>
      <c r="G40" s="40" t="s">
        <v>85</v>
      </c>
      <c r="H40" s="45">
        <v>18</v>
      </c>
      <c r="I40" s="42"/>
      <c r="J40" s="39">
        <v>45691</v>
      </c>
      <c r="K40" s="40" t="s">
        <v>42</v>
      </c>
      <c r="L40" s="43" t="s">
        <v>44</v>
      </c>
      <c r="M40" s="3">
        <f t="shared" si="3"/>
        <v>1</v>
      </c>
      <c r="N40" s="3">
        <f t="shared" si="4"/>
        <v>2</v>
      </c>
    </row>
    <row r="41" spans="1:14" s="3" customFormat="1" ht="39.75" customHeight="1" x14ac:dyDescent="0.25">
      <c r="A41" s="36">
        <f t="shared" si="1"/>
        <v>2</v>
      </c>
      <c r="B41" s="37">
        <f t="shared" si="5"/>
        <v>2</v>
      </c>
      <c r="C41" s="38">
        <f t="shared" si="2"/>
        <v>45691</v>
      </c>
      <c r="D41" s="39">
        <v>45691</v>
      </c>
      <c r="E41" s="40" t="s">
        <v>42</v>
      </c>
      <c r="F41" s="40" t="s">
        <v>43</v>
      </c>
      <c r="G41" s="40" t="s">
        <v>86</v>
      </c>
      <c r="H41" s="45">
        <v>12.5</v>
      </c>
      <c r="I41" s="42"/>
      <c r="J41" s="39">
        <v>45692</v>
      </c>
      <c r="K41" s="40" t="s">
        <v>46</v>
      </c>
      <c r="L41" s="43" t="s">
        <v>44</v>
      </c>
      <c r="M41" s="3">
        <f t="shared" si="3"/>
        <v>1</v>
      </c>
      <c r="N41" s="3">
        <f t="shared" si="4"/>
        <v>2</v>
      </c>
    </row>
    <row r="42" spans="1:14" s="3" customFormat="1" ht="39.75" customHeight="1" x14ac:dyDescent="0.25">
      <c r="A42" s="36" t="str">
        <f t="shared" si="1"/>
        <v/>
      </c>
      <c r="B42" s="37">
        <f t="shared" si="5"/>
        <v>2</v>
      </c>
      <c r="C42" s="38">
        <f t="shared" si="2"/>
        <v>45692</v>
      </c>
      <c r="D42" s="39">
        <v>45692</v>
      </c>
      <c r="E42" s="40" t="s">
        <v>46</v>
      </c>
      <c r="F42" s="40" t="s">
        <v>47</v>
      </c>
      <c r="G42" s="40"/>
      <c r="H42" s="45"/>
      <c r="I42" s="42"/>
      <c r="J42" s="39">
        <v>45692</v>
      </c>
      <c r="K42" s="40" t="s">
        <v>42</v>
      </c>
      <c r="L42" s="43" t="s">
        <v>50</v>
      </c>
      <c r="M42" s="3">
        <f t="shared" si="3"/>
        <v>1</v>
      </c>
      <c r="N42" s="3">
        <f t="shared" si="4"/>
        <v>2</v>
      </c>
    </row>
    <row r="43" spans="1:14" s="3" customFormat="1" ht="39.75" customHeight="1" x14ac:dyDescent="0.25">
      <c r="A43" s="36" t="str">
        <f t="shared" ref="A43" si="10">IF(L43="NAVETTE INTERNE","",IF(C43=EOMONTH(C43,0),MONTH(C43)+1,IF(C43="","",MONTH(C43))))</f>
        <v/>
      </c>
      <c r="B43" s="37">
        <f t="shared" ref="B43" si="11">IF((C43)="","",MONTH(C43))</f>
        <v>2</v>
      </c>
      <c r="C43" s="38">
        <f t="shared" ref="C43" si="12">IF(ISBLANK(D43),"",D43)</f>
        <v>45692</v>
      </c>
      <c r="D43" s="39">
        <v>45692</v>
      </c>
      <c r="E43" s="40" t="s">
        <v>42</v>
      </c>
      <c r="F43" s="40" t="s">
        <v>43</v>
      </c>
      <c r="G43" s="40"/>
      <c r="H43" s="45">
        <v>8.5</v>
      </c>
      <c r="I43" s="42"/>
      <c r="J43" s="39">
        <v>45692</v>
      </c>
      <c r="K43" s="40" t="s">
        <v>46</v>
      </c>
      <c r="L43" s="43" t="s">
        <v>50</v>
      </c>
      <c r="M43" s="3">
        <f t="shared" ref="M43" si="13">IF(ISBLANK(E43),"",1)</f>
        <v>1</v>
      </c>
      <c r="N43" s="3">
        <f t="shared" ref="N43" si="14">IF((L43)="","",MONTH(J43))</f>
        <v>2</v>
      </c>
    </row>
    <row r="44" spans="1:14" s="3" customFormat="1" ht="39.75" customHeight="1" x14ac:dyDescent="0.25">
      <c r="A44" s="36">
        <f t="shared" si="1"/>
        <v>2</v>
      </c>
      <c r="B44" s="37">
        <f t="shared" si="5"/>
        <v>2</v>
      </c>
      <c r="C44" s="38">
        <f t="shared" si="2"/>
        <v>45693</v>
      </c>
      <c r="D44" s="39">
        <v>45693</v>
      </c>
      <c r="E44" s="40" t="s">
        <v>46</v>
      </c>
      <c r="F44" s="40" t="s">
        <v>47</v>
      </c>
      <c r="G44" s="40" t="s">
        <v>87</v>
      </c>
      <c r="H44" s="45">
        <v>22.5</v>
      </c>
      <c r="I44" s="42"/>
      <c r="J44" s="39">
        <v>45694</v>
      </c>
      <c r="K44" s="40" t="s">
        <v>42</v>
      </c>
      <c r="L44" s="43" t="s">
        <v>44</v>
      </c>
      <c r="M44" s="3">
        <f t="shared" si="3"/>
        <v>1</v>
      </c>
      <c r="N44" s="3">
        <f t="shared" si="4"/>
        <v>2</v>
      </c>
    </row>
    <row r="45" spans="1:14" s="3" customFormat="1" ht="39.75" customHeight="1" x14ac:dyDescent="0.25">
      <c r="A45" s="36">
        <f t="shared" si="1"/>
        <v>2</v>
      </c>
      <c r="B45" s="37">
        <f t="shared" si="5"/>
        <v>2</v>
      </c>
      <c r="C45" s="38">
        <f t="shared" si="2"/>
        <v>45694</v>
      </c>
      <c r="D45" s="39">
        <v>45694</v>
      </c>
      <c r="E45" s="40" t="s">
        <v>46</v>
      </c>
      <c r="F45" s="40" t="s">
        <v>47</v>
      </c>
      <c r="G45" s="40" t="s">
        <v>88</v>
      </c>
      <c r="H45" s="45">
        <v>21</v>
      </c>
      <c r="I45" s="42"/>
      <c r="J45" s="39">
        <v>45695</v>
      </c>
      <c r="K45" s="40" t="s">
        <v>42</v>
      </c>
      <c r="L45" s="43" t="s">
        <v>44</v>
      </c>
      <c r="M45" s="3">
        <f t="shared" si="3"/>
        <v>1</v>
      </c>
      <c r="N45" s="3">
        <f t="shared" si="4"/>
        <v>2</v>
      </c>
    </row>
    <row r="46" spans="1:14" s="3" customFormat="1" ht="39.75" customHeight="1" x14ac:dyDescent="0.25">
      <c r="A46" s="36">
        <f t="shared" si="1"/>
        <v>2</v>
      </c>
      <c r="B46" s="37">
        <f t="shared" si="5"/>
        <v>2</v>
      </c>
      <c r="C46" s="38">
        <f t="shared" si="2"/>
        <v>45694</v>
      </c>
      <c r="D46" s="39">
        <v>45694</v>
      </c>
      <c r="E46" s="40" t="s">
        <v>42</v>
      </c>
      <c r="F46" s="40" t="s">
        <v>43</v>
      </c>
      <c r="G46" s="40" t="s">
        <v>89</v>
      </c>
      <c r="H46" s="45">
        <v>14.7</v>
      </c>
      <c r="I46" s="42"/>
      <c r="J46" s="39">
        <v>45695</v>
      </c>
      <c r="K46" s="40" t="s">
        <v>46</v>
      </c>
      <c r="L46" s="43" t="s">
        <v>44</v>
      </c>
      <c r="M46" s="3">
        <f t="shared" si="3"/>
        <v>1</v>
      </c>
      <c r="N46" s="3">
        <f t="shared" si="4"/>
        <v>2</v>
      </c>
    </row>
    <row r="47" spans="1:14" s="3" customFormat="1" ht="39.75" customHeight="1" x14ac:dyDescent="0.25">
      <c r="A47" s="36">
        <f t="shared" si="1"/>
        <v>2</v>
      </c>
      <c r="B47" s="37">
        <f t="shared" si="5"/>
        <v>2</v>
      </c>
      <c r="C47" s="38">
        <f t="shared" si="2"/>
        <v>45694</v>
      </c>
      <c r="D47" s="39">
        <v>45694</v>
      </c>
      <c r="E47" s="40" t="s">
        <v>42</v>
      </c>
      <c r="F47" s="40" t="s">
        <v>45</v>
      </c>
      <c r="G47" s="40" t="s">
        <v>90</v>
      </c>
      <c r="H47" s="45">
        <v>17.399999999999999</v>
      </c>
      <c r="I47" s="42"/>
      <c r="J47" s="39">
        <v>45695</v>
      </c>
      <c r="K47" s="40" t="s">
        <v>46</v>
      </c>
      <c r="L47" s="43" t="s">
        <v>44</v>
      </c>
      <c r="M47" s="3">
        <f t="shared" si="3"/>
        <v>1</v>
      </c>
      <c r="N47" s="3">
        <f t="shared" si="4"/>
        <v>2</v>
      </c>
    </row>
    <row r="48" spans="1:14" s="3" customFormat="1" ht="39.75" customHeight="1" x14ac:dyDescent="0.25">
      <c r="A48" s="36">
        <f t="shared" si="1"/>
        <v>2</v>
      </c>
      <c r="B48" s="37">
        <f t="shared" si="5"/>
        <v>2</v>
      </c>
      <c r="C48" s="38">
        <f t="shared" si="2"/>
        <v>45694</v>
      </c>
      <c r="D48" s="39">
        <v>45694</v>
      </c>
      <c r="E48" s="40" t="s">
        <v>46</v>
      </c>
      <c r="F48" s="40" t="s">
        <v>47</v>
      </c>
      <c r="G48" s="40" t="s">
        <v>91</v>
      </c>
      <c r="H48" s="45">
        <v>15.1</v>
      </c>
      <c r="I48" s="42"/>
      <c r="J48" s="39">
        <v>45695</v>
      </c>
      <c r="K48" s="40" t="s">
        <v>42</v>
      </c>
      <c r="L48" s="43" t="s">
        <v>44</v>
      </c>
      <c r="M48" s="3">
        <f t="shared" si="3"/>
        <v>1</v>
      </c>
      <c r="N48" s="3">
        <f t="shared" si="4"/>
        <v>2</v>
      </c>
    </row>
    <row r="49" spans="1:14" s="3" customFormat="1" ht="39.75" customHeight="1" x14ac:dyDescent="0.25">
      <c r="A49" s="36">
        <f t="shared" si="1"/>
        <v>2</v>
      </c>
      <c r="B49" s="37">
        <f t="shared" si="5"/>
        <v>2</v>
      </c>
      <c r="C49" s="38">
        <f t="shared" si="2"/>
        <v>45698</v>
      </c>
      <c r="D49" s="39">
        <v>45698</v>
      </c>
      <c r="E49" s="40" t="s">
        <v>46</v>
      </c>
      <c r="F49" s="40" t="s">
        <v>47</v>
      </c>
      <c r="G49" s="40" t="s">
        <v>92</v>
      </c>
      <c r="H49" s="45">
        <v>18</v>
      </c>
      <c r="I49" s="42"/>
      <c r="J49" s="39">
        <v>45699</v>
      </c>
      <c r="K49" s="40" t="s">
        <v>42</v>
      </c>
      <c r="L49" s="43" t="s">
        <v>44</v>
      </c>
      <c r="M49" s="3">
        <f t="shared" si="3"/>
        <v>1</v>
      </c>
      <c r="N49" s="3">
        <f t="shared" si="4"/>
        <v>2</v>
      </c>
    </row>
    <row r="50" spans="1:14" s="3" customFormat="1" ht="39.75" customHeight="1" x14ac:dyDescent="0.25">
      <c r="A50" s="36" t="str">
        <f t="shared" si="1"/>
        <v/>
      </c>
      <c r="B50" s="37">
        <f t="shared" ref="B50:B51" si="15">IF((C50)="","",MONTH(C50))</f>
        <v>2</v>
      </c>
      <c r="C50" s="38">
        <f t="shared" si="2"/>
        <v>45699</v>
      </c>
      <c r="D50" s="39">
        <v>45699</v>
      </c>
      <c r="E50" s="40" t="s">
        <v>46</v>
      </c>
      <c r="F50" s="40" t="s">
        <v>47</v>
      </c>
      <c r="G50" s="40"/>
      <c r="H50" s="45">
        <v>14.5</v>
      </c>
      <c r="I50" s="42"/>
      <c r="J50" s="39">
        <v>45699</v>
      </c>
      <c r="K50" s="40" t="s">
        <v>42</v>
      </c>
      <c r="L50" s="43" t="s">
        <v>50</v>
      </c>
      <c r="M50" s="3">
        <f t="shared" si="3"/>
        <v>1</v>
      </c>
      <c r="N50" s="3">
        <f t="shared" si="4"/>
        <v>2</v>
      </c>
    </row>
    <row r="51" spans="1:14" s="3" customFormat="1" ht="39.75" customHeight="1" x14ac:dyDescent="0.25">
      <c r="A51" s="36" t="str">
        <f t="shared" si="1"/>
        <v/>
      </c>
      <c r="B51" s="37">
        <f t="shared" si="15"/>
        <v>2</v>
      </c>
      <c r="C51" s="38">
        <f t="shared" si="2"/>
        <v>45699</v>
      </c>
      <c r="D51" s="39">
        <v>45699</v>
      </c>
      <c r="E51" s="40" t="s">
        <v>42</v>
      </c>
      <c r="F51" s="40" t="s">
        <v>43</v>
      </c>
      <c r="G51" s="40"/>
      <c r="H51" s="45">
        <v>16.2</v>
      </c>
      <c r="I51" s="42"/>
      <c r="J51" s="39">
        <v>45699</v>
      </c>
      <c r="K51" s="40" t="s">
        <v>46</v>
      </c>
      <c r="L51" s="43" t="s">
        <v>50</v>
      </c>
      <c r="M51" s="3">
        <f t="shared" si="3"/>
        <v>1</v>
      </c>
      <c r="N51" s="3">
        <f t="shared" si="4"/>
        <v>2</v>
      </c>
    </row>
    <row r="52" spans="1:14" s="3" customFormat="1" ht="39.75" customHeight="1" x14ac:dyDescent="0.25">
      <c r="A52" s="36">
        <f t="shared" si="1"/>
        <v>2</v>
      </c>
      <c r="B52" s="37">
        <f t="shared" si="5"/>
        <v>2</v>
      </c>
      <c r="C52" s="38">
        <f t="shared" si="2"/>
        <v>45700</v>
      </c>
      <c r="D52" s="39">
        <v>45700</v>
      </c>
      <c r="E52" s="40" t="s">
        <v>42</v>
      </c>
      <c r="F52" s="40" t="s">
        <v>43</v>
      </c>
      <c r="G52" s="46" t="s">
        <v>93</v>
      </c>
      <c r="H52" s="45">
        <v>11.1</v>
      </c>
      <c r="I52" s="47"/>
      <c r="J52" s="39">
        <v>45701</v>
      </c>
      <c r="K52" s="40" t="s">
        <v>46</v>
      </c>
      <c r="L52" s="43" t="s">
        <v>44</v>
      </c>
      <c r="M52" s="3">
        <f t="shared" si="3"/>
        <v>1</v>
      </c>
      <c r="N52" s="3">
        <f t="shared" si="4"/>
        <v>2</v>
      </c>
    </row>
    <row r="53" spans="1:14" s="3" customFormat="1" ht="39.75" customHeight="1" x14ac:dyDescent="0.25">
      <c r="A53" s="36">
        <f t="shared" si="1"/>
        <v>2</v>
      </c>
      <c r="B53" s="37">
        <f t="shared" si="5"/>
        <v>2</v>
      </c>
      <c r="C53" s="38">
        <f t="shared" si="2"/>
        <v>45700</v>
      </c>
      <c r="D53" s="39">
        <v>45700</v>
      </c>
      <c r="E53" s="40" t="s">
        <v>46</v>
      </c>
      <c r="F53" s="40" t="s">
        <v>47</v>
      </c>
      <c r="G53" s="46" t="s">
        <v>94</v>
      </c>
      <c r="H53" s="48">
        <v>18</v>
      </c>
      <c r="I53" s="47"/>
      <c r="J53" s="39">
        <v>45701</v>
      </c>
      <c r="K53" s="40" t="s">
        <v>42</v>
      </c>
      <c r="L53" s="43" t="s">
        <v>44</v>
      </c>
      <c r="M53" s="3">
        <f t="shared" si="3"/>
        <v>1</v>
      </c>
      <c r="N53" s="3">
        <f t="shared" si="4"/>
        <v>2</v>
      </c>
    </row>
    <row r="54" spans="1:14" s="3" customFormat="1" ht="39.75" customHeight="1" x14ac:dyDescent="0.25">
      <c r="A54" s="36">
        <f t="shared" si="1"/>
        <v>2</v>
      </c>
      <c r="B54" s="37">
        <f t="shared" ref="B54:B90" si="16">IF((C54)="","",MONTH(C54))</f>
        <v>2</v>
      </c>
      <c r="C54" s="38">
        <f t="shared" si="2"/>
        <v>45700</v>
      </c>
      <c r="D54" s="39">
        <v>45700</v>
      </c>
      <c r="E54" s="40" t="s">
        <v>46</v>
      </c>
      <c r="F54" s="40" t="s">
        <v>64</v>
      </c>
      <c r="G54" s="46" t="s">
        <v>95</v>
      </c>
      <c r="H54" s="48">
        <v>25</v>
      </c>
      <c r="I54" s="47"/>
      <c r="J54" s="39">
        <v>45701</v>
      </c>
      <c r="K54" s="40" t="s">
        <v>42</v>
      </c>
      <c r="L54" s="43" t="s">
        <v>44</v>
      </c>
      <c r="M54" s="3">
        <f t="shared" si="3"/>
        <v>1</v>
      </c>
      <c r="N54" s="3">
        <f t="shared" si="4"/>
        <v>2</v>
      </c>
    </row>
    <row r="55" spans="1:14" s="3" customFormat="1" ht="39.75" customHeight="1" x14ac:dyDescent="0.25">
      <c r="A55" s="36">
        <f t="shared" si="1"/>
        <v>2</v>
      </c>
      <c r="B55" s="37">
        <f t="shared" si="16"/>
        <v>2</v>
      </c>
      <c r="C55" s="38">
        <f t="shared" si="2"/>
        <v>45702</v>
      </c>
      <c r="D55" s="39">
        <v>45702</v>
      </c>
      <c r="E55" s="40" t="s">
        <v>46</v>
      </c>
      <c r="F55" s="40" t="s">
        <v>47</v>
      </c>
      <c r="G55" s="46" t="s">
        <v>96</v>
      </c>
      <c r="H55" s="48">
        <v>16.8</v>
      </c>
      <c r="I55" s="47"/>
      <c r="J55" s="39">
        <v>45705</v>
      </c>
      <c r="K55" s="40" t="s">
        <v>42</v>
      </c>
      <c r="L55" s="43" t="s">
        <v>44</v>
      </c>
      <c r="M55" s="3">
        <f t="shared" si="3"/>
        <v>1</v>
      </c>
      <c r="N55" s="3">
        <f t="shared" si="4"/>
        <v>2</v>
      </c>
    </row>
    <row r="56" spans="1:14" s="3" customFormat="1" ht="39.75" customHeight="1" x14ac:dyDescent="0.25">
      <c r="A56" s="36">
        <f t="shared" si="1"/>
        <v>2</v>
      </c>
      <c r="B56" s="37">
        <f t="shared" si="16"/>
        <v>2</v>
      </c>
      <c r="C56" s="38">
        <f t="shared" si="2"/>
        <v>45702</v>
      </c>
      <c r="D56" s="39">
        <v>45702</v>
      </c>
      <c r="E56" s="40" t="s">
        <v>42</v>
      </c>
      <c r="F56" s="40" t="s">
        <v>43</v>
      </c>
      <c r="G56" s="46" t="s">
        <v>97</v>
      </c>
      <c r="H56" s="48">
        <v>19.899999999999999</v>
      </c>
      <c r="I56" s="47"/>
      <c r="J56" s="39">
        <v>45705</v>
      </c>
      <c r="K56" s="40" t="s">
        <v>46</v>
      </c>
      <c r="L56" s="43" t="s">
        <v>44</v>
      </c>
      <c r="M56" s="3">
        <f t="shared" si="3"/>
        <v>1</v>
      </c>
      <c r="N56" s="3">
        <f t="shared" si="4"/>
        <v>2</v>
      </c>
    </row>
    <row r="57" spans="1:14" s="3" customFormat="1" ht="39.75" customHeight="1" x14ac:dyDescent="0.25">
      <c r="A57" s="36">
        <f t="shared" si="1"/>
        <v>2</v>
      </c>
      <c r="B57" s="37">
        <f t="shared" si="16"/>
        <v>2</v>
      </c>
      <c r="C57" s="38">
        <f t="shared" si="2"/>
        <v>45705</v>
      </c>
      <c r="D57" s="39">
        <v>45705</v>
      </c>
      <c r="E57" s="40" t="s">
        <v>46</v>
      </c>
      <c r="F57" s="40" t="s">
        <v>47</v>
      </c>
      <c r="G57" s="46" t="s">
        <v>99</v>
      </c>
      <c r="H57" s="48">
        <v>20</v>
      </c>
      <c r="I57" s="47"/>
      <c r="J57" s="39">
        <v>45706</v>
      </c>
      <c r="K57" s="40" t="s">
        <v>42</v>
      </c>
      <c r="L57" s="43" t="s">
        <v>44</v>
      </c>
      <c r="M57" s="3">
        <f t="shared" si="3"/>
        <v>1</v>
      </c>
      <c r="N57" s="3">
        <f t="shared" si="4"/>
        <v>2</v>
      </c>
    </row>
    <row r="58" spans="1:14" s="3" customFormat="1" ht="39.75" customHeight="1" x14ac:dyDescent="0.25">
      <c r="A58" s="36">
        <f t="shared" si="1"/>
        <v>2</v>
      </c>
      <c r="B58" s="37">
        <f t="shared" si="16"/>
        <v>2</v>
      </c>
      <c r="C58" s="38">
        <f t="shared" si="2"/>
        <v>45706</v>
      </c>
      <c r="D58" s="39">
        <v>45706</v>
      </c>
      <c r="E58" s="40" t="s">
        <v>46</v>
      </c>
      <c r="F58" s="40" t="s">
        <v>47</v>
      </c>
      <c r="G58" s="46" t="s">
        <v>100</v>
      </c>
      <c r="H58" s="48">
        <v>14.5</v>
      </c>
      <c r="I58" s="47"/>
      <c r="J58" s="39">
        <v>45707</v>
      </c>
      <c r="K58" s="40"/>
      <c r="L58" s="43" t="s">
        <v>44</v>
      </c>
      <c r="M58" s="3">
        <f t="shared" si="3"/>
        <v>1</v>
      </c>
      <c r="N58" s="3">
        <f t="shared" si="4"/>
        <v>2</v>
      </c>
    </row>
    <row r="59" spans="1:14" s="3" customFormat="1" ht="39.75" customHeight="1" x14ac:dyDescent="0.25">
      <c r="A59" s="36" t="str">
        <f t="shared" si="1"/>
        <v/>
      </c>
      <c r="B59" s="37">
        <f t="shared" si="16"/>
        <v>2</v>
      </c>
      <c r="C59" s="38">
        <f t="shared" si="2"/>
        <v>45706</v>
      </c>
      <c r="D59" s="39">
        <v>45706</v>
      </c>
      <c r="E59" s="40" t="s">
        <v>42</v>
      </c>
      <c r="F59" s="40" t="s">
        <v>43</v>
      </c>
      <c r="G59" s="46"/>
      <c r="H59" s="48">
        <v>13</v>
      </c>
      <c r="I59" s="47"/>
      <c r="J59" s="39">
        <v>45706</v>
      </c>
      <c r="K59" s="40" t="s">
        <v>46</v>
      </c>
      <c r="L59" s="43" t="s">
        <v>50</v>
      </c>
      <c r="M59" s="3">
        <f t="shared" si="3"/>
        <v>1</v>
      </c>
      <c r="N59" s="3">
        <f t="shared" si="4"/>
        <v>2</v>
      </c>
    </row>
    <row r="60" spans="1:14" s="3" customFormat="1" ht="39.75" customHeight="1" x14ac:dyDescent="0.25">
      <c r="A60" s="36">
        <f t="shared" si="1"/>
        <v>2</v>
      </c>
      <c r="B60" s="37">
        <f t="shared" si="16"/>
        <v>2</v>
      </c>
      <c r="C60" s="38">
        <f t="shared" si="2"/>
        <v>45707</v>
      </c>
      <c r="D60" s="39">
        <v>45707</v>
      </c>
      <c r="E60" s="40" t="s">
        <v>46</v>
      </c>
      <c r="F60" s="40" t="s">
        <v>47</v>
      </c>
      <c r="G60" s="46" t="s">
        <v>101</v>
      </c>
      <c r="H60" s="48">
        <v>12</v>
      </c>
      <c r="I60" s="47"/>
      <c r="J60" s="39">
        <v>45708</v>
      </c>
      <c r="K60" s="40" t="s">
        <v>42</v>
      </c>
      <c r="L60" s="43" t="s">
        <v>44</v>
      </c>
      <c r="M60" s="3">
        <f t="shared" si="3"/>
        <v>1</v>
      </c>
      <c r="N60" s="3">
        <f t="shared" si="4"/>
        <v>2</v>
      </c>
    </row>
    <row r="61" spans="1:14" s="3" customFormat="1" ht="39.75" customHeight="1" x14ac:dyDescent="0.25">
      <c r="A61" s="36">
        <f t="shared" si="1"/>
        <v>2</v>
      </c>
      <c r="B61" s="37">
        <f t="shared" si="16"/>
        <v>2</v>
      </c>
      <c r="C61" s="38">
        <f t="shared" si="2"/>
        <v>45708</v>
      </c>
      <c r="D61" s="39">
        <v>45708</v>
      </c>
      <c r="E61" s="40" t="s">
        <v>42</v>
      </c>
      <c r="F61" s="40" t="s">
        <v>43</v>
      </c>
      <c r="G61" s="46" t="s">
        <v>102</v>
      </c>
      <c r="H61" s="48">
        <v>13.1</v>
      </c>
      <c r="I61" s="47"/>
      <c r="J61" s="39">
        <v>45709</v>
      </c>
      <c r="K61" s="40" t="s">
        <v>46</v>
      </c>
      <c r="L61" s="43" t="s">
        <v>44</v>
      </c>
      <c r="M61" s="3">
        <f t="shared" si="3"/>
        <v>1</v>
      </c>
      <c r="N61" s="3">
        <f t="shared" si="4"/>
        <v>2</v>
      </c>
    </row>
    <row r="62" spans="1:14" s="3" customFormat="1" ht="39.75" customHeight="1" x14ac:dyDescent="0.25">
      <c r="A62" s="36">
        <f t="shared" si="1"/>
        <v>2</v>
      </c>
      <c r="B62" s="37">
        <f t="shared" si="16"/>
        <v>2</v>
      </c>
      <c r="C62" s="38">
        <f t="shared" si="2"/>
        <v>45709</v>
      </c>
      <c r="D62" s="39">
        <v>45709</v>
      </c>
      <c r="E62" s="40" t="s">
        <v>46</v>
      </c>
      <c r="F62" s="40" t="s">
        <v>47</v>
      </c>
      <c r="G62" s="46" t="s">
        <v>103</v>
      </c>
      <c r="H62" s="48">
        <v>24.5</v>
      </c>
      <c r="I62" s="47"/>
      <c r="J62" s="39"/>
      <c r="K62" s="40"/>
      <c r="L62" s="43" t="s">
        <v>44</v>
      </c>
      <c r="M62" s="3">
        <f t="shared" si="3"/>
        <v>1</v>
      </c>
      <c r="N62" s="3">
        <f t="shared" si="4"/>
        <v>1</v>
      </c>
    </row>
    <row r="63" spans="1:14" s="3" customFormat="1" ht="39.75" customHeight="1" x14ac:dyDescent="0.25">
      <c r="A63" s="36" t="e">
        <f t="shared" si="1"/>
        <v>#VALUE!</v>
      </c>
      <c r="B63" s="37" t="str">
        <f t="shared" si="16"/>
        <v/>
      </c>
      <c r="C63" s="38" t="str">
        <f t="shared" si="2"/>
        <v/>
      </c>
      <c r="D63" s="39"/>
      <c r="E63" s="40"/>
      <c r="F63" s="40"/>
      <c r="G63" s="46"/>
      <c r="H63" s="48"/>
      <c r="I63" s="47"/>
      <c r="J63" s="39"/>
      <c r="K63" s="40"/>
      <c r="L63" s="43"/>
      <c r="M63" s="3" t="str">
        <f t="shared" si="3"/>
        <v/>
      </c>
      <c r="N63" s="3" t="str">
        <f t="shared" si="4"/>
        <v/>
      </c>
    </row>
    <row r="64" spans="1:14" s="3" customFormat="1" ht="39.75" customHeight="1" x14ac:dyDescent="0.25">
      <c r="A64" s="36" t="e">
        <f t="shared" si="1"/>
        <v>#VALUE!</v>
      </c>
      <c r="B64" s="37" t="str">
        <f t="shared" si="16"/>
        <v/>
      </c>
      <c r="C64" s="38" t="str">
        <f t="shared" si="2"/>
        <v/>
      </c>
      <c r="D64" s="39"/>
      <c r="E64" s="40"/>
      <c r="F64" s="40"/>
      <c r="G64" s="46"/>
      <c r="H64" s="48"/>
      <c r="I64" s="47"/>
      <c r="J64" s="39"/>
      <c r="K64" s="40"/>
      <c r="L64" s="43"/>
      <c r="M64" s="3" t="str">
        <f t="shared" si="3"/>
        <v/>
      </c>
      <c r="N64" s="3" t="str">
        <f t="shared" si="4"/>
        <v/>
      </c>
    </row>
    <row r="65" spans="1:17" s="3" customFormat="1" ht="39.75" customHeight="1" x14ac:dyDescent="0.25">
      <c r="A65" s="36" t="e">
        <f t="shared" si="1"/>
        <v>#VALUE!</v>
      </c>
      <c r="B65" s="37" t="str">
        <f t="shared" si="16"/>
        <v/>
      </c>
      <c r="C65" s="38" t="str">
        <f t="shared" si="2"/>
        <v/>
      </c>
      <c r="D65" s="39"/>
      <c r="E65" s="40"/>
      <c r="F65" s="40"/>
      <c r="G65" s="46"/>
      <c r="H65" s="48"/>
      <c r="I65" s="47"/>
      <c r="J65" s="39"/>
      <c r="K65" s="40"/>
      <c r="L65" s="43"/>
      <c r="M65" s="3" t="str">
        <f t="shared" si="3"/>
        <v/>
      </c>
      <c r="N65" s="3" t="str">
        <f t="shared" si="4"/>
        <v/>
      </c>
    </row>
    <row r="66" spans="1:17" s="3" customFormat="1" ht="39.75" customHeight="1" x14ac:dyDescent="0.25">
      <c r="A66" s="36" t="e">
        <f t="shared" si="1"/>
        <v>#VALUE!</v>
      </c>
      <c r="B66" s="37" t="str">
        <f t="shared" si="16"/>
        <v/>
      </c>
      <c r="C66" s="38" t="str">
        <f t="shared" si="2"/>
        <v/>
      </c>
      <c r="D66" s="39"/>
      <c r="E66" s="40"/>
      <c r="F66" s="40"/>
      <c r="G66" s="46"/>
      <c r="H66" s="48"/>
      <c r="I66" s="47"/>
      <c r="J66" s="39"/>
      <c r="K66" s="40"/>
      <c r="L66" s="43"/>
      <c r="M66" s="3" t="str">
        <f t="shared" si="3"/>
        <v/>
      </c>
      <c r="N66" s="3" t="str">
        <f t="shared" si="4"/>
        <v/>
      </c>
    </row>
    <row r="67" spans="1:17" s="3" customFormat="1" ht="39.75" customHeight="1" x14ac:dyDescent="0.25">
      <c r="A67" s="36" t="e">
        <f t="shared" si="1"/>
        <v>#VALUE!</v>
      </c>
      <c r="B67" s="37" t="str">
        <f t="shared" si="16"/>
        <v/>
      </c>
      <c r="C67" s="38" t="str">
        <f t="shared" si="2"/>
        <v/>
      </c>
      <c r="D67" s="39"/>
      <c r="E67" s="40"/>
      <c r="F67" s="40"/>
      <c r="G67" s="46"/>
      <c r="H67" s="48"/>
      <c r="I67" s="47"/>
      <c r="J67" s="39"/>
      <c r="K67" s="40"/>
      <c r="L67" s="43"/>
      <c r="M67" s="3" t="str">
        <f t="shared" si="3"/>
        <v/>
      </c>
      <c r="N67" s="3" t="str">
        <f t="shared" si="4"/>
        <v/>
      </c>
    </row>
    <row r="68" spans="1:17" s="3" customFormat="1" ht="39.75" customHeight="1" x14ac:dyDescent="0.25">
      <c r="A68" s="36" t="e">
        <f t="shared" si="1"/>
        <v>#VALUE!</v>
      </c>
      <c r="B68" s="37" t="str">
        <f t="shared" si="16"/>
        <v/>
      </c>
      <c r="C68" s="38" t="str">
        <f t="shared" si="2"/>
        <v/>
      </c>
      <c r="D68" s="39"/>
      <c r="E68" s="40"/>
      <c r="F68" s="40"/>
      <c r="G68" s="46"/>
      <c r="H68" s="48"/>
      <c r="I68" s="47"/>
      <c r="J68" s="39"/>
      <c r="K68" s="40"/>
      <c r="L68" s="43"/>
      <c r="M68" s="3" t="str">
        <f t="shared" si="3"/>
        <v/>
      </c>
      <c r="N68" s="3" t="str">
        <f t="shared" si="4"/>
        <v/>
      </c>
    </row>
    <row r="69" spans="1:17" s="3" customFormat="1" ht="39.75" customHeight="1" x14ac:dyDescent="0.25">
      <c r="A69" s="36" t="e">
        <f t="shared" si="1"/>
        <v>#VALUE!</v>
      </c>
      <c r="B69" s="37" t="str">
        <f t="shared" si="16"/>
        <v/>
      </c>
      <c r="C69" s="38" t="str">
        <f t="shared" si="2"/>
        <v/>
      </c>
      <c r="D69" s="39"/>
      <c r="E69" s="40"/>
      <c r="F69" s="40"/>
      <c r="G69" s="46"/>
      <c r="H69" s="48"/>
      <c r="I69" s="47"/>
      <c r="J69" s="39"/>
      <c r="K69" s="40"/>
      <c r="L69" s="43"/>
      <c r="M69" s="3" t="str">
        <f t="shared" si="3"/>
        <v/>
      </c>
      <c r="N69" s="3" t="str">
        <f t="shared" si="4"/>
        <v/>
      </c>
    </row>
    <row r="70" spans="1:17" s="3" customFormat="1" ht="39.75" customHeight="1" x14ac:dyDescent="0.25">
      <c r="A70" s="36" t="e">
        <f t="shared" si="1"/>
        <v>#VALUE!</v>
      </c>
      <c r="B70" s="37" t="str">
        <f t="shared" si="16"/>
        <v/>
      </c>
      <c r="C70" s="38" t="str">
        <f t="shared" si="2"/>
        <v/>
      </c>
      <c r="D70" s="39"/>
      <c r="E70" s="40"/>
      <c r="F70" s="40"/>
      <c r="G70" s="46"/>
      <c r="H70" s="48"/>
      <c r="I70" s="47"/>
      <c r="J70" s="39"/>
      <c r="K70" s="40"/>
      <c r="L70" s="43"/>
      <c r="M70" s="3" t="str">
        <f t="shared" si="3"/>
        <v/>
      </c>
      <c r="N70" s="3" t="str">
        <f t="shared" si="4"/>
        <v/>
      </c>
    </row>
    <row r="71" spans="1:17" s="3" customFormat="1" ht="39.75" customHeight="1" x14ac:dyDescent="0.25">
      <c r="A71" s="36" t="e">
        <f t="shared" si="1"/>
        <v>#VALUE!</v>
      </c>
      <c r="B71" s="37" t="str">
        <f t="shared" si="16"/>
        <v/>
      </c>
      <c r="C71" s="38" t="str">
        <f t="shared" ref="C71:C134" si="17">IF(ISBLANK(D71),"",D71)</f>
        <v/>
      </c>
      <c r="D71" s="39"/>
      <c r="E71" s="40"/>
      <c r="F71" s="40"/>
      <c r="G71" s="46"/>
      <c r="H71" s="48"/>
      <c r="I71" s="47"/>
      <c r="J71" s="39"/>
      <c r="K71" s="40"/>
      <c r="L71" s="43"/>
      <c r="M71" s="3" t="str">
        <f t="shared" si="3"/>
        <v/>
      </c>
      <c r="N71" s="3" t="str">
        <f t="shared" si="4"/>
        <v/>
      </c>
    </row>
    <row r="72" spans="1:17" s="3" customFormat="1" ht="39.75" customHeight="1" x14ac:dyDescent="0.25">
      <c r="A72" s="36" t="e">
        <f t="shared" ref="A72:A135" si="18">IF(L72="NAVETTE INTERNE","",IF(C72=EOMONTH(C72,0),MONTH(C72)+1,IF(C72="","",MONTH(C72))))</f>
        <v>#VALUE!</v>
      </c>
      <c r="B72" s="37" t="str">
        <f t="shared" si="16"/>
        <v/>
      </c>
      <c r="C72" s="38" t="str">
        <f t="shared" si="17"/>
        <v/>
      </c>
      <c r="D72" s="39"/>
      <c r="E72" s="40"/>
      <c r="F72" s="40"/>
      <c r="G72" s="46"/>
      <c r="H72" s="48"/>
      <c r="I72" s="47"/>
      <c r="J72" s="39"/>
      <c r="K72" s="40"/>
      <c r="L72" s="43"/>
      <c r="M72" s="3" t="str">
        <f t="shared" ref="M72:M135" si="19">IF(ISBLANK(E72),"",1)</f>
        <v/>
      </c>
      <c r="N72" s="3" t="str">
        <f t="shared" si="4"/>
        <v/>
      </c>
    </row>
    <row r="73" spans="1:17" s="3" customFormat="1" ht="39.75" customHeight="1" x14ac:dyDescent="0.25">
      <c r="A73" s="36" t="e">
        <f t="shared" si="18"/>
        <v>#VALUE!</v>
      </c>
      <c r="B73" s="37" t="str">
        <f t="shared" si="16"/>
        <v/>
      </c>
      <c r="C73" s="38" t="str">
        <f t="shared" si="17"/>
        <v/>
      </c>
      <c r="D73" s="39"/>
      <c r="E73" s="40"/>
      <c r="F73" s="40"/>
      <c r="G73" s="46"/>
      <c r="H73" s="48"/>
      <c r="I73" s="47"/>
      <c r="J73" s="39"/>
      <c r="K73" s="40"/>
      <c r="L73" s="43"/>
      <c r="M73" s="3" t="str">
        <f t="shared" si="19"/>
        <v/>
      </c>
      <c r="N73" s="3" t="str">
        <f t="shared" si="4"/>
        <v/>
      </c>
    </row>
    <row r="74" spans="1:17" s="3" customFormat="1" ht="39.75" customHeight="1" x14ac:dyDescent="0.25">
      <c r="A74" s="36" t="e">
        <f t="shared" si="18"/>
        <v>#VALUE!</v>
      </c>
      <c r="B74" s="37" t="str">
        <f t="shared" si="16"/>
        <v/>
      </c>
      <c r="C74" s="38" t="str">
        <f t="shared" si="17"/>
        <v/>
      </c>
      <c r="D74" s="39"/>
      <c r="E74" s="40"/>
      <c r="F74" s="40"/>
      <c r="G74" s="46"/>
      <c r="H74" s="48"/>
      <c r="I74" s="47"/>
      <c r="J74" s="39"/>
      <c r="K74" s="40"/>
      <c r="L74" s="43"/>
      <c r="M74" s="3" t="str">
        <f t="shared" si="19"/>
        <v/>
      </c>
      <c r="N74" s="3" t="str">
        <f t="shared" ref="N74:N136" si="20">IF((L74)="","",MONTH(J74))</f>
        <v/>
      </c>
    </row>
    <row r="75" spans="1:17" s="3" customFormat="1" ht="39.75" customHeight="1" x14ac:dyDescent="0.25">
      <c r="A75" s="36" t="e">
        <f t="shared" si="18"/>
        <v>#VALUE!</v>
      </c>
      <c r="B75" s="37" t="str">
        <f t="shared" si="16"/>
        <v/>
      </c>
      <c r="C75" s="38" t="str">
        <f t="shared" si="17"/>
        <v/>
      </c>
      <c r="D75" s="39"/>
      <c r="E75" s="40"/>
      <c r="F75" s="40"/>
      <c r="G75" s="46"/>
      <c r="H75" s="48"/>
      <c r="I75" s="47"/>
      <c r="J75" s="39"/>
      <c r="K75" s="40"/>
      <c r="L75" s="43"/>
      <c r="M75" s="3" t="str">
        <f t="shared" si="19"/>
        <v/>
      </c>
      <c r="N75" s="3" t="str">
        <f t="shared" si="20"/>
        <v/>
      </c>
    </row>
    <row r="76" spans="1:17" s="3" customFormat="1" ht="39.75" customHeight="1" x14ac:dyDescent="0.25">
      <c r="A76" s="36" t="e">
        <f t="shared" si="18"/>
        <v>#VALUE!</v>
      </c>
      <c r="B76" s="37" t="str">
        <f t="shared" si="16"/>
        <v/>
      </c>
      <c r="C76" s="38" t="str">
        <f t="shared" si="17"/>
        <v/>
      </c>
      <c r="D76" s="39"/>
      <c r="E76" s="40"/>
      <c r="F76" s="40"/>
      <c r="G76" s="46"/>
      <c r="H76" s="48"/>
      <c r="I76" s="47"/>
      <c r="J76" s="39"/>
      <c r="K76" s="40"/>
      <c r="L76" s="43"/>
      <c r="M76" s="3" t="str">
        <f t="shared" si="19"/>
        <v/>
      </c>
      <c r="N76" s="3" t="str">
        <f t="shared" si="20"/>
        <v/>
      </c>
    </row>
    <row r="77" spans="1:17" s="3" customFormat="1" ht="39.75" customHeight="1" x14ac:dyDescent="0.25">
      <c r="A77" s="36" t="e">
        <f t="shared" si="18"/>
        <v>#VALUE!</v>
      </c>
      <c r="B77" s="37" t="str">
        <f t="shared" si="16"/>
        <v/>
      </c>
      <c r="C77" s="38" t="str">
        <f t="shared" si="17"/>
        <v/>
      </c>
      <c r="D77" s="39"/>
      <c r="E77" s="40"/>
      <c r="F77" s="40"/>
      <c r="G77" s="46"/>
      <c r="H77" s="48"/>
      <c r="I77" s="47"/>
      <c r="J77" s="39"/>
      <c r="K77" s="40"/>
      <c r="L77" s="43"/>
      <c r="M77" s="3" t="str">
        <f t="shared" si="19"/>
        <v/>
      </c>
      <c r="N77" s="3" t="str">
        <f t="shared" si="20"/>
        <v/>
      </c>
    </row>
    <row r="78" spans="1:17" s="3" customFormat="1" ht="39.75" customHeight="1" x14ac:dyDescent="0.25">
      <c r="A78" s="36" t="e">
        <f t="shared" si="18"/>
        <v>#VALUE!</v>
      </c>
      <c r="B78" s="37" t="str">
        <f t="shared" ref="B78" si="21">IF((C78)="","",MONTH(C78))</f>
        <v/>
      </c>
      <c r="C78" s="38" t="str">
        <f t="shared" si="17"/>
        <v/>
      </c>
      <c r="D78" s="39"/>
      <c r="E78" s="40"/>
      <c r="F78" s="40"/>
      <c r="G78" s="46"/>
      <c r="H78" s="48"/>
      <c r="I78" s="47"/>
      <c r="J78" s="39"/>
      <c r="K78" s="40"/>
      <c r="L78" s="43"/>
      <c r="M78" s="3" t="str">
        <f t="shared" ref="M78" si="22">IF(ISBLANK(E78),"",1)</f>
        <v/>
      </c>
      <c r="N78" s="3" t="str">
        <f t="shared" si="20"/>
        <v/>
      </c>
    </row>
    <row r="79" spans="1:17" s="3" customFormat="1" ht="39.75" customHeight="1" x14ac:dyDescent="0.25">
      <c r="A79" s="36" t="e">
        <f t="shared" si="18"/>
        <v>#VALUE!</v>
      </c>
      <c r="B79" s="37" t="str">
        <f t="shared" si="16"/>
        <v/>
      </c>
      <c r="C79" s="38" t="str">
        <f t="shared" si="17"/>
        <v/>
      </c>
      <c r="D79" s="39"/>
      <c r="E79" s="40"/>
      <c r="F79" s="40"/>
      <c r="G79" s="46"/>
      <c r="H79" s="48"/>
      <c r="I79" s="47"/>
      <c r="J79" s="39"/>
      <c r="K79" s="40"/>
      <c r="L79" s="43"/>
      <c r="M79" s="3" t="str">
        <f t="shared" si="19"/>
        <v/>
      </c>
      <c r="N79" s="3" t="str">
        <f t="shared" si="20"/>
        <v/>
      </c>
    </row>
    <row r="80" spans="1:17" s="13" customFormat="1" ht="39.75" customHeight="1" x14ac:dyDescent="0.25">
      <c r="A80" s="36" t="e">
        <f t="shared" si="18"/>
        <v>#VALUE!</v>
      </c>
      <c r="B80" s="37" t="str">
        <f t="shared" si="16"/>
        <v/>
      </c>
      <c r="C80" s="38" t="str">
        <f t="shared" si="17"/>
        <v/>
      </c>
      <c r="D80" s="39"/>
      <c r="E80" s="40"/>
      <c r="F80" s="40"/>
      <c r="G80" s="49"/>
      <c r="H80" s="50"/>
      <c r="I80" s="51"/>
      <c r="J80" s="39"/>
      <c r="K80" s="40"/>
      <c r="L80" s="43"/>
      <c r="M80" s="3" t="str">
        <f t="shared" si="19"/>
        <v/>
      </c>
      <c r="N80" s="3" t="str">
        <f t="shared" si="20"/>
        <v/>
      </c>
      <c r="O80" s="4"/>
      <c r="P80" s="4"/>
      <c r="Q80" s="4"/>
    </row>
    <row r="81" spans="1:17" s="13" customFormat="1" ht="39.75" customHeight="1" x14ac:dyDescent="0.25">
      <c r="A81" s="36" t="e">
        <f t="shared" si="18"/>
        <v>#VALUE!</v>
      </c>
      <c r="B81" s="37" t="str">
        <f t="shared" si="16"/>
        <v/>
      </c>
      <c r="C81" s="38" t="str">
        <f t="shared" si="17"/>
        <v/>
      </c>
      <c r="D81" s="39"/>
      <c r="E81" s="40"/>
      <c r="F81" s="40"/>
      <c r="G81" s="49"/>
      <c r="H81" s="50"/>
      <c r="I81" s="51"/>
      <c r="J81" s="39"/>
      <c r="K81" s="40"/>
      <c r="L81" s="43"/>
      <c r="M81" s="3" t="str">
        <f t="shared" si="19"/>
        <v/>
      </c>
      <c r="N81" s="3" t="str">
        <f t="shared" si="20"/>
        <v/>
      </c>
      <c r="O81" s="4"/>
      <c r="P81" s="4"/>
      <c r="Q81" s="4"/>
    </row>
    <row r="82" spans="1:17" s="13" customFormat="1" ht="39.75" customHeight="1" x14ac:dyDescent="0.25">
      <c r="A82" s="36" t="e">
        <f t="shared" si="18"/>
        <v>#VALUE!</v>
      </c>
      <c r="B82" s="37" t="str">
        <f t="shared" si="16"/>
        <v/>
      </c>
      <c r="C82" s="38" t="str">
        <f t="shared" si="17"/>
        <v/>
      </c>
      <c r="D82" s="39"/>
      <c r="E82" s="40"/>
      <c r="F82" s="40"/>
      <c r="G82" s="49"/>
      <c r="H82" s="50"/>
      <c r="I82" s="51"/>
      <c r="J82" s="39"/>
      <c r="K82" s="40"/>
      <c r="L82" s="43"/>
      <c r="M82" s="3" t="str">
        <f t="shared" si="19"/>
        <v/>
      </c>
      <c r="N82" s="3" t="str">
        <f t="shared" si="20"/>
        <v/>
      </c>
      <c r="O82" s="4"/>
      <c r="P82" s="4"/>
      <c r="Q82" s="4"/>
    </row>
    <row r="83" spans="1:17" s="13" customFormat="1" ht="39.75" customHeight="1" x14ac:dyDescent="0.25">
      <c r="A83" s="36" t="e">
        <f t="shared" si="18"/>
        <v>#VALUE!</v>
      </c>
      <c r="B83" s="37" t="str">
        <f t="shared" si="16"/>
        <v/>
      </c>
      <c r="C83" s="38" t="str">
        <f t="shared" si="17"/>
        <v/>
      </c>
      <c r="D83" s="39"/>
      <c r="E83" s="40"/>
      <c r="F83" s="40"/>
      <c r="G83" s="49"/>
      <c r="H83" s="50"/>
      <c r="I83" s="51"/>
      <c r="J83" s="39"/>
      <c r="K83" s="40"/>
      <c r="L83" s="43"/>
      <c r="M83" s="3" t="str">
        <f t="shared" si="19"/>
        <v/>
      </c>
      <c r="N83" s="3" t="str">
        <f t="shared" si="20"/>
        <v/>
      </c>
      <c r="O83" s="4"/>
      <c r="P83" s="4"/>
      <c r="Q83" s="4"/>
    </row>
    <row r="84" spans="1:17" s="13" customFormat="1" ht="39.75" customHeight="1" x14ac:dyDescent="0.25">
      <c r="A84" s="36" t="e">
        <f t="shared" si="18"/>
        <v>#VALUE!</v>
      </c>
      <c r="B84" s="37" t="str">
        <f t="shared" si="16"/>
        <v/>
      </c>
      <c r="C84" s="38" t="str">
        <f t="shared" si="17"/>
        <v/>
      </c>
      <c r="D84" s="39"/>
      <c r="E84" s="40"/>
      <c r="F84" s="40"/>
      <c r="G84" s="49"/>
      <c r="H84" s="50"/>
      <c r="I84" s="51"/>
      <c r="J84" s="39"/>
      <c r="K84" s="40"/>
      <c r="L84" s="43"/>
      <c r="M84" s="3" t="str">
        <f t="shared" si="19"/>
        <v/>
      </c>
      <c r="N84" s="3" t="str">
        <f t="shared" si="20"/>
        <v/>
      </c>
      <c r="O84" s="4"/>
      <c r="P84" s="4"/>
      <c r="Q84" s="4"/>
    </row>
    <row r="85" spans="1:17" s="13" customFormat="1" ht="39.75" customHeight="1" x14ac:dyDescent="0.25">
      <c r="A85" s="36" t="e">
        <f t="shared" si="18"/>
        <v>#VALUE!</v>
      </c>
      <c r="B85" s="37" t="str">
        <f t="shared" si="16"/>
        <v/>
      </c>
      <c r="C85" s="38" t="str">
        <f t="shared" si="17"/>
        <v/>
      </c>
      <c r="D85" s="52"/>
      <c r="E85" s="40"/>
      <c r="F85" s="40"/>
      <c r="G85" s="49"/>
      <c r="H85" s="50"/>
      <c r="I85" s="51"/>
      <c r="J85" s="39"/>
      <c r="K85" s="40"/>
      <c r="L85" s="43"/>
      <c r="M85" s="3" t="str">
        <f t="shared" si="19"/>
        <v/>
      </c>
      <c r="N85" s="3" t="str">
        <f t="shared" si="20"/>
        <v/>
      </c>
      <c r="O85" s="4"/>
      <c r="P85" s="4"/>
      <c r="Q85" s="4"/>
    </row>
    <row r="86" spans="1:17" s="13" customFormat="1" ht="39.75" customHeight="1" x14ac:dyDescent="0.25">
      <c r="A86" s="36" t="e">
        <f t="shared" si="18"/>
        <v>#VALUE!</v>
      </c>
      <c r="B86" s="37" t="str">
        <f t="shared" si="16"/>
        <v/>
      </c>
      <c r="C86" s="38" t="str">
        <f t="shared" si="17"/>
        <v/>
      </c>
      <c r="D86" s="52"/>
      <c r="E86" s="40"/>
      <c r="F86" s="40"/>
      <c r="G86" s="49"/>
      <c r="H86" s="50"/>
      <c r="I86" s="51"/>
      <c r="J86" s="39"/>
      <c r="K86" s="40"/>
      <c r="L86" s="43"/>
      <c r="M86" s="3" t="str">
        <f t="shared" si="19"/>
        <v/>
      </c>
      <c r="N86" s="3" t="str">
        <f t="shared" si="20"/>
        <v/>
      </c>
      <c r="O86" s="4"/>
      <c r="P86" s="4"/>
      <c r="Q86" s="4"/>
    </row>
    <row r="87" spans="1:17" s="13" customFormat="1" ht="39.75" customHeight="1" x14ac:dyDescent="0.25">
      <c r="A87" s="36" t="e">
        <f t="shared" si="18"/>
        <v>#VALUE!</v>
      </c>
      <c r="B87" s="37" t="str">
        <f t="shared" si="16"/>
        <v/>
      </c>
      <c r="C87" s="38" t="str">
        <f t="shared" si="17"/>
        <v/>
      </c>
      <c r="D87" s="52"/>
      <c r="E87" s="40"/>
      <c r="F87" s="40"/>
      <c r="G87" s="49"/>
      <c r="H87" s="50"/>
      <c r="I87" s="51"/>
      <c r="J87" s="39"/>
      <c r="K87" s="40"/>
      <c r="L87" s="43"/>
      <c r="M87" s="3" t="str">
        <f t="shared" si="19"/>
        <v/>
      </c>
      <c r="N87" s="3" t="str">
        <f t="shared" si="20"/>
        <v/>
      </c>
      <c r="O87" s="4"/>
      <c r="P87" s="4"/>
      <c r="Q87" s="4"/>
    </row>
    <row r="88" spans="1:17" s="13" customFormat="1" ht="39.75" customHeight="1" x14ac:dyDescent="0.25">
      <c r="A88" s="36" t="e">
        <f t="shared" si="18"/>
        <v>#VALUE!</v>
      </c>
      <c r="B88" s="37" t="str">
        <f t="shared" si="16"/>
        <v/>
      </c>
      <c r="C88" s="38" t="str">
        <f t="shared" si="17"/>
        <v/>
      </c>
      <c r="D88" s="52"/>
      <c r="E88" s="40"/>
      <c r="F88" s="40"/>
      <c r="G88" s="49"/>
      <c r="H88" s="50"/>
      <c r="I88" s="51"/>
      <c r="J88" s="53"/>
      <c r="K88" s="40"/>
      <c r="L88" s="43"/>
      <c r="M88" s="3" t="str">
        <f t="shared" si="19"/>
        <v/>
      </c>
      <c r="N88" s="3" t="str">
        <f t="shared" si="20"/>
        <v/>
      </c>
      <c r="O88" s="4"/>
      <c r="P88" s="4"/>
      <c r="Q88" s="4"/>
    </row>
    <row r="89" spans="1:17" s="13" customFormat="1" ht="39.75" customHeight="1" x14ac:dyDescent="0.25">
      <c r="A89" s="36" t="e">
        <f t="shared" si="18"/>
        <v>#VALUE!</v>
      </c>
      <c r="B89" s="37" t="str">
        <f t="shared" si="16"/>
        <v/>
      </c>
      <c r="C89" s="38" t="str">
        <f t="shared" si="17"/>
        <v/>
      </c>
      <c r="D89" s="52"/>
      <c r="E89" s="40"/>
      <c r="F89" s="40"/>
      <c r="G89" s="49"/>
      <c r="H89" s="50"/>
      <c r="I89" s="51"/>
      <c r="J89" s="53"/>
      <c r="K89" s="40"/>
      <c r="L89" s="43"/>
      <c r="M89" s="3" t="str">
        <f t="shared" si="19"/>
        <v/>
      </c>
      <c r="N89" s="3" t="str">
        <f t="shared" si="20"/>
        <v/>
      </c>
      <c r="O89" s="4"/>
      <c r="P89" s="4"/>
      <c r="Q89" s="4"/>
    </row>
    <row r="90" spans="1:17" s="13" customFormat="1" ht="39.75" customHeight="1" x14ac:dyDescent="0.25">
      <c r="A90" s="36" t="e">
        <f t="shared" si="18"/>
        <v>#VALUE!</v>
      </c>
      <c r="B90" s="37" t="str">
        <f t="shared" si="16"/>
        <v/>
      </c>
      <c r="C90" s="38" t="str">
        <f t="shared" si="17"/>
        <v/>
      </c>
      <c r="D90" s="52"/>
      <c r="E90" s="40"/>
      <c r="F90" s="40"/>
      <c r="G90" s="49"/>
      <c r="H90" s="50"/>
      <c r="I90" s="51"/>
      <c r="J90" s="53"/>
      <c r="K90" s="40"/>
      <c r="L90" s="43"/>
      <c r="M90" s="3" t="str">
        <f t="shared" si="19"/>
        <v/>
      </c>
      <c r="N90" s="3" t="str">
        <f t="shared" si="20"/>
        <v/>
      </c>
      <c r="O90" s="4"/>
      <c r="P90" s="4"/>
      <c r="Q90" s="4"/>
    </row>
    <row r="91" spans="1:17" s="13" customFormat="1" ht="39.75" customHeight="1" x14ac:dyDescent="0.25">
      <c r="A91" s="36" t="e">
        <f t="shared" si="18"/>
        <v>#VALUE!</v>
      </c>
      <c r="B91" s="37" t="str">
        <f t="shared" ref="B91:B108" si="23">IF((C91)="","",MONTH(C91))</f>
        <v/>
      </c>
      <c r="C91" s="38" t="str">
        <f t="shared" si="17"/>
        <v/>
      </c>
      <c r="D91" s="52"/>
      <c r="E91" s="40"/>
      <c r="F91" s="54"/>
      <c r="G91" s="49"/>
      <c r="H91" s="50"/>
      <c r="I91" s="51"/>
      <c r="J91" s="53"/>
      <c r="K91" s="40"/>
      <c r="L91" s="43"/>
      <c r="M91" s="3" t="str">
        <f t="shared" si="19"/>
        <v/>
      </c>
      <c r="N91" s="3" t="str">
        <f t="shared" si="20"/>
        <v/>
      </c>
      <c r="O91" s="4"/>
      <c r="P91" s="4"/>
      <c r="Q91" s="4"/>
    </row>
    <row r="92" spans="1:17" s="13" customFormat="1" ht="39.75" customHeight="1" x14ac:dyDescent="0.25">
      <c r="A92" s="36" t="e">
        <f t="shared" si="18"/>
        <v>#VALUE!</v>
      </c>
      <c r="B92" s="37" t="str">
        <f t="shared" si="23"/>
        <v/>
      </c>
      <c r="C92" s="38" t="str">
        <f t="shared" si="17"/>
        <v/>
      </c>
      <c r="D92" s="52"/>
      <c r="E92" s="40"/>
      <c r="F92" s="54"/>
      <c r="G92" s="49"/>
      <c r="H92" s="50"/>
      <c r="I92" s="51"/>
      <c r="J92" s="53"/>
      <c r="K92" s="40"/>
      <c r="L92" s="43"/>
      <c r="M92" s="3" t="str">
        <f t="shared" si="19"/>
        <v/>
      </c>
      <c r="N92" s="3" t="str">
        <f t="shared" si="20"/>
        <v/>
      </c>
      <c r="O92" s="4"/>
      <c r="P92" s="4"/>
      <c r="Q92" s="4"/>
    </row>
    <row r="93" spans="1:17" s="13" customFormat="1" ht="39.75" customHeight="1" x14ac:dyDescent="0.25">
      <c r="A93" s="36" t="e">
        <f t="shared" si="18"/>
        <v>#VALUE!</v>
      </c>
      <c r="B93" s="37" t="str">
        <f t="shared" si="23"/>
        <v/>
      </c>
      <c r="C93" s="38" t="str">
        <f t="shared" si="17"/>
        <v/>
      </c>
      <c r="D93" s="52"/>
      <c r="E93" s="40"/>
      <c r="F93" s="40"/>
      <c r="G93" s="49"/>
      <c r="H93" s="50"/>
      <c r="I93" s="51"/>
      <c r="J93" s="53"/>
      <c r="K93" s="40"/>
      <c r="L93" s="43"/>
      <c r="M93" s="3" t="str">
        <f t="shared" si="19"/>
        <v/>
      </c>
      <c r="N93" s="3" t="str">
        <f t="shared" si="20"/>
        <v/>
      </c>
      <c r="O93" s="4"/>
      <c r="P93" s="4"/>
      <c r="Q93" s="4"/>
    </row>
    <row r="94" spans="1:17" s="13" customFormat="1" ht="39.75" customHeight="1" x14ac:dyDescent="0.25">
      <c r="A94" s="36" t="e">
        <f t="shared" si="18"/>
        <v>#VALUE!</v>
      </c>
      <c r="B94" s="37" t="str">
        <f t="shared" si="23"/>
        <v/>
      </c>
      <c r="C94" s="38" t="str">
        <f t="shared" si="17"/>
        <v/>
      </c>
      <c r="D94" s="52"/>
      <c r="E94" s="40"/>
      <c r="F94" s="54"/>
      <c r="G94" s="49"/>
      <c r="H94" s="50"/>
      <c r="I94" s="51"/>
      <c r="J94" s="53"/>
      <c r="K94" s="40"/>
      <c r="L94" s="43"/>
      <c r="M94" s="3" t="str">
        <f t="shared" si="19"/>
        <v/>
      </c>
      <c r="N94" s="3" t="str">
        <f t="shared" si="20"/>
        <v/>
      </c>
      <c r="O94" s="4"/>
      <c r="P94" s="4"/>
      <c r="Q94" s="4"/>
    </row>
    <row r="95" spans="1:17" s="13" customFormat="1" ht="39.75" customHeight="1" x14ac:dyDescent="0.25">
      <c r="A95" s="36" t="e">
        <f t="shared" si="18"/>
        <v>#VALUE!</v>
      </c>
      <c r="B95" s="37" t="str">
        <f t="shared" si="23"/>
        <v/>
      </c>
      <c r="C95" s="38" t="str">
        <f t="shared" si="17"/>
        <v/>
      </c>
      <c r="D95" s="53"/>
      <c r="E95" s="40"/>
      <c r="F95" s="40"/>
      <c r="G95" s="49"/>
      <c r="H95" s="50"/>
      <c r="I95" s="55"/>
      <c r="J95" s="53"/>
      <c r="K95" s="40"/>
      <c r="L95" s="43"/>
      <c r="M95" s="3" t="str">
        <f t="shared" si="19"/>
        <v/>
      </c>
      <c r="N95" s="3" t="str">
        <f t="shared" si="20"/>
        <v/>
      </c>
      <c r="O95" s="4"/>
      <c r="P95" s="4"/>
      <c r="Q95" s="4"/>
    </row>
    <row r="96" spans="1:17" s="13" customFormat="1" ht="39.75" customHeight="1" x14ac:dyDescent="0.25">
      <c r="A96" s="36" t="e">
        <f t="shared" si="18"/>
        <v>#VALUE!</v>
      </c>
      <c r="B96" s="37" t="str">
        <f t="shared" si="23"/>
        <v/>
      </c>
      <c r="C96" s="38" t="str">
        <f t="shared" si="17"/>
        <v/>
      </c>
      <c r="D96" s="52"/>
      <c r="E96" s="40"/>
      <c r="F96" s="40"/>
      <c r="G96" s="49"/>
      <c r="H96" s="50"/>
      <c r="I96" s="51"/>
      <c r="J96" s="53"/>
      <c r="K96" s="40"/>
      <c r="L96" s="43"/>
      <c r="M96" s="3" t="str">
        <f t="shared" si="19"/>
        <v/>
      </c>
      <c r="N96" s="3" t="str">
        <f t="shared" si="20"/>
        <v/>
      </c>
      <c r="O96" s="4"/>
      <c r="P96" s="4"/>
      <c r="Q96" s="4"/>
    </row>
    <row r="97" spans="1:17" s="13" customFormat="1" ht="39.75" customHeight="1" x14ac:dyDescent="0.25">
      <c r="A97" s="36" t="e">
        <f t="shared" si="18"/>
        <v>#VALUE!</v>
      </c>
      <c r="B97" s="37" t="str">
        <f t="shared" si="23"/>
        <v/>
      </c>
      <c r="C97" s="38" t="str">
        <f t="shared" si="17"/>
        <v/>
      </c>
      <c r="D97" s="52"/>
      <c r="E97" s="40"/>
      <c r="F97" s="54"/>
      <c r="G97" s="49"/>
      <c r="H97" s="50"/>
      <c r="I97" s="51"/>
      <c r="J97" s="53"/>
      <c r="K97" s="40"/>
      <c r="L97" s="43"/>
      <c r="M97" s="3" t="str">
        <f t="shared" si="19"/>
        <v/>
      </c>
      <c r="N97" s="3" t="str">
        <f t="shared" si="20"/>
        <v/>
      </c>
      <c r="O97" s="4"/>
      <c r="P97" s="4"/>
      <c r="Q97" s="4"/>
    </row>
    <row r="98" spans="1:17" s="13" customFormat="1" ht="39.75" customHeight="1" x14ac:dyDescent="0.25">
      <c r="A98" s="36" t="e">
        <f t="shared" si="18"/>
        <v>#VALUE!</v>
      </c>
      <c r="B98" s="37" t="str">
        <f t="shared" si="23"/>
        <v/>
      </c>
      <c r="C98" s="38" t="str">
        <f t="shared" si="17"/>
        <v/>
      </c>
      <c r="D98" s="52"/>
      <c r="E98" s="40"/>
      <c r="F98" s="56"/>
      <c r="G98" s="49"/>
      <c r="H98" s="50"/>
      <c r="I98" s="51"/>
      <c r="J98" s="53"/>
      <c r="K98" s="40"/>
      <c r="L98" s="43"/>
      <c r="M98" s="3" t="str">
        <f t="shared" si="19"/>
        <v/>
      </c>
      <c r="N98" s="3" t="str">
        <f t="shared" si="20"/>
        <v/>
      </c>
      <c r="O98" s="4"/>
      <c r="P98" s="4"/>
      <c r="Q98" s="4"/>
    </row>
    <row r="99" spans="1:17" s="13" customFormat="1" ht="39.75" customHeight="1" x14ac:dyDescent="0.25">
      <c r="A99" s="36" t="e">
        <f t="shared" si="18"/>
        <v>#VALUE!</v>
      </c>
      <c r="B99" s="37" t="str">
        <f t="shared" si="23"/>
        <v/>
      </c>
      <c r="C99" s="38" t="str">
        <f t="shared" si="17"/>
        <v/>
      </c>
      <c r="D99" s="52"/>
      <c r="E99" s="40"/>
      <c r="F99" s="54"/>
      <c r="G99" s="49"/>
      <c r="H99" s="50"/>
      <c r="I99" s="51"/>
      <c r="J99" s="53"/>
      <c r="K99" s="40"/>
      <c r="L99" s="43"/>
      <c r="M99" s="3" t="str">
        <f t="shared" si="19"/>
        <v/>
      </c>
      <c r="N99" s="3" t="str">
        <f t="shared" si="20"/>
        <v/>
      </c>
      <c r="O99" s="4"/>
      <c r="P99" s="4"/>
      <c r="Q99" s="4"/>
    </row>
    <row r="100" spans="1:17" s="13" customFormat="1" ht="39.75" customHeight="1" x14ac:dyDescent="0.25">
      <c r="A100" s="36" t="e">
        <f t="shared" si="18"/>
        <v>#VALUE!</v>
      </c>
      <c r="B100" s="37" t="str">
        <f t="shared" si="23"/>
        <v/>
      </c>
      <c r="C100" s="38" t="str">
        <f t="shared" si="17"/>
        <v/>
      </c>
      <c r="D100" s="52"/>
      <c r="E100" s="40"/>
      <c r="F100" s="54"/>
      <c r="G100" s="49"/>
      <c r="H100" s="50"/>
      <c r="I100" s="51"/>
      <c r="J100" s="53"/>
      <c r="K100" s="40"/>
      <c r="L100" s="43"/>
      <c r="M100" s="3" t="str">
        <f t="shared" si="19"/>
        <v/>
      </c>
      <c r="N100" s="3" t="str">
        <f t="shared" si="20"/>
        <v/>
      </c>
      <c r="O100" s="4"/>
      <c r="P100" s="4"/>
      <c r="Q100" s="4"/>
    </row>
    <row r="101" spans="1:17" s="13" customFormat="1" ht="39.75" customHeight="1" x14ac:dyDescent="0.25">
      <c r="A101" s="36" t="e">
        <f t="shared" si="18"/>
        <v>#VALUE!</v>
      </c>
      <c r="B101" s="37" t="str">
        <f t="shared" si="23"/>
        <v/>
      </c>
      <c r="C101" s="38" t="str">
        <f t="shared" si="17"/>
        <v/>
      </c>
      <c r="D101" s="52"/>
      <c r="E101" s="40"/>
      <c r="F101" s="54"/>
      <c r="G101" s="49"/>
      <c r="H101" s="50"/>
      <c r="I101" s="51"/>
      <c r="J101" s="53"/>
      <c r="K101" s="40"/>
      <c r="L101" s="43"/>
      <c r="M101" s="3" t="str">
        <f t="shared" si="19"/>
        <v/>
      </c>
      <c r="N101" s="3" t="str">
        <f t="shared" si="20"/>
        <v/>
      </c>
      <c r="O101" s="4"/>
      <c r="P101" s="4"/>
      <c r="Q101" s="4"/>
    </row>
    <row r="102" spans="1:17" s="13" customFormat="1" ht="39.75" customHeight="1" x14ac:dyDescent="0.25">
      <c r="A102" s="36" t="e">
        <f t="shared" si="18"/>
        <v>#VALUE!</v>
      </c>
      <c r="B102" s="37" t="str">
        <f t="shared" si="23"/>
        <v/>
      </c>
      <c r="C102" s="38" t="str">
        <f t="shared" si="17"/>
        <v/>
      </c>
      <c r="D102" s="52"/>
      <c r="E102" s="40"/>
      <c r="F102" s="56"/>
      <c r="G102" s="49"/>
      <c r="H102" s="50"/>
      <c r="I102" s="51"/>
      <c r="J102" s="53"/>
      <c r="K102" s="40"/>
      <c r="L102" s="43"/>
      <c r="M102" s="3" t="str">
        <f t="shared" si="19"/>
        <v/>
      </c>
      <c r="N102" s="3" t="str">
        <f t="shared" si="20"/>
        <v/>
      </c>
      <c r="O102" s="4"/>
      <c r="P102" s="4"/>
      <c r="Q102" s="4"/>
    </row>
    <row r="103" spans="1:17" s="13" customFormat="1" ht="39.75" customHeight="1" x14ac:dyDescent="0.25">
      <c r="A103" s="36" t="e">
        <f t="shared" si="18"/>
        <v>#VALUE!</v>
      </c>
      <c r="B103" s="37" t="str">
        <f t="shared" si="23"/>
        <v/>
      </c>
      <c r="C103" s="38" t="str">
        <f t="shared" si="17"/>
        <v/>
      </c>
      <c r="D103" s="52"/>
      <c r="E103" s="40"/>
      <c r="F103" s="56"/>
      <c r="G103" s="49"/>
      <c r="H103" s="50"/>
      <c r="I103" s="51"/>
      <c r="J103" s="53"/>
      <c r="K103" s="40"/>
      <c r="L103" s="43"/>
      <c r="M103" s="3" t="str">
        <f t="shared" si="19"/>
        <v/>
      </c>
      <c r="N103" s="3" t="str">
        <f t="shared" si="20"/>
        <v/>
      </c>
      <c r="O103" s="4"/>
      <c r="P103" s="4"/>
      <c r="Q103" s="4"/>
    </row>
    <row r="104" spans="1:17" s="13" customFormat="1" ht="39.75" customHeight="1" x14ac:dyDescent="0.25">
      <c r="A104" s="36" t="e">
        <f t="shared" si="18"/>
        <v>#VALUE!</v>
      </c>
      <c r="B104" s="37" t="str">
        <f t="shared" si="23"/>
        <v/>
      </c>
      <c r="C104" s="38" t="str">
        <f t="shared" si="17"/>
        <v/>
      </c>
      <c r="D104" s="52"/>
      <c r="E104" s="40"/>
      <c r="F104" s="56"/>
      <c r="G104" s="49"/>
      <c r="H104" s="50"/>
      <c r="I104" s="51"/>
      <c r="J104" s="53"/>
      <c r="K104" s="40"/>
      <c r="L104" s="43"/>
      <c r="M104" s="3" t="str">
        <f t="shared" si="19"/>
        <v/>
      </c>
      <c r="N104" s="3" t="str">
        <f t="shared" si="20"/>
        <v/>
      </c>
      <c r="O104" s="4"/>
      <c r="P104" s="4"/>
      <c r="Q104" s="4"/>
    </row>
    <row r="105" spans="1:17" s="13" customFormat="1" ht="39.75" customHeight="1" x14ac:dyDescent="0.25">
      <c r="A105" s="36" t="e">
        <f t="shared" si="18"/>
        <v>#VALUE!</v>
      </c>
      <c r="B105" s="37" t="str">
        <f t="shared" si="23"/>
        <v/>
      </c>
      <c r="C105" s="38" t="str">
        <f t="shared" si="17"/>
        <v/>
      </c>
      <c r="D105" s="52"/>
      <c r="E105" s="40"/>
      <c r="F105" s="56"/>
      <c r="G105" s="49"/>
      <c r="H105" s="50"/>
      <c r="I105" s="51"/>
      <c r="J105" s="53"/>
      <c r="K105" s="40"/>
      <c r="L105" s="43"/>
      <c r="M105" s="3" t="str">
        <f t="shared" si="19"/>
        <v/>
      </c>
      <c r="N105" s="3" t="str">
        <f t="shared" si="20"/>
        <v/>
      </c>
      <c r="O105" s="4"/>
      <c r="P105" s="4"/>
      <c r="Q105" s="4"/>
    </row>
    <row r="106" spans="1:17" s="13" customFormat="1" ht="39.75" customHeight="1" x14ac:dyDescent="0.25">
      <c r="A106" s="36" t="e">
        <f t="shared" si="18"/>
        <v>#VALUE!</v>
      </c>
      <c r="B106" s="37" t="str">
        <f t="shared" si="23"/>
        <v/>
      </c>
      <c r="C106" s="38" t="str">
        <f t="shared" si="17"/>
        <v/>
      </c>
      <c r="D106" s="52"/>
      <c r="E106" s="40"/>
      <c r="F106" s="56"/>
      <c r="G106" s="49"/>
      <c r="H106" s="50"/>
      <c r="I106" s="51"/>
      <c r="J106" s="53"/>
      <c r="K106" s="40"/>
      <c r="L106" s="43"/>
      <c r="M106" s="3" t="str">
        <f t="shared" si="19"/>
        <v/>
      </c>
      <c r="N106" s="3" t="str">
        <f t="shared" si="20"/>
        <v/>
      </c>
      <c r="O106" s="4"/>
      <c r="P106" s="4"/>
      <c r="Q106" s="4"/>
    </row>
    <row r="107" spans="1:17" s="13" customFormat="1" ht="39.75" customHeight="1" x14ac:dyDescent="0.25">
      <c r="A107" s="36" t="e">
        <f t="shared" si="18"/>
        <v>#VALUE!</v>
      </c>
      <c r="B107" s="37" t="str">
        <f t="shared" si="23"/>
        <v/>
      </c>
      <c r="C107" s="38" t="str">
        <f t="shared" si="17"/>
        <v/>
      </c>
      <c r="D107" s="52"/>
      <c r="E107" s="40"/>
      <c r="F107" s="56"/>
      <c r="G107" s="49"/>
      <c r="H107" s="50"/>
      <c r="I107" s="51"/>
      <c r="J107" s="53"/>
      <c r="K107" s="40"/>
      <c r="L107" s="43"/>
      <c r="M107" s="3" t="str">
        <f t="shared" si="19"/>
        <v/>
      </c>
      <c r="N107" s="3" t="str">
        <f t="shared" si="20"/>
        <v/>
      </c>
      <c r="O107" s="4"/>
      <c r="P107" s="4"/>
      <c r="Q107" s="4"/>
    </row>
    <row r="108" spans="1:17" s="13" customFormat="1" ht="39.75" customHeight="1" x14ac:dyDescent="0.25">
      <c r="A108" s="36" t="e">
        <f t="shared" si="18"/>
        <v>#VALUE!</v>
      </c>
      <c r="B108" s="37" t="str">
        <f t="shared" si="23"/>
        <v/>
      </c>
      <c r="C108" s="38" t="str">
        <f t="shared" si="17"/>
        <v/>
      </c>
      <c r="D108" s="52"/>
      <c r="E108" s="40"/>
      <c r="F108" s="56"/>
      <c r="G108" s="49"/>
      <c r="H108" s="50"/>
      <c r="I108" s="51"/>
      <c r="J108" s="53"/>
      <c r="K108" s="40"/>
      <c r="L108" s="43"/>
      <c r="M108" s="3" t="str">
        <f t="shared" si="19"/>
        <v/>
      </c>
      <c r="N108" s="3" t="str">
        <f t="shared" si="20"/>
        <v/>
      </c>
      <c r="O108" s="4"/>
      <c r="P108" s="4"/>
      <c r="Q108" s="4"/>
    </row>
    <row r="109" spans="1:17" s="13" customFormat="1" ht="39.75" customHeight="1" x14ac:dyDescent="0.25">
      <c r="A109" s="36" t="e">
        <f t="shared" si="18"/>
        <v>#VALUE!</v>
      </c>
      <c r="B109" s="37" t="str">
        <f t="shared" ref="B109:B173" si="24">IF((C109)="","",MONTH(C109))</f>
        <v/>
      </c>
      <c r="C109" s="38" t="str">
        <f t="shared" si="17"/>
        <v/>
      </c>
      <c r="D109" s="52"/>
      <c r="E109" s="40"/>
      <c r="F109" s="56"/>
      <c r="G109" s="49"/>
      <c r="H109" s="50"/>
      <c r="I109" s="51"/>
      <c r="J109" s="53"/>
      <c r="K109" s="40"/>
      <c r="L109" s="43"/>
      <c r="M109" s="3" t="str">
        <f t="shared" si="19"/>
        <v/>
      </c>
      <c r="N109" s="3" t="str">
        <f t="shared" si="20"/>
        <v/>
      </c>
      <c r="O109" s="4"/>
      <c r="P109" s="4"/>
      <c r="Q109" s="4"/>
    </row>
    <row r="110" spans="1:17" s="13" customFormat="1" ht="39.75" customHeight="1" x14ac:dyDescent="0.25">
      <c r="A110" s="36" t="e">
        <f t="shared" si="18"/>
        <v>#VALUE!</v>
      </c>
      <c r="B110" s="37" t="str">
        <f t="shared" si="24"/>
        <v/>
      </c>
      <c r="C110" s="38" t="str">
        <f t="shared" si="17"/>
        <v/>
      </c>
      <c r="D110" s="52"/>
      <c r="E110" s="40"/>
      <c r="F110" s="56"/>
      <c r="G110" s="49"/>
      <c r="H110" s="50"/>
      <c r="I110" s="51"/>
      <c r="J110" s="53"/>
      <c r="K110" s="40"/>
      <c r="L110" s="43"/>
      <c r="M110" s="3" t="str">
        <f t="shared" si="19"/>
        <v/>
      </c>
      <c r="N110" s="3" t="str">
        <f t="shared" si="20"/>
        <v/>
      </c>
      <c r="O110" s="4"/>
      <c r="P110" s="4"/>
      <c r="Q110" s="4"/>
    </row>
    <row r="111" spans="1:17" s="13" customFormat="1" ht="39.75" customHeight="1" x14ac:dyDescent="0.25">
      <c r="A111" s="36" t="e">
        <f t="shared" si="18"/>
        <v>#VALUE!</v>
      </c>
      <c r="B111" s="37" t="str">
        <f t="shared" si="24"/>
        <v/>
      </c>
      <c r="C111" s="38" t="str">
        <f t="shared" si="17"/>
        <v/>
      </c>
      <c r="D111" s="52"/>
      <c r="E111" s="40"/>
      <c r="F111" s="56"/>
      <c r="G111" s="49"/>
      <c r="H111" s="50"/>
      <c r="I111" s="51"/>
      <c r="J111" s="53"/>
      <c r="K111" s="40"/>
      <c r="L111" s="43"/>
      <c r="M111" s="3" t="str">
        <f t="shared" si="19"/>
        <v/>
      </c>
      <c r="N111" s="3" t="str">
        <f t="shared" si="20"/>
        <v/>
      </c>
      <c r="O111" s="4"/>
      <c r="P111" s="4"/>
      <c r="Q111" s="4"/>
    </row>
    <row r="112" spans="1:17" s="13" customFormat="1" ht="39.75" customHeight="1" x14ac:dyDescent="0.25">
      <c r="A112" s="36" t="e">
        <f t="shared" si="18"/>
        <v>#VALUE!</v>
      </c>
      <c r="B112" s="37" t="str">
        <f t="shared" si="24"/>
        <v/>
      </c>
      <c r="C112" s="38" t="str">
        <f t="shared" si="17"/>
        <v/>
      </c>
      <c r="D112" s="52"/>
      <c r="E112" s="40"/>
      <c r="F112" s="56"/>
      <c r="G112" s="49"/>
      <c r="H112" s="50"/>
      <c r="I112" s="51"/>
      <c r="J112" s="53"/>
      <c r="K112" s="40"/>
      <c r="L112" s="43"/>
      <c r="M112" s="3" t="str">
        <f t="shared" si="19"/>
        <v/>
      </c>
      <c r="N112" s="3" t="str">
        <f t="shared" si="20"/>
        <v/>
      </c>
      <c r="O112" s="4"/>
      <c r="P112" s="4"/>
      <c r="Q112" s="4"/>
    </row>
    <row r="113" spans="1:17" s="13" customFormat="1" ht="39.75" customHeight="1" x14ac:dyDescent="0.25">
      <c r="A113" s="36" t="e">
        <f t="shared" si="18"/>
        <v>#VALUE!</v>
      </c>
      <c r="B113" s="37" t="str">
        <f t="shared" si="24"/>
        <v/>
      </c>
      <c r="C113" s="38" t="str">
        <f t="shared" si="17"/>
        <v/>
      </c>
      <c r="D113" s="52"/>
      <c r="E113" s="40"/>
      <c r="F113" s="56"/>
      <c r="G113" s="49"/>
      <c r="H113" s="50"/>
      <c r="I113" s="51"/>
      <c r="J113" s="53"/>
      <c r="K113" s="40"/>
      <c r="L113" s="43"/>
      <c r="M113" s="3" t="str">
        <f t="shared" si="19"/>
        <v/>
      </c>
      <c r="N113" s="3" t="str">
        <f t="shared" si="20"/>
        <v/>
      </c>
      <c r="O113" s="4"/>
      <c r="P113" s="4"/>
      <c r="Q113" s="4"/>
    </row>
    <row r="114" spans="1:17" s="13" customFormat="1" ht="39.75" customHeight="1" x14ac:dyDescent="0.25">
      <c r="A114" s="36" t="e">
        <f t="shared" si="18"/>
        <v>#VALUE!</v>
      </c>
      <c r="B114" s="37" t="str">
        <f t="shared" si="24"/>
        <v/>
      </c>
      <c r="C114" s="38" t="str">
        <f t="shared" si="17"/>
        <v/>
      </c>
      <c r="D114" s="52"/>
      <c r="E114" s="40"/>
      <c r="F114" s="56"/>
      <c r="G114" s="49"/>
      <c r="H114" s="50"/>
      <c r="I114" s="51"/>
      <c r="J114" s="53"/>
      <c r="K114" s="40"/>
      <c r="L114" s="43"/>
      <c r="M114" s="3" t="str">
        <f t="shared" si="19"/>
        <v/>
      </c>
      <c r="N114" s="3" t="str">
        <f t="shared" si="20"/>
        <v/>
      </c>
      <c r="O114" s="4"/>
      <c r="P114" s="4"/>
      <c r="Q114" s="4"/>
    </row>
    <row r="115" spans="1:17" s="13" customFormat="1" ht="39.75" customHeight="1" x14ac:dyDescent="0.25">
      <c r="A115" s="36" t="e">
        <f t="shared" si="18"/>
        <v>#VALUE!</v>
      </c>
      <c r="B115" s="37" t="str">
        <f t="shared" si="24"/>
        <v/>
      </c>
      <c r="C115" s="38" t="str">
        <f t="shared" si="17"/>
        <v/>
      </c>
      <c r="D115" s="57"/>
      <c r="E115" s="40"/>
      <c r="F115" s="56"/>
      <c r="G115" s="49"/>
      <c r="H115" s="50"/>
      <c r="I115" s="51"/>
      <c r="J115" s="53"/>
      <c r="K115" s="40"/>
      <c r="L115" s="43"/>
      <c r="M115" s="3" t="str">
        <f t="shared" si="19"/>
        <v/>
      </c>
      <c r="N115" s="3" t="str">
        <f t="shared" si="20"/>
        <v/>
      </c>
      <c r="O115" s="4"/>
      <c r="P115" s="4"/>
      <c r="Q115" s="4"/>
    </row>
    <row r="116" spans="1:17" ht="39.75" customHeight="1" x14ac:dyDescent="0.25">
      <c r="A116" s="36" t="e">
        <f t="shared" si="18"/>
        <v>#VALUE!</v>
      </c>
      <c r="B116" s="37" t="str">
        <f t="shared" si="24"/>
        <v/>
      </c>
      <c r="C116" s="38" t="str">
        <f t="shared" si="17"/>
        <v/>
      </c>
      <c r="D116" s="57"/>
      <c r="E116" s="40"/>
      <c r="F116" s="58"/>
      <c r="G116" s="49"/>
      <c r="H116" s="50"/>
      <c r="I116" s="51"/>
      <c r="J116" s="53"/>
      <c r="K116" s="40"/>
      <c r="L116" s="43"/>
      <c r="M116" s="3" t="str">
        <f t="shared" si="19"/>
        <v/>
      </c>
      <c r="N116" s="3" t="str">
        <f t="shared" si="20"/>
        <v/>
      </c>
    </row>
    <row r="117" spans="1:17" ht="39.75" customHeight="1" x14ac:dyDescent="0.25">
      <c r="A117" s="36" t="e">
        <f t="shared" si="18"/>
        <v>#VALUE!</v>
      </c>
      <c r="B117" s="37" t="str">
        <f t="shared" si="24"/>
        <v/>
      </c>
      <c r="C117" s="38" t="str">
        <f t="shared" si="17"/>
        <v/>
      </c>
      <c r="D117" s="57"/>
      <c r="E117" s="40"/>
      <c r="F117" s="58"/>
      <c r="G117" s="49"/>
      <c r="H117" s="50"/>
      <c r="I117" s="51"/>
      <c r="J117" s="53"/>
      <c r="K117" s="40"/>
      <c r="L117" s="43"/>
      <c r="M117" s="3" t="str">
        <f t="shared" si="19"/>
        <v/>
      </c>
      <c r="N117" s="3" t="str">
        <f t="shared" si="20"/>
        <v/>
      </c>
    </row>
    <row r="118" spans="1:17" ht="39.75" customHeight="1" x14ac:dyDescent="0.25">
      <c r="A118" s="36" t="e">
        <f t="shared" si="18"/>
        <v>#VALUE!</v>
      </c>
      <c r="B118" s="37" t="str">
        <f t="shared" si="24"/>
        <v/>
      </c>
      <c r="C118" s="38" t="str">
        <f t="shared" si="17"/>
        <v/>
      </c>
      <c r="D118" s="57"/>
      <c r="E118" s="40"/>
      <c r="F118" s="58"/>
      <c r="G118" s="49"/>
      <c r="H118" s="50"/>
      <c r="I118" s="51"/>
      <c r="J118" s="53"/>
      <c r="K118" s="40"/>
      <c r="L118" s="43"/>
      <c r="M118" s="3" t="str">
        <f t="shared" si="19"/>
        <v/>
      </c>
      <c r="N118" s="3" t="str">
        <f t="shared" si="20"/>
        <v/>
      </c>
    </row>
    <row r="119" spans="1:17" ht="39.75" customHeight="1" x14ac:dyDescent="0.25">
      <c r="A119" s="36" t="e">
        <f t="shared" si="18"/>
        <v>#VALUE!</v>
      </c>
      <c r="B119" s="37" t="str">
        <f t="shared" si="24"/>
        <v/>
      </c>
      <c r="C119" s="38" t="str">
        <f t="shared" si="17"/>
        <v/>
      </c>
      <c r="D119" s="57"/>
      <c r="E119" s="40"/>
      <c r="F119" s="58"/>
      <c r="G119" s="49"/>
      <c r="H119" s="50"/>
      <c r="I119" s="51"/>
      <c r="J119" s="53"/>
      <c r="K119" s="40"/>
      <c r="L119" s="43"/>
      <c r="M119" s="3" t="str">
        <f t="shared" si="19"/>
        <v/>
      </c>
      <c r="N119" s="3" t="str">
        <f t="shared" si="20"/>
        <v/>
      </c>
    </row>
    <row r="120" spans="1:17" ht="39.75" customHeight="1" x14ac:dyDescent="0.25">
      <c r="A120" s="36" t="e">
        <f t="shared" si="18"/>
        <v>#VALUE!</v>
      </c>
      <c r="B120" s="37" t="str">
        <f t="shared" si="24"/>
        <v/>
      </c>
      <c r="C120" s="38" t="str">
        <f t="shared" si="17"/>
        <v/>
      </c>
      <c r="D120" s="57"/>
      <c r="E120" s="40"/>
      <c r="F120" s="58"/>
      <c r="G120" s="49"/>
      <c r="H120" s="50"/>
      <c r="I120" s="51"/>
      <c r="J120" s="53"/>
      <c r="K120" s="40"/>
      <c r="L120" s="43"/>
      <c r="M120" s="3" t="str">
        <f t="shared" si="19"/>
        <v/>
      </c>
      <c r="N120" s="3" t="str">
        <f t="shared" si="20"/>
        <v/>
      </c>
    </row>
    <row r="121" spans="1:17" ht="39.75" customHeight="1" x14ac:dyDescent="0.25">
      <c r="A121" s="36" t="e">
        <f t="shared" si="18"/>
        <v>#VALUE!</v>
      </c>
      <c r="B121" s="37" t="str">
        <f t="shared" si="24"/>
        <v/>
      </c>
      <c r="C121" s="38" t="str">
        <f t="shared" si="17"/>
        <v/>
      </c>
      <c r="D121" s="57"/>
      <c r="E121" s="40"/>
      <c r="F121" s="58"/>
      <c r="G121" s="49"/>
      <c r="H121" s="50"/>
      <c r="I121" s="51"/>
      <c r="J121" s="53"/>
      <c r="K121" s="40"/>
      <c r="L121" s="43"/>
      <c r="M121" s="3" t="str">
        <f t="shared" si="19"/>
        <v/>
      </c>
      <c r="N121" s="3" t="str">
        <f t="shared" si="20"/>
        <v/>
      </c>
    </row>
    <row r="122" spans="1:17" ht="39.75" customHeight="1" x14ac:dyDescent="0.25">
      <c r="A122" s="36" t="e">
        <f t="shared" si="18"/>
        <v>#VALUE!</v>
      </c>
      <c r="B122" s="37" t="str">
        <f t="shared" si="24"/>
        <v/>
      </c>
      <c r="C122" s="38" t="str">
        <f t="shared" si="17"/>
        <v/>
      </c>
      <c r="D122" s="57"/>
      <c r="E122" s="40"/>
      <c r="F122" s="58"/>
      <c r="G122" s="49"/>
      <c r="H122" s="50"/>
      <c r="I122" s="51"/>
      <c r="J122" s="53"/>
      <c r="K122" s="40"/>
      <c r="L122" s="43"/>
      <c r="M122" s="3" t="str">
        <f t="shared" si="19"/>
        <v/>
      </c>
      <c r="N122" s="3" t="str">
        <f t="shared" si="20"/>
        <v/>
      </c>
    </row>
    <row r="123" spans="1:17" ht="39.75" customHeight="1" x14ac:dyDescent="0.25">
      <c r="A123" s="36" t="e">
        <f t="shared" si="18"/>
        <v>#VALUE!</v>
      </c>
      <c r="B123" s="37" t="str">
        <f t="shared" si="24"/>
        <v/>
      </c>
      <c r="C123" s="38" t="str">
        <f t="shared" si="17"/>
        <v/>
      </c>
      <c r="D123" s="57"/>
      <c r="E123" s="40"/>
      <c r="F123" s="58"/>
      <c r="G123" s="49"/>
      <c r="H123" s="50"/>
      <c r="I123" s="51"/>
      <c r="J123" s="53"/>
      <c r="K123" s="40"/>
      <c r="L123" s="43"/>
      <c r="M123" s="3" t="str">
        <f t="shared" si="19"/>
        <v/>
      </c>
      <c r="N123" s="3" t="str">
        <f t="shared" si="20"/>
        <v/>
      </c>
    </row>
    <row r="124" spans="1:17" ht="39.75" customHeight="1" x14ac:dyDescent="0.25">
      <c r="A124" s="36" t="e">
        <f t="shared" si="18"/>
        <v>#VALUE!</v>
      </c>
      <c r="B124" s="37" t="str">
        <f t="shared" si="24"/>
        <v/>
      </c>
      <c r="C124" s="38" t="str">
        <f t="shared" si="17"/>
        <v/>
      </c>
      <c r="D124" s="57"/>
      <c r="E124" s="40"/>
      <c r="F124" s="58"/>
      <c r="G124" s="49"/>
      <c r="H124" s="50"/>
      <c r="I124" s="51"/>
      <c r="J124" s="53"/>
      <c r="K124" s="40"/>
      <c r="L124" s="43"/>
      <c r="M124" s="3" t="str">
        <f t="shared" si="19"/>
        <v/>
      </c>
      <c r="N124" s="3" t="str">
        <f t="shared" si="20"/>
        <v/>
      </c>
    </row>
    <row r="125" spans="1:17" ht="39.75" customHeight="1" x14ac:dyDescent="0.25">
      <c r="A125" s="36" t="e">
        <f t="shared" si="18"/>
        <v>#VALUE!</v>
      </c>
      <c r="B125" s="37" t="str">
        <f t="shared" si="24"/>
        <v/>
      </c>
      <c r="C125" s="38" t="str">
        <f t="shared" si="17"/>
        <v/>
      </c>
      <c r="D125" s="57"/>
      <c r="E125" s="40"/>
      <c r="F125" s="58"/>
      <c r="G125" s="49"/>
      <c r="H125" s="50"/>
      <c r="I125" s="51"/>
      <c r="J125" s="53"/>
      <c r="K125" s="40"/>
      <c r="L125" s="43"/>
      <c r="M125" s="3" t="str">
        <f t="shared" si="19"/>
        <v/>
      </c>
      <c r="N125" s="3" t="str">
        <f t="shared" si="20"/>
        <v/>
      </c>
    </row>
    <row r="126" spans="1:17" ht="39.75" customHeight="1" x14ac:dyDescent="0.25">
      <c r="A126" s="36" t="e">
        <f t="shared" si="18"/>
        <v>#VALUE!</v>
      </c>
      <c r="B126" s="37" t="str">
        <f t="shared" si="24"/>
        <v/>
      </c>
      <c r="C126" s="38" t="str">
        <f t="shared" si="17"/>
        <v/>
      </c>
      <c r="D126" s="57"/>
      <c r="E126" s="40"/>
      <c r="F126" s="58"/>
      <c r="G126" s="49"/>
      <c r="H126" s="50"/>
      <c r="I126" s="51"/>
      <c r="J126" s="53"/>
      <c r="K126" s="40"/>
      <c r="L126" s="43"/>
      <c r="M126" s="3" t="str">
        <f t="shared" si="19"/>
        <v/>
      </c>
      <c r="N126" s="3" t="str">
        <f t="shared" si="20"/>
        <v/>
      </c>
    </row>
    <row r="127" spans="1:17" ht="39.75" customHeight="1" x14ac:dyDescent="0.25">
      <c r="A127" s="36" t="e">
        <f t="shared" si="18"/>
        <v>#VALUE!</v>
      </c>
      <c r="B127" s="37" t="str">
        <f t="shared" si="24"/>
        <v/>
      </c>
      <c r="C127" s="38" t="str">
        <f t="shared" si="17"/>
        <v/>
      </c>
      <c r="D127" s="57"/>
      <c r="E127" s="40"/>
      <c r="F127" s="58"/>
      <c r="G127" s="49"/>
      <c r="H127" s="50"/>
      <c r="I127" s="51"/>
      <c r="J127" s="53"/>
      <c r="K127" s="40"/>
      <c r="L127" s="43"/>
      <c r="M127" s="3" t="str">
        <f t="shared" si="19"/>
        <v/>
      </c>
      <c r="N127" s="3" t="str">
        <f t="shared" si="20"/>
        <v/>
      </c>
    </row>
    <row r="128" spans="1:17" ht="39.75" customHeight="1" x14ac:dyDescent="0.25">
      <c r="A128" s="36" t="e">
        <f t="shared" si="18"/>
        <v>#VALUE!</v>
      </c>
      <c r="B128" s="37" t="str">
        <f t="shared" si="24"/>
        <v/>
      </c>
      <c r="C128" s="38" t="str">
        <f t="shared" si="17"/>
        <v/>
      </c>
      <c r="D128" s="57"/>
      <c r="E128" s="40"/>
      <c r="F128" s="58"/>
      <c r="G128" s="49"/>
      <c r="H128" s="50"/>
      <c r="I128" s="51"/>
      <c r="J128" s="53"/>
      <c r="K128" s="40"/>
      <c r="L128" s="43"/>
      <c r="M128" s="3" t="str">
        <f t="shared" si="19"/>
        <v/>
      </c>
      <c r="N128" s="3" t="str">
        <f t="shared" si="20"/>
        <v/>
      </c>
    </row>
    <row r="129" spans="1:14" ht="39.75" customHeight="1" x14ac:dyDescent="0.25">
      <c r="A129" s="36" t="e">
        <f t="shared" si="18"/>
        <v>#VALUE!</v>
      </c>
      <c r="B129" s="37" t="str">
        <f t="shared" si="24"/>
        <v/>
      </c>
      <c r="C129" s="38" t="str">
        <f t="shared" si="17"/>
        <v/>
      </c>
      <c r="D129" s="57"/>
      <c r="E129" s="40"/>
      <c r="F129" s="58"/>
      <c r="G129" s="49"/>
      <c r="H129" s="50"/>
      <c r="I129" s="51"/>
      <c r="J129" s="53"/>
      <c r="K129" s="40"/>
      <c r="L129" s="43"/>
      <c r="M129" s="3" t="str">
        <f t="shared" si="19"/>
        <v/>
      </c>
      <c r="N129" s="3" t="str">
        <f t="shared" si="20"/>
        <v/>
      </c>
    </row>
    <row r="130" spans="1:14" ht="39.75" customHeight="1" x14ac:dyDescent="0.25">
      <c r="A130" s="36" t="e">
        <f t="shared" si="18"/>
        <v>#VALUE!</v>
      </c>
      <c r="B130" s="37" t="str">
        <f t="shared" si="24"/>
        <v/>
      </c>
      <c r="C130" s="38" t="str">
        <f t="shared" si="17"/>
        <v/>
      </c>
      <c r="D130" s="57"/>
      <c r="E130" s="40"/>
      <c r="F130" s="58"/>
      <c r="G130" s="49"/>
      <c r="H130" s="50"/>
      <c r="I130" s="51"/>
      <c r="J130" s="53"/>
      <c r="K130" s="40"/>
      <c r="L130" s="43"/>
      <c r="M130" s="3" t="str">
        <f t="shared" si="19"/>
        <v/>
      </c>
      <c r="N130" s="3" t="str">
        <f t="shared" si="20"/>
        <v/>
      </c>
    </row>
    <row r="131" spans="1:14" ht="39.75" customHeight="1" x14ac:dyDescent="0.25">
      <c r="A131" s="36" t="e">
        <f t="shared" si="18"/>
        <v>#VALUE!</v>
      </c>
      <c r="B131" s="37" t="str">
        <f t="shared" si="24"/>
        <v/>
      </c>
      <c r="C131" s="38" t="str">
        <f t="shared" si="17"/>
        <v/>
      </c>
      <c r="D131" s="57"/>
      <c r="E131" s="40"/>
      <c r="F131" s="58"/>
      <c r="G131" s="49"/>
      <c r="H131" s="50"/>
      <c r="I131" s="51"/>
      <c r="J131" s="53"/>
      <c r="K131" s="40"/>
      <c r="L131" s="43"/>
      <c r="M131" s="3" t="str">
        <f t="shared" si="19"/>
        <v/>
      </c>
      <c r="N131" s="3" t="str">
        <f t="shared" si="20"/>
        <v/>
      </c>
    </row>
    <row r="132" spans="1:14" ht="39.75" customHeight="1" x14ac:dyDescent="0.25">
      <c r="A132" s="36" t="e">
        <f t="shared" si="18"/>
        <v>#VALUE!</v>
      </c>
      <c r="B132" s="37" t="str">
        <f t="shared" si="24"/>
        <v/>
      </c>
      <c r="C132" s="38" t="str">
        <f t="shared" si="17"/>
        <v/>
      </c>
      <c r="D132" s="57"/>
      <c r="E132" s="40"/>
      <c r="F132" s="58"/>
      <c r="G132" s="49"/>
      <c r="H132" s="50"/>
      <c r="I132" s="51"/>
      <c r="J132" s="53"/>
      <c r="K132" s="40"/>
      <c r="L132" s="43"/>
      <c r="M132" s="3" t="str">
        <f t="shared" si="19"/>
        <v/>
      </c>
      <c r="N132" s="3" t="str">
        <f t="shared" si="20"/>
        <v/>
      </c>
    </row>
    <row r="133" spans="1:14" ht="39.75" customHeight="1" x14ac:dyDescent="0.25">
      <c r="A133" s="36" t="e">
        <f t="shared" si="18"/>
        <v>#VALUE!</v>
      </c>
      <c r="B133" s="37" t="str">
        <f t="shared" si="24"/>
        <v/>
      </c>
      <c r="C133" s="38" t="str">
        <f t="shared" si="17"/>
        <v/>
      </c>
      <c r="D133" s="57"/>
      <c r="E133" s="40"/>
      <c r="F133" s="58"/>
      <c r="G133" s="49"/>
      <c r="H133" s="50"/>
      <c r="I133" s="51"/>
      <c r="J133" s="53"/>
      <c r="K133" s="40"/>
      <c r="L133" s="43"/>
      <c r="M133" s="3" t="str">
        <f t="shared" si="19"/>
        <v/>
      </c>
      <c r="N133" s="3" t="str">
        <f t="shared" si="20"/>
        <v/>
      </c>
    </row>
    <row r="134" spans="1:14" ht="39.75" customHeight="1" x14ac:dyDescent="0.25">
      <c r="A134" s="36" t="e">
        <f t="shared" si="18"/>
        <v>#VALUE!</v>
      </c>
      <c r="B134" s="37" t="str">
        <f t="shared" si="24"/>
        <v/>
      </c>
      <c r="C134" s="38" t="str">
        <f t="shared" si="17"/>
        <v/>
      </c>
      <c r="D134" s="57"/>
      <c r="E134" s="40"/>
      <c r="F134" s="58"/>
      <c r="G134" s="49"/>
      <c r="H134" s="50"/>
      <c r="I134" s="51"/>
      <c r="J134" s="53"/>
      <c r="K134" s="40"/>
      <c r="L134" s="43"/>
      <c r="M134" s="3" t="str">
        <f t="shared" si="19"/>
        <v/>
      </c>
      <c r="N134" s="3" t="str">
        <f t="shared" si="20"/>
        <v/>
      </c>
    </row>
    <row r="135" spans="1:14" ht="39.75" customHeight="1" x14ac:dyDescent="0.25">
      <c r="A135" s="36" t="e">
        <f t="shared" si="18"/>
        <v>#VALUE!</v>
      </c>
      <c r="B135" s="37" t="str">
        <f t="shared" si="24"/>
        <v/>
      </c>
      <c r="C135" s="38" t="str">
        <f t="shared" ref="C135:C198" si="25">IF(ISBLANK(D135),"",D135)</f>
        <v/>
      </c>
      <c r="D135" s="57"/>
      <c r="E135" s="40"/>
      <c r="F135" s="58"/>
      <c r="G135" s="49"/>
      <c r="H135" s="50"/>
      <c r="I135" s="51"/>
      <c r="J135" s="53"/>
      <c r="K135" s="40"/>
      <c r="L135" s="43"/>
      <c r="M135" s="3" t="str">
        <f t="shared" si="19"/>
        <v/>
      </c>
      <c r="N135" s="3" t="str">
        <f t="shared" si="20"/>
        <v/>
      </c>
    </row>
    <row r="136" spans="1:14" ht="39.75" customHeight="1" x14ac:dyDescent="0.25">
      <c r="A136" s="36" t="e">
        <f t="shared" ref="A136:A199" si="26">IF(L136="NAVETTE INTERNE","",IF(C136=EOMONTH(C136,0),MONTH(C136)+1,IF(C136="","",MONTH(C136))))</f>
        <v>#VALUE!</v>
      </c>
      <c r="B136" s="37" t="str">
        <f t="shared" si="24"/>
        <v/>
      </c>
      <c r="C136" s="38" t="str">
        <f t="shared" si="25"/>
        <v/>
      </c>
      <c r="D136" s="57"/>
      <c r="E136" s="40"/>
      <c r="F136" s="58"/>
      <c r="G136" s="49"/>
      <c r="H136" s="50"/>
      <c r="I136" s="51"/>
      <c r="J136" s="53"/>
      <c r="K136" s="40"/>
      <c r="L136" s="43"/>
      <c r="M136" s="3" t="str">
        <f t="shared" ref="M136:M200" si="27">IF(ISBLANK(E136),"",1)</f>
        <v/>
      </c>
      <c r="N136" s="3" t="str">
        <f t="shared" si="20"/>
        <v/>
      </c>
    </row>
    <row r="137" spans="1:14" ht="39.75" customHeight="1" x14ac:dyDescent="0.25">
      <c r="A137" s="36" t="e">
        <f t="shared" si="26"/>
        <v>#VALUE!</v>
      </c>
      <c r="B137" s="37" t="str">
        <f t="shared" si="24"/>
        <v/>
      </c>
      <c r="C137" s="38" t="str">
        <f t="shared" si="25"/>
        <v/>
      </c>
      <c r="D137" s="57"/>
      <c r="E137" s="40"/>
      <c r="F137" s="58"/>
      <c r="G137" s="49"/>
      <c r="H137" s="50"/>
      <c r="I137" s="51"/>
      <c r="J137" s="53"/>
      <c r="K137" s="40"/>
      <c r="L137" s="43"/>
      <c r="M137" s="3" t="str">
        <f t="shared" si="27"/>
        <v/>
      </c>
      <c r="N137" s="3" t="str">
        <f t="shared" ref="N137:N201" si="28">IF((L137)="","",MONTH(J137))</f>
        <v/>
      </c>
    </row>
    <row r="138" spans="1:14" ht="39.75" customHeight="1" x14ac:dyDescent="0.25">
      <c r="A138" s="36" t="e">
        <f t="shared" si="26"/>
        <v>#VALUE!</v>
      </c>
      <c r="B138" s="37" t="str">
        <f t="shared" si="24"/>
        <v/>
      </c>
      <c r="C138" s="38" t="str">
        <f t="shared" si="25"/>
        <v/>
      </c>
      <c r="D138" s="57"/>
      <c r="E138" s="40"/>
      <c r="F138" s="58"/>
      <c r="G138" s="49"/>
      <c r="H138" s="50"/>
      <c r="I138" s="51"/>
      <c r="J138" s="53"/>
      <c r="K138" s="40"/>
      <c r="L138" s="43"/>
      <c r="M138" s="3" t="str">
        <f t="shared" si="27"/>
        <v/>
      </c>
      <c r="N138" s="3" t="str">
        <f t="shared" si="28"/>
        <v/>
      </c>
    </row>
    <row r="139" spans="1:14" ht="39.75" customHeight="1" x14ac:dyDescent="0.25">
      <c r="A139" s="36" t="e">
        <f t="shared" si="26"/>
        <v>#VALUE!</v>
      </c>
      <c r="B139" s="37" t="str">
        <f t="shared" si="24"/>
        <v/>
      </c>
      <c r="C139" s="38" t="str">
        <f t="shared" si="25"/>
        <v/>
      </c>
      <c r="D139" s="57"/>
      <c r="E139" s="40"/>
      <c r="F139" s="58"/>
      <c r="G139" s="49"/>
      <c r="H139" s="50"/>
      <c r="I139" s="51"/>
      <c r="J139" s="53"/>
      <c r="K139" s="40"/>
      <c r="L139" s="43"/>
      <c r="M139" s="3" t="str">
        <f t="shared" si="27"/>
        <v/>
      </c>
      <c r="N139" s="3" t="str">
        <f t="shared" si="28"/>
        <v/>
      </c>
    </row>
    <row r="140" spans="1:14" ht="39.75" customHeight="1" x14ac:dyDescent="0.25">
      <c r="A140" s="36" t="e">
        <f t="shared" si="26"/>
        <v>#VALUE!</v>
      </c>
      <c r="B140" s="37" t="str">
        <f t="shared" si="24"/>
        <v/>
      </c>
      <c r="C140" s="38" t="str">
        <f t="shared" si="25"/>
        <v/>
      </c>
      <c r="D140" s="57"/>
      <c r="E140" s="40"/>
      <c r="F140" s="58"/>
      <c r="G140" s="49"/>
      <c r="H140" s="50"/>
      <c r="I140" s="51"/>
      <c r="J140" s="53"/>
      <c r="K140" s="40"/>
      <c r="L140" s="43"/>
      <c r="M140" s="3" t="str">
        <f t="shared" si="27"/>
        <v/>
      </c>
      <c r="N140" s="3" t="str">
        <f t="shared" si="28"/>
        <v/>
      </c>
    </row>
    <row r="141" spans="1:14" ht="39.75" customHeight="1" x14ac:dyDescent="0.25">
      <c r="A141" s="36" t="e">
        <f t="shared" si="26"/>
        <v>#VALUE!</v>
      </c>
      <c r="B141" s="37" t="str">
        <f t="shared" si="24"/>
        <v/>
      </c>
      <c r="C141" s="38" t="str">
        <f t="shared" si="25"/>
        <v/>
      </c>
      <c r="D141" s="57"/>
      <c r="E141" s="40"/>
      <c r="F141" s="58"/>
      <c r="G141" s="49"/>
      <c r="H141" s="50"/>
      <c r="I141" s="51"/>
      <c r="J141" s="53"/>
      <c r="K141" s="40"/>
      <c r="L141" s="43"/>
      <c r="M141" s="3" t="str">
        <f t="shared" si="27"/>
        <v/>
      </c>
      <c r="N141" s="3" t="str">
        <f t="shared" si="28"/>
        <v/>
      </c>
    </row>
    <row r="142" spans="1:14" ht="39.75" customHeight="1" x14ac:dyDescent="0.25">
      <c r="A142" s="36" t="e">
        <f t="shared" si="26"/>
        <v>#VALUE!</v>
      </c>
      <c r="B142" s="37" t="str">
        <f t="shared" si="24"/>
        <v/>
      </c>
      <c r="C142" s="38" t="str">
        <f t="shared" si="25"/>
        <v/>
      </c>
      <c r="D142" s="57"/>
      <c r="E142" s="40"/>
      <c r="F142" s="58"/>
      <c r="G142" s="49"/>
      <c r="H142" s="50"/>
      <c r="I142" s="51"/>
      <c r="J142" s="53"/>
      <c r="K142" s="40"/>
      <c r="L142" s="43"/>
      <c r="M142" s="3" t="str">
        <f t="shared" si="27"/>
        <v/>
      </c>
      <c r="N142" s="3" t="str">
        <f t="shared" si="28"/>
        <v/>
      </c>
    </row>
    <row r="143" spans="1:14" ht="39.75" customHeight="1" x14ac:dyDescent="0.25">
      <c r="A143" s="36" t="e">
        <f t="shared" si="26"/>
        <v>#VALUE!</v>
      </c>
      <c r="B143" s="37" t="str">
        <f t="shared" si="24"/>
        <v/>
      </c>
      <c r="C143" s="38" t="str">
        <f t="shared" si="25"/>
        <v/>
      </c>
      <c r="D143" s="57"/>
      <c r="E143" s="40"/>
      <c r="F143" s="58"/>
      <c r="G143" s="49"/>
      <c r="H143" s="50"/>
      <c r="I143" s="51"/>
      <c r="J143" s="53"/>
      <c r="K143" s="40"/>
      <c r="L143" s="43"/>
      <c r="M143" s="3" t="str">
        <f t="shared" si="27"/>
        <v/>
      </c>
      <c r="N143" s="3" t="str">
        <f t="shared" si="28"/>
        <v/>
      </c>
    </row>
    <row r="144" spans="1:14" ht="39.75" customHeight="1" x14ac:dyDescent="0.25">
      <c r="A144" s="36" t="e">
        <f t="shared" si="26"/>
        <v>#VALUE!</v>
      </c>
      <c r="B144" s="37" t="str">
        <f t="shared" si="24"/>
        <v/>
      </c>
      <c r="C144" s="38" t="str">
        <f t="shared" si="25"/>
        <v/>
      </c>
      <c r="D144" s="57"/>
      <c r="E144" s="40"/>
      <c r="F144" s="58"/>
      <c r="G144" s="49"/>
      <c r="H144" s="50"/>
      <c r="I144" s="51"/>
      <c r="J144" s="53"/>
      <c r="K144" s="40"/>
      <c r="L144" s="43"/>
      <c r="M144" s="3" t="str">
        <f t="shared" si="27"/>
        <v/>
      </c>
      <c r="N144" s="3" t="str">
        <f t="shared" si="28"/>
        <v/>
      </c>
    </row>
    <row r="145" spans="1:14" ht="39.75" customHeight="1" x14ac:dyDescent="0.25">
      <c r="A145" s="36" t="e">
        <f t="shared" si="26"/>
        <v>#VALUE!</v>
      </c>
      <c r="B145" s="37" t="str">
        <f t="shared" si="24"/>
        <v/>
      </c>
      <c r="C145" s="38" t="str">
        <f t="shared" si="25"/>
        <v/>
      </c>
      <c r="D145" s="57"/>
      <c r="E145" s="40"/>
      <c r="F145" s="58"/>
      <c r="G145" s="49"/>
      <c r="H145" s="50"/>
      <c r="I145" s="51"/>
      <c r="J145" s="53"/>
      <c r="K145" s="40"/>
      <c r="L145" s="43"/>
      <c r="M145" s="3" t="str">
        <f t="shared" si="27"/>
        <v/>
      </c>
      <c r="N145" s="3" t="str">
        <f t="shared" si="28"/>
        <v/>
      </c>
    </row>
    <row r="146" spans="1:14" ht="39.75" customHeight="1" x14ac:dyDescent="0.25">
      <c r="A146" s="36" t="e">
        <f t="shared" si="26"/>
        <v>#VALUE!</v>
      </c>
      <c r="B146" s="37" t="str">
        <f t="shared" si="24"/>
        <v/>
      </c>
      <c r="C146" s="38" t="str">
        <f t="shared" si="25"/>
        <v/>
      </c>
      <c r="D146" s="57"/>
      <c r="E146" s="40"/>
      <c r="F146" s="58"/>
      <c r="G146" s="49"/>
      <c r="H146" s="50"/>
      <c r="I146" s="51"/>
      <c r="J146" s="53"/>
      <c r="K146" s="40"/>
      <c r="L146" s="43"/>
      <c r="M146" s="3" t="str">
        <f t="shared" si="27"/>
        <v/>
      </c>
      <c r="N146" s="3" t="str">
        <f t="shared" si="28"/>
        <v/>
      </c>
    </row>
    <row r="147" spans="1:14" ht="39.75" customHeight="1" x14ac:dyDescent="0.25">
      <c r="A147" s="36" t="e">
        <f t="shared" si="26"/>
        <v>#VALUE!</v>
      </c>
      <c r="B147" s="37" t="str">
        <f t="shared" si="24"/>
        <v/>
      </c>
      <c r="C147" s="38" t="str">
        <f t="shared" si="25"/>
        <v/>
      </c>
      <c r="D147" s="57"/>
      <c r="E147" s="40"/>
      <c r="F147" s="58"/>
      <c r="G147" s="49"/>
      <c r="H147" s="50"/>
      <c r="I147" s="51"/>
      <c r="J147" s="53"/>
      <c r="K147" s="40"/>
      <c r="L147" s="43"/>
      <c r="M147" s="3" t="str">
        <f t="shared" si="27"/>
        <v/>
      </c>
      <c r="N147" s="3" t="str">
        <f t="shared" si="28"/>
        <v/>
      </c>
    </row>
    <row r="148" spans="1:14" ht="39.75" customHeight="1" x14ac:dyDescent="0.25">
      <c r="A148" s="36" t="e">
        <f t="shared" si="26"/>
        <v>#VALUE!</v>
      </c>
      <c r="B148" s="37" t="str">
        <f t="shared" si="24"/>
        <v/>
      </c>
      <c r="C148" s="38" t="str">
        <f t="shared" si="25"/>
        <v/>
      </c>
      <c r="D148" s="57"/>
      <c r="E148" s="40"/>
      <c r="F148" s="58"/>
      <c r="G148" s="49"/>
      <c r="H148" s="50"/>
      <c r="I148" s="51"/>
      <c r="J148" s="53"/>
      <c r="K148" s="40"/>
      <c r="L148" s="43"/>
      <c r="M148" s="3" t="str">
        <f t="shared" si="27"/>
        <v/>
      </c>
      <c r="N148" s="3" t="str">
        <f t="shared" si="28"/>
        <v/>
      </c>
    </row>
    <row r="149" spans="1:14" ht="39.75" customHeight="1" x14ac:dyDescent="0.25">
      <c r="A149" s="36" t="e">
        <f t="shared" si="26"/>
        <v>#VALUE!</v>
      </c>
      <c r="B149" s="37" t="str">
        <f t="shared" si="24"/>
        <v/>
      </c>
      <c r="C149" s="38" t="str">
        <f t="shared" si="25"/>
        <v/>
      </c>
      <c r="D149" s="57"/>
      <c r="E149" s="40"/>
      <c r="F149" s="58"/>
      <c r="G149" s="49"/>
      <c r="H149" s="50"/>
      <c r="I149" s="51"/>
      <c r="J149" s="53"/>
      <c r="K149" s="40"/>
      <c r="L149" s="43"/>
      <c r="M149" s="3" t="str">
        <f t="shared" si="27"/>
        <v/>
      </c>
      <c r="N149" s="3" t="str">
        <f t="shared" si="28"/>
        <v/>
      </c>
    </row>
    <row r="150" spans="1:14" ht="39.75" customHeight="1" x14ac:dyDescent="0.25">
      <c r="A150" s="36" t="e">
        <f t="shared" si="26"/>
        <v>#VALUE!</v>
      </c>
      <c r="B150" s="37" t="str">
        <f t="shared" si="24"/>
        <v/>
      </c>
      <c r="C150" s="38" t="str">
        <f t="shared" si="25"/>
        <v/>
      </c>
      <c r="D150" s="57"/>
      <c r="E150" s="40"/>
      <c r="F150" s="58"/>
      <c r="G150" s="49"/>
      <c r="H150" s="50"/>
      <c r="I150" s="51"/>
      <c r="J150" s="53"/>
      <c r="K150" s="40"/>
      <c r="L150" s="43"/>
      <c r="M150" s="3" t="str">
        <f t="shared" si="27"/>
        <v/>
      </c>
      <c r="N150" s="3" t="str">
        <f t="shared" si="28"/>
        <v/>
      </c>
    </row>
    <row r="151" spans="1:14" ht="39.75" customHeight="1" x14ac:dyDescent="0.25">
      <c r="A151" s="36" t="e">
        <f t="shared" si="26"/>
        <v>#VALUE!</v>
      </c>
      <c r="B151" s="37" t="str">
        <f t="shared" si="24"/>
        <v/>
      </c>
      <c r="C151" s="38" t="str">
        <f t="shared" si="25"/>
        <v/>
      </c>
      <c r="D151" s="57"/>
      <c r="E151" s="40"/>
      <c r="F151" s="58"/>
      <c r="G151" s="49"/>
      <c r="H151" s="50"/>
      <c r="I151" s="51"/>
      <c r="J151" s="53"/>
      <c r="K151" s="40"/>
      <c r="L151" s="43"/>
      <c r="M151" s="3" t="str">
        <f t="shared" si="27"/>
        <v/>
      </c>
      <c r="N151" s="3" t="str">
        <f t="shared" si="28"/>
        <v/>
      </c>
    </row>
    <row r="152" spans="1:14" ht="39.75" customHeight="1" x14ac:dyDescent="0.25">
      <c r="A152" s="36" t="e">
        <f t="shared" si="26"/>
        <v>#VALUE!</v>
      </c>
      <c r="B152" s="37" t="str">
        <f t="shared" si="24"/>
        <v/>
      </c>
      <c r="C152" s="38" t="str">
        <f t="shared" si="25"/>
        <v/>
      </c>
      <c r="D152" s="57"/>
      <c r="E152" s="40"/>
      <c r="F152" s="58"/>
      <c r="G152" s="49"/>
      <c r="H152" s="50"/>
      <c r="I152" s="51"/>
      <c r="J152" s="59"/>
      <c r="K152" s="40"/>
      <c r="L152" s="43"/>
      <c r="M152" s="3" t="str">
        <f t="shared" si="27"/>
        <v/>
      </c>
      <c r="N152" s="3" t="str">
        <f t="shared" si="28"/>
        <v/>
      </c>
    </row>
    <row r="153" spans="1:14" ht="39.75" customHeight="1" x14ac:dyDescent="0.25">
      <c r="A153" s="36" t="e">
        <f t="shared" si="26"/>
        <v>#VALUE!</v>
      </c>
      <c r="B153" s="37" t="str">
        <f t="shared" si="24"/>
        <v/>
      </c>
      <c r="C153" s="38" t="str">
        <f t="shared" si="25"/>
        <v/>
      </c>
      <c r="D153" s="57"/>
      <c r="E153" s="40"/>
      <c r="F153" s="58"/>
      <c r="G153" s="49"/>
      <c r="H153" s="50"/>
      <c r="I153" s="51"/>
      <c r="J153" s="53"/>
      <c r="K153" s="40"/>
      <c r="L153" s="43"/>
      <c r="M153" s="3" t="str">
        <f t="shared" si="27"/>
        <v/>
      </c>
      <c r="N153" s="3" t="str">
        <f t="shared" si="28"/>
        <v/>
      </c>
    </row>
    <row r="154" spans="1:14" ht="39.75" customHeight="1" x14ac:dyDescent="0.25">
      <c r="A154" s="36" t="e">
        <f t="shared" si="26"/>
        <v>#VALUE!</v>
      </c>
      <c r="B154" s="37" t="str">
        <f t="shared" si="24"/>
        <v/>
      </c>
      <c r="C154" s="38" t="str">
        <f t="shared" si="25"/>
        <v/>
      </c>
      <c r="D154" s="57"/>
      <c r="E154" s="40"/>
      <c r="F154" s="58"/>
      <c r="G154" s="49"/>
      <c r="H154" s="50"/>
      <c r="I154" s="51"/>
      <c r="J154" s="53"/>
      <c r="K154" s="40"/>
      <c r="L154" s="43"/>
      <c r="M154" s="3" t="str">
        <f t="shared" si="27"/>
        <v/>
      </c>
      <c r="N154" s="3" t="str">
        <f t="shared" si="28"/>
        <v/>
      </c>
    </row>
    <row r="155" spans="1:14" ht="39.75" customHeight="1" x14ac:dyDescent="0.25">
      <c r="A155" s="36" t="e">
        <f t="shared" si="26"/>
        <v>#VALUE!</v>
      </c>
      <c r="B155" s="37" t="str">
        <f t="shared" si="24"/>
        <v/>
      </c>
      <c r="C155" s="38" t="str">
        <f t="shared" si="25"/>
        <v/>
      </c>
      <c r="D155" s="57"/>
      <c r="E155" s="40"/>
      <c r="F155" s="58"/>
      <c r="G155" s="49"/>
      <c r="H155" s="50"/>
      <c r="I155" s="51"/>
      <c r="J155" s="53"/>
      <c r="K155" s="40"/>
      <c r="L155" s="43"/>
      <c r="M155" s="3" t="str">
        <f t="shared" si="27"/>
        <v/>
      </c>
      <c r="N155" s="3" t="str">
        <f t="shared" si="28"/>
        <v/>
      </c>
    </row>
    <row r="156" spans="1:14" ht="39.75" customHeight="1" x14ac:dyDescent="0.25">
      <c r="A156" s="36" t="e">
        <f t="shared" si="26"/>
        <v>#VALUE!</v>
      </c>
      <c r="B156" s="37" t="str">
        <f t="shared" si="24"/>
        <v/>
      </c>
      <c r="C156" s="38" t="str">
        <f t="shared" si="25"/>
        <v/>
      </c>
      <c r="D156" s="57"/>
      <c r="E156" s="40"/>
      <c r="F156" s="58"/>
      <c r="G156" s="49"/>
      <c r="H156" s="50"/>
      <c r="I156" s="51"/>
      <c r="J156" s="53"/>
      <c r="K156" s="40"/>
      <c r="L156" s="43"/>
      <c r="M156" s="3" t="str">
        <f t="shared" si="27"/>
        <v/>
      </c>
      <c r="N156" s="3"/>
    </row>
    <row r="157" spans="1:14" ht="39.75" customHeight="1" x14ac:dyDescent="0.25">
      <c r="A157" s="36" t="e">
        <f t="shared" si="26"/>
        <v>#VALUE!</v>
      </c>
      <c r="B157" s="37" t="str">
        <f t="shared" si="24"/>
        <v/>
      </c>
      <c r="C157" s="38" t="str">
        <f t="shared" si="25"/>
        <v/>
      </c>
      <c r="D157" s="57"/>
      <c r="E157" s="40"/>
      <c r="F157" s="58"/>
      <c r="G157" s="49"/>
      <c r="H157" s="50"/>
      <c r="I157" s="51"/>
      <c r="J157" s="53"/>
      <c r="K157" s="40"/>
      <c r="L157" s="43"/>
      <c r="M157" s="3" t="str">
        <f t="shared" si="27"/>
        <v/>
      </c>
      <c r="N157" s="3" t="str">
        <f t="shared" si="28"/>
        <v/>
      </c>
    </row>
    <row r="158" spans="1:14" ht="39.75" customHeight="1" x14ac:dyDescent="0.25">
      <c r="A158" s="36" t="e">
        <f t="shared" si="26"/>
        <v>#VALUE!</v>
      </c>
      <c r="B158" s="37" t="str">
        <f t="shared" si="24"/>
        <v/>
      </c>
      <c r="C158" s="38" t="str">
        <f t="shared" si="25"/>
        <v/>
      </c>
      <c r="D158" s="57"/>
      <c r="E158" s="40"/>
      <c r="F158" s="58"/>
      <c r="G158" s="49"/>
      <c r="H158" s="50"/>
      <c r="I158" s="51"/>
      <c r="J158" s="53"/>
      <c r="K158" s="40"/>
      <c r="L158" s="43"/>
      <c r="M158" s="3" t="str">
        <f t="shared" si="27"/>
        <v/>
      </c>
      <c r="N158" s="3" t="str">
        <f t="shared" si="28"/>
        <v/>
      </c>
    </row>
    <row r="159" spans="1:14" ht="39.75" customHeight="1" x14ac:dyDescent="0.25">
      <c r="A159" s="36" t="e">
        <f t="shared" si="26"/>
        <v>#VALUE!</v>
      </c>
      <c r="B159" s="37" t="str">
        <f t="shared" si="24"/>
        <v/>
      </c>
      <c r="C159" s="38" t="str">
        <f t="shared" si="25"/>
        <v/>
      </c>
      <c r="D159" s="57"/>
      <c r="E159" s="40"/>
      <c r="F159" s="58"/>
      <c r="G159" s="49"/>
      <c r="H159" s="50"/>
      <c r="I159" s="51"/>
      <c r="J159" s="53"/>
      <c r="K159" s="40"/>
      <c r="L159" s="43"/>
      <c r="M159" s="3" t="str">
        <f t="shared" si="27"/>
        <v/>
      </c>
      <c r="N159" s="3" t="str">
        <f t="shared" si="28"/>
        <v/>
      </c>
    </row>
    <row r="160" spans="1:14" ht="39.75" customHeight="1" x14ac:dyDescent="0.25">
      <c r="A160" s="36" t="e">
        <f t="shared" si="26"/>
        <v>#VALUE!</v>
      </c>
      <c r="B160" s="37" t="str">
        <f t="shared" si="24"/>
        <v/>
      </c>
      <c r="C160" s="38" t="str">
        <f t="shared" si="25"/>
        <v/>
      </c>
      <c r="D160" s="57"/>
      <c r="E160" s="40"/>
      <c r="F160" s="58"/>
      <c r="G160" s="49"/>
      <c r="H160" s="50"/>
      <c r="I160" s="51"/>
      <c r="J160" s="53"/>
      <c r="K160" s="40"/>
      <c r="L160" s="43"/>
      <c r="M160" s="3" t="str">
        <f t="shared" si="27"/>
        <v/>
      </c>
      <c r="N160" s="3" t="str">
        <f t="shared" si="28"/>
        <v/>
      </c>
    </row>
    <row r="161" spans="1:14" ht="39.75" customHeight="1" x14ac:dyDescent="0.25">
      <c r="A161" s="36" t="e">
        <f t="shared" si="26"/>
        <v>#VALUE!</v>
      </c>
      <c r="B161" s="37" t="str">
        <f t="shared" si="24"/>
        <v/>
      </c>
      <c r="C161" s="38" t="str">
        <f t="shared" si="25"/>
        <v/>
      </c>
      <c r="D161" s="57"/>
      <c r="E161" s="40"/>
      <c r="F161" s="58"/>
      <c r="G161" s="49"/>
      <c r="H161" s="50"/>
      <c r="I161" s="51"/>
      <c r="J161" s="53"/>
      <c r="K161" s="40"/>
      <c r="L161" s="43"/>
      <c r="M161" s="3" t="str">
        <f t="shared" si="27"/>
        <v/>
      </c>
      <c r="N161" s="3" t="str">
        <f t="shared" si="28"/>
        <v/>
      </c>
    </row>
    <row r="162" spans="1:14" ht="39.75" customHeight="1" x14ac:dyDescent="0.25">
      <c r="A162" s="36" t="e">
        <f t="shared" si="26"/>
        <v>#VALUE!</v>
      </c>
      <c r="B162" s="37" t="str">
        <f t="shared" si="24"/>
        <v/>
      </c>
      <c r="C162" s="38" t="str">
        <f t="shared" si="25"/>
        <v/>
      </c>
      <c r="D162" s="57"/>
      <c r="E162" s="40"/>
      <c r="F162" s="58"/>
      <c r="G162" s="49"/>
      <c r="H162" s="50"/>
      <c r="I162" s="51"/>
      <c r="J162" s="53"/>
      <c r="K162" s="40"/>
      <c r="L162" s="43"/>
      <c r="M162" s="3" t="str">
        <f t="shared" si="27"/>
        <v/>
      </c>
      <c r="N162" s="3" t="str">
        <f t="shared" si="28"/>
        <v/>
      </c>
    </row>
    <row r="163" spans="1:14" ht="39.75" customHeight="1" x14ac:dyDescent="0.25">
      <c r="A163" s="36" t="e">
        <f t="shared" si="26"/>
        <v>#VALUE!</v>
      </c>
      <c r="B163" s="37" t="str">
        <f t="shared" si="24"/>
        <v/>
      </c>
      <c r="C163" s="38" t="str">
        <f t="shared" si="25"/>
        <v/>
      </c>
      <c r="D163" s="57"/>
      <c r="E163" s="40"/>
      <c r="F163" s="58"/>
      <c r="G163" s="49"/>
      <c r="H163" s="50"/>
      <c r="I163" s="51"/>
      <c r="J163" s="53"/>
      <c r="K163" s="40"/>
      <c r="L163" s="43"/>
      <c r="M163" s="3" t="str">
        <f t="shared" si="27"/>
        <v/>
      </c>
      <c r="N163" s="3" t="str">
        <f t="shared" si="28"/>
        <v/>
      </c>
    </row>
    <row r="164" spans="1:14" ht="39.75" customHeight="1" x14ac:dyDescent="0.25">
      <c r="A164" s="36" t="e">
        <f t="shared" si="26"/>
        <v>#VALUE!</v>
      </c>
      <c r="B164" s="37" t="str">
        <f t="shared" si="24"/>
        <v/>
      </c>
      <c r="C164" s="38" t="str">
        <f t="shared" si="25"/>
        <v/>
      </c>
      <c r="D164" s="57"/>
      <c r="E164" s="40"/>
      <c r="F164" s="58"/>
      <c r="G164" s="49"/>
      <c r="H164" s="50"/>
      <c r="I164" s="51"/>
      <c r="J164" s="53"/>
      <c r="K164" s="40"/>
      <c r="L164" s="43"/>
      <c r="M164" s="3" t="str">
        <f t="shared" si="27"/>
        <v/>
      </c>
      <c r="N164" s="3" t="str">
        <f t="shared" si="28"/>
        <v/>
      </c>
    </row>
    <row r="165" spans="1:14" ht="39.75" customHeight="1" x14ac:dyDescent="0.25">
      <c r="A165" s="36" t="e">
        <f t="shared" si="26"/>
        <v>#VALUE!</v>
      </c>
      <c r="B165" s="37" t="str">
        <f t="shared" si="24"/>
        <v/>
      </c>
      <c r="C165" s="38" t="str">
        <f t="shared" si="25"/>
        <v/>
      </c>
      <c r="D165" s="57"/>
      <c r="E165" s="40"/>
      <c r="F165" s="58"/>
      <c r="G165" s="49"/>
      <c r="H165" s="50"/>
      <c r="I165" s="51"/>
      <c r="J165" s="53"/>
      <c r="K165" s="40"/>
      <c r="L165" s="43"/>
      <c r="M165" s="3" t="str">
        <f t="shared" si="27"/>
        <v/>
      </c>
      <c r="N165" s="3" t="str">
        <f t="shared" si="28"/>
        <v/>
      </c>
    </row>
    <row r="166" spans="1:14" ht="39.75" customHeight="1" x14ac:dyDescent="0.25">
      <c r="A166" s="36" t="e">
        <f t="shared" si="26"/>
        <v>#VALUE!</v>
      </c>
      <c r="B166" s="37" t="str">
        <f t="shared" si="24"/>
        <v/>
      </c>
      <c r="C166" s="38" t="str">
        <f t="shared" si="25"/>
        <v/>
      </c>
      <c r="D166" s="57"/>
      <c r="E166" s="40"/>
      <c r="F166" s="58"/>
      <c r="G166" s="49"/>
      <c r="H166" s="50"/>
      <c r="I166" s="51"/>
      <c r="J166" s="53"/>
      <c r="K166" s="40"/>
      <c r="L166" s="43"/>
      <c r="M166" s="3" t="str">
        <f t="shared" si="27"/>
        <v/>
      </c>
      <c r="N166" s="3" t="str">
        <f t="shared" si="28"/>
        <v/>
      </c>
    </row>
    <row r="167" spans="1:14" ht="39.75" customHeight="1" x14ac:dyDescent="0.25">
      <c r="A167" s="36" t="e">
        <f t="shared" si="26"/>
        <v>#VALUE!</v>
      </c>
      <c r="B167" s="37" t="str">
        <f t="shared" si="24"/>
        <v/>
      </c>
      <c r="C167" s="38" t="str">
        <f t="shared" si="25"/>
        <v/>
      </c>
      <c r="D167" s="57"/>
      <c r="E167" s="40"/>
      <c r="F167" s="58"/>
      <c r="G167" s="49"/>
      <c r="H167" s="50"/>
      <c r="I167" s="51"/>
      <c r="J167" s="53"/>
      <c r="K167" s="40"/>
      <c r="L167" s="43"/>
      <c r="M167" s="3" t="str">
        <f t="shared" si="27"/>
        <v/>
      </c>
      <c r="N167" s="3" t="str">
        <f t="shared" si="28"/>
        <v/>
      </c>
    </row>
    <row r="168" spans="1:14" ht="39.75" customHeight="1" x14ac:dyDescent="0.25">
      <c r="A168" s="36" t="e">
        <f t="shared" si="26"/>
        <v>#VALUE!</v>
      </c>
      <c r="B168" s="37" t="str">
        <f t="shared" si="24"/>
        <v/>
      </c>
      <c r="C168" s="38" t="str">
        <f t="shared" si="25"/>
        <v/>
      </c>
      <c r="D168" s="57"/>
      <c r="E168" s="40"/>
      <c r="F168" s="58"/>
      <c r="G168" s="49"/>
      <c r="H168" s="50"/>
      <c r="I168" s="51"/>
      <c r="J168" s="53"/>
      <c r="K168" s="40"/>
      <c r="L168" s="43"/>
      <c r="M168" s="3" t="str">
        <f t="shared" si="27"/>
        <v/>
      </c>
      <c r="N168" s="3" t="str">
        <f t="shared" si="28"/>
        <v/>
      </c>
    </row>
    <row r="169" spans="1:14" ht="39.75" customHeight="1" x14ac:dyDescent="0.25">
      <c r="A169" s="36" t="e">
        <f t="shared" si="26"/>
        <v>#VALUE!</v>
      </c>
      <c r="B169" s="37" t="str">
        <f t="shared" si="24"/>
        <v/>
      </c>
      <c r="C169" s="38" t="str">
        <f t="shared" si="25"/>
        <v/>
      </c>
      <c r="D169" s="57"/>
      <c r="E169" s="40"/>
      <c r="F169" s="58"/>
      <c r="G169" s="49"/>
      <c r="H169" s="50"/>
      <c r="I169" s="51"/>
      <c r="J169" s="53"/>
      <c r="K169" s="40"/>
      <c r="L169" s="43"/>
      <c r="M169" s="3" t="str">
        <f t="shared" si="27"/>
        <v/>
      </c>
      <c r="N169" s="3" t="str">
        <f t="shared" si="28"/>
        <v/>
      </c>
    </row>
    <row r="170" spans="1:14" ht="39.75" customHeight="1" x14ac:dyDescent="0.25">
      <c r="A170" s="36" t="e">
        <f t="shared" si="26"/>
        <v>#VALUE!</v>
      </c>
      <c r="B170" s="37" t="str">
        <f t="shared" si="24"/>
        <v/>
      </c>
      <c r="C170" s="38" t="str">
        <f t="shared" si="25"/>
        <v/>
      </c>
      <c r="D170" s="57"/>
      <c r="E170" s="40"/>
      <c r="F170" s="58"/>
      <c r="G170" s="49"/>
      <c r="H170" s="50"/>
      <c r="I170" s="51"/>
      <c r="J170" s="53"/>
      <c r="K170" s="40"/>
      <c r="L170" s="43"/>
      <c r="M170" s="3" t="str">
        <f t="shared" si="27"/>
        <v/>
      </c>
      <c r="N170" s="3" t="str">
        <f t="shared" si="28"/>
        <v/>
      </c>
    </row>
    <row r="171" spans="1:14" ht="39.75" customHeight="1" x14ac:dyDescent="0.25">
      <c r="A171" s="36" t="e">
        <f t="shared" si="26"/>
        <v>#VALUE!</v>
      </c>
      <c r="B171" s="37" t="str">
        <f t="shared" si="24"/>
        <v/>
      </c>
      <c r="C171" s="38" t="str">
        <f t="shared" si="25"/>
        <v/>
      </c>
      <c r="D171" s="57"/>
      <c r="E171" s="40"/>
      <c r="F171" s="58"/>
      <c r="G171" s="49"/>
      <c r="H171" s="50"/>
      <c r="I171" s="51"/>
      <c r="J171" s="53"/>
      <c r="K171" s="40"/>
      <c r="L171" s="43"/>
      <c r="M171" s="3" t="str">
        <f t="shared" si="27"/>
        <v/>
      </c>
      <c r="N171" s="3" t="str">
        <f t="shared" si="28"/>
        <v/>
      </c>
    </row>
    <row r="172" spans="1:14" ht="39.75" customHeight="1" x14ac:dyDescent="0.25">
      <c r="A172" s="36" t="e">
        <f t="shared" si="26"/>
        <v>#VALUE!</v>
      </c>
      <c r="B172" s="37" t="str">
        <f t="shared" si="24"/>
        <v/>
      </c>
      <c r="C172" s="38" t="str">
        <f t="shared" si="25"/>
        <v/>
      </c>
      <c r="D172" s="57"/>
      <c r="E172" s="40"/>
      <c r="F172" s="58"/>
      <c r="G172" s="49"/>
      <c r="H172" s="50"/>
      <c r="I172" s="51"/>
      <c r="J172" s="53"/>
      <c r="K172" s="40"/>
      <c r="L172" s="43"/>
      <c r="M172" s="3" t="str">
        <f t="shared" si="27"/>
        <v/>
      </c>
      <c r="N172" s="3" t="str">
        <f t="shared" si="28"/>
        <v/>
      </c>
    </row>
    <row r="173" spans="1:14" ht="39.75" customHeight="1" x14ac:dyDescent="0.25">
      <c r="A173" s="36" t="e">
        <f t="shared" si="26"/>
        <v>#VALUE!</v>
      </c>
      <c r="B173" s="37" t="str">
        <f t="shared" si="24"/>
        <v/>
      </c>
      <c r="C173" s="38" t="str">
        <f t="shared" si="25"/>
        <v/>
      </c>
      <c r="D173" s="57"/>
      <c r="E173" s="40"/>
      <c r="F173" s="58"/>
      <c r="G173" s="49"/>
      <c r="H173" s="50"/>
      <c r="I173" s="51"/>
      <c r="J173" s="53"/>
      <c r="K173" s="40"/>
      <c r="L173" s="43"/>
      <c r="M173" s="3" t="str">
        <f t="shared" si="27"/>
        <v/>
      </c>
      <c r="N173" s="3" t="str">
        <f t="shared" si="28"/>
        <v/>
      </c>
    </row>
    <row r="174" spans="1:14" ht="39.75" customHeight="1" x14ac:dyDescent="0.25">
      <c r="A174" s="36" t="e">
        <f t="shared" si="26"/>
        <v>#VALUE!</v>
      </c>
      <c r="B174" s="37" t="str">
        <f t="shared" ref="B174:B241" si="29">IF((C174)="","",MONTH(C174))</f>
        <v/>
      </c>
      <c r="C174" s="38" t="str">
        <f t="shared" si="25"/>
        <v/>
      </c>
      <c r="D174" s="57"/>
      <c r="E174" s="40"/>
      <c r="F174" s="58"/>
      <c r="G174" s="49"/>
      <c r="H174" s="50"/>
      <c r="I174" s="51"/>
      <c r="J174" s="53"/>
      <c r="K174" s="40"/>
      <c r="L174" s="43"/>
      <c r="M174" s="3" t="str">
        <f t="shared" si="27"/>
        <v/>
      </c>
      <c r="N174" s="3" t="str">
        <f t="shared" si="28"/>
        <v/>
      </c>
    </row>
    <row r="175" spans="1:14" ht="39.75" customHeight="1" x14ac:dyDescent="0.25">
      <c r="A175" s="36" t="e">
        <f t="shared" si="26"/>
        <v>#VALUE!</v>
      </c>
      <c r="B175" s="37" t="str">
        <f t="shared" si="29"/>
        <v/>
      </c>
      <c r="C175" s="38" t="str">
        <f t="shared" si="25"/>
        <v/>
      </c>
      <c r="D175" s="57"/>
      <c r="E175" s="40"/>
      <c r="F175" s="58"/>
      <c r="G175" s="49"/>
      <c r="H175" s="50"/>
      <c r="I175" s="51"/>
      <c r="J175" s="53"/>
      <c r="K175" s="40"/>
      <c r="L175" s="43"/>
      <c r="M175" s="3" t="str">
        <f t="shared" si="27"/>
        <v/>
      </c>
      <c r="N175" s="3" t="str">
        <f t="shared" si="28"/>
        <v/>
      </c>
    </row>
    <row r="176" spans="1:14" ht="39.75" customHeight="1" x14ac:dyDescent="0.25">
      <c r="A176" s="36" t="e">
        <f t="shared" si="26"/>
        <v>#VALUE!</v>
      </c>
      <c r="B176" s="37" t="str">
        <f t="shared" si="29"/>
        <v/>
      </c>
      <c r="C176" s="38" t="str">
        <f t="shared" si="25"/>
        <v/>
      </c>
      <c r="D176" s="57"/>
      <c r="E176" s="40"/>
      <c r="F176" s="58"/>
      <c r="G176" s="49"/>
      <c r="H176" s="50"/>
      <c r="I176" s="49"/>
      <c r="J176" s="53"/>
      <c r="K176" s="40"/>
      <c r="L176" s="43"/>
      <c r="M176" s="3" t="str">
        <f t="shared" si="27"/>
        <v/>
      </c>
      <c r="N176" s="3" t="str">
        <f t="shared" si="28"/>
        <v/>
      </c>
    </row>
    <row r="177" spans="1:14" ht="39.75" customHeight="1" x14ac:dyDescent="0.25">
      <c r="A177" s="36" t="e">
        <f t="shared" si="26"/>
        <v>#VALUE!</v>
      </c>
      <c r="B177" s="37" t="str">
        <f t="shared" si="29"/>
        <v/>
      </c>
      <c r="C177" s="38" t="str">
        <f t="shared" si="25"/>
        <v/>
      </c>
      <c r="D177" s="57"/>
      <c r="E177" s="40"/>
      <c r="F177" s="58"/>
      <c r="G177" s="49"/>
      <c r="H177" s="50"/>
      <c r="I177" s="49"/>
      <c r="J177" s="53"/>
      <c r="K177" s="40"/>
      <c r="L177" s="43"/>
      <c r="M177" s="3" t="str">
        <f t="shared" si="27"/>
        <v/>
      </c>
      <c r="N177" s="3" t="str">
        <f t="shared" si="28"/>
        <v/>
      </c>
    </row>
    <row r="178" spans="1:14" ht="39.75" customHeight="1" x14ac:dyDescent="0.25">
      <c r="A178" s="36" t="e">
        <f t="shared" si="26"/>
        <v>#VALUE!</v>
      </c>
      <c r="B178" s="37" t="str">
        <f t="shared" si="29"/>
        <v/>
      </c>
      <c r="C178" s="38" t="str">
        <f t="shared" si="25"/>
        <v/>
      </c>
      <c r="D178" s="57"/>
      <c r="E178" s="40"/>
      <c r="F178" s="58"/>
      <c r="G178" s="49"/>
      <c r="H178" s="50"/>
      <c r="I178" s="49"/>
      <c r="J178" s="53"/>
      <c r="K178" s="40"/>
      <c r="L178" s="43"/>
      <c r="M178" s="3" t="str">
        <f t="shared" si="27"/>
        <v/>
      </c>
      <c r="N178" s="3" t="str">
        <f t="shared" si="28"/>
        <v/>
      </c>
    </row>
    <row r="179" spans="1:14" ht="39.75" customHeight="1" x14ac:dyDescent="0.25">
      <c r="A179" s="36" t="e">
        <f t="shared" si="26"/>
        <v>#VALUE!</v>
      </c>
      <c r="B179" s="37" t="str">
        <f t="shared" si="29"/>
        <v/>
      </c>
      <c r="C179" s="38" t="str">
        <f t="shared" si="25"/>
        <v/>
      </c>
      <c r="D179" s="57"/>
      <c r="E179" s="40"/>
      <c r="F179" s="58"/>
      <c r="G179" s="49"/>
      <c r="H179" s="50"/>
      <c r="I179" s="49"/>
      <c r="J179" s="53"/>
      <c r="K179" s="40"/>
      <c r="L179" s="43"/>
      <c r="M179" s="3" t="str">
        <f t="shared" si="27"/>
        <v/>
      </c>
      <c r="N179" s="3" t="str">
        <f t="shared" si="28"/>
        <v/>
      </c>
    </row>
    <row r="180" spans="1:14" ht="39.75" customHeight="1" x14ac:dyDescent="0.25">
      <c r="A180" s="36" t="e">
        <f t="shared" si="26"/>
        <v>#VALUE!</v>
      </c>
      <c r="B180" s="37" t="str">
        <f t="shared" si="29"/>
        <v/>
      </c>
      <c r="C180" s="38" t="str">
        <f t="shared" si="25"/>
        <v/>
      </c>
      <c r="D180" s="57"/>
      <c r="E180" s="40"/>
      <c r="F180" s="58"/>
      <c r="G180" s="49"/>
      <c r="H180" s="50"/>
      <c r="I180" s="49"/>
      <c r="J180" s="53"/>
      <c r="K180" s="40"/>
      <c r="L180" s="43"/>
      <c r="M180" s="3" t="str">
        <f t="shared" si="27"/>
        <v/>
      </c>
      <c r="N180" s="3" t="str">
        <f t="shared" si="28"/>
        <v/>
      </c>
    </row>
    <row r="181" spans="1:14" ht="39.75" customHeight="1" x14ac:dyDescent="0.25">
      <c r="A181" s="36" t="e">
        <f t="shared" si="26"/>
        <v>#VALUE!</v>
      </c>
      <c r="B181" s="37" t="str">
        <f t="shared" si="29"/>
        <v/>
      </c>
      <c r="C181" s="38" t="str">
        <f t="shared" si="25"/>
        <v/>
      </c>
      <c r="D181" s="57"/>
      <c r="E181" s="40"/>
      <c r="F181" s="58"/>
      <c r="G181" s="49"/>
      <c r="H181" s="50"/>
      <c r="I181" s="49"/>
      <c r="J181" s="53"/>
      <c r="K181" s="40"/>
      <c r="L181" s="43"/>
      <c r="M181" s="3" t="str">
        <f t="shared" si="27"/>
        <v/>
      </c>
      <c r="N181" s="3" t="str">
        <f t="shared" si="28"/>
        <v/>
      </c>
    </row>
    <row r="182" spans="1:14" ht="39.75" customHeight="1" x14ac:dyDescent="0.25">
      <c r="A182" s="36" t="e">
        <f t="shared" si="26"/>
        <v>#VALUE!</v>
      </c>
      <c r="B182" s="37" t="str">
        <f t="shared" si="29"/>
        <v/>
      </c>
      <c r="C182" s="38" t="str">
        <f t="shared" si="25"/>
        <v/>
      </c>
      <c r="D182" s="57"/>
      <c r="E182" s="40"/>
      <c r="F182" s="58"/>
      <c r="G182" s="49"/>
      <c r="H182" s="50"/>
      <c r="I182" s="49"/>
      <c r="J182" s="53"/>
      <c r="K182" s="40"/>
      <c r="L182" s="43"/>
      <c r="M182" s="3" t="str">
        <f t="shared" si="27"/>
        <v/>
      </c>
      <c r="N182" s="3" t="str">
        <f t="shared" si="28"/>
        <v/>
      </c>
    </row>
    <row r="183" spans="1:14" ht="39.75" customHeight="1" x14ac:dyDescent="0.25">
      <c r="A183" s="36" t="e">
        <f t="shared" si="26"/>
        <v>#VALUE!</v>
      </c>
      <c r="B183" s="37" t="str">
        <f t="shared" si="29"/>
        <v/>
      </c>
      <c r="C183" s="38" t="str">
        <f t="shared" si="25"/>
        <v/>
      </c>
      <c r="D183" s="57"/>
      <c r="E183" s="40"/>
      <c r="F183" s="58"/>
      <c r="G183" s="49"/>
      <c r="H183" s="50"/>
      <c r="I183" s="49"/>
      <c r="J183" s="53"/>
      <c r="K183" s="40"/>
      <c r="L183" s="43"/>
      <c r="M183" s="3" t="str">
        <f t="shared" si="27"/>
        <v/>
      </c>
      <c r="N183" s="3" t="str">
        <f t="shared" si="28"/>
        <v/>
      </c>
    </row>
    <row r="184" spans="1:14" ht="39.75" customHeight="1" x14ac:dyDescent="0.25">
      <c r="A184" s="36" t="e">
        <f t="shared" si="26"/>
        <v>#VALUE!</v>
      </c>
      <c r="B184" s="37" t="str">
        <f t="shared" si="29"/>
        <v/>
      </c>
      <c r="C184" s="38" t="str">
        <f t="shared" si="25"/>
        <v/>
      </c>
      <c r="D184" s="57"/>
      <c r="E184" s="40"/>
      <c r="F184" s="58"/>
      <c r="G184" s="49"/>
      <c r="H184" s="50"/>
      <c r="I184" s="49"/>
      <c r="J184" s="53"/>
      <c r="K184" s="40"/>
      <c r="L184" s="43"/>
      <c r="M184" s="3" t="str">
        <f t="shared" si="27"/>
        <v/>
      </c>
      <c r="N184" s="3" t="str">
        <f t="shared" si="28"/>
        <v/>
      </c>
    </row>
    <row r="185" spans="1:14" ht="39.75" customHeight="1" x14ac:dyDescent="0.25">
      <c r="A185" s="36" t="e">
        <f t="shared" si="26"/>
        <v>#VALUE!</v>
      </c>
      <c r="B185" s="37" t="str">
        <f t="shared" si="29"/>
        <v/>
      </c>
      <c r="C185" s="38" t="str">
        <f t="shared" si="25"/>
        <v/>
      </c>
      <c r="D185" s="57"/>
      <c r="E185" s="40"/>
      <c r="F185" s="58"/>
      <c r="G185" s="49"/>
      <c r="H185" s="50"/>
      <c r="I185" s="49"/>
      <c r="J185" s="53"/>
      <c r="K185" s="40"/>
      <c r="L185" s="43"/>
      <c r="M185" s="3" t="str">
        <f t="shared" si="27"/>
        <v/>
      </c>
      <c r="N185" s="3" t="str">
        <f t="shared" si="28"/>
        <v/>
      </c>
    </row>
    <row r="186" spans="1:14" ht="39.75" customHeight="1" x14ac:dyDescent="0.25">
      <c r="A186" s="36" t="e">
        <f t="shared" si="26"/>
        <v>#VALUE!</v>
      </c>
      <c r="B186" s="37" t="str">
        <f t="shared" si="29"/>
        <v/>
      </c>
      <c r="C186" s="38" t="str">
        <f t="shared" si="25"/>
        <v/>
      </c>
      <c r="D186" s="57"/>
      <c r="E186" s="40"/>
      <c r="F186" s="58"/>
      <c r="G186" s="49"/>
      <c r="H186" s="50"/>
      <c r="I186" s="49"/>
      <c r="J186" s="53"/>
      <c r="K186" s="40"/>
      <c r="L186" s="43"/>
      <c r="M186" s="3" t="str">
        <f t="shared" si="27"/>
        <v/>
      </c>
      <c r="N186" s="3" t="str">
        <f t="shared" si="28"/>
        <v/>
      </c>
    </row>
    <row r="187" spans="1:14" ht="39.75" customHeight="1" x14ac:dyDescent="0.25">
      <c r="A187" s="36" t="e">
        <f t="shared" si="26"/>
        <v>#VALUE!</v>
      </c>
      <c r="B187" s="37" t="str">
        <f t="shared" si="29"/>
        <v/>
      </c>
      <c r="C187" s="38" t="str">
        <f t="shared" si="25"/>
        <v/>
      </c>
      <c r="D187" s="57"/>
      <c r="E187" s="40"/>
      <c r="F187" s="58"/>
      <c r="G187" s="49"/>
      <c r="H187" s="50"/>
      <c r="I187" s="49"/>
      <c r="J187" s="53"/>
      <c r="K187" s="40"/>
      <c r="L187" s="43"/>
      <c r="M187" s="3" t="str">
        <f t="shared" si="27"/>
        <v/>
      </c>
      <c r="N187" s="3" t="str">
        <f t="shared" si="28"/>
        <v/>
      </c>
    </row>
    <row r="188" spans="1:14" ht="39.75" customHeight="1" x14ac:dyDescent="0.25">
      <c r="A188" s="36" t="e">
        <f t="shared" si="26"/>
        <v>#VALUE!</v>
      </c>
      <c r="B188" s="37" t="str">
        <f t="shared" si="29"/>
        <v/>
      </c>
      <c r="C188" s="38" t="str">
        <f t="shared" si="25"/>
        <v/>
      </c>
      <c r="D188" s="57"/>
      <c r="E188" s="40"/>
      <c r="F188" s="58"/>
      <c r="G188" s="49"/>
      <c r="H188" s="50"/>
      <c r="I188" s="49"/>
      <c r="J188" s="53"/>
      <c r="K188" s="40"/>
      <c r="L188" s="43"/>
      <c r="M188" s="3" t="str">
        <f t="shared" si="27"/>
        <v/>
      </c>
      <c r="N188" s="3" t="str">
        <f t="shared" si="28"/>
        <v/>
      </c>
    </row>
    <row r="189" spans="1:14" ht="39.75" customHeight="1" x14ac:dyDescent="0.25">
      <c r="A189" s="36" t="e">
        <f t="shared" si="26"/>
        <v>#VALUE!</v>
      </c>
      <c r="B189" s="37" t="str">
        <f t="shared" si="29"/>
        <v/>
      </c>
      <c r="C189" s="38" t="str">
        <f t="shared" si="25"/>
        <v/>
      </c>
      <c r="D189" s="57"/>
      <c r="E189" s="40"/>
      <c r="F189" s="58"/>
      <c r="G189" s="49"/>
      <c r="H189" s="50"/>
      <c r="I189" s="49"/>
      <c r="J189" s="53"/>
      <c r="K189" s="40"/>
      <c r="L189" s="43"/>
      <c r="M189" s="3" t="str">
        <f t="shared" si="27"/>
        <v/>
      </c>
      <c r="N189" s="3" t="str">
        <f t="shared" si="28"/>
        <v/>
      </c>
    </row>
    <row r="190" spans="1:14" ht="39.75" customHeight="1" x14ac:dyDescent="0.25">
      <c r="A190" s="36" t="e">
        <f t="shared" si="26"/>
        <v>#VALUE!</v>
      </c>
      <c r="B190" s="37" t="str">
        <f t="shared" si="29"/>
        <v/>
      </c>
      <c r="C190" s="38" t="str">
        <f t="shared" si="25"/>
        <v/>
      </c>
      <c r="D190" s="57"/>
      <c r="E190" s="40"/>
      <c r="F190" s="58"/>
      <c r="G190" s="49"/>
      <c r="H190" s="50"/>
      <c r="I190" s="49"/>
      <c r="J190" s="53"/>
      <c r="K190" s="40"/>
      <c r="L190" s="43"/>
      <c r="M190" s="3" t="str">
        <f t="shared" si="27"/>
        <v/>
      </c>
      <c r="N190" s="3" t="str">
        <f t="shared" si="28"/>
        <v/>
      </c>
    </row>
    <row r="191" spans="1:14" ht="39.75" customHeight="1" x14ac:dyDescent="0.25">
      <c r="A191" s="36" t="e">
        <f t="shared" si="26"/>
        <v>#VALUE!</v>
      </c>
      <c r="B191" s="37" t="str">
        <f t="shared" si="29"/>
        <v/>
      </c>
      <c r="C191" s="38" t="str">
        <f t="shared" si="25"/>
        <v/>
      </c>
      <c r="D191" s="57"/>
      <c r="E191" s="40"/>
      <c r="F191" s="58"/>
      <c r="G191" s="49"/>
      <c r="H191" s="50"/>
      <c r="I191" s="49"/>
      <c r="J191" s="53"/>
      <c r="K191" s="40"/>
      <c r="L191" s="43"/>
      <c r="M191" s="3" t="str">
        <f t="shared" si="27"/>
        <v/>
      </c>
      <c r="N191" s="3" t="str">
        <f t="shared" si="28"/>
        <v/>
      </c>
    </row>
    <row r="192" spans="1:14" ht="39.75" customHeight="1" x14ac:dyDescent="0.25">
      <c r="A192" s="36" t="e">
        <f t="shared" si="26"/>
        <v>#VALUE!</v>
      </c>
      <c r="B192" s="37" t="str">
        <f t="shared" si="29"/>
        <v/>
      </c>
      <c r="C192" s="38" t="str">
        <f t="shared" si="25"/>
        <v/>
      </c>
      <c r="D192" s="57"/>
      <c r="E192" s="40"/>
      <c r="F192" s="58"/>
      <c r="G192" s="49"/>
      <c r="H192" s="50"/>
      <c r="I192" s="49"/>
      <c r="J192" s="53"/>
      <c r="K192" s="40"/>
      <c r="L192" s="43"/>
      <c r="M192" s="3" t="str">
        <f t="shared" si="27"/>
        <v/>
      </c>
      <c r="N192" s="3" t="str">
        <f t="shared" si="28"/>
        <v/>
      </c>
    </row>
    <row r="193" spans="1:14" ht="39.75" customHeight="1" x14ac:dyDescent="0.25">
      <c r="A193" s="36" t="e">
        <f t="shared" si="26"/>
        <v>#VALUE!</v>
      </c>
      <c r="B193" s="37" t="str">
        <f t="shared" si="29"/>
        <v/>
      </c>
      <c r="C193" s="38" t="str">
        <f t="shared" si="25"/>
        <v/>
      </c>
      <c r="D193" s="57"/>
      <c r="E193" s="40"/>
      <c r="F193" s="58"/>
      <c r="G193" s="49"/>
      <c r="H193" s="50"/>
      <c r="I193" s="49"/>
      <c r="J193" s="53"/>
      <c r="K193" s="40"/>
      <c r="L193" s="43"/>
      <c r="M193" s="3" t="str">
        <f t="shared" si="27"/>
        <v/>
      </c>
      <c r="N193" s="3" t="str">
        <f t="shared" si="28"/>
        <v/>
      </c>
    </row>
    <row r="194" spans="1:14" ht="39.75" customHeight="1" x14ac:dyDescent="0.25">
      <c r="A194" s="36" t="e">
        <f t="shared" si="26"/>
        <v>#VALUE!</v>
      </c>
      <c r="B194" s="37" t="str">
        <f t="shared" si="29"/>
        <v/>
      </c>
      <c r="C194" s="38" t="str">
        <f t="shared" si="25"/>
        <v/>
      </c>
      <c r="D194" s="57"/>
      <c r="E194" s="40"/>
      <c r="F194" s="58"/>
      <c r="G194" s="49"/>
      <c r="H194" s="50"/>
      <c r="I194" s="49"/>
      <c r="J194" s="53"/>
      <c r="K194" s="40"/>
      <c r="L194" s="43"/>
      <c r="M194" s="3" t="str">
        <f t="shared" si="27"/>
        <v/>
      </c>
      <c r="N194" s="3" t="str">
        <f t="shared" si="28"/>
        <v/>
      </c>
    </row>
    <row r="195" spans="1:14" ht="39.75" customHeight="1" x14ac:dyDescent="0.25">
      <c r="A195" s="36" t="e">
        <f t="shared" si="26"/>
        <v>#VALUE!</v>
      </c>
      <c r="B195" s="37" t="str">
        <f t="shared" si="29"/>
        <v/>
      </c>
      <c r="C195" s="38" t="str">
        <f t="shared" si="25"/>
        <v/>
      </c>
      <c r="D195" s="57"/>
      <c r="E195" s="40"/>
      <c r="F195" s="58"/>
      <c r="G195" s="49"/>
      <c r="H195" s="50"/>
      <c r="I195" s="49"/>
      <c r="J195" s="53"/>
      <c r="K195" s="40"/>
      <c r="L195" s="43"/>
      <c r="M195" s="3" t="str">
        <f t="shared" si="27"/>
        <v/>
      </c>
      <c r="N195" s="3" t="str">
        <f t="shared" si="28"/>
        <v/>
      </c>
    </row>
    <row r="196" spans="1:14" ht="39.75" customHeight="1" x14ac:dyDescent="0.25">
      <c r="A196" s="36" t="e">
        <f t="shared" si="26"/>
        <v>#VALUE!</v>
      </c>
      <c r="B196" s="37" t="str">
        <f t="shared" si="29"/>
        <v/>
      </c>
      <c r="C196" s="38" t="str">
        <f t="shared" si="25"/>
        <v/>
      </c>
      <c r="D196" s="57"/>
      <c r="E196" s="40"/>
      <c r="F196" s="58"/>
      <c r="G196" s="49"/>
      <c r="H196" s="50"/>
      <c r="I196" s="49"/>
      <c r="J196" s="53"/>
      <c r="K196" s="40"/>
      <c r="L196" s="43"/>
      <c r="M196" s="3" t="str">
        <f t="shared" si="27"/>
        <v/>
      </c>
      <c r="N196" s="3" t="str">
        <f t="shared" si="28"/>
        <v/>
      </c>
    </row>
    <row r="197" spans="1:14" ht="39.75" customHeight="1" x14ac:dyDescent="0.25">
      <c r="A197" s="36" t="e">
        <f t="shared" si="26"/>
        <v>#VALUE!</v>
      </c>
      <c r="B197" s="37" t="str">
        <f t="shared" si="29"/>
        <v/>
      </c>
      <c r="C197" s="38" t="str">
        <f t="shared" si="25"/>
        <v/>
      </c>
      <c r="D197" s="57"/>
      <c r="E197" s="40"/>
      <c r="F197" s="58"/>
      <c r="G197" s="49"/>
      <c r="H197" s="50"/>
      <c r="I197" s="49"/>
      <c r="J197" s="53"/>
      <c r="K197" s="40"/>
      <c r="L197" s="43"/>
      <c r="M197" s="3" t="str">
        <f t="shared" si="27"/>
        <v/>
      </c>
      <c r="N197" s="3" t="str">
        <f t="shared" si="28"/>
        <v/>
      </c>
    </row>
    <row r="198" spans="1:14" ht="39.75" customHeight="1" x14ac:dyDescent="0.25">
      <c r="A198" s="36" t="e">
        <f t="shared" si="26"/>
        <v>#VALUE!</v>
      </c>
      <c r="B198" s="37" t="str">
        <f t="shared" si="29"/>
        <v/>
      </c>
      <c r="C198" s="38" t="str">
        <f t="shared" si="25"/>
        <v/>
      </c>
      <c r="D198" s="57"/>
      <c r="E198" s="40"/>
      <c r="F198" s="58"/>
      <c r="G198" s="49"/>
      <c r="H198" s="50"/>
      <c r="I198" s="49"/>
      <c r="J198" s="53"/>
      <c r="K198" s="40"/>
      <c r="L198" s="43"/>
      <c r="M198" s="3" t="str">
        <f t="shared" si="27"/>
        <v/>
      </c>
      <c r="N198" s="3" t="str">
        <f t="shared" si="28"/>
        <v/>
      </c>
    </row>
    <row r="199" spans="1:14" ht="39.75" customHeight="1" x14ac:dyDescent="0.25">
      <c r="A199" s="36" t="e">
        <f t="shared" si="26"/>
        <v>#VALUE!</v>
      </c>
      <c r="B199" s="37" t="str">
        <f t="shared" si="29"/>
        <v/>
      </c>
      <c r="C199" s="38" t="str">
        <f t="shared" ref="C199:C262" si="30">IF(ISBLANK(D199),"",D199)</f>
        <v/>
      </c>
      <c r="D199" s="57"/>
      <c r="E199" s="40"/>
      <c r="F199" s="58"/>
      <c r="G199" s="49"/>
      <c r="H199" s="50"/>
      <c r="I199" s="49"/>
      <c r="J199" s="53"/>
      <c r="K199" s="40"/>
      <c r="L199" s="43"/>
      <c r="M199" s="3" t="str">
        <f t="shared" si="27"/>
        <v/>
      </c>
      <c r="N199" s="3" t="str">
        <f t="shared" si="28"/>
        <v/>
      </c>
    </row>
    <row r="200" spans="1:14" ht="39.75" customHeight="1" x14ac:dyDescent="0.25">
      <c r="A200" s="36" t="e">
        <f t="shared" ref="A200:A263" si="31">IF(L200="NAVETTE INTERNE","",IF(C200=EOMONTH(C200,0),MONTH(C200)+1,IF(C200="","",MONTH(C200))))</f>
        <v>#VALUE!</v>
      </c>
      <c r="B200" s="37" t="str">
        <f t="shared" si="29"/>
        <v/>
      </c>
      <c r="C200" s="38" t="str">
        <f t="shared" si="30"/>
        <v/>
      </c>
      <c r="D200" s="57"/>
      <c r="E200" s="40"/>
      <c r="F200" s="58"/>
      <c r="G200" s="49"/>
      <c r="H200" s="50"/>
      <c r="I200" s="49"/>
      <c r="J200" s="53"/>
      <c r="K200" s="40"/>
      <c r="L200" s="43"/>
      <c r="M200" s="3" t="str">
        <f t="shared" si="27"/>
        <v/>
      </c>
      <c r="N200" s="3" t="str">
        <f t="shared" si="28"/>
        <v/>
      </c>
    </row>
    <row r="201" spans="1:14" ht="39.75" customHeight="1" x14ac:dyDescent="0.25">
      <c r="A201" s="36" t="e">
        <f t="shared" si="31"/>
        <v>#VALUE!</v>
      </c>
      <c r="B201" s="37" t="str">
        <f t="shared" si="29"/>
        <v/>
      </c>
      <c r="C201" s="38" t="str">
        <f t="shared" si="30"/>
        <v/>
      </c>
      <c r="D201" s="57"/>
      <c r="E201" s="40"/>
      <c r="F201" s="58"/>
      <c r="G201" s="49"/>
      <c r="H201" s="50"/>
      <c r="I201" s="49"/>
      <c r="J201" s="53"/>
      <c r="K201" s="40"/>
      <c r="L201" s="43"/>
      <c r="M201" s="3" t="str">
        <f t="shared" ref="M201:M264" si="32">IF(ISBLANK(E201),"",1)</f>
        <v/>
      </c>
      <c r="N201" s="3" t="str">
        <f t="shared" si="28"/>
        <v/>
      </c>
    </row>
    <row r="202" spans="1:14" ht="39.75" customHeight="1" x14ac:dyDescent="0.25">
      <c r="A202" s="36" t="e">
        <f t="shared" si="31"/>
        <v>#VALUE!</v>
      </c>
      <c r="B202" s="37" t="str">
        <f t="shared" si="29"/>
        <v/>
      </c>
      <c r="C202" s="38" t="str">
        <f t="shared" si="30"/>
        <v/>
      </c>
      <c r="D202" s="57"/>
      <c r="E202" s="40"/>
      <c r="F202" s="58"/>
      <c r="G202" s="49"/>
      <c r="H202" s="50"/>
      <c r="I202" s="49"/>
      <c r="J202" s="53"/>
      <c r="K202" s="40"/>
      <c r="L202" s="43"/>
      <c r="M202" s="3" t="str">
        <f t="shared" si="32"/>
        <v/>
      </c>
      <c r="N202" s="3" t="str">
        <f t="shared" ref="N202:N265" si="33">IF((L202)="","",MONTH(J202))</f>
        <v/>
      </c>
    </row>
    <row r="203" spans="1:14" ht="39.75" customHeight="1" x14ac:dyDescent="0.25">
      <c r="A203" s="36" t="e">
        <f t="shared" si="31"/>
        <v>#VALUE!</v>
      </c>
      <c r="B203" s="37" t="str">
        <f t="shared" si="29"/>
        <v/>
      </c>
      <c r="C203" s="38" t="str">
        <f t="shared" si="30"/>
        <v/>
      </c>
      <c r="D203" s="57"/>
      <c r="E203" s="40"/>
      <c r="F203" s="58"/>
      <c r="G203" s="49"/>
      <c r="H203" s="50"/>
      <c r="I203" s="49"/>
      <c r="J203" s="53"/>
      <c r="K203" s="40"/>
      <c r="L203" s="43"/>
      <c r="M203" s="3" t="str">
        <f t="shared" si="32"/>
        <v/>
      </c>
      <c r="N203" s="3" t="str">
        <f t="shared" si="33"/>
        <v/>
      </c>
    </row>
    <row r="204" spans="1:14" ht="39.75" customHeight="1" x14ac:dyDescent="0.25">
      <c r="A204" s="36" t="e">
        <f t="shared" si="31"/>
        <v>#VALUE!</v>
      </c>
      <c r="B204" s="37" t="str">
        <f t="shared" si="29"/>
        <v/>
      </c>
      <c r="C204" s="38" t="str">
        <f t="shared" si="30"/>
        <v/>
      </c>
      <c r="D204" s="57"/>
      <c r="E204" s="40"/>
      <c r="F204" s="58"/>
      <c r="G204" s="49"/>
      <c r="H204" s="50"/>
      <c r="I204" s="49"/>
      <c r="J204" s="53"/>
      <c r="K204" s="40"/>
      <c r="L204" s="43"/>
      <c r="M204" s="3" t="str">
        <f t="shared" si="32"/>
        <v/>
      </c>
      <c r="N204" s="3" t="str">
        <f t="shared" si="33"/>
        <v/>
      </c>
    </row>
    <row r="205" spans="1:14" ht="39.75" customHeight="1" x14ac:dyDescent="0.25">
      <c r="A205" s="36" t="e">
        <f t="shared" si="31"/>
        <v>#VALUE!</v>
      </c>
      <c r="B205" s="37" t="str">
        <f t="shared" si="29"/>
        <v/>
      </c>
      <c r="C205" s="38" t="str">
        <f t="shared" si="30"/>
        <v/>
      </c>
      <c r="D205" s="57"/>
      <c r="E205" s="40"/>
      <c r="F205" s="58"/>
      <c r="G205" s="49"/>
      <c r="H205" s="50"/>
      <c r="I205" s="49"/>
      <c r="J205" s="53"/>
      <c r="K205" s="40"/>
      <c r="L205" s="43"/>
      <c r="M205" s="3" t="str">
        <f t="shared" si="32"/>
        <v/>
      </c>
      <c r="N205" s="3" t="str">
        <f t="shared" si="33"/>
        <v/>
      </c>
    </row>
    <row r="206" spans="1:14" ht="39.75" customHeight="1" x14ac:dyDescent="0.25">
      <c r="A206" s="36" t="e">
        <f t="shared" si="31"/>
        <v>#VALUE!</v>
      </c>
      <c r="B206" s="37" t="str">
        <f t="shared" si="29"/>
        <v/>
      </c>
      <c r="C206" s="38" t="str">
        <f t="shared" si="30"/>
        <v/>
      </c>
      <c r="D206" s="57"/>
      <c r="E206" s="40"/>
      <c r="F206" s="58"/>
      <c r="G206" s="49"/>
      <c r="H206" s="50"/>
      <c r="I206" s="49"/>
      <c r="J206" s="53"/>
      <c r="K206" s="40"/>
      <c r="L206" s="43"/>
      <c r="M206" s="3" t="str">
        <f t="shared" si="32"/>
        <v/>
      </c>
      <c r="N206" s="3" t="str">
        <f t="shared" si="33"/>
        <v/>
      </c>
    </row>
    <row r="207" spans="1:14" ht="39.75" customHeight="1" x14ac:dyDescent="0.25">
      <c r="A207" s="36" t="e">
        <f t="shared" si="31"/>
        <v>#VALUE!</v>
      </c>
      <c r="B207" s="37" t="str">
        <f t="shared" si="29"/>
        <v/>
      </c>
      <c r="C207" s="38" t="str">
        <f t="shared" si="30"/>
        <v/>
      </c>
      <c r="D207" s="57"/>
      <c r="E207" s="40"/>
      <c r="F207" s="58"/>
      <c r="G207" s="49"/>
      <c r="H207" s="50"/>
      <c r="I207" s="49"/>
      <c r="J207" s="53"/>
      <c r="K207" s="40"/>
      <c r="L207" s="43"/>
      <c r="M207" s="3" t="str">
        <f t="shared" si="32"/>
        <v/>
      </c>
      <c r="N207" s="3" t="str">
        <f t="shared" si="33"/>
        <v/>
      </c>
    </row>
    <row r="208" spans="1:14" ht="39.75" customHeight="1" x14ac:dyDescent="0.25">
      <c r="A208" s="36" t="e">
        <f t="shared" si="31"/>
        <v>#VALUE!</v>
      </c>
      <c r="B208" s="37" t="str">
        <f t="shared" si="29"/>
        <v/>
      </c>
      <c r="C208" s="38" t="str">
        <f t="shared" si="30"/>
        <v/>
      </c>
      <c r="D208" s="57"/>
      <c r="E208" s="40"/>
      <c r="F208" s="58"/>
      <c r="G208" s="49"/>
      <c r="H208" s="50"/>
      <c r="I208" s="49"/>
      <c r="J208" s="53"/>
      <c r="K208" s="40"/>
      <c r="L208" s="43"/>
      <c r="M208" s="3" t="str">
        <f t="shared" si="32"/>
        <v/>
      </c>
      <c r="N208" s="3" t="str">
        <f t="shared" si="33"/>
        <v/>
      </c>
    </row>
    <row r="209" spans="1:14" ht="39.75" customHeight="1" x14ac:dyDescent="0.25">
      <c r="A209" s="36" t="e">
        <f t="shared" si="31"/>
        <v>#VALUE!</v>
      </c>
      <c r="B209" s="37" t="str">
        <f t="shared" si="29"/>
        <v/>
      </c>
      <c r="C209" s="38" t="str">
        <f t="shared" si="30"/>
        <v/>
      </c>
      <c r="D209" s="57"/>
      <c r="E209" s="40"/>
      <c r="F209" s="58"/>
      <c r="G209" s="49"/>
      <c r="H209" s="50"/>
      <c r="I209" s="49"/>
      <c r="J209" s="53"/>
      <c r="K209" s="40"/>
      <c r="L209" s="43"/>
      <c r="M209" s="3" t="str">
        <f t="shared" si="32"/>
        <v/>
      </c>
      <c r="N209" s="3" t="str">
        <f t="shared" si="33"/>
        <v/>
      </c>
    </row>
    <row r="210" spans="1:14" ht="39.75" customHeight="1" x14ac:dyDescent="0.25">
      <c r="A210" s="36" t="e">
        <f t="shared" si="31"/>
        <v>#VALUE!</v>
      </c>
      <c r="B210" s="37" t="str">
        <f t="shared" si="29"/>
        <v/>
      </c>
      <c r="C210" s="38" t="str">
        <f t="shared" si="30"/>
        <v/>
      </c>
      <c r="D210" s="57"/>
      <c r="E210" s="40"/>
      <c r="F210" s="58"/>
      <c r="G210" s="49"/>
      <c r="H210" s="50"/>
      <c r="I210" s="49"/>
      <c r="J210" s="53"/>
      <c r="K210" s="40"/>
      <c r="L210" s="43"/>
      <c r="M210" s="3" t="str">
        <f t="shared" si="32"/>
        <v/>
      </c>
      <c r="N210" s="3" t="str">
        <f t="shared" si="33"/>
        <v/>
      </c>
    </row>
    <row r="211" spans="1:14" ht="39.75" customHeight="1" x14ac:dyDescent="0.25">
      <c r="A211" s="36" t="e">
        <f t="shared" si="31"/>
        <v>#VALUE!</v>
      </c>
      <c r="B211" s="37" t="str">
        <f t="shared" si="29"/>
        <v/>
      </c>
      <c r="C211" s="38" t="str">
        <f t="shared" si="30"/>
        <v/>
      </c>
      <c r="D211" s="57"/>
      <c r="E211" s="40"/>
      <c r="F211" s="58"/>
      <c r="G211" s="49"/>
      <c r="H211" s="50"/>
      <c r="I211" s="49"/>
      <c r="J211" s="53"/>
      <c r="K211" s="40"/>
      <c r="L211" s="43"/>
      <c r="M211" s="3" t="str">
        <f t="shared" si="32"/>
        <v/>
      </c>
      <c r="N211" s="3" t="str">
        <f t="shared" si="33"/>
        <v/>
      </c>
    </row>
    <row r="212" spans="1:14" ht="39.75" customHeight="1" x14ac:dyDescent="0.25">
      <c r="A212" s="36" t="e">
        <f t="shared" si="31"/>
        <v>#VALUE!</v>
      </c>
      <c r="B212" s="37" t="str">
        <f t="shared" si="29"/>
        <v/>
      </c>
      <c r="C212" s="38" t="str">
        <f t="shared" si="30"/>
        <v/>
      </c>
      <c r="D212" s="57"/>
      <c r="E212" s="40"/>
      <c r="F212" s="58"/>
      <c r="G212" s="49"/>
      <c r="H212" s="50"/>
      <c r="I212" s="49"/>
      <c r="J212" s="53"/>
      <c r="K212" s="40"/>
      <c r="L212" s="43"/>
      <c r="M212" s="3" t="str">
        <f t="shared" si="32"/>
        <v/>
      </c>
      <c r="N212" s="3" t="str">
        <f t="shared" si="33"/>
        <v/>
      </c>
    </row>
    <row r="213" spans="1:14" ht="66" customHeight="1" x14ac:dyDescent="0.25">
      <c r="A213" s="36" t="e">
        <f t="shared" si="31"/>
        <v>#VALUE!</v>
      </c>
      <c r="B213" s="37" t="str">
        <f t="shared" si="29"/>
        <v/>
      </c>
      <c r="C213" s="38" t="str">
        <f t="shared" si="30"/>
        <v/>
      </c>
      <c r="D213" s="57"/>
      <c r="E213" s="40"/>
      <c r="F213" s="58"/>
      <c r="G213" s="49"/>
      <c r="H213" s="50"/>
      <c r="I213" s="60"/>
      <c r="J213" s="53"/>
      <c r="K213" s="40"/>
      <c r="L213" s="43"/>
      <c r="M213" s="3" t="str">
        <f t="shared" si="32"/>
        <v/>
      </c>
      <c r="N213" s="3" t="str">
        <f t="shared" si="33"/>
        <v/>
      </c>
    </row>
    <row r="214" spans="1:14" ht="39.75" customHeight="1" x14ac:dyDescent="0.25">
      <c r="A214" s="36" t="e">
        <f t="shared" si="31"/>
        <v>#VALUE!</v>
      </c>
      <c r="B214" s="37" t="str">
        <f t="shared" si="29"/>
        <v/>
      </c>
      <c r="C214" s="38" t="str">
        <f t="shared" si="30"/>
        <v/>
      </c>
      <c r="D214" s="57"/>
      <c r="E214" s="40"/>
      <c r="F214" s="58"/>
      <c r="G214" s="49"/>
      <c r="H214" s="50"/>
      <c r="I214" s="49"/>
      <c r="J214" s="53"/>
      <c r="K214" s="40"/>
      <c r="L214" s="43"/>
      <c r="M214" s="3" t="str">
        <f t="shared" si="32"/>
        <v/>
      </c>
      <c r="N214" s="3" t="str">
        <f t="shared" si="33"/>
        <v/>
      </c>
    </row>
    <row r="215" spans="1:14" ht="39.75" customHeight="1" x14ac:dyDescent="0.25">
      <c r="A215" s="36" t="e">
        <f t="shared" si="31"/>
        <v>#VALUE!</v>
      </c>
      <c r="B215" s="37" t="str">
        <f t="shared" si="29"/>
        <v/>
      </c>
      <c r="C215" s="38" t="str">
        <f t="shared" si="30"/>
        <v/>
      </c>
      <c r="D215" s="57"/>
      <c r="E215" s="40"/>
      <c r="F215" s="58"/>
      <c r="G215" s="49"/>
      <c r="H215" s="50"/>
      <c r="I215" s="49"/>
      <c r="J215" s="53"/>
      <c r="K215" s="40"/>
      <c r="L215" s="43"/>
      <c r="M215" s="3" t="str">
        <f t="shared" si="32"/>
        <v/>
      </c>
      <c r="N215" s="3" t="str">
        <f t="shared" si="33"/>
        <v/>
      </c>
    </row>
    <row r="216" spans="1:14" ht="39.75" customHeight="1" x14ac:dyDescent="0.25">
      <c r="A216" s="36" t="e">
        <f t="shared" si="31"/>
        <v>#VALUE!</v>
      </c>
      <c r="B216" s="37" t="str">
        <f t="shared" si="29"/>
        <v/>
      </c>
      <c r="C216" s="38" t="str">
        <f t="shared" si="30"/>
        <v/>
      </c>
      <c r="D216" s="57"/>
      <c r="E216" s="40"/>
      <c r="F216" s="58"/>
      <c r="G216" s="49"/>
      <c r="H216" s="50"/>
      <c r="I216" s="49"/>
      <c r="J216" s="53"/>
      <c r="K216" s="40"/>
      <c r="L216" s="43"/>
      <c r="M216" s="3" t="str">
        <f t="shared" si="32"/>
        <v/>
      </c>
      <c r="N216" s="3" t="str">
        <f t="shared" si="33"/>
        <v/>
      </c>
    </row>
    <row r="217" spans="1:14" ht="39.75" customHeight="1" x14ac:dyDescent="0.25">
      <c r="A217" s="36" t="e">
        <f t="shared" si="31"/>
        <v>#VALUE!</v>
      </c>
      <c r="B217" s="37" t="str">
        <f t="shared" si="29"/>
        <v/>
      </c>
      <c r="C217" s="38" t="str">
        <f t="shared" si="30"/>
        <v/>
      </c>
      <c r="D217" s="57"/>
      <c r="E217" s="40"/>
      <c r="F217" s="58"/>
      <c r="G217" s="49"/>
      <c r="H217" s="50"/>
      <c r="I217" s="49"/>
      <c r="J217" s="53"/>
      <c r="K217" s="40"/>
      <c r="L217" s="43"/>
      <c r="M217" s="3" t="str">
        <f t="shared" si="32"/>
        <v/>
      </c>
      <c r="N217" s="3" t="str">
        <f t="shared" si="33"/>
        <v/>
      </c>
    </row>
    <row r="218" spans="1:14" ht="39.75" customHeight="1" x14ac:dyDescent="0.25">
      <c r="A218" s="36" t="e">
        <f t="shared" si="31"/>
        <v>#VALUE!</v>
      </c>
      <c r="B218" s="37" t="str">
        <f t="shared" si="29"/>
        <v/>
      </c>
      <c r="C218" s="38" t="str">
        <f t="shared" si="30"/>
        <v/>
      </c>
      <c r="D218" s="57"/>
      <c r="E218" s="40"/>
      <c r="F218" s="58"/>
      <c r="G218" s="49"/>
      <c r="H218" s="50"/>
      <c r="I218" s="49"/>
      <c r="J218" s="53"/>
      <c r="K218" s="40"/>
      <c r="L218" s="43"/>
      <c r="M218" s="3" t="str">
        <f t="shared" si="32"/>
        <v/>
      </c>
      <c r="N218" s="3" t="str">
        <f t="shared" si="33"/>
        <v/>
      </c>
    </row>
    <row r="219" spans="1:14" ht="39.75" customHeight="1" x14ac:dyDescent="0.25">
      <c r="A219" s="36" t="e">
        <f t="shared" si="31"/>
        <v>#VALUE!</v>
      </c>
      <c r="B219" s="37" t="str">
        <f t="shared" si="29"/>
        <v/>
      </c>
      <c r="C219" s="38" t="str">
        <f t="shared" si="30"/>
        <v/>
      </c>
      <c r="D219" s="57"/>
      <c r="E219" s="40"/>
      <c r="F219" s="58"/>
      <c r="G219" s="49"/>
      <c r="H219" s="50"/>
      <c r="I219" s="49"/>
      <c r="J219" s="53"/>
      <c r="K219" s="40"/>
      <c r="L219" s="43"/>
      <c r="M219" s="3" t="str">
        <f t="shared" si="32"/>
        <v/>
      </c>
      <c r="N219" s="3" t="str">
        <f t="shared" si="33"/>
        <v/>
      </c>
    </row>
    <row r="220" spans="1:14" ht="39.75" customHeight="1" x14ac:dyDescent="0.25">
      <c r="A220" s="36" t="e">
        <f t="shared" si="31"/>
        <v>#VALUE!</v>
      </c>
      <c r="B220" s="37" t="str">
        <f t="shared" si="29"/>
        <v/>
      </c>
      <c r="C220" s="38" t="str">
        <f t="shared" si="30"/>
        <v/>
      </c>
      <c r="D220" s="57"/>
      <c r="E220" s="40"/>
      <c r="F220" s="58"/>
      <c r="G220" s="49"/>
      <c r="H220" s="50"/>
      <c r="I220" s="49"/>
      <c r="J220" s="53"/>
      <c r="K220" s="40"/>
      <c r="L220" s="43"/>
      <c r="M220" s="3" t="str">
        <f t="shared" si="32"/>
        <v/>
      </c>
      <c r="N220" s="3" t="str">
        <f t="shared" si="33"/>
        <v/>
      </c>
    </row>
    <row r="221" spans="1:14" ht="39.75" customHeight="1" x14ac:dyDescent="0.25">
      <c r="A221" s="36" t="e">
        <f t="shared" si="31"/>
        <v>#VALUE!</v>
      </c>
      <c r="B221" s="37" t="str">
        <f t="shared" si="29"/>
        <v/>
      </c>
      <c r="C221" s="38" t="str">
        <f t="shared" si="30"/>
        <v/>
      </c>
      <c r="D221" s="57"/>
      <c r="E221" s="40"/>
      <c r="F221" s="58"/>
      <c r="G221" s="49"/>
      <c r="H221" s="50"/>
      <c r="I221" s="49"/>
      <c r="J221" s="53"/>
      <c r="K221" s="40"/>
      <c r="L221" s="43"/>
      <c r="M221" s="3" t="str">
        <f t="shared" si="32"/>
        <v/>
      </c>
      <c r="N221" s="3" t="str">
        <f t="shared" si="33"/>
        <v/>
      </c>
    </row>
    <row r="222" spans="1:14" ht="39.75" customHeight="1" x14ac:dyDescent="0.25">
      <c r="A222" s="36" t="e">
        <f t="shared" si="31"/>
        <v>#VALUE!</v>
      </c>
      <c r="B222" s="37" t="str">
        <f t="shared" si="29"/>
        <v/>
      </c>
      <c r="C222" s="38" t="str">
        <f t="shared" si="30"/>
        <v/>
      </c>
      <c r="D222" s="57"/>
      <c r="E222" s="40"/>
      <c r="F222" s="58"/>
      <c r="G222" s="49"/>
      <c r="H222" s="50"/>
      <c r="I222" s="49"/>
      <c r="J222" s="53"/>
      <c r="K222" s="40"/>
      <c r="L222" s="43"/>
      <c r="M222" s="3" t="str">
        <f t="shared" si="32"/>
        <v/>
      </c>
      <c r="N222" s="3" t="str">
        <f t="shared" si="33"/>
        <v/>
      </c>
    </row>
    <row r="223" spans="1:14" ht="39.75" customHeight="1" x14ac:dyDescent="0.25">
      <c r="A223" s="36" t="e">
        <f t="shared" si="31"/>
        <v>#VALUE!</v>
      </c>
      <c r="B223" s="37" t="str">
        <f t="shared" si="29"/>
        <v/>
      </c>
      <c r="C223" s="38" t="str">
        <f t="shared" si="30"/>
        <v/>
      </c>
      <c r="D223" s="57"/>
      <c r="E223" s="40"/>
      <c r="F223" s="58"/>
      <c r="G223" s="49"/>
      <c r="H223" s="50"/>
      <c r="I223" s="49"/>
      <c r="J223" s="53"/>
      <c r="K223" s="40"/>
      <c r="L223" s="43"/>
      <c r="M223" s="3" t="str">
        <f t="shared" si="32"/>
        <v/>
      </c>
      <c r="N223" s="3" t="str">
        <f t="shared" si="33"/>
        <v/>
      </c>
    </row>
    <row r="224" spans="1:14" ht="39.75" customHeight="1" x14ac:dyDescent="0.25">
      <c r="A224" s="36" t="e">
        <f t="shared" si="31"/>
        <v>#VALUE!</v>
      </c>
      <c r="B224" s="37" t="str">
        <f t="shared" si="29"/>
        <v/>
      </c>
      <c r="C224" s="38" t="str">
        <f t="shared" si="30"/>
        <v/>
      </c>
      <c r="D224" s="57"/>
      <c r="E224" s="40"/>
      <c r="F224" s="58"/>
      <c r="G224" s="49"/>
      <c r="H224" s="50"/>
      <c r="I224" s="49"/>
      <c r="J224" s="53"/>
      <c r="K224" s="40"/>
      <c r="L224" s="43"/>
      <c r="M224" s="3" t="str">
        <f t="shared" si="32"/>
        <v/>
      </c>
      <c r="N224" s="3" t="str">
        <f t="shared" si="33"/>
        <v/>
      </c>
    </row>
    <row r="225" spans="1:14" ht="39.75" customHeight="1" x14ac:dyDescent="0.25">
      <c r="A225" s="36" t="e">
        <f t="shared" si="31"/>
        <v>#VALUE!</v>
      </c>
      <c r="B225" s="37" t="str">
        <f t="shared" si="29"/>
        <v/>
      </c>
      <c r="C225" s="38" t="str">
        <f t="shared" si="30"/>
        <v/>
      </c>
      <c r="D225" s="57"/>
      <c r="E225" s="40"/>
      <c r="F225" s="58"/>
      <c r="G225" s="49"/>
      <c r="H225" s="50"/>
      <c r="I225" s="49"/>
      <c r="J225" s="53"/>
      <c r="K225" s="40"/>
      <c r="L225" s="43"/>
      <c r="M225" s="3" t="str">
        <f t="shared" si="32"/>
        <v/>
      </c>
      <c r="N225" s="3" t="str">
        <f t="shared" si="33"/>
        <v/>
      </c>
    </row>
    <row r="226" spans="1:14" ht="39.75" customHeight="1" x14ac:dyDescent="0.25">
      <c r="A226" s="36" t="e">
        <f t="shared" si="31"/>
        <v>#VALUE!</v>
      </c>
      <c r="B226" s="37" t="str">
        <f t="shared" si="29"/>
        <v/>
      </c>
      <c r="C226" s="38" t="str">
        <f t="shared" si="30"/>
        <v/>
      </c>
      <c r="D226" s="57"/>
      <c r="E226" s="40"/>
      <c r="F226" s="58"/>
      <c r="G226" s="49"/>
      <c r="H226" s="50"/>
      <c r="I226" s="49"/>
      <c r="J226" s="53"/>
      <c r="K226" s="40"/>
      <c r="L226" s="43"/>
      <c r="M226" s="3" t="str">
        <f t="shared" si="32"/>
        <v/>
      </c>
      <c r="N226" s="3" t="str">
        <f t="shared" si="33"/>
        <v/>
      </c>
    </row>
    <row r="227" spans="1:14" ht="39.75" customHeight="1" x14ac:dyDescent="0.25">
      <c r="A227" s="36" t="e">
        <f t="shared" si="31"/>
        <v>#VALUE!</v>
      </c>
      <c r="B227" s="37" t="str">
        <f t="shared" si="29"/>
        <v/>
      </c>
      <c r="C227" s="38" t="str">
        <f t="shared" si="30"/>
        <v/>
      </c>
      <c r="D227" s="57"/>
      <c r="E227" s="40"/>
      <c r="F227" s="58"/>
      <c r="G227" s="49"/>
      <c r="H227" s="50"/>
      <c r="I227" s="49"/>
      <c r="J227" s="53"/>
      <c r="K227" s="40"/>
      <c r="L227" s="43"/>
      <c r="M227" s="3" t="str">
        <f t="shared" si="32"/>
        <v/>
      </c>
      <c r="N227" s="3" t="str">
        <f t="shared" si="33"/>
        <v/>
      </c>
    </row>
    <row r="228" spans="1:14" ht="39.75" customHeight="1" x14ac:dyDescent="0.25">
      <c r="A228" s="36" t="e">
        <f t="shared" si="31"/>
        <v>#VALUE!</v>
      </c>
      <c r="B228" s="37" t="str">
        <f t="shared" si="29"/>
        <v/>
      </c>
      <c r="C228" s="38" t="str">
        <f t="shared" si="30"/>
        <v/>
      </c>
      <c r="D228" s="57"/>
      <c r="E228" s="40"/>
      <c r="F228" s="58"/>
      <c r="G228" s="49"/>
      <c r="H228" s="50"/>
      <c r="I228" s="49"/>
      <c r="J228" s="53"/>
      <c r="K228" s="40"/>
      <c r="L228" s="43"/>
      <c r="M228" s="3" t="str">
        <f t="shared" si="32"/>
        <v/>
      </c>
      <c r="N228" s="3" t="str">
        <f t="shared" si="33"/>
        <v/>
      </c>
    </row>
    <row r="229" spans="1:14" ht="39.75" customHeight="1" x14ac:dyDescent="0.25">
      <c r="A229" s="36" t="e">
        <f t="shared" si="31"/>
        <v>#VALUE!</v>
      </c>
      <c r="B229" s="37" t="str">
        <f t="shared" si="29"/>
        <v/>
      </c>
      <c r="C229" s="38" t="str">
        <f t="shared" si="30"/>
        <v/>
      </c>
      <c r="D229" s="57"/>
      <c r="E229" s="40"/>
      <c r="F229" s="58"/>
      <c r="G229" s="49"/>
      <c r="H229" s="50"/>
      <c r="I229" s="49"/>
      <c r="J229" s="53"/>
      <c r="K229" s="40"/>
      <c r="L229" s="43"/>
      <c r="M229" s="3" t="str">
        <f t="shared" si="32"/>
        <v/>
      </c>
      <c r="N229" s="3" t="str">
        <f t="shared" si="33"/>
        <v/>
      </c>
    </row>
    <row r="230" spans="1:14" ht="39.75" customHeight="1" x14ac:dyDescent="0.25">
      <c r="A230" s="36" t="e">
        <f t="shared" si="31"/>
        <v>#VALUE!</v>
      </c>
      <c r="B230" s="37" t="str">
        <f t="shared" si="29"/>
        <v/>
      </c>
      <c r="C230" s="38" t="str">
        <f t="shared" si="30"/>
        <v/>
      </c>
      <c r="D230" s="57"/>
      <c r="E230" s="40"/>
      <c r="F230" s="58"/>
      <c r="G230" s="49"/>
      <c r="H230" s="50"/>
      <c r="I230" s="49"/>
      <c r="J230" s="53"/>
      <c r="K230" s="40"/>
      <c r="L230" s="43"/>
      <c r="M230" s="3" t="str">
        <f t="shared" si="32"/>
        <v/>
      </c>
      <c r="N230" s="3" t="str">
        <f t="shared" si="33"/>
        <v/>
      </c>
    </row>
    <row r="231" spans="1:14" ht="39.75" customHeight="1" x14ac:dyDescent="0.25">
      <c r="A231" s="36" t="e">
        <f t="shared" si="31"/>
        <v>#VALUE!</v>
      </c>
      <c r="B231" s="37" t="str">
        <f t="shared" si="29"/>
        <v/>
      </c>
      <c r="C231" s="38" t="str">
        <f t="shared" si="30"/>
        <v/>
      </c>
      <c r="D231" s="57"/>
      <c r="E231" s="40"/>
      <c r="F231" s="58"/>
      <c r="G231" s="49"/>
      <c r="H231" s="50"/>
      <c r="I231" s="49"/>
      <c r="J231" s="53"/>
      <c r="K231" s="40"/>
      <c r="L231" s="43"/>
      <c r="M231" s="3" t="str">
        <f t="shared" si="32"/>
        <v/>
      </c>
      <c r="N231" s="3" t="str">
        <f t="shared" si="33"/>
        <v/>
      </c>
    </row>
    <row r="232" spans="1:14" ht="39.75" customHeight="1" x14ac:dyDescent="0.25">
      <c r="A232" s="36" t="e">
        <f t="shared" si="31"/>
        <v>#VALUE!</v>
      </c>
      <c r="B232" s="37" t="str">
        <f t="shared" si="29"/>
        <v/>
      </c>
      <c r="C232" s="38" t="str">
        <f t="shared" si="30"/>
        <v/>
      </c>
      <c r="D232" s="57"/>
      <c r="E232" s="40"/>
      <c r="F232" s="58"/>
      <c r="G232" s="49"/>
      <c r="H232" s="50"/>
      <c r="I232" s="49"/>
      <c r="J232" s="53"/>
      <c r="K232" s="40"/>
      <c r="L232" s="43"/>
      <c r="M232" s="3" t="str">
        <f t="shared" si="32"/>
        <v/>
      </c>
      <c r="N232" s="3" t="str">
        <f t="shared" si="33"/>
        <v/>
      </c>
    </row>
    <row r="233" spans="1:14" ht="39.75" customHeight="1" x14ac:dyDescent="0.25">
      <c r="A233" s="36" t="e">
        <f t="shared" si="31"/>
        <v>#VALUE!</v>
      </c>
      <c r="B233" s="37" t="str">
        <f t="shared" si="29"/>
        <v/>
      </c>
      <c r="C233" s="38" t="str">
        <f t="shared" si="30"/>
        <v/>
      </c>
      <c r="D233" s="57"/>
      <c r="E233" s="40"/>
      <c r="F233" s="58"/>
      <c r="G233" s="49"/>
      <c r="H233" s="50"/>
      <c r="I233" s="49"/>
      <c r="J233" s="53"/>
      <c r="K233" s="40"/>
      <c r="L233" s="43"/>
      <c r="M233" s="3" t="str">
        <f t="shared" si="32"/>
        <v/>
      </c>
      <c r="N233" s="3" t="str">
        <f t="shared" si="33"/>
        <v/>
      </c>
    </row>
    <row r="234" spans="1:14" ht="39.75" customHeight="1" x14ac:dyDescent="0.25">
      <c r="A234" s="36" t="e">
        <f t="shared" si="31"/>
        <v>#VALUE!</v>
      </c>
      <c r="B234" s="37" t="str">
        <f t="shared" si="29"/>
        <v/>
      </c>
      <c r="C234" s="38" t="str">
        <f t="shared" si="30"/>
        <v/>
      </c>
      <c r="D234" s="57"/>
      <c r="E234" s="40"/>
      <c r="F234" s="58"/>
      <c r="G234" s="49"/>
      <c r="H234" s="50"/>
      <c r="I234" s="49"/>
      <c r="J234" s="53"/>
      <c r="K234" s="40"/>
      <c r="L234" s="43"/>
      <c r="M234" s="3" t="str">
        <f t="shared" si="32"/>
        <v/>
      </c>
      <c r="N234" s="3" t="str">
        <f t="shared" si="33"/>
        <v/>
      </c>
    </row>
    <row r="235" spans="1:14" ht="39.75" customHeight="1" x14ac:dyDescent="0.25">
      <c r="A235" s="36" t="e">
        <f t="shared" si="31"/>
        <v>#VALUE!</v>
      </c>
      <c r="B235" s="37" t="str">
        <f t="shared" si="29"/>
        <v/>
      </c>
      <c r="C235" s="38" t="str">
        <f t="shared" si="30"/>
        <v/>
      </c>
      <c r="D235" s="57"/>
      <c r="E235" s="40"/>
      <c r="F235" s="58"/>
      <c r="G235" s="49"/>
      <c r="H235" s="50"/>
      <c r="I235" s="49"/>
      <c r="J235" s="53"/>
      <c r="K235" s="40"/>
      <c r="L235" s="43"/>
      <c r="M235" s="3" t="str">
        <f t="shared" si="32"/>
        <v/>
      </c>
      <c r="N235" s="3" t="str">
        <f t="shared" si="33"/>
        <v/>
      </c>
    </row>
    <row r="236" spans="1:14" ht="39.75" customHeight="1" x14ac:dyDescent="0.25">
      <c r="A236" s="36" t="e">
        <f t="shared" si="31"/>
        <v>#VALUE!</v>
      </c>
      <c r="B236" s="37" t="str">
        <f t="shared" si="29"/>
        <v/>
      </c>
      <c r="C236" s="38" t="str">
        <f t="shared" si="30"/>
        <v/>
      </c>
      <c r="D236" s="57"/>
      <c r="E236" s="40"/>
      <c r="F236" s="58"/>
      <c r="G236" s="49"/>
      <c r="H236" s="50"/>
      <c r="I236" s="49"/>
      <c r="J236" s="53"/>
      <c r="K236" s="40"/>
      <c r="L236" s="43"/>
      <c r="M236" s="3" t="str">
        <f t="shared" si="32"/>
        <v/>
      </c>
      <c r="N236" s="3" t="str">
        <f t="shared" si="33"/>
        <v/>
      </c>
    </row>
    <row r="237" spans="1:14" ht="39.75" customHeight="1" x14ac:dyDescent="0.25">
      <c r="A237" s="36" t="e">
        <f t="shared" si="31"/>
        <v>#VALUE!</v>
      </c>
      <c r="B237" s="37" t="str">
        <f t="shared" si="29"/>
        <v/>
      </c>
      <c r="C237" s="38" t="str">
        <f t="shared" si="30"/>
        <v/>
      </c>
      <c r="D237" s="57"/>
      <c r="E237" s="40"/>
      <c r="F237" s="58"/>
      <c r="G237" s="49"/>
      <c r="H237" s="50"/>
      <c r="I237" s="49"/>
      <c r="J237" s="53"/>
      <c r="K237" s="40"/>
      <c r="L237" s="43"/>
      <c r="M237" s="3" t="str">
        <f t="shared" si="32"/>
        <v/>
      </c>
      <c r="N237" s="3" t="str">
        <f t="shared" si="33"/>
        <v/>
      </c>
    </row>
    <row r="238" spans="1:14" ht="39.75" customHeight="1" x14ac:dyDescent="0.25">
      <c r="A238" s="36" t="e">
        <f t="shared" si="31"/>
        <v>#VALUE!</v>
      </c>
      <c r="B238" s="37" t="str">
        <f t="shared" si="29"/>
        <v/>
      </c>
      <c r="C238" s="38" t="str">
        <f t="shared" si="30"/>
        <v/>
      </c>
      <c r="D238" s="57"/>
      <c r="E238" s="40"/>
      <c r="F238" s="58"/>
      <c r="G238" s="49"/>
      <c r="H238" s="50"/>
      <c r="I238" s="49"/>
      <c r="J238" s="53"/>
      <c r="K238" s="40"/>
      <c r="L238" s="43"/>
      <c r="M238" s="3" t="str">
        <f t="shared" si="32"/>
        <v/>
      </c>
      <c r="N238" s="3" t="str">
        <f t="shared" si="33"/>
        <v/>
      </c>
    </row>
    <row r="239" spans="1:14" ht="39.75" customHeight="1" x14ac:dyDescent="0.25">
      <c r="A239" s="36" t="e">
        <f t="shared" si="31"/>
        <v>#VALUE!</v>
      </c>
      <c r="B239" s="37" t="str">
        <f t="shared" si="29"/>
        <v/>
      </c>
      <c r="C239" s="38" t="str">
        <f t="shared" si="30"/>
        <v/>
      </c>
      <c r="D239" s="57"/>
      <c r="E239" s="40"/>
      <c r="F239" s="58"/>
      <c r="G239" s="49"/>
      <c r="H239" s="50"/>
      <c r="I239" s="49"/>
      <c r="J239" s="53"/>
      <c r="K239" s="40"/>
      <c r="L239" s="43"/>
      <c r="M239" s="3" t="str">
        <f t="shared" si="32"/>
        <v/>
      </c>
      <c r="N239" s="3" t="str">
        <f t="shared" si="33"/>
        <v/>
      </c>
    </row>
    <row r="240" spans="1:14" ht="39.75" customHeight="1" x14ac:dyDescent="0.25">
      <c r="A240" s="36" t="e">
        <f t="shared" si="31"/>
        <v>#VALUE!</v>
      </c>
      <c r="B240" s="37" t="str">
        <f t="shared" si="29"/>
        <v/>
      </c>
      <c r="C240" s="38" t="str">
        <f t="shared" si="30"/>
        <v/>
      </c>
      <c r="D240" s="57"/>
      <c r="E240" s="40"/>
      <c r="F240" s="58"/>
      <c r="G240" s="49"/>
      <c r="H240" s="50"/>
      <c r="I240" s="49"/>
      <c r="J240" s="53"/>
      <c r="K240" s="40"/>
      <c r="L240" s="43"/>
      <c r="M240" s="3" t="str">
        <f t="shared" si="32"/>
        <v/>
      </c>
      <c r="N240" s="3" t="str">
        <f t="shared" si="33"/>
        <v/>
      </c>
    </row>
    <row r="241" spans="1:14" ht="39.75" customHeight="1" x14ac:dyDescent="0.25">
      <c r="A241" s="36" t="e">
        <f t="shared" si="31"/>
        <v>#VALUE!</v>
      </c>
      <c r="B241" s="37" t="str">
        <f t="shared" si="29"/>
        <v/>
      </c>
      <c r="C241" s="38" t="str">
        <f t="shared" si="30"/>
        <v/>
      </c>
      <c r="D241" s="57"/>
      <c r="E241" s="40"/>
      <c r="F241" s="58"/>
      <c r="G241" s="49"/>
      <c r="H241" s="50"/>
      <c r="I241" s="49"/>
      <c r="J241" s="53"/>
      <c r="K241" s="40"/>
      <c r="L241" s="43"/>
      <c r="M241" s="3" t="str">
        <f t="shared" si="32"/>
        <v/>
      </c>
      <c r="N241" s="3" t="str">
        <f t="shared" si="33"/>
        <v/>
      </c>
    </row>
    <row r="242" spans="1:14" ht="39.75" customHeight="1" x14ac:dyDescent="0.25">
      <c r="A242" s="36" t="e">
        <f t="shared" si="31"/>
        <v>#VALUE!</v>
      </c>
      <c r="B242" s="37" t="str">
        <f t="shared" ref="B242:B305" si="34">IF((C242)="","",MONTH(C242))</f>
        <v/>
      </c>
      <c r="C242" s="38" t="str">
        <f t="shared" si="30"/>
        <v/>
      </c>
      <c r="D242" s="57"/>
      <c r="E242" s="40"/>
      <c r="F242" s="58"/>
      <c r="G242" s="49"/>
      <c r="H242" s="50"/>
      <c r="I242" s="49"/>
      <c r="J242" s="53"/>
      <c r="K242" s="40"/>
      <c r="L242" s="43"/>
      <c r="M242" s="3" t="str">
        <f t="shared" si="32"/>
        <v/>
      </c>
      <c r="N242" s="3" t="str">
        <f t="shared" si="33"/>
        <v/>
      </c>
    </row>
    <row r="243" spans="1:14" ht="39.75" customHeight="1" x14ac:dyDescent="0.25">
      <c r="A243" s="36" t="e">
        <f t="shared" si="31"/>
        <v>#VALUE!</v>
      </c>
      <c r="B243" s="37" t="str">
        <f t="shared" si="34"/>
        <v/>
      </c>
      <c r="C243" s="38" t="str">
        <f t="shared" si="30"/>
        <v/>
      </c>
      <c r="D243" s="57"/>
      <c r="E243" s="40"/>
      <c r="F243" s="58"/>
      <c r="G243" s="49"/>
      <c r="H243" s="50"/>
      <c r="I243" s="49"/>
      <c r="J243" s="53"/>
      <c r="K243" s="40"/>
      <c r="L243" s="43"/>
      <c r="M243" s="3" t="str">
        <f t="shared" si="32"/>
        <v/>
      </c>
      <c r="N243" s="3" t="str">
        <f t="shared" si="33"/>
        <v/>
      </c>
    </row>
    <row r="244" spans="1:14" ht="39.75" customHeight="1" x14ac:dyDescent="0.25">
      <c r="A244" s="36" t="e">
        <f t="shared" si="31"/>
        <v>#VALUE!</v>
      </c>
      <c r="B244" s="37" t="str">
        <f t="shared" si="34"/>
        <v/>
      </c>
      <c r="C244" s="38" t="str">
        <f t="shared" si="30"/>
        <v/>
      </c>
      <c r="D244" s="57"/>
      <c r="E244" s="40"/>
      <c r="F244" s="58"/>
      <c r="G244" s="49"/>
      <c r="H244" s="50"/>
      <c r="I244" s="49"/>
      <c r="J244" s="53"/>
      <c r="K244" s="40"/>
      <c r="L244" s="43"/>
      <c r="M244" s="3" t="str">
        <f t="shared" si="32"/>
        <v/>
      </c>
      <c r="N244" s="3" t="str">
        <f t="shared" si="33"/>
        <v/>
      </c>
    </row>
    <row r="245" spans="1:14" ht="39.75" customHeight="1" x14ac:dyDescent="0.25">
      <c r="A245" s="36" t="e">
        <f t="shared" si="31"/>
        <v>#VALUE!</v>
      </c>
      <c r="B245" s="37" t="str">
        <f t="shared" si="34"/>
        <v/>
      </c>
      <c r="C245" s="38" t="str">
        <f t="shared" si="30"/>
        <v/>
      </c>
      <c r="D245" s="57"/>
      <c r="E245" s="40"/>
      <c r="F245" s="58"/>
      <c r="G245" s="49"/>
      <c r="H245" s="50"/>
      <c r="I245" s="49"/>
      <c r="J245" s="53"/>
      <c r="K245" s="40"/>
      <c r="L245" s="43"/>
      <c r="M245" s="3" t="str">
        <f t="shared" si="32"/>
        <v/>
      </c>
      <c r="N245" s="3" t="str">
        <f t="shared" si="33"/>
        <v/>
      </c>
    </row>
    <row r="246" spans="1:14" ht="39.75" customHeight="1" x14ac:dyDescent="0.25">
      <c r="A246" s="36" t="e">
        <f t="shared" si="31"/>
        <v>#VALUE!</v>
      </c>
      <c r="B246" s="37" t="str">
        <f t="shared" si="34"/>
        <v/>
      </c>
      <c r="C246" s="38" t="str">
        <f t="shared" si="30"/>
        <v/>
      </c>
      <c r="D246" s="57"/>
      <c r="E246" s="40"/>
      <c r="F246" s="58"/>
      <c r="G246" s="49"/>
      <c r="H246" s="50"/>
      <c r="I246" s="49"/>
      <c r="J246" s="53"/>
      <c r="K246" s="40"/>
      <c r="L246" s="43"/>
      <c r="M246" s="3" t="str">
        <f t="shared" si="32"/>
        <v/>
      </c>
      <c r="N246" s="3" t="str">
        <f t="shared" si="33"/>
        <v/>
      </c>
    </row>
    <row r="247" spans="1:14" ht="39.75" customHeight="1" x14ac:dyDescent="0.25">
      <c r="A247" s="36" t="e">
        <f t="shared" si="31"/>
        <v>#VALUE!</v>
      </c>
      <c r="B247" s="37" t="str">
        <f t="shared" si="34"/>
        <v/>
      </c>
      <c r="C247" s="38" t="str">
        <f t="shared" si="30"/>
        <v/>
      </c>
      <c r="D247" s="57"/>
      <c r="E247" s="40"/>
      <c r="F247" s="58"/>
      <c r="G247" s="61"/>
      <c r="H247" s="50"/>
      <c r="I247" s="49"/>
      <c r="J247" s="53"/>
      <c r="K247" s="40"/>
      <c r="L247" s="43"/>
      <c r="M247" s="3" t="str">
        <f t="shared" si="32"/>
        <v/>
      </c>
      <c r="N247" s="3" t="str">
        <f t="shared" si="33"/>
        <v/>
      </c>
    </row>
    <row r="248" spans="1:14" ht="39.75" customHeight="1" x14ac:dyDescent="0.25">
      <c r="A248" s="36" t="e">
        <f t="shared" si="31"/>
        <v>#VALUE!</v>
      </c>
      <c r="B248" s="37" t="str">
        <f t="shared" si="34"/>
        <v/>
      </c>
      <c r="C248" s="38" t="str">
        <f t="shared" si="30"/>
        <v/>
      </c>
      <c r="D248" s="57"/>
      <c r="E248" s="40"/>
      <c r="F248" s="58"/>
      <c r="G248" s="49"/>
      <c r="H248" s="50"/>
      <c r="I248" s="49"/>
      <c r="J248" s="53"/>
      <c r="K248" s="40"/>
      <c r="L248" s="43"/>
      <c r="M248" s="3" t="str">
        <f t="shared" si="32"/>
        <v/>
      </c>
      <c r="N248" s="3" t="str">
        <f t="shared" si="33"/>
        <v/>
      </c>
    </row>
    <row r="249" spans="1:14" ht="39.75" customHeight="1" x14ac:dyDescent="0.25">
      <c r="A249" s="36" t="e">
        <f t="shared" si="31"/>
        <v>#VALUE!</v>
      </c>
      <c r="B249" s="37" t="str">
        <f t="shared" si="34"/>
        <v/>
      </c>
      <c r="C249" s="38" t="str">
        <f t="shared" si="30"/>
        <v/>
      </c>
      <c r="D249" s="57"/>
      <c r="E249" s="40"/>
      <c r="F249" s="58"/>
      <c r="G249" s="49"/>
      <c r="H249" s="50"/>
      <c r="I249" s="49"/>
      <c r="J249" s="53"/>
      <c r="K249" s="40"/>
      <c r="L249" s="43"/>
      <c r="M249" s="3" t="str">
        <f t="shared" si="32"/>
        <v/>
      </c>
      <c r="N249" s="3" t="str">
        <f t="shared" si="33"/>
        <v/>
      </c>
    </row>
    <row r="250" spans="1:14" ht="39.75" customHeight="1" x14ac:dyDescent="0.25">
      <c r="A250" s="36" t="e">
        <f t="shared" si="31"/>
        <v>#VALUE!</v>
      </c>
      <c r="B250" s="37" t="str">
        <f t="shared" si="34"/>
        <v/>
      </c>
      <c r="C250" s="38" t="str">
        <f t="shared" si="30"/>
        <v/>
      </c>
      <c r="D250" s="57"/>
      <c r="E250" s="40"/>
      <c r="F250" s="58"/>
      <c r="G250" s="49"/>
      <c r="H250" s="50"/>
      <c r="I250" s="49"/>
      <c r="J250" s="53"/>
      <c r="K250" s="40"/>
      <c r="L250" s="43"/>
      <c r="M250" s="3" t="str">
        <f t="shared" si="32"/>
        <v/>
      </c>
      <c r="N250" s="3" t="str">
        <f t="shared" si="33"/>
        <v/>
      </c>
    </row>
    <row r="251" spans="1:14" ht="39.75" customHeight="1" x14ac:dyDescent="0.25">
      <c r="A251" s="36" t="e">
        <f t="shared" si="31"/>
        <v>#VALUE!</v>
      </c>
      <c r="B251" s="37" t="str">
        <f t="shared" si="34"/>
        <v/>
      </c>
      <c r="C251" s="38" t="str">
        <f t="shared" si="30"/>
        <v/>
      </c>
      <c r="D251" s="57"/>
      <c r="E251" s="40"/>
      <c r="F251" s="58"/>
      <c r="G251" s="49"/>
      <c r="H251" s="50"/>
      <c r="I251" s="49"/>
      <c r="J251" s="53"/>
      <c r="K251" s="40"/>
      <c r="L251" s="43"/>
      <c r="M251" s="3" t="str">
        <f t="shared" si="32"/>
        <v/>
      </c>
      <c r="N251" s="3" t="str">
        <f t="shared" si="33"/>
        <v/>
      </c>
    </row>
    <row r="252" spans="1:14" ht="39.75" customHeight="1" x14ac:dyDescent="0.25">
      <c r="A252" s="36" t="e">
        <f t="shared" si="31"/>
        <v>#VALUE!</v>
      </c>
      <c r="B252" s="37" t="str">
        <f t="shared" si="34"/>
        <v/>
      </c>
      <c r="C252" s="38" t="str">
        <f t="shared" si="30"/>
        <v/>
      </c>
      <c r="D252" s="57"/>
      <c r="E252" s="40"/>
      <c r="F252" s="58"/>
      <c r="G252" s="49"/>
      <c r="H252" s="50"/>
      <c r="I252" s="49"/>
      <c r="J252" s="53"/>
      <c r="K252" s="40"/>
      <c r="L252" s="43"/>
      <c r="M252" s="3" t="str">
        <f t="shared" si="32"/>
        <v/>
      </c>
      <c r="N252" s="3" t="str">
        <f t="shared" si="33"/>
        <v/>
      </c>
    </row>
    <row r="253" spans="1:14" ht="39.75" customHeight="1" x14ac:dyDescent="0.25">
      <c r="A253" s="36" t="e">
        <f t="shared" si="31"/>
        <v>#VALUE!</v>
      </c>
      <c r="B253" s="37" t="str">
        <f t="shared" si="34"/>
        <v/>
      </c>
      <c r="C253" s="38" t="str">
        <f t="shared" si="30"/>
        <v/>
      </c>
      <c r="D253" s="57"/>
      <c r="E253" s="40"/>
      <c r="F253" s="58"/>
      <c r="G253" s="49"/>
      <c r="H253" s="50"/>
      <c r="I253" s="49"/>
      <c r="J253" s="53"/>
      <c r="K253" s="40"/>
      <c r="L253" s="43"/>
      <c r="M253" s="3" t="str">
        <f t="shared" si="32"/>
        <v/>
      </c>
      <c r="N253" s="3" t="str">
        <f t="shared" si="33"/>
        <v/>
      </c>
    </row>
    <row r="254" spans="1:14" ht="39.75" customHeight="1" x14ac:dyDescent="0.25">
      <c r="A254" s="36" t="e">
        <f t="shared" si="31"/>
        <v>#VALUE!</v>
      </c>
      <c r="B254" s="37" t="str">
        <f t="shared" si="34"/>
        <v/>
      </c>
      <c r="C254" s="38" t="str">
        <f t="shared" si="30"/>
        <v/>
      </c>
      <c r="D254" s="57"/>
      <c r="E254" s="40"/>
      <c r="F254" s="58"/>
      <c r="G254" s="49"/>
      <c r="H254" s="50"/>
      <c r="I254" s="49"/>
      <c r="J254" s="53"/>
      <c r="K254" s="40"/>
      <c r="L254" s="43"/>
      <c r="M254" s="3" t="str">
        <f t="shared" si="32"/>
        <v/>
      </c>
      <c r="N254" s="3" t="str">
        <f t="shared" si="33"/>
        <v/>
      </c>
    </row>
    <row r="255" spans="1:14" ht="39.75" customHeight="1" x14ac:dyDescent="0.25">
      <c r="A255" s="36" t="e">
        <f t="shared" si="31"/>
        <v>#VALUE!</v>
      </c>
      <c r="B255" s="37" t="str">
        <f t="shared" si="34"/>
        <v/>
      </c>
      <c r="C255" s="38" t="str">
        <f t="shared" si="30"/>
        <v/>
      </c>
      <c r="D255" s="57"/>
      <c r="E255" s="40"/>
      <c r="F255" s="58"/>
      <c r="G255" s="49"/>
      <c r="H255" s="50"/>
      <c r="I255" s="49"/>
      <c r="J255" s="53"/>
      <c r="K255" s="40"/>
      <c r="L255" s="43"/>
      <c r="M255" s="3" t="str">
        <f t="shared" si="32"/>
        <v/>
      </c>
      <c r="N255" s="3" t="str">
        <f t="shared" si="33"/>
        <v/>
      </c>
    </row>
    <row r="256" spans="1:14" ht="39.75" customHeight="1" x14ac:dyDescent="0.25">
      <c r="A256" s="36" t="e">
        <f t="shared" si="31"/>
        <v>#VALUE!</v>
      </c>
      <c r="B256" s="37" t="str">
        <f t="shared" si="34"/>
        <v/>
      </c>
      <c r="C256" s="38" t="str">
        <f t="shared" si="30"/>
        <v/>
      </c>
      <c r="D256" s="57"/>
      <c r="E256" s="40"/>
      <c r="F256" s="58"/>
      <c r="G256" s="49"/>
      <c r="H256" s="50"/>
      <c r="I256" s="49"/>
      <c r="J256" s="53"/>
      <c r="K256" s="40"/>
      <c r="L256" s="43"/>
      <c r="M256" s="3" t="str">
        <f t="shared" si="32"/>
        <v/>
      </c>
      <c r="N256" s="3" t="str">
        <f t="shared" si="33"/>
        <v/>
      </c>
    </row>
    <row r="257" spans="1:14" ht="39.75" customHeight="1" x14ac:dyDescent="0.25">
      <c r="A257" s="36" t="e">
        <f t="shared" si="31"/>
        <v>#VALUE!</v>
      </c>
      <c r="B257" s="37" t="str">
        <f t="shared" si="34"/>
        <v/>
      </c>
      <c r="C257" s="38" t="str">
        <f t="shared" si="30"/>
        <v/>
      </c>
      <c r="D257" s="57"/>
      <c r="E257" s="40"/>
      <c r="F257" s="58"/>
      <c r="G257" s="49"/>
      <c r="H257" s="50"/>
      <c r="I257" s="49"/>
      <c r="J257" s="53"/>
      <c r="K257" s="40"/>
      <c r="L257" s="43"/>
      <c r="M257" s="3" t="str">
        <f t="shared" si="32"/>
        <v/>
      </c>
      <c r="N257" s="3" t="str">
        <f t="shared" si="33"/>
        <v/>
      </c>
    </row>
    <row r="258" spans="1:14" ht="39.75" customHeight="1" x14ac:dyDescent="0.25">
      <c r="A258" s="36" t="e">
        <f t="shared" si="31"/>
        <v>#VALUE!</v>
      </c>
      <c r="B258" s="37" t="str">
        <f t="shared" si="34"/>
        <v/>
      </c>
      <c r="C258" s="38" t="str">
        <f t="shared" si="30"/>
        <v/>
      </c>
      <c r="D258" s="57"/>
      <c r="E258" s="40"/>
      <c r="F258" s="58"/>
      <c r="G258" s="49"/>
      <c r="H258" s="50"/>
      <c r="I258" s="49"/>
      <c r="J258" s="53"/>
      <c r="K258" s="40"/>
      <c r="L258" s="43"/>
      <c r="M258" s="3" t="str">
        <f t="shared" si="32"/>
        <v/>
      </c>
      <c r="N258" s="3" t="str">
        <f t="shared" si="33"/>
        <v/>
      </c>
    </row>
    <row r="259" spans="1:14" ht="39.75" customHeight="1" x14ac:dyDescent="0.25">
      <c r="A259" s="36" t="e">
        <f t="shared" si="31"/>
        <v>#VALUE!</v>
      </c>
      <c r="B259" s="37" t="str">
        <f t="shared" si="34"/>
        <v/>
      </c>
      <c r="C259" s="38" t="str">
        <f t="shared" si="30"/>
        <v/>
      </c>
      <c r="D259" s="57"/>
      <c r="E259" s="40"/>
      <c r="F259" s="58"/>
      <c r="G259" s="49"/>
      <c r="H259" s="50"/>
      <c r="I259" s="49"/>
      <c r="J259" s="53"/>
      <c r="K259" s="40"/>
      <c r="L259" s="43"/>
      <c r="M259" s="3" t="str">
        <f t="shared" si="32"/>
        <v/>
      </c>
      <c r="N259" s="3" t="str">
        <f t="shared" si="33"/>
        <v/>
      </c>
    </row>
    <row r="260" spans="1:14" ht="39.75" customHeight="1" x14ac:dyDescent="0.25">
      <c r="A260" s="36" t="e">
        <f t="shared" si="31"/>
        <v>#VALUE!</v>
      </c>
      <c r="B260" s="37" t="str">
        <f t="shared" si="34"/>
        <v/>
      </c>
      <c r="C260" s="38" t="str">
        <f t="shared" si="30"/>
        <v/>
      </c>
      <c r="D260" s="57"/>
      <c r="E260" s="40"/>
      <c r="F260" s="58"/>
      <c r="G260" s="49"/>
      <c r="H260" s="50"/>
      <c r="I260" s="49"/>
      <c r="J260" s="53"/>
      <c r="K260" s="40"/>
      <c r="L260" s="43"/>
      <c r="M260" s="3" t="str">
        <f t="shared" si="32"/>
        <v/>
      </c>
      <c r="N260" s="3" t="str">
        <f t="shared" si="33"/>
        <v/>
      </c>
    </row>
    <row r="261" spans="1:14" ht="39.75" customHeight="1" x14ac:dyDescent="0.25">
      <c r="A261" s="36" t="e">
        <f t="shared" si="31"/>
        <v>#VALUE!</v>
      </c>
      <c r="B261" s="37" t="str">
        <f t="shared" si="34"/>
        <v/>
      </c>
      <c r="C261" s="38" t="str">
        <f t="shared" si="30"/>
        <v/>
      </c>
      <c r="D261" s="57"/>
      <c r="E261" s="40"/>
      <c r="F261" s="58"/>
      <c r="G261" s="49"/>
      <c r="H261" s="50"/>
      <c r="I261" s="49"/>
      <c r="J261" s="53"/>
      <c r="K261" s="40"/>
      <c r="L261" s="43"/>
      <c r="M261" s="3" t="str">
        <f t="shared" si="32"/>
        <v/>
      </c>
      <c r="N261" s="3" t="str">
        <f t="shared" si="33"/>
        <v/>
      </c>
    </row>
    <row r="262" spans="1:14" ht="39.75" customHeight="1" x14ac:dyDescent="0.25">
      <c r="A262" s="36" t="e">
        <f t="shared" si="31"/>
        <v>#VALUE!</v>
      </c>
      <c r="B262" s="37" t="str">
        <f t="shared" si="34"/>
        <v/>
      </c>
      <c r="C262" s="38" t="str">
        <f t="shared" si="30"/>
        <v/>
      </c>
      <c r="D262" s="57"/>
      <c r="E262" s="40"/>
      <c r="F262" s="58"/>
      <c r="G262" s="49"/>
      <c r="H262" s="50"/>
      <c r="I262" s="49"/>
      <c r="J262" s="53"/>
      <c r="K262" s="40"/>
      <c r="L262" s="43"/>
      <c r="M262" s="3" t="str">
        <f t="shared" si="32"/>
        <v/>
      </c>
      <c r="N262" s="3" t="str">
        <f t="shared" si="33"/>
        <v/>
      </c>
    </row>
    <row r="263" spans="1:14" ht="39.75" customHeight="1" x14ac:dyDescent="0.25">
      <c r="A263" s="36" t="e">
        <f t="shared" si="31"/>
        <v>#VALUE!</v>
      </c>
      <c r="B263" s="37" t="str">
        <f t="shared" si="34"/>
        <v/>
      </c>
      <c r="C263" s="38" t="str">
        <f t="shared" ref="C263:C326" si="35">IF(ISBLANK(D263),"",D263)</f>
        <v/>
      </c>
      <c r="D263" s="57"/>
      <c r="E263" s="40"/>
      <c r="F263" s="58"/>
      <c r="G263" s="49"/>
      <c r="H263" s="50"/>
      <c r="I263" s="49"/>
      <c r="J263" s="53"/>
      <c r="K263" s="40"/>
      <c r="L263" s="43"/>
      <c r="M263" s="3" t="str">
        <f t="shared" si="32"/>
        <v/>
      </c>
      <c r="N263" s="3" t="str">
        <f t="shared" si="33"/>
        <v/>
      </c>
    </row>
    <row r="264" spans="1:14" ht="39.75" customHeight="1" x14ac:dyDescent="0.25">
      <c r="A264" s="36" t="e">
        <f t="shared" ref="A264:A327" si="36">IF(L264="NAVETTE INTERNE","",IF(C264=EOMONTH(C264,0),MONTH(C264)+1,IF(C264="","",MONTH(C264))))</f>
        <v>#VALUE!</v>
      </c>
      <c r="B264" s="37" t="str">
        <f t="shared" si="34"/>
        <v/>
      </c>
      <c r="C264" s="38" t="str">
        <f t="shared" si="35"/>
        <v/>
      </c>
      <c r="D264" s="57"/>
      <c r="E264" s="40"/>
      <c r="F264" s="58"/>
      <c r="G264" s="49"/>
      <c r="H264" s="50"/>
      <c r="I264" s="49"/>
      <c r="J264" s="53"/>
      <c r="K264" s="40"/>
      <c r="L264" s="43"/>
      <c r="M264" s="3" t="str">
        <f t="shared" si="32"/>
        <v/>
      </c>
      <c r="N264" s="3" t="str">
        <f t="shared" si="33"/>
        <v/>
      </c>
    </row>
    <row r="265" spans="1:14" ht="39.75" customHeight="1" x14ac:dyDescent="0.25">
      <c r="A265" s="36" t="e">
        <f t="shared" si="36"/>
        <v>#VALUE!</v>
      </c>
      <c r="B265" s="37" t="str">
        <f t="shared" si="34"/>
        <v/>
      </c>
      <c r="C265" s="38" t="str">
        <f t="shared" si="35"/>
        <v/>
      </c>
      <c r="D265" s="57"/>
      <c r="E265" s="40"/>
      <c r="F265" s="58"/>
      <c r="G265" s="49"/>
      <c r="H265" s="50"/>
      <c r="I265" s="49"/>
      <c r="J265" s="53"/>
      <c r="K265" s="40"/>
      <c r="L265" s="43"/>
      <c r="M265" s="3" t="str">
        <f t="shared" ref="M265:M328" si="37">IF(ISBLANK(E265),"",1)</f>
        <v/>
      </c>
      <c r="N265" s="3" t="str">
        <f t="shared" si="33"/>
        <v/>
      </c>
    </row>
    <row r="266" spans="1:14" ht="39.75" customHeight="1" x14ac:dyDescent="0.25">
      <c r="A266" s="36" t="e">
        <f t="shared" si="36"/>
        <v>#VALUE!</v>
      </c>
      <c r="B266" s="37" t="str">
        <f t="shared" si="34"/>
        <v/>
      </c>
      <c r="C266" s="38" t="str">
        <f t="shared" si="35"/>
        <v/>
      </c>
      <c r="D266" s="57"/>
      <c r="E266" s="40"/>
      <c r="F266" s="58"/>
      <c r="G266" s="49"/>
      <c r="H266" s="50"/>
      <c r="I266" s="49"/>
      <c r="J266" s="53"/>
      <c r="K266" s="40"/>
      <c r="L266" s="43"/>
      <c r="M266" s="3" t="str">
        <f t="shared" si="37"/>
        <v/>
      </c>
      <c r="N266" s="3" t="str">
        <f t="shared" ref="N266:N330" si="38">IF((L266)="","",MONTH(J266))</f>
        <v/>
      </c>
    </row>
    <row r="267" spans="1:14" ht="39.75" customHeight="1" x14ac:dyDescent="0.25">
      <c r="A267" s="36" t="e">
        <f t="shared" si="36"/>
        <v>#VALUE!</v>
      </c>
      <c r="B267" s="37" t="str">
        <f t="shared" si="34"/>
        <v/>
      </c>
      <c r="C267" s="38" t="str">
        <f t="shared" si="35"/>
        <v/>
      </c>
      <c r="D267" s="57"/>
      <c r="E267" s="40"/>
      <c r="F267" s="58"/>
      <c r="G267" s="49"/>
      <c r="H267" s="50"/>
      <c r="I267" s="49"/>
      <c r="J267" s="53"/>
      <c r="K267" s="40"/>
      <c r="L267" s="43"/>
      <c r="M267" s="3" t="str">
        <f t="shared" si="37"/>
        <v/>
      </c>
      <c r="N267" s="3" t="str">
        <f t="shared" si="38"/>
        <v/>
      </c>
    </row>
    <row r="268" spans="1:14" ht="39.75" customHeight="1" x14ac:dyDescent="0.25">
      <c r="A268" s="36" t="e">
        <f t="shared" si="36"/>
        <v>#VALUE!</v>
      </c>
      <c r="B268" s="37" t="str">
        <f t="shared" si="34"/>
        <v/>
      </c>
      <c r="C268" s="38" t="str">
        <f t="shared" si="35"/>
        <v/>
      </c>
      <c r="D268" s="57"/>
      <c r="E268" s="40"/>
      <c r="F268" s="58"/>
      <c r="G268" s="49"/>
      <c r="H268" s="50"/>
      <c r="I268" s="49"/>
      <c r="J268" s="53"/>
      <c r="K268" s="40"/>
      <c r="L268" s="43"/>
      <c r="M268" s="3" t="str">
        <f t="shared" si="37"/>
        <v/>
      </c>
      <c r="N268" s="3" t="str">
        <f t="shared" si="38"/>
        <v/>
      </c>
    </row>
    <row r="269" spans="1:14" ht="39.75" customHeight="1" x14ac:dyDescent="0.25">
      <c r="A269" s="36" t="e">
        <f t="shared" si="36"/>
        <v>#VALUE!</v>
      </c>
      <c r="B269" s="37" t="str">
        <f t="shared" si="34"/>
        <v/>
      </c>
      <c r="C269" s="38" t="str">
        <f t="shared" si="35"/>
        <v/>
      </c>
      <c r="D269" s="57"/>
      <c r="E269" s="40"/>
      <c r="F269" s="58"/>
      <c r="G269" s="49"/>
      <c r="H269" s="50"/>
      <c r="I269" s="49"/>
      <c r="J269" s="53"/>
      <c r="K269" s="40"/>
      <c r="L269" s="43"/>
      <c r="M269" s="3" t="str">
        <f t="shared" si="37"/>
        <v/>
      </c>
      <c r="N269" s="3" t="str">
        <f t="shared" si="38"/>
        <v/>
      </c>
    </row>
    <row r="270" spans="1:14" ht="39.75" customHeight="1" x14ac:dyDescent="0.25">
      <c r="A270" s="36" t="e">
        <f t="shared" si="36"/>
        <v>#VALUE!</v>
      </c>
      <c r="B270" s="37" t="str">
        <f t="shared" si="34"/>
        <v/>
      </c>
      <c r="C270" s="38" t="str">
        <f t="shared" si="35"/>
        <v/>
      </c>
      <c r="D270" s="57"/>
      <c r="E270" s="40"/>
      <c r="F270" s="58"/>
      <c r="G270" s="49"/>
      <c r="H270" s="50"/>
      <c r="I270" s="49"/>
      <c r="J270" s="50"/>
      <c r="K270" s="40"/>
      <c r="L270" s="43"/>
      <c r="M270" s="3" t="str">
        <f t="shared" si="37"/>
        <v/>
      </c>
      <c r="N270" s="3" t="str">
        <f>IF((L270)="","",MONTH(#REF!))</f>
        <v/>
      </c>
    </row>
    <row r="271" spans="1:14" ht="39.75" customHeight="1" x14ac:dyDescent="0.25">
      <c r="A271" s="36" t="e">
        <f t="shared" si="36"/>
        <v>#VALUE!</v>
      </c>
      <c r="B271" s="37" t="str">
        <f t="shared" si="34"/>
        <v/>
      </c>
      <c r="C271" s="38" t="str">
        <f t="shared" si="35"/>
        <v/>
      </c>
      <c r="D271" s="57"/>
      <c r="E271" s="40"/>
      <c r="F271" s="58"/>
      <c r="G271" s="49"/>
      <c r="H271" s="50"/>
      <c r="I271" s="49"/>
      <c r="J271" s="53"/>
      <c r="K271" s="40"/>
      <c r="L271" s="43"/>
      <c r="M271" s="3" t="str">
        <f t="shared" si="37"/>
        <v/>
      </c>
      <c r="N271" s="3" t="str">
        <f t="shared" si="38"/>
        <v/>
      </c>
    </row>
    <row r="272" spans="1:14" ht="39.75" customHeight="1" x14ac:dyDescent="0.25">
      <c r="A272" s="36" t="e">
        <f t="shared" si="36"/>
        <v>#VALUE!</v>
      </c>
      <c r="B272" s="37" t="str">
        <f t="shared" si="34"/>
        <v/>
      </c>
      <c r="C272" s="38" t="str">
        <f t="shared" si="35"/>
        <v/>
      </c>
      <c r="D272" s="57"/>
      <c r="E272" s="40"/>
      <c r="F272" s="58"/>
      <c r="G272" s="49"/>
      <c r="H272" s="50"/>
      <c r="I272" s="49"/>
      <c r="J272" s="53"/>
      <c r="K272" s="40"/>
      <c r="L272" s="43"/>
      <c r="M272" s="3" t="str">
        <f t="shared" si="37"/>
        <v/>
      </c>
      <c r="N272" s="3" t="str">
        <f t="shared" si="38"/>
        <v/>
      </c>
    </row>
    <row r="273" spans="1:14" ht="39.75" customHeight="1" x14ac:dyDescent="0.25">
      <c r="A273" s="36" t="e">
        <f t="shared" si="36"/>
        <v>#VALUE!</v>
      </c>
      <c r="B273" s="37" t="str">
        <f t="shared" si="34"/>
        <v/>
      </c>
      <c r="C273" s="38" t="str">
        <f t="shared" si="35"/>
        <v/>
      </c>
      <c r="D273" s="57"/>
      <c r="E273" s="40"/>
      <c r="F273" s="58"/>
      <c r="G273" s="49"/>
      <c r="H273" s="50"/>
      <c r="I273" s="49"/>
      <c r="J273" s="53"/>
      <c r="K273" s="40"/>
      <c r="L273" s="43"/>
      <c r="M273" s="3" t="str">
        <f t="shared" si="37"/>
        <v/>
      </c>
      <c r="N273" s="3" t="str">
        <f t="shared" si="38"/>
        <v/>
      </c>
    </row>
    <row r="274" spans="1:14" ht="39.75" customHeight="1" x14ac:dyDescent="0.25">
      <c r="A274" s="36" t="e">
        <f t="shared" si="36"/>
        <v>#VALUE!</v>
      </c>
      <c r="B274" s="37" t="str">
        <f t="shared" ref="B274" si="39">IF((C274)="","",MONTH(C274))</f>
        <v/>
      </c>
      <c r="C274" s="38" t="str">
        <f t="shared" si="35"/>
        <v/>
      </c>
      <c r="D274" s="57"/>
      <c r="E274" s="40"/>
      <c r="F274" s="58"/>
      <c r="G274" s="49"/>
      <c r="H274" s="50"/>
      <c r="I274" s="49"/>
      <c r="J274" s="53"/>
      <c r="K274" s="40"/>
      <c r="L274" s="43"/>
      <c r="M274" s="3" t="str">
        <f t="shared" ref="M274" si="40">IF(ISBLANK(E274),"",1)</f>
        <v/>
      </c>
      <c r="N274" s="3" t="str">
        <f t="shared" ref="N274" si="41">IF((L274)="","",MONTH(J274))</f>
        <v/>
      </c>
    </row>
    <row r="275" spans="1:14" ht="39.75" customHeight="1" x14ac:dyDescent="0.25">
      <c r="A275" s="36" t="e">
        <f t="shared" si="36"/>
        <v>#VALUE!</v>
      </c>
      <c r="B275" s="37" t="str">
        <f t="shared" si="34"/>
        <v/>
      </c>
      <c r="C275" s="38" t="str">
        <f t="shared" si="35"/>
        <v/>
      </c>
      <c r="D275" s="57"/>
      <c r="E275" s="40"/>
      <c r="F275" s="58"/>
      <c r="G275" s="49"/>
      <c r="H275" s="50"/>
      <c r="I275" s="49"/>
      <c r="J275" s="53"/>
      <c r="K275" s="40"/>
      <c r="L275" s="43"/>
      <c r="M275" s="3" t="str">
        <f t="shared" si="37"/>
        <v/>
      </c>
      <c r="N275" s="3" t="str">
        <f t="shared" si="38"/>
        <v/>
      </c>
    </row>
    <row r="276" spans="1:14" ht="39.75" customHeight="1" x14ac:dyDescent="0.25">
      <c r="A276" s="36" t="e">
        <f t="shared" si="36"/>
        <v>#VALUE!</v>
      </c>
      <c r="B276" s="37" t="str">
        <f t="shared" si="34"/>
        <v/>
      </c>
      <c r="C276" s="38" t="str">
        <f t="shared" si="35"/>
        <v/>
      </c>
      <c r="D276" s="57"/>
      <c r="E276" s="40"/>
      <c r="F276" s="58"/>
      <c r="G276" s="49"/>
      <c r="H276" s="50"/>
      <c r="I276" s="49"/>
      <c r="J276" s="53"/>
      <c r="K276" s="40"/>
      <c r="L276" s="43"/>
      <c r="M276" s="3" t="str">
        <f t="shared" si="37"/>
        <v/>
      </c>
      <c r="N276" s="3" t="str">
        <f t="shared" si="38"/>
        <v/>
      </c>
    </row>
    <row r="277" spans="1:14" ht="39.75" customHeight="1" x14ac:dyDescent="0.25">
      <c r="A277" s="36" t="e">
        <f t="shared" si="36"/>
        <v>#VALUE!</v>
      </c>
      <c r="B277" s="37" t="str">
        <f t="shared" si="34"/>
        <v/>
      </c>
      <c r="C277" s="38" t="str">
        <f t="shared" si="35"/>
        <v/>
      </c>
      <c r="D277" s="57"/>
      <c r="E277" s="40"/>
      <c r="F277" s="58"/>
      <c r="G277" s="49"/>
      <c r="H277" s="50"/>
      <c r="I277" s="49"/>
      <c r="J277" s="53"/>
      <c r="K277" s="40"/>
      <c r="L277" s="43"/>
      <c r="M277" s="3" t="str">
        <f t="shared" si="37"/>
        <v/>
      </c>
      <c r="N277" s="3" t="str">
        <f t="shared" si="38"/>
        <v/>
      </c>
    </row>
    <row r="278" spans="1:14" ht="39.75" customHeight="1" x14ac:dyDescent="0.25">
      <c r="A278" s="36" t="e">
        <f t="shared" si="36"/>
        <v>#VALUE!</v>
      </c>
      <c r="B278" s="37" t="str">
        <f t="shared" si="34"/>
        <v/>
      </c>
      <c r="C278" s="38" t="str">
        <f t="shared" si="35"/>
        <v/>
      </c>
      <c r="D278" s="57"/>
      <c r="E278" s="40"/>
      <c r="F278" s="58"/>
      <c r="G278" s="49"/>
      <c r="H278" s="50"/>
      <c r="I278" s="49"/>
      <c r="J278" s="53"/>
      <c r="K278" s="40"/>
      <c r="L278" s="43"/>
      <c r="M278" s="3" t="str">
        <f t="shared" si="37"/>
        <v/>
      </c>
      <c r="N278" s="3" t="str">
        <f t="shared" si="38"/>
        <v/>
      </c>
    </row>
    <row r="279" spans="1:14" ht="39.75" customHeight="1" x14ac:dyDescent="0.25">
      <c r="A279" s="36" t="e">
        <f t="shared" si="36"/>
        <v>#VALUE!</v>
      </c>
      <c r="B279" s="37" t="str">
        <f t="shared" si="34"/>
        <v/>
      </c>
      <c r="C279" s="38" t="str">
        <f t="shared" si="35"/>
        <v/>
      </c>
      <c r="D279" s="57"/>
      <c r="E279" s="40"/>
      <c r="F279" s="58"/>
      <c r="G279" s="50"/>
      <c r="H279" s="50"/>
      <c r="I279" s="49"/>
      <c r="J279" s="53"/>
      <c r="K279" s="40"/>
      <c r="L279" s="43"/>
      <c r="M279" s="3" t="str">
        <f t="shared" si="37"/>
        <v/>
      </c>
      <c r="N279" s="3" t="str">
        <f t="shared" si="38"/>
        <v/>
      </c>
    </row>
    <row r="280" spans="1:14" ht="39.75" customHeight="1" x14ac:dyDescent="0.25">
      <c r="A280" s="36" t="e">
        <f t="shared" si="36"/>
        <v>#VALUE!</v>
      </c>
      <c r="B280" s="37" t="str">
        <f t="shared" si="34"/>
        <v/>
      </c>
      <c r="C280" s="38" t="str">
        <f t="shared" si="35"/>
        <v/>
      </c>
      <c r="D280" s="57"/>
      <c r="E280" s="40"/>
      <c r="F280" s="58"/>
      <c r="G280" s="49"/>
      <c r="H280" s="50"/>
      <c r="I280" s="49"/>
      <c r="J280" s="53"/>
      <c r="K280" s="40"/>
      <c r="L280" s="43"/>
      <c r="M280" s="3" t="str">
        <f t="shared" si="37"/>
        <v/>
      </c>
      <c r="N280" s="3" t="str">
        <f t="shared" si="38"/>
        <v/>
      </c>
    </row>
    <row r="281" spans="1:14" ht="39.75" customHeight="1" x14ac:dyDescent="0.25">
      <c r="A281" s="36" t="e">
        <f t="shared" si="36"/>
        <v>#VALUE!</v>
      </c>
      <c r="B281" s="37" t="str">
        <f t="shared" si="34"/>
        <v/>
      </c>
      <c r="C281" s="38" t="str">
        <f t="shared" si="35"/>
        <v/>
      </c>
      <c r="D281" s="57"/>
      <c r="E281" s="40"/>
      <c r="F281" s="58"/>
      <c r="G281" s="49"/>
      <c r="H281" s="50"/>
      <c r="I281" s="49"/>
      <c r="J281" s="53"/>
      <c r="K281" s="40"/>
      <c r="L281" s="43"/>
      <c r="M281" s="3" t="str">
        <f t="shared" si="37"/>
        <v/>
      </c>
      <c r="N281" s="3" t="str">
        <f t="shared" si="38"/>
        <v/>
      </c>
    </row>
    <row r="282" spans="1:14" ht="39.75" customHeight="1" x14ac:dyDescent="0.25">
      <c r="A282" s="36" t="e">
        <f t="shared" si="36"/>
        <v>#VALUE!</v>
      </c>
      <c r="B282" s="37" t="str">
        <f t="shared" si="34"/>
        <v/>
      </c>
      <c r="C282" s="38" t="str">
        <f t="shared" si="35"/>
        <v/>
      </c>
      <c r="D282" s="57"/>
      <c r="E282" s="40"/>
      <c r="F282" s="58"/>
      <c r="G282" s="49"/>
      <c r="H282" s="50"/>
      <c r="I282" s="49"/>
      <c r="J282" s="53"/>
      <c r="K282" s="40"/>
      <c r="L282" s="43"/>
      <c r="M282" s="3" t="str">
        <f t="shared" si="37"/>
        <v/>
      </c>
      <c r="N282" s="3" t="str">
        <f t="shared" si="38"/>
        <v/>
      </c>
    </row>
    <row r="283" spans="1:14" ht="39.75" customHeight="1" x14ac:dyDescent="0.25">
      <c r="A283" s="36" t="e">
        <f t="shared" si="36"/>
        <v>#VALUE!</v>
      </c>
      <c r="B283" s="37" t="str">
        <f t="shared" si="34"/>
        <v/>
      </c>
      <c r="C283" s="38" t="str">
        <f t="shared" si="35"/>
        <v/>
      </c>
      <c r="D283" s="57"/>
      <c r="E283" s="40"/>
      <c r="F283" s="58"/>
      <c r="G283" s="49"/>
      <c r="H283" s="50"/>
      <c r="I283" s="49"/>
      <c r="J283" s="53"/>
      <c r="K283" s="40"/>
      <c r="L283" s="43"/>
      <c r="M283" s="3" t="str">
        <f t="shared" si="37"/>
        <v/>
      </c>
      <c r="N283" s="3" t="str">
        <f t="shared" si="38"/>
        <v/>
      </c>
    </row>
    <row r="284" spans="1:14" ht="39.75" customHeight="1" x14ac:dyDescent="0.25">
      <c r="A284" s="36" t="e">
        <f t="shared" si="36"/>
        <v>#VALUE!</v>
      </c>
      <c r="B284" s="37" t="str">
        <f t="shared" si="34"/>
        <v/>
      </c>
      <c r="C284" s="38" t="str">
        <f t="shared" si="35"/>
        <v/>
      </c>
      <c r="D284" s="57"/>
      <c r="E284" s="40"/>
      <c r="F284" s="58"/>
      <c r="G284" s="49"/>
      <c r="H284" s="50"/>
      <c r="I284" s="49"/>
      <c r="J284" s="53"/>
      <c r="K284" s="40"/>
      <c r="L284" s="43"/>
      <c r="M284" s="3" t="str">
        <f t="shared" si="37"/>
        <v/>
      </c>
      <c r="N284" s="3" t="str">
        <f t="shared" si="38"/>
        <v/>
      </c>
    </row>
    <row r="285" spans="1:14" ht="39.75" customHeight="1" x14ac:dyDescent="0.25">
      <c r="A285" s="36" t="e">
        <f t="shared" si="36"/>
        <v>#VALUE!</v>
      </c>
      <c r="B285" s="37" t="str">
        <f t="shared" si="34"/>
        <v/>
      </c>
      <c r="C285" s="38" t="str">
        <f t="shared" si="35"/>
        <v/>
      </c>
      <c r="D285" s="57"/>
      <c r="E285" s="40"/>
      <c r="F285" s="58"/>
      <c r="G285" s="49"/>
      <c r="H285" s="50"/>
      <c r="I285" s="49"/>
      <c r="J285" s="53"/>
      <c r="K285" s="40"/>
      <c r="L285" s="43"/>
      <c r="M285" s="3" t="str">
        <f t="shared" si="37"/>
        <v/>
      </c>
      <c r="N285" s="3" t="str">
        <f t="shared" si="38"/>
        <v/>
      </c>
    </row>
    <row r="286" spans="1:14" ht="39.75" customHeight="1" x14ac:dyDescent="0.25">
      <c r="A286" s="36" t="e">
        <f t="shared" si="36"/>
        <v>#VALUE!</v>
      </c>
      <c r="B286" s="37" t="str">
        <f t="shared" si="34"/>
        <v/>
      </c>
      <c r="C286" s="38" t="str">
        <f t="shared" si="35"/>
        <v/>
      </c>
      <c r="D286" s="57"/>
      <c r="E286" s="40"/>
      <c r="F286" s="58"/>
      <c r="G286" s="49"/>
      <c r="H286" s="50"/>
      <c r="I286" s="49"/>
      <c r="J286" s="53"/>
      <c r="K286" s="40"/>
      <c r="L286" s="43"/>
      <c r="M286" s="3" t="str">
        <f t="shared" si="37"/>
        <v/>
      </c>
      <c r="N286" s="3" t="str">
        <f t="shared" si="38"/>
        <v/>
      </c>
    </row>
    <row r="287" spans="1:14" ht="39.75" customHeight="1" x14ac:dyDescent="0.25">
      <c r="A287" s="36" t="e">
        <f t="shared" si="36"/>
        <v>#VALUE!</v>
      </c>
      <c r="B287" s="37" t="str">
        <f t="shared" si="34"/>
        <v/>
      </c>
      <c r="C287" s="38" t="str">
        <f t="shared" si="35"/>
        <v/>
      </c>
      <c r="D287" s="57"/>
      <c r="E287" s="40"/>
      <c r="F287" s="58"/>
      <c r="G287" s="49"/>
      <c r="H287" s="50"/>
      <c r="I287" s="49"/>
      <c r="J287" s="53"/>
      <c r="K287" s="40"/>
      <c r="L287" s="43"/>
      <c r="M287" s="3" t="str">
        <f t="shared" si="37"/>
        <v/>
      </c>
      <c r="N287" s="3" t="str">
        <f t="shared" si="38"/>
        <v/>
      </c>
    </row>
    <row r="288" spans="1:14" ht="39.75" customHeight="1" x14ac:dyDescent="0.25">
      <c r="A288" s="36" t="e">
        <f t="shared" si="36"/>
        <v>#VALUE!</v>
      </c>
      <c r="B288" s="37" t="str">
        <f t="shared" si="34"/>
        <v/>
      </c>
      <c r="C288" s="38" t="str">
        <f t="shared" si="35"/>
        <v/>
      </c>
      <c r="D288" s="57"/>
      <c r="E288" s="40"/>
      <c r="F288" s="58"/>
      <c r="G288" s="49"/>
      <c r="H288" s="50"/>
      <c r="I288" s="49"/>
      <c r="J288" s="53"/>
      <c r="K288" s="40"/>
      <c r="L288" s="43"/>
      <c r="M288" s="3" t="str">
        <f t="shared" si="37"/>
        <v/>
      </c>
      <c r="N288" s="3" t="str">
        <f t="shared" si="38"/>
        <v/>
      </c>
    </row>
    <row r="289" spans="1:14" ht="39.75" customHeight="1" x14ac:dyDescent="0.25">
      <c r="A289" s="36" t="e">
        <f t="shared" si="36"/>
        <v>#VALUE!</v>
      </c>
      <c r="B289" s="37" t="str">
        <f t="shared" si="34"/>
        <v/>
      </c>
      <c r="C289" s="38" t="str">
        <f t="shared" si="35"/>
        <v/>
      </c>
      <c r="D289" s="57"/>
      <c r="E289" s="40"/>
      <c r="F289" s="58"/>
      <c r="G289" s="49"/>
      <c r="H289" s="50"/>
      <c r="I289" s="49"/>
      <c r="J289" s="53"/>
      <c r="K289" s="40"/>
      <c r="L289" s="43"/>
      <c r="M289" s="3" t="str">
        <f t="shared" si="37"/>
        <v/>
      </c>
      <c r="N289" s="3" t="str">
        <f t="shared" si="38"/>
        <v/>
      </c>
    </row>
    <row r="290" spans="1:14" ht="39.75" customHeight="1" x14ac:dyDescent="0.25">
      <c r="A290" s="36" t="e">
        <f t="shared" si="36"/>
        <v>#VALUE!</v>
      </c>
      <c r="B290" s="37" t="str">
        <f t="shared" si="34"/>
        <v/>
      </c>
      <c r="C290" s="38" t="str">
        <f t="shared" si="35"/>
        <v/>
      </c>
      <c r="D290" s="57"/>
      <c r="E290" s="40"/>
      <c r="F290" s="58"/>
      <c r="G290" s="49"/>
      <c r="H290" s="50"/>
      <c r="I290" s="49"/>
      <c r="J290" s="53"/>
      <c r="K290" s="40"/>
      <c r="L290" s="43"/>
      <c r="M290" s="3" t="str">
        <f t="shared" si="37"/>
        <v/>
      </c>
      <c r="N290" s="3" t="str">
        <f t="shared" si="38"/>
        <v/>
      </c>
    </row>
    <row r="291" spans="1:14" ht="39.75" customHeight="1" x14ac:dyDescent="0.25">
      <c r="A291" s="36" t="e">
        <f t="shared" si="36"/>
        <v>#VALUE!</v>
      </c>
      <c r="B291" s="37" t="str">
        <f t="shared" si="34"/>
        <v/>
      </c>
      <c r="C291" s="38" t="str">
        <f t="shared" si="35"/>
        <v/>
      </c>
      <c r="D291" s="57"/>
      <c r="E291" s="40"/>
      <c r="F291" s="58"/>
      <c r="G291" s="49"/>
      <c r="H291" s="50"/>
      <c r="I291" s="49"/>
      <c r="J291" s="53"/>
      <c r="K291" s="40"/>
      <c r="L291" s="43"/>
      <c r="M291" s="3" t="str">
        <f t="shared" si="37"/>
        <v/>
      </c>
      <c r="N291" s="3" t="str">
        <f t="shared" si="38"/>
        <v/>
      </c>
    </row>
    <row r="292" spans="1:14" ht="39.75" customHeight="1" x14ac:dyDescent="0.25">
      <c r="A292" s="36" t="e">
        <f t="shared" si="36"/>
        <v>#VALUE!</v>
      </c>
      <c r="B292" s="37" t="str">
        <f t="shared" si="34"/>
        <v/>
      </c>
      <c r="C292" s="38" t="str">
        <f t="shared" si="35"/>
        <v/>
      </c>
      <c r="D292" s="57"/>
      <c r="E292" s="40"/>
      <c r="F292" s="58"/>
      <c r="G292" s="49"/>
      <c r="H292" s="50"/>
      <c r="I292" s="49"/>
      <c r="J292" s="53"/>
      <c r="K292" s="40"/>
      <c r="L292" s="43"/>
      <c r="M292" s="3" t="str">
        <f t="shared" si="37"/>
        <v/>
      </c>
      <c r="N292" s="3" t="str">
        <f t="shared" si="38"/>
        <v/>
      </c>
    </row>
    <row r="293" spans="1:14" ht="39.75" customHeight="1" x14ac:dyDescent="0.25">
      <c r="A293" s="36" t="e">
        <f t="shared" si="36"/>
        <v>#VALUE!</v>
      </c>
      <c r="B293" s="37" t="str">
        <f t="shared" si="34"/>
        <v/>
      </c>
      <c r="C293" s="38" t="str">
        <f t="shared" si="35"/>
        <v/>
      </c>
      <c r="D293" s="57"/>
      <c r="E293" s="40"/>
      <c r="F293" s="58"/>
      <c r="G293" s="49"/>
      <c r="H293" s="50"/>
      <c r="I293" s="49"/>
      <c r="J293" s="53"/>
      <c r="K293" s="40"/>
      <c r="L293" s="43"/>
      <c r="M293" s="3" t="str">
        <f t="shared" si="37"/>
        <v/>
      </c>
      <c r="N293" s="3" t="str">
        <f t="shared" si="38"/>
        <v/>
      </c>
    </row>
    <row r="294" spans="1:14" ht="39.75" customHeight="1" x14ac:dyDescent="0.25">
      <c r="A294" s="36" t="e">
        <f t="shared" si="36"/>
        <v>#VALUE!</v>
      </c>
      <c r="B294" s="37" t="str">
        <f t="shared" si="34"/>
        <v/>
      </c>
      <c r="C294" s="38" t="str">
        <f t="shared" si="35"/>
        <v/>
      </c>
      <c r="D294" s="57"/>
      <c r="E294" s="40"/>
      <c r="F294" s="58"/>
      <c r="G294" s="49"/>
      <c r="H294" s="50"/>
      <c r="I294" s="49"/>
      <c r="J294" s="53"/>
      <c r="K294" s="40"/>
      <c r="L294" s="43"/>
      <c r="M294" s="3" t="str">
        <f t="shared" si="37"/>
        <v/>
      </c>
      <c r="N294" s="3" t="str">
        <f t="shared" si="38"/>
        <v/>
      </c>
    </row>
    <row r="295" spans="1:14" ht="39.75" customHeight="1" x14ac:dyDescent="0.25">
      <c r="A295" s="36" t="e">
        <f t="shared" si="36"/>
        <v>#VALUE!</v>
      </c>
      <c r="B295" s="37" t="str">
        <f t="shared" si="34"/>
        <v/>
      </c>
      <c r="C295" s="38" t="str">
        <f t="shared" si="35"/>
        <v/>
      </c>
      <c r="D295" s="57"/>
      <c r="E295" s="40"/>
      <c r="F295" s="58"/>
      <c r="G295" s="49"/>
      <c r="H295" s="50"/>
      <c r="I295" s="49"/>
      <c r="J295" s="53"/>
      <c r="K295" s="40"/>
      <c r="L295" s="43"/>
      <c r="M295" s="3" t="str">
        <f t="shared" si="37"/>
        <v/>
      </c>
      <c r="N295" s="3" t="str">
        <f t="shared" si="38"/>
        <v/>
      </c>
    </row>
    <row r="296" spans="1:14" ht="39.75" customHeight="1" x14ac:dyDescent="0.25">
      <c r="A296" s="36" t="e">
        <f t="shared" si="36"/>
        <v>#VALUE!</v>
      </c>
      <c r="B296" s="37" t="str">
        <f t="shared" si="34"/>
        <v/>
      </c>
      <c r="C296" s="38" t="str">
        <f t="shared" si="35"/>
        <v/>
      </c>
      <c r="D296" s="57"/>
      <c r="E296" s="40"/>
      <c r="F296" s="58"/>
      <c r="G296" s="62"/>
      <c r="H296" s="50"/>
      <c r="I296" s="49"/>
      <c r="J296" s="53"/>
      <c r="K296" s="40"/>
      <c r="L296" s="43"/>
      <c r="M296" s="3" t="str">
        <f t="shared" si="37"/>
        <v/>
      </c>
      <c r="N296" s="3" t="str">
        <f t="shared" si="38"/>
        <v/>
      </c>
    </row>
    <row r="297" spans="1:14" ht="39.75" customHeight="1" x14ac:dyDescent="0.25">
      <c r="A297" s="36" t="e">
        <f t="shared" si="36"/>
        <v>#VALUE!</v>
      </c>
      <c r="B297" s="37" t="str">
        <f t="shared" si="34"/>
        <v/>
      </c>
      <c r="C297" s="38" t="str">
        <f t="shared" si="35"/>
        <v/>
      </c>
      <c r="D297" s="57"/>
      <c r="E297" s="40"/>
      <c r="F297" s="58"/>
      <c r="G297" s="49"/>
      <c r="H297" s="50"/>
      <c r="I297" s="49"/>
      <c r="J297" s="53"/>
      <c r="K297" s="40"/>
      <c r="L297" s="43"/>
      <c r="M297" s="3" t="str">
        <f t="shared" si="37"/>
        <v/>
      </c>
      <c r="N297" s="3" t="str">
        <f t="shared" si="38"/>
        <v/>
      </c>
    </row>
    <row r="298" spans="1:14" ht="39.75" customHeight="1" x14ac:dyDescent="0.25">
      <c r="A298" s="36" t="e">
        <f t="shared" si="36"/>
        <v>#VALUE!</v>
      </c>
      <c r="B298" s="37" t="str">
        <f t="shared" si="34"/>
        <v/>
      </c>
      <c r="C298" s="38" t="str">
        <f t="shared" si="35"/>
        <v/>
      </c>
      <c r="D298" s="57"/>
      <c r="E298" s="40"/>
      <c r="F298" s="58"/>
      <c r="G298" s="49"/>
      <c r="H298" s="50"/>
      <c r="I298" s="49"/>
      <c r="J298" s="53"/>
      <c r="K298" s="40"/>
      <c r="L298" s="43"/>
      <c r="M298" s="3" t="str">
        <f t="shared" si="37"/>
        <v/>
      </c>
      <c r="N298" s="3" t="str">
        <f t="shared" si="38"/>
        <v/>
      </c>
    </row>
    <row r="299" spans="1:14" ht="39.75" customHeight="1" x14ac:dyDescent="0.25">
      <c r="A299" s="36" t="e">
        <f t="shared" si="36"/>
        <v>#VALUE!</v>
      </c>
      <c r="B299" s="37" t="str">
        <f t="shared" si="34"/>
        <v/>
      </c>
      <c r="C299" s="38" t="str">
        <f t="shared" si="35"/>
        <v/>
      </c>
      <c r="D299" s="57"/>
      <c r="E299" s="40"/>
      <c r="F299" s="58"/>
      <c r="G299" s="49"/>
      <c r="H299" s="50"/>
      <c r="I299" s="49"/>
      <c r="J299" s="53"/>
      <c r="K299" s="40"/>
      <c r="L299" s="43"/>
      <c r="M299" s="3" t="str">
        <f t="shared" si="37"/>
        <v/>
      </c>
      <c r="N299" s="3" t="str">
        <f t="shared" si="38"/>
        <v/>
      </c>
    </row>
    <row r="300" spans="1:14" ht="39.75" customHeight="1" x14ac:dyDescent="0.25">
      <c r="A300" s="36" t="e">
        <f t="shared" si="36"/>
        <v>#VALUE!</v>
      </c>
      <c r="B300" s="37" t="str">
        <f t="shared" si="34"/>
        <v/>
      </c>
      <c r="C300" s="38" t="str">
        <f t="shared" si="35"/>
        <v/>
      </c>
      <c r="D300" s="57"/>
      <c r="E300" s="40"/>
      <c r="F300" s="58"/>
      <c r="G300" s="49"/>
      <c r="H300" s="50"/>
      <c r="I300" s="49"/>
      <c r="J300" s="53"/>
      <c r="K300" s="40"/>
      <c r="L300" s="43"/>
      <c r="M300" s="3" t="str">
        <f t="shared" si="37"/>
        <v/>
      </c>
      <c r="N300" s="3" t="str">
        <f t="shared" si="38"/>
        <v/>
      </c>
    </row>
    <row r="301" spans="1:14" ht="39.75" customHeight="1" x14ac:dyDescent="0.25">
      <c r="A301" s="36" t="e">
        <f t="shared" si="36"/>
        <v>#VALUE!</v>
      </c>
      <c r="B301" s="37" t="str">
        <f t="shared" si="34"/>
        <v/>
      </c>
      <c r="C301" s="38" t="str">
        <f t="shared" si="35"/>
        <v/>
      </c>
      <c r="D301" s="57"/>
      <c r="E301" s="40"/>
      <c r="F301" s="58"/>
      <c r="G301" s="49"/>
      <c r="H301" s="50"/>
      <c r="I301" s="49"/>
      <c r="J301" s="53"/>
      <c r="K301" s="40"/>
      <c r="L301" s="43"/>
      <c r="M301" s="3" t="str">
        <f t="shared" si="37"/>
        <v/>
      </c>
      <c r="N301" s="3" t="str">
        <f t="shared" si="38"/>
        <v/>
      </c>
    </row>
    <row r="302" spans="1:14" ht="39.75" customHeight="1" x14ac:dyDescent="0.25">
      <c r="A302" s="36" t="e">
        <f t="shared" si="36"/>
        <v>#VALUE!</v>
      </c>
      <c r="B302" s="37" t="str">
        <f t="shared" si="34"/>
        <v/>
      </c>
      <c r="C302" s="38" t="str">
        <f t="shared" si="35"/>
        <v/>
      </c>
      <c r="D302" s="57"/>
      <c r="E302" s="40"/>
      <c r="F302" s="58"/>
      <c r="G302" s="49"/>
      <c r="H302" s="50"/>
      <c r="I302" s="49"/>
      <c r="J302" s="53"/>
      <c r="K302" s="40"/>
      <c r="L302" s="43"/>
      <c r="M302" s="3" t="str">
        <f t="shared" si="37"/>
        <v/>
      </c>
      <c r="N302" s="3" t="str">
        <f t="shared" si="38"/>
        <v/>
      </c>
    </row>
    <row r="303" spans="1:14" ht="39.75" customHeight="1" x14ac:dyDescent="0.25">
      <c r="A303" s="36" t="e">
        <f t="shared" si="36"/>
        <v>#VALUE!</v>
      </c>
      <c r="B303" s="37" t="str">
        <f t="shared" si="34"/>
        <v/>
      </c>
      <c r="C303" s="38" t="str">
        <f t="shared" si="35"/>
        <v/>
      </c>
      <c r="D303" s="57"/>
      <c r="E303" s="40"/>
      <c r="F303" s="58"/>
      <c r="G303" s="49"/>
      <c r="H303" s="50"/>
      <c r="I303" s="49"/>
      <c r="J303" s="53"/>
      <c r="K303" s="40"/>
      <c r="L303" s="43"/>
      <c r="M303" s="3" t="str">
        <f t="shared" si="37"/>
        <v/>
      </c>
      <c r="N303" s="3" t="str">
        <f t="shared" si="38"/>
        <v/>
      </c>
    </row>
    <row r="304" spans="1:14" ht="39.75" customHeight="1" x14ac:dyDescent="0.25">
      <c r="A304" s="36" t="e">
        <f t="shared" si="36"/>
        <v>#VALUE!</v>
      </c>
      <c r="B304" s="37" t="str">
        <f t="shared" si="34"/>
        <v/>
      </c>
      <c r="C304" s="38" t="str">
        <f t="shared" si="35"/>
        <v/>
      </c>
      <c r="D304" s="57"/>
      <c r="E304" s="40"/>
      <c r="F304" s="58"/>
      <c r="G304" s="49"/>
      <c r="H304" s="50"/>
      <c r="I304" s="49"/>
      <c r="J304" s="53"/>
      <c r="K304" s="40"/>
      <c r="L304" s="43"/>
      <c r="M304" s="3" t="str">
        <f t="shared" si="37"/>
        <v/>
      </c>
      <c r="N304" s="3" t="str">
        <f t="shared" si="38"/>
        <v/>
      </c>
    </row>
    <row r="305" spans="1:14" ht="39.75" customHeight="1" x14ac:dyDescent="0.25">
      <c r="A305" s="36" t="e">
        <f t="shared" si="36"/>
        <v>#VALUE!</v>
      </c>
      <c r="B305" s="37" t="str">
        <f t="shared" si="34"/>
        <v/>
      </c>
      <c r="C305" s="38" t="str">
        <f t="shared" si="35"/>
        <v/>
      </c>
      <c r="D305" s="57"/>
      <c r="E305" s="40"/>
      <c r="F305" s="58"/>
      <c r="G305" s="49"/>
      <c r="H305" s="50"/>
      <c r="I305" s="49"/>
      <c r="J305" s="53"/>
      <c r="K305" s="40"/>
      <c r="L305" s="43"/>
      <c r="M305" s="3" t="str">
        <f t="shared" si="37"/>
        <v/>
      </c>
      <c r="N305" s="3" t="str">
        <f t="shared" si="38"/>
        <v/>
      </c>
    </row>
    <row r="306" spans="1:14" ht="39.75" customHeight="1" x14ac:dyDescent="0.25">
      <c r="A306" s="36" t="e">
        <f t="shared" si="36"/>
        <v>#VALUE!</v>
      </c>
      <c r="B306" s="37" t="str">
        <f t="shared" ref="B306:B343" si="42">IF((C306)="","",MONTH(C306))</f>
        <v/>
      </c>
      <c r="C306" s="38" t="str">
        <f t="shared" si="35"/>
        <v/>
      </c>
      <c r="D306" s="57"/>
      <c r="E306" s="40"/>
      <c r="F306" s="58"/>
      <c r="G306" s="49"/>
      <c r="H306" s="50"/>
      <c r="I306" s="49"/>
      <c r="J306" s="53"/>
      <c r="K306" s="40"/>
      <c r="L306" s="43"/>
      <c r="M306" s="3" t="str">
        <f t="shared" si="37"/>
        <v/>
      </c>
      <c r="N306" s="3" t="str">
        <f t="shared" si="38"/>
        <v/>
      </c>
    </row>
    <row r="307" spans="1:14" ht="39.75" customHeight="1" x14ac:dyDescent="0.25">
      <c r="A307" s="36" t="e">
        <f t="shared" si="36"/>
        <v>#VALUE!</v>
      </c>
      <c r="B307" s="37" t="str">
        <f t="shared" si="42"/>
        <v/>
      </c>
      <c r="C307" s="38" t="str">
        <f t="shared" si="35"/>
        <v/>
      </c>
      <c r="D307" s="57"/>
      <c r="E307" s="40"/>
      <c r="F307" s="58"/>
      <c r="G307" s="49"/>
      <c r="H307" s="50"/>
      <c r="I307" s="49"/>
      <c r="J307" s="53"/>
      <c r="K307" s="40"/>
      <c r="L307" s="43"/>
      <c r="M307" s="3" t="str">
        <f t="shared" si="37"/>
        <v/>
      </c>
      <c r="N307" s="3" t="str">
        <f t="shared" si="38"/>
        <v/>
      </c>
    </row>
    <row r="308" spans="1:14" ht="39.75" customHeight="1" x14ac:dyDescent="0.25">
      <c r="A308" s="36" t="e">
        <f t="shared" si="36"/>
        <v>#VALUE!</v>
      </c>
      <c r="B308" s="37" t="str">
        <f t="shared" si="42"/>
        <v/>
      </c>
      <c r="C308" s="38" t="str">
        <f t="shared" si="35"/>
        <v/>
      </c>
      <c r="D308" s="57"/>
      <c r="E308" s="40"/>
      <c r="F308" s="58"/>
      <c r="G308" s="49"/>
      <c r="H308" s="50"/>
      <c r="I308" s="49"/>
      <c r="J308" s="53"/>
      <c r="K308" s="40"/>
      <c r="L308" s="43"/>
      <c r="M308" s="3" t="str">
        <f t="shared" si="37"/>
        <v/>
      </c>
      <c r="N308" s="3" t="str">
        <f t="shared" si="38"/>
        <v/>
      </c>
    </row>
    <row r="309" spans="1:14" ht="39.75" customHeight="1" x14ac:dyDescent="0.25">
      <c r="A309" s="36" t="e">
        <f t="shared" si="36"/>
        <v>#VALUE!</v>
      </c>
      <c r="B309" s="37" t="str">
        <f t="shared" si="42"/>
        <v/>
      </c>
      <c r="C309" s="38" t="str">
        <f t="shared" si="35"/>
        <v/>
      </c>
      <c r="D309" s="57"/>
      <c r="E309" s="40"/>
      <c r="F309" s="58"/>
      <c r="G309" s="49"/>
      <c r="H309" s="50"/>
      <c r="I309" s="49"/>
      <c r="J309" s="53"/>
      <c r="K309" s="40"/>
      <c r="L309" s="43"/>
      <c r="M309" s="3" t="str">
        <f t="shared" si="37"/>
        <v/>
      </c>
      <c r="N309" s="3" t="str">
        <f t="shared" si="38"/>
        <v/>
      </c>
    </row>
    <row r="310" spans="1:14" ht="39.75" customHeight="1" x14ac:dyDescent="0.25">
      <c r="A310" s="36" t="e">
        <f t="shared" si="36"/>
        <v>#VALUE!</v>
      </c>
      <c r="B310" s="37" t="str">
        <f t="shared" si="42"/>
        <v/>
      </c>
      <c r="C310" s="38" t="str">
        <f t="shared" si="35"/>
        <v/>
      </c>
      <c r="D310" s="57"/>
      <c r="E310" s="40"/>
      <c r="F310" s="58"/>
      <c r="G310" s="49"/>
      <c r="H310" s="50"/>
      <c r="I310" s="49"/>
      <c r="J310" s="53"/>
      <c r="K310" s="40"/>
      <c r="L310" s="43"/>
      <c r="M310" s="3" t="str">
        <f t="shared" si="37"/>
        <v/>
      </c>
      <c r="N310" s="3" t="str">
        <f t="shared" si="38"/>
        <v/>
      </c>
    </row>
    <row r="311" spans="1:14" ht="39.75" customHeight="1" x14ac:dyDescent="0.25">
      <c r="A311" s="36" t="e">
        <f t="shared" si="36"/>
        <v>#VALUE!</v>
      </c>
      <c r="B311" s="37" t="str">
        <f t="shared" si="42"/>
        <v/>
      </c>
      <c r="C311" s="38" t="str">
        <f t="shared" si="35"/>
        <v/>
      </c>
      <c r="D311" s="57"/>
      <c r="E311" s="40"/>
      <c r="F311" s="58"/>
      <c r="G311" s="49"/>
      <c r="H311" s="50"/>
      <c r="I311" s="49"/>
      <c r="J311" s="53"/>
      <c r="K311" s="40"/>
      <c r="L311" s="43"/>
      <c r="M311" s="3" t="str">
        <f t="shared" si="37"/>
        <v/>
      </c>
      <c r="N311" s="3" t="str">
        <f t="shared" si="38"/>
        <v/>
      </c>
    </row>
    <row r="312" spans="1:14" ht="39.75" customHeight="1" x14ac:dyDescent="0.25">
      <c r="A312" s="36" t="e">
        <f t="shared" si="36"/>
        <v>#VALUE!</v>
      </c>
      <c r="B312" s="37" t="str">
        <f t="shared" si="42"/>
        <v/>
      </c>
      <c r="C312" s="38" t="str">
        <f t="shared" si="35"/>
        <v/>
      </c>
      <c r="D312" s="57"/>
      <c r="E312" s="40"/>
      <c r="F312" s="58"/>
      <c r="G312" s="49"/>
      <c r="H312" s="50"/>
      <c r="I312" s="49"/>
      <c r="J312" s="53"/>
      <c r="K312" s="40"/>
      <c r="L312" s="43"/>
      <c r="M312" s="3" t="str">
        <f t="shared" si="37"/>
        <v/>
      </c>
      <c r="N312" s="3" t="str">
        <f t="shared" si="38"/>
        <v/>
      </c>
    </row>
    <row r="313" spans="1:14" ht="39.75" customHeight="1" x14ac:dyDescent="0.25">
      <c r="A313" s="36" t="e">
        <f t="shared" si="36"/>
        <v>#VALUE!</v>
      </c>
      <c r="B313" s="37" t="str">
        <f t="shared" si="42"/>
        <v/>
      </c>
      <c r="C313" s="38" t="str">
        <f t="shared" si="35"/>
        <v/>
      </c>
      <c r="D313" s="57"/>
      <c r="E313" s="40"/>
      <c r="F313" s="58"/>
      <c r="G313" s="49"/>
      <c r="H313" s="50"/>
      <c r="I313" s="49"/>
      <c r="J313" s="53"/>
      <c r="K313" s="40"/>
      <c r="L313" s="43"/>
      <c r="M313" s="3" t="str">
        <f t="shared" si="37"/>
        <v/>
      </c>
      <c r="N313" s="3" t="str">
        <f t="shared" si="38"/>
        <v/>
      </c>
    </row>
    <row r="314" spans="1:14" ht="39.75" customHeight="1" x14ac:dyDescent="0.25">
      <c r="A314" s="36" t="e">
        <f t="shared" si="36"/>
        <v>#VALUE!</v>
      </c>
      <c r="B314" s="37" t="str">
        <f t="shared" si="42"/>
        <v/>
      </c>
      <c r="C314" s="38" t="str">
        <f t="shared" si="35"/>
        <v/>
      </c>
      <c r="D314" s="57"/>
      <c r="E314" s="40"/>
      <c r="F314" s="58"/>
      <c r="G314" s="49"/>
      <c r="H314" s="50"/>
      <c r="I314" s="49"/>
      <c r="J314" s="53"/>
      <c r="K314" s="40"/>
      <c r="L314" s="43"/>
      <c r="M314" s="3" t="str">
        <f t="shared" si="37"/>
        <v/>
      </c>
      <c r="N314" s="3" t="str">
        <f t="shared" si="38"/>
        <v/>
      </c>
    </row>
    <row r="315" spans="1:14" ht="39.75" customHeight="1" x14ac:dyDescent="0.25">
      <c r="A315" s="36" t="e">
        <f t="shared" si="36"/>
        <v>#VALUE!</v>
      </c>
      <c r="B315" s="37" t="str">
        <f t="shared" si="42"/>
        <v/>
      </c>
      <c r="C315" s="38" t="str">
        <f t="shared" si="35"/>
        <v/>
      </c>
      <c r="D315" s="57"/>
      <c r="E315" s="40"/>
      <c r="F315" s="58"/>
      <c r="G315" s="49"/>
      <c r="H315" s="50"/>
      <c r="I315" s="49"/>
      <c r="J315" s="53"/>
      <c r="K315" s="40"/>
      <c r="L315" s="43"/>
      <c r="M315" s="3" t="str">
        <f t="shared" si="37"/>
        <v/>
      </c>
      <c r="N315" s="3" t="str">
        <f t="shared" si="38"/>
        <v/>
      </c>
    </row>
    <row r="316" spans="1:14" ht="39.75" customHeight="1" x14ac:dyDescent="0.25">
      <c r="A316" s="36" t="e">
        <f t="shared" si="36"/>
        <v>#VALUE!</v>
      </c>
      <c r="B316" s="37" t="str">
        <f t="shared" si="42"/>
        <v/>
      </c>
      <c r="C316" s="38" t="str">
        <f t="shared" si="35"/>
        <v/>
      </c>
      <c r="D316" s="57"/>
      <c r="E316" s="40"/>
      <c r="F316" s="58"/>
      <c r="G316" s="49"/>
      <c r="H316" s="50"/>
      <c r="I316" s="49"/>
      <c r="J316" s="53"/>
      <c r="K316" s="40"/>
      <c r="L316" s="43"/>
      <c r="M316" s="3" t="str">
        <f t="shared" si="37"/>
        <v/>
      </c>
      <c r="N316" s="3" t="str">
        <f t="shared" si="38"/>
        <v/>
      </c>
    </row>
    <row r="317" spans="1:14" ht="39.75" customHeight="1" x14ac:dyDescent="0.25">
      <c r="A317" s="36" t="e">
        <f t="shared" si="36"/>
        <v>#VALUE!</v>
      </c>
      <c r="B317" s="37" t="str">
        <f t="shared" si="42"/>
        <v/>
      </c>
      <c r="C317" s="38" t="str">
        <f t="shared" si="35"/>
        <v/>
      </c>
      <c r="D317" s="57"/>
      <c r="E317" s="40"/>
      <c r="F317" s="58"/>
      <c r="G317" s="49"/>
      <c r="H317" s="50"/>
      <c r="I317" s="49"/>
      <c r="J317" s="53"/>
      <c r="K317" s="40"/>
      <c r="L317" s="43"/>
      <c r="M317" s="3" t="str">
        <f t="shared" si="37"/>
        <v/>
      </c>
      <c r="N317" s="3" t="str">
        <f t="shared" si="38"/>
        <v/>
      </c>
    </row>
    <row r="318" spans="1:14" ht="39.75" customHeight="1" x14ac:dyDescent="0.25">
      <c r="A318" s="36" t="e">
        <f t="shared" si="36"/>
        <v>#VALUE!</v>
      </c>
      <c r="B318" s="37" t="str">
        <f t="shared" si="42"/>
        <v/>
      </c>
      <c r="C318" s="38" t="str">
        <f t="shared" si="35"/>
        <v/>
      </c>
      <c r="D318" s="57"/>
      <c r="E318" s="40"/>
      <c r="F318" s="58"/>
      <c r="G318" s="49"/>
      <c r="H318" s="50"/>
      <c r="I318" s="49"/>
      <c r="J318" s="53"/>
      <c r="K318" s="40"/>
      <c r="L318" s="43"/>
      <c r="M318" s="3" t="str">
        <f t="shared" si="37"/>
        <v/>
      </c>
      <c r="N318" s="3" t="str">
        <f t="shared" si="38"/>
        <v/>
      </c>
    </row>
    <row r="319" spans="1:14" ht="39.75" customHeight="1" x14ac:dyDescent="0.25">
      <c r="A319" s="36" t="e">
        <f t="shared" si="36"/>
        <v>#VALUE!</v>
      </c>
      <c r="B319" s="37" t="str">
        <f t="shared" si="42"/>
        <v/>
      </c>
      <c r="C319" s="38" t="str">
        <f t="shared" si="35"/>
        <v/>
      </c>
      <c r="D319" s="57"/>
      <c r="E319" s="40"/>
      <c r="F319" s="58"/>
      <c r="G319" s="49"/>
      <c r="H319" s="50"/>
      <c r="I319" s="49"/>
      <c r="J319" s="53"/>
      <c r="K319" s="40"/>
      <c r="L319" s="43"/>
      <c r="M319" s="3" t="str">
        <f t="shared" si="37"/>
        <v/>
      </c>
      <c r="N319" s="3" t="str">
        <f t="shared" si="38"/>
        <v/>
      </c>
    </row>
    <row r="320" spans="1:14" ht="39.75" customHeight="1" x14ac:dyDescent="0.25">
      <c r="A320" s="36" t="e">
        <f t="shared" si="36"/>
        <v>#VALUE!</v>
      </c>
      <c r="B320" s="37" t="str">
        <f t="shared" si="42"/>
        <v/>
      </c>
      <c r="C320" s="38" t="str">
        <f t="shared" si="35"/>
        <v/>
      </c>
      <c r="D320" s="57"/>
      <c r="E320" s="40"/>
      <c r="F320" s="58"/>
      <c r="G320" s="49"/>
      <c r="H320" s="50"/>
      <c r="I320" s="49"/>
      <c r="J320" s="53"/>
      <c r="K320" s="40"/>
      <c r="L320" s="43"/>
      <c r="M320" s="3" t="str">
        <f t="shared" si="37"/>
        <v/>
      </c>
      <c r="N320" s="3" t="str">
        <f t="shared" si="38"/>
        <v/>
      </c>
    </row>
    <row r="321" spans="1:14" ht="39.75" customHeight="1" x14ac:dyDescent="0.25">
      <c r="A321" s="36" t="e">
        <f t="shared" si="36"/>
        <v>#VALUE!</v>
      </c>
      <c r="B321" s="37" t="str">
        <f t="shared" si="42"/>
        <v/>
      </c>
      <c r="C321" s="38" t="str">
        <f t="shared" si="35"/>
        <v/>
      </c>
      <c r="D321" s="57"/>
      <c r="E321" s="40"/>
      <c r="F321" s="58"/>
      <c r="G321" s="49"/>
      <c r="H321" s="50"/>
      <c r="I321" s="49"/>
      <c r="J321" s="53"/>
      <c r="K321" s="40"/>
      <c r="L321" s="43"/>
      <c r="M321" s="3" t="str">
        <f t="shared" si="37"/>
        <v/>
      </c>
      <c r="N321" s="3" t="str">
        <f t="shared" si="38"/>
        <v/>
      </c>
    </row>
    <row r="322" spans="1:14" ht="39.75" customHeight="1" x14ac:dyDescent="0.25">
      <c r="A322" s="36" t="e">
        <f t="shared" si="36"/>
        <v>#VALUE!</v>
      </c>
      <c r="B322" s="37" t="str">
        <f t="shared" si="42"/>
        <v/>
      </c>
      <c r="C322" s="38" t="str">
        <f t="shared" si="35"/>
        <v/>
      </c>
      <c r="D322" s="57"/>
      <c r="E322" s="40"/>
      <c r="F322" s="58"/>
      <c r="G322" s="49"/>
      <c r="H322" s="50"/>
      <c r="I322" s="49"/>
      <c r="J322" s="53"/>
      <c r="K322" s="40"/>
      <c r="L322" s="43"/>
      <c r="M322" s="3" t="str">
        <f t="shared" si="37"/>
        <v/>
      </c>
      <c r="N322" s="3" t="str">
        <f t="shared" si="38"/>
        <v/>
      </c>
    </row>
    <row r="323" spans="1:14" ht="39.75" customHeight="1" x14ac:dyDescent="0.25">
      <c r="A323" s="36" t="e">
        <f t="shared" si="36"/>
        <v>#VALUE!</v>
      </c>
      <c r="B323" s="37" t="str">
        <f t="shared" si="42"/>
        <v/>
      </c>
      <c r="C323" s="38" t="str">
        <f t="shared" si="35"/>
        <v/>
      </c>
      <c r="D323" s="57"/>
      <c r="E323" s="40"/>
      <c r="F323" s="58"/>
      <c r="G323" s="49"/>
      <c r="H323" s="50"/>
      <c r="I323" s="49"/>
      <c r="J323" s="53"/>
      <c r="K323" s="40"/>
      <c r="L323" s="43"/>
      <c r="M323" s="3" t="str">
        <f t="shared" si="37"/>
        <v/>
      </c>
      <c r="N323" s="3" t="str">
        <f t="shared" si="38"/>
        <v/>
      </c>
    </row>
    <row r="324" spans="1:14" ht="39.75" customHeight="1" x14ac:dyDescent="0.25">
      <c r="A324" s="36" t="e">
        <f t="shared" si="36"/>
        <v>#VALUE!</v>
      </c>
      <c r="B324" s="37" t="str">
        <f t="shared" si="42"/>
        <v/>
      </c>
      <c r="C324" s="38" t="str">
        <f t="shared" si="35"/>
        <v/>
      </c>
      <c r="D324" s="57"/>
      <c r="E324" s="40"/>
      <c r="F324" s="58"/>
      <c r="G324" s="49"/>
      <c r="H324" s="50"/>
      <c r="I324" s="49"/>
      <c r="J324" s="53"/>
      <c r="K324" s="40"/>
      <c r="L324" s="43"/>
      <c r="M324" s="3" t="str">
        <f t="shared" si="37"/>
        <v/>
      </c>
      <c r="N324" s="3" t="str">
        <f t="shared" si="38"/>
        <v/>
      </c>
    </row>
    <row r="325" spans="1:14" ht="39.75" customHeight="1" x14ac:dyDescent="0.25">
      <c r="A325" s="36" t="e">
        <f t="shared" si="36"/>
        <v>#VALUE!</v>
      </c>
      <c r="B325" s="37" t="str">
        <f t="shared" si="42"/>
        <v/>
      </c>
      <c r="C325" s="38" t="str">
        <f t="shared" si="35"/>
        <v/>
      </c>
      <c r="D325" s="57"/>
      <c r="E325" s="40"/>
      <c r="F325" s="58"/>
      <c r="G325" s="49"/>
      <c r="H325" s="50"/>
      <c r="I325" s="49"/>
      <c r="J325" s="53"/>
      <c r="K325" s="40"/>
      <c r="L325" s="43"/>
      <c r="M325" s="3" t="str">
        <f t="shared" si="37"/>
        <v/>
      </c>
      <c r="N325" s="3" t="str">
        <f t="shared" si="38"/>
        <v/>
      </c>
    </row>
    <row r="326" spans="1:14" ht="39.75" customHeight="1" x14ac:dyDescent="0.25">
      <c r="A326" s="36" t="e">
        <f t="shared" si="36"/>
        <v>#VALUE!</v>
      </c>
      <c r="B326" s="37" t="str">
        <f t="shared" si="42"/>
        <v/>
      </c>
      <c r="C326" s="38" t="str">
        <f t="shared" si="35"/>
        <v/>
      </c>
      <c r="D326" s="57"/>
      <c r="E326" s="40"/>
      <c r="F326" s="58"/>
      <c r="G326" s="49"/>
      <c r="H326" s="50"/>
      <c r="I326" s="49"/>
      <c r="J326" s="53"/>
      <c r="K326" s="40"/>
      <c r="L326" s="43"/>
      <c r="M326" s="3" t="str">
        <f t="shared" si="37"/>
        <v/>
      </c>
      <c r="N326" s="3" t="str">
        <f t="shared" si="38"/>
        <v/>
      </c>
    </row>
    <row r="327" spans="1:14" ht="39.75" customHeight="1" x14ac:dyDescent="0.25">
      <c r="A327" s="36" t="e">
        <f t="shared" si="36"/>
        <v>#VALUE!</v>
      </c>
      <c r="B327" s="37" t="str">
        <f t="shared" si="42"/>
        <v/>
      </c>
      <c r="C327" s="38" t="str">
        <f t="shared" ref="C327:C389" si="43">IF(ISBLANK(D327),"",D327)</f>
        <v/>
      </c>
      <c r="D327" s="57"/>
      <c r="E327" s="40"/>
      <c r="F327" s="58"/>
      <c r="G327" s="49"/>
      <c r="H327" s="50"/>
      <c r="I327" s="49"/>
      <c r="J327" s="53"/>
      <c r="K327" s="40"/>
      <c r="L327" s="43"/>
      <c r="M327" s="3" t="str">
        <f t="shared" si="37"/>
        <v/>
      </c>
      <c r="N327" s="3" t="str">
        <f t="shared" si="38"/>
        <v/>
      </c>
    </row>
    <row r="328" spans="1:14" ht="39.75" customHeight="1" x14ac:dyDescent="0.25">
      <c r="A328" s="36" t="e">
        <f t="shared" ref="A328:A379" si="44">IF(L328="NAVETTE INTERNE","",IF(C328=EOMONTH(C328,0),MONTH(C328)+1,IF(C328="","",MONTH(C328))))</f>
        <v>#VALUE!</v>
      </c>
      <c r="B328" s="37" t="str">
        <f t="shared" si="42"/>
        <v/>
      </c>
      <c r="C328" s="38" t="str">
        <f t="shared" si="43"/>
        <v/>
      </c>
      <c r="D328" s="57"/>
      <c r="E328" s="40"/>
      <c r="F328" s="58"/>
      <c r="G328" s="49"/>
      <c r="H328" s="50"/>
      <c r="I328" s="49"/>
      <c r="J328" s="53"/>
      <c r="K328" s="40"/>
      <c r="L328" s="43"/>
      <c r="M328" s="3" t="str">
        <f t="shared" si="37"/>
        <v/>
      </c>
      <c r="N328" s="3" t="str">
        <f t="shared" si="38"/>
        <v/>
      </c>
    </row>
    <row r="329" spans="1:14" ht="39.75" customHeight="1" x14ac:dyDescent="0.25">
      <c r="A329" s="36" t="e">
        <f t="shared" si="44"/>
        <v>#VALUE!</v>
      </c>
      <c r="B329" s="37" t="str">
        <f t="shared" si="42"/>
        <v/>
      </c>
      <c r="C329" s="38" t="str">
        <f t="shared" si="43"/>
        <v/>
      </c>
      <c r="D329" s="57"/>
      <c r="E329" s="40"/>
      <c r="F329" s="58"/>
      <c r="G329" s="49"/>
      <c r="H329" s="50"/>
      <c r="I329" s="49"/>
      <c r="J329" s="53"/>
      <c r="K329" s="40"/>
      <c r="L329" s="43"/>
      <c r="M329" s="3" t="str">
        <f t="shared" ref="M329:M338" si="45">IF(ISBLANK(E329),"",1)</f>
        <v/>
      </c>
      <c r="N329" s="3" t="str">
        <f t="shared" si="38"/>
        <v/>
      </c>
    </row>
    <row r="330" spans="1:14" ht="39.75" customHeight="1" x14ac:dyDescent="0.25">
      <c r="A330" s="36" t="e">
        <f t="shared" si="44"/>
        <v>#VALUE!</v>
      </c>
      <c r="B330" s="37" t="str">
        <f t="shared" si="42"/>
        <v/>
      </c>
      <c r="C330" s="38" t="str">
        <f t="shared" si="43"/>
        <v/>
      </c>
      <c r="D330" s="57"/>
      <c r="E330" s="40"/>
      <c r="F330" s="58"/>
      <c r="G330" s="49"/>
      <c r="H330" s="50"/>
      <c r="I330" s="49"/>
      <c r="J330" s="53"/>
      <c r="K330" s="40"/>
      <c r="L330" s="43"/>
      <c r="M330" s="3" t="str">
        <f t="shared" si="45"/>
        <v/>
      </c>
      <c r="N330" s="3" t="str">
        <f t="shared" si="38"/>
        <v/>
      </c>
    </row>
    <row r="331" spans="1:14" ht="39.75" customHeight="1" x14ac:dyDescent="0.25">
      <c r="A331" s="36" t="e">
        <f t="shared" si="44"/>
        <v>#VALUE!</v>
      </c>
      <c r="B331" s="37" t="str">
        <f t="shared" si="42"/>
        <v/>
      </c>
      <c r="C331" s="38" t="str">
        <f t="shared" si="43"/>
        <v/>
      </c>
      <c r="D331" s="57"/>
      <c r="E331" s="40"/>
      <c r="F331" s="58"/>
      <c r="G331" s="49"/>
      <c r="H331" s="50"/>
      <c r="I331" s="49"/>
      <c r="J331" s="53"/>
      <c r="K331" s="40"/>
      <c r="L331" s="43"/>
      <c r="M331" s="3" t="str">
        <f t="shared" si="45"/>
        <v/>
      </c>
      <c r="N331" s="3" t="str">
        <f t="shared" ref="N331:N338" si="46">IF((L331)="","",MONTH(J331))</f>
        <v/>
      </c>
    </row>
    <row r="332" spans="1:14" ht="39.75" customHeight="1" x14ac:dyDescent="0.25">
      <c r="A332" s="36" t="e">
        <f t="shared" si="44"/>
        <v>#VALUE!</v>
      </c>
      <c r="B332" s="37" t="str">
        <f t="shared" si="42"/>
        <v/>
      </c>
      <c r="C332" s="38" t="str">
        <f t="shared" si="43"/>
        <v/>
      </c>
      <c r="D332" s="57"/>
      <c r="E332" s="40"/>
      <c r="F332" s="58"/>
      <c r="G332" s="49"/>
      <c r="H332" s="50"/>
      <c r="I332" s="49"/>
      <c r="J332" s="53"/>
      <c r="K332" s="40"/>
      <c r="L332" s="43"/>
      <c r="M332" s="3" t="str">
        <f t="shared" si="45"/>
        <v/>
      </c>
      <c r="N332" s="3" t="str">
        <f t="shared" si="46"/>
        <v/>
      </c>
    </row>
    <row r="333" spans="1:14" ht="39.75" customHeight="1" x14ac:dyDescent="0.25">
      <c r="A333" s="36" t="e">
        <f t="shared" si="44"/>
        <v>#VALUE!</v>
      </c>
      <c r="B333" s="37" t="str">
        <f t="shared" si="42"/>
        <v/>
      </c>
      <c r="C333" s="38" t="str">
        <f t="shared" si="43"/>
        <v/>
      </c>
      <c r="D333" s="57"/>
      <c r="E333" s="40"/>
      <c r="F333" s="58"/>
      <c r="G333" s="49"/>
      <c r="H333" s="50"/>
      <c r="I333" s="49"/>
      <c r="J333" s="53"/>
      <c r="K333" s="40"/>
      <c r="L333" s="43"/>
      <c r="M333" s="3" t="str">
        <f t="shared" si="45"/>
        <v/>
      </c>
      <c r="N333" s="3" t="str">
        <f t="shared" si="46"/>
        <v/>
      </c>
    </row>
    <row r="334" spans="1:14" ht="39.75" customHeight="1" x14ac:dyDescent="0.25">
      <c r="A334" s="36" t="e">
        <f t="shared" si="44"/>
        <v>#VALUE!</v>
      </c>
      <c r="B334" s="37" t="str">
        <f t="shared" si="42"/>
        <v/>
      </c>
      <c r="C334" s="38" t="str">
        <f t="shared" si="43"/>
        <v/>
      </c>
      <c r="D334" s="57"/>
      <c r="E334" s="40"/>
      <c r="F334" s="58"/>
      <c r="G334" s="49"/>
      <c r="H334" s="50"/>
      <c r="I334" s="49"/>
      <c r="J334" s="53"/>
      <c r="K334" s="40"/>
      <c r="L334" s="43"/>
      <c r="M334" s="3" t="str">
        <f t="shared" si="45"/>
        <v/>
      </c>
      <c r="N334" s="3" t="str">
        <f t="shared" si="46"/>
        <v/>
      </c>
    </row>
    <row r="335" spans="1:14" ht="39.75" customHeight="1" x14ac:dyDescent="0.25">
      <c r="A335" s="36" t="e">
        <f t="shared" si="44"/>
        <v>#VALUE!</v>
      </c>
      <c r="B335" s="37" t="str">
        <f t="shared" si="42"/>
        <v/>
      </c>
      <c r="C335" s="38" t="str">
        <f t="shared" si="43"/>
        <v/>
      </c>
      <c r="D335" s="57"/>
      <c r="E335" s="40"/>
      <c r="F335" s="58"/>
      <c r="G335" s="49"/>
      <c r="H335" s="50"/>
      <c r="I335" s="49"/>
      <c r="J335" s="53"/>
      <c r="K335" s="40"/>
      <c r="L335" s="43"/>
      <c r="M335" s="3" t="str">
        <f t="shared" si="45"/>
        <v/>
      </c>
      <c r="N335" s="3" t="str">
        <f t="shared" si="46"/>
        <v/>
      </c>
    </row>
    <row r="336" spans="1:14" ht="39.75" customHeight="1" x14ac:dyDescent="0.25">
      <c r="A336" s="36" t="e">
        <f t="shared" si="44"/>
        <v>#VALUE!</v>
      </c>
      <c r="B336" s="37" t="str">
        <f t="shared" si="42"/>
        <v/>
      </c>
      <c r="C336" s="38" t="str">
        <f t="shared" si="43"/>
        <v/>
      </c>
      <c r="D336" s="57"/>
      <c r="E336" s="40"/>
      <c r="F336" s="58"/>
      <c r="G336" s="49"/>
      <c r="H336" s="50"/>
      <c r="I336" s="49"/>
      <c r="J336" s="53"/>
      <c r="K336" s="40"/>
      <c r="L336" s="43"/>
      <c r="M336" s="3" t="str">
        <f t="shared" si="45"/>
        <v/>
      </c>
      <c r="N336" s="3" t="str">
        <f t="shared" si="46"/>
        <v/>
      </c>
    </row>
    <row r="337" spans="1:14" ht="39.75" customHeight="1" x14ac:dyDescent="0.25">
      <c r="A337" s="36" t="e">
        <f t="shared" si="44"/>
        <v>#VALUE!</v>
      </c>
      <c r="B337" s="37" t="str">
        <f t="shared" si="42"/>
        <v/>
      </c>
      <c r="C337" s="38" t="str">
        <f t="shared" si="43"/>
        <v/>
      </c>
      <c r="D337" s="57"/>
      <c r="E337" s="40"/>
      <c r="F337" s="58"/>
      <c r="G337" s="49"/>
      <c r="H337" s="50"/>
      <c r="I337" s="49"/>
      <c r="J337" s="53"/>
      <c r="K337" s="40"/>
      <c r="L337" s="43"/>
      <c r="M337" s="3" t="str">
        <f t="shared" si="45"/>
        <v/>
      </c>
      <c r="N337" s="3" t="str">
        <f t="shared" si="46"/>
        <v/>
      </c>
    </row>
    <row r="338" spans="1:14" ht="39.75" customHeight="1" x14ac:dyDescent="0.25">
      <c r="A338" s="36" t="e">
        <f t="shared" si="44"/>
        <v>#VALUE!</v>
      </c>
      <c r="B338" s="37" t="str">
        <f t="shared" si="42"/>
        <v/>
      </c>
      <c r="C338" s="38" t="str">
        <f t="shared" si="43"/>
        <v/>
      </c>
      <c r="D338" s="57"/>
      <c r="E338" s="40"/>
      <c r="F338" s="58"/>
      <c r="G338" s="49"/>
      <c r="H338" s="50"/>
      <c r="I338" s="49"/>
      <c r="J338" s="53"/>
      <c r="K338" s="40"/>
      <c r="L338" s="43"/>
      <c r="M338" s="3" t="str">
        <f t="shared" si="45"/>
        <v/>
      </c>
      <c r="N338" s="3" t="str">
        <f t="shared" si="46"/>
        <v/>
      </c>
    </row>
    <row r="339" spans="1:14" ht="39.75" customHeight="1" x14ac:dyDescent="0.25">
      <c r="A339" s="36" t="e">
        <f t="shared" si="44"/>
        <v>#VALUE!</v>
      </c>
      <c r="B339" s="37" t="str">
        <f t="shared" si="42"/>
        <v/>
      </c>
      <c r="C339" s="38" t="str">
        <f t="shared" si="43"/>
        <v/>
      </c>
      <c r="D339" s="57"/>
      <c r="E339" s="40"/>
      <c r="F339" s="58"/>
      <c r="G339" s="49"/>
      <c r="H339" s="50"/>
      <c r="I339" s="49"/>
      <c r="J339" s="53"/>
      <c r="K339" s="40"/>
      <c r="L339" s="43"/>
      <c r="M339" s="3" t="str">
        <f t="shared" ref="M339:M345" si="47">IF(ISBLANK(E339),"",1)</f>
        <v/>
      </c>
      <c r="N339" s="3" t="str">
        <f t="shared" ref="N339:N345" si="48">IF((L339)="","",MONTH(J339))</f>
        <v/>
      </c>
    </row>
    <row r="340" spans="1:14" ht="39.75" customHeight="1" x14ac:dyDescent="0.25">
      <c r="A340" s="36" t="e">
        <f t="shared" si="44"/>
        <v>#VALUE!</v>
      </c>
      <c r="B340" s="37" t="str">
        <f t="shared" si="42"/>
        <v/>
      </c>
      <c r="C340" s="38" t="str">
        <f t="shared" si="43"/>
        <v/>
      </c>
      <c r="D340" s="57"/>
      <c r="E340" s="40"/>
      <c r="F340" s="58"/>
      <c r="G340" s="49"/>
      <c r="H340" s="50"/>
      <c r="I340" s="49"/>
      <c r="J340" s="53"/>
      <c r="K340" s="40"/>
      <c r="L340" s="43"/>
      <c r="M340" s="3" t="str">
        <f t="shared" si="47"/>
        <v/>
      </c>
      <c r="N340" s="3" t="str">
        <f t="shared" si="48"/>
        <v/>
      </c>
    </row>
    <row r="341" spans="1:14" ht="39.75" customHeight="1" x14ac:dyDescent="0.25">
      <c r="A341" s="36" t="e">
        <f t="shared" si="44"/>
        <v>#VALUE!</v>
      </c>
      <c r="B341" s="37" t="str">
        <f t="shared" si="42"/>
        <v/>
      </c>
      <c r="C341" s="38" t="str">
        <f t="shared" si="43"/>
        <v/>
      </c>
      <c r="D341" s="57"/>
      <c r="E341" s="40"/>
      <c r="F341" s="58"/>
      <c r="G341" s="49"/>
      <c r="H341" s="50"/>
      <c r="I341" s="49"/>
      <c r="J341" s="53"/>
      <c r="K341" s="40"/>
      <c r="L341" s="43"/>
      <c r="M341" s="3" t="str">
        <f t="shared" si="47"/>
        <v/>
      </c>
      <c r="N341" s="3" t="str">
        <f t="shared" si="48"/>
        <v/>
      </c>
    </row>
    <row r="342" spans="1:14" ht="39.75" customHeight="1" x14ac:dyDescent="0.25">
      <c r="A342" s="36" t="e">
        <f t="shared" si="44"/>
        <v>#VALUE!</v>
      </c>
      <c r="B342" s="37" t="str">
        <f t="shared" si="42"/>
        <v/>
      </c>
      <c r="C342" s="38" t="str">
        <f t="shared" si="43"/>
        <v/>
      </c>
      <c r="D342" s="57"/>
      <c r="E342" s="40"/>
      <c r="F342" s="58"/>
      <c r="G342" s="49"/>
      <c r="H342" s="50"/>
      <c r="I342" s="49"/>
      <c r="J342" s="53"/>
      <c r="K342" s="40"/>
      <c r="L342" s="43"/>
      <c r="M342" s="3" t="str">
        <f t="shared" si="47"/>
        <v/>
      </c>
      <c r="N342" s="3" t="str">
        <f t="shared" si="48"/>
        <v/>
      </c>
    </row>
    <row r="343" spans="1:14" ht="39.75" customHeight="1" x14ac:dyDescent="0.25">
      <c r="A343" s="36" t="e">
        <f t="shared" si="44"/>
        <v>#VALUE!</v>
      </c>
      <c r="B343" s="37" t="str">
        <f t="shared" si="42"/>
        <v/>
      </c>
      <c r="C343" s="38" t="str">
        <f t="shared" si="43"/>
        <v/>
      </c>
      <c r="D343" s="57"/>
      <c r="E343" s="40"/>
      <c r="F343" s="58"/>
      <c r="G343" s="49"/>
      <c r="H343" s="50"/>
      <c r="I343" s="49"/>
      <c r="J343" s="53"/>
      <c r="K343" s="40"/>
      <c r="L343" s="43"/>
      <c r="M343" s="3" t="str">
        <f t="shared" si="47"/>
        <v/>
      </c>
      <c r="N343" s="3" t="str">
        <f t="shared" si="48"/>
        <v/>
      </c>
    </row>
    <row r="344" spans="1:14" ht="39.75" customHeight="1" x14ac:dyDescent="0.25">
      <c r="A344" s="36" t="e">
        <f t="shared" si="44"/>
        <v>#VALUE!</v>
      </c>
      <c r="B344" s="37" t="str">
        <f t="shared" ref="B344:B379" si="49">IF((C344)="","",MONTH(C344))</f>
        <v/>
      </c>
      <c r="C344" s="38" t="str">
        <f t="shared" si="43"/>
        <v/>
      </c>
      <c r="D344" s="57"/>
      <c r="E344" s="40"/>
      <c r="F344" s="58"/>
      <c r="G344" s="49"/>
      <c r="H344" s="50"/>
      <c r="I344" s="49"/>
      <c r="J344" s="53"/>
      <c r="K344" s="40"/>
      <c r="L344" s="43"/>
      <c r="M344" s="3" t="str">
        <f t="shared" si="47"/>
        <v/>
      </c>
      <c r="N344" s="3" t="str">
        <f t="shared" si="48"/>
        <v/>
      </c>
    </row>
    <row r="345" spans="1:14" ht="39.75" customHeight="1" x14ac:dyDescent="0.25">
      <c r="A345" s="36" t="e">
        <f t="shared" si="44"/>
        <v>#VALUE!</v>
      </c>
      <c r="B345" s="37" t="str">
        <f t="shared" si="49"/>
        <v/>
      </c>
      <c r="C345" s="38" t="str">
        <f t="shared" si="43"/>
        <v/>
      </c>
      <c r="D345" s="57"/>
      <c r="E345" s="40"/>
      <c r="F345" s="58"/>
      <c r="G345" s="49"/>
      <c r="H345" s="50"/>
      <c r="I345" s="49"/>
      <c r="J345" s="53"/>
      <c r="K345" s="40"/>
      <c r="L345" s="43"/>
      <c r="M345" s="3" t="str">
        <f t="shared" si="47"/>
        <v/>
      </c>
      <c r="N345" s="3" t="str">
        <f t="shared" si="48"/>
        <v/>
      </c>
    </row>
    <row r="346" spans="1:14" ht="39.75" customHeight="1" x14ac:dyDescent="0.25">
      <c r="A346" s="36" t="e">
        <f t="shared" si="44"/>
        <v>#VALUE!</v>
      </c>
      <c r="B346" s="37" t="str">
        <f t="shared" si="49"/>
        <v/>
      </c>
      <c r="C346" s="38" t="str">
        <f t="shared" si="43"/>
        <v/>
      </c>
      <c r="D346" s="57"/>
      <c r="E346" s="40"/>
      <c r="F346" s="58"/>
      <c r="G346" s="49"/>
      <c r="H346" s="50"/>
      <c r="I346" s="49"/>
      <c r="J346" s="53"/>
      <c r="K346" s="40"/>
      <c r="L346" s="43"/>
      <c r="M346" s="3" t="str">
        <f t="shared" ref="M346:M347" si="50">IF(ISBLANK(E346),"",1)</f>
        <v/>
      </c>
      <c r="N346" s="3" t="str">
        <f t="shared" ref="N346:N347" si="51">IF((L346)="","",MONTH(J346))</f>
        <v/>
      </c>
    </row>
    <row r="347" spans="1:14" ht="39.75" customHeight="1" x14ac:dyDescent="0.25">
      <c r="A347" s="36" t="e">
        <f t="shared" si="44"/>
        <v>#VALUE!</v>
      </c>
      <c r="B347" s="37" t="str">
        <f t="shared" si="49"/>
        <v/>
      </c>
      <c r="C347" s="38" t="str">
        <f t="shared" si="43"/>
        <v/>
      </c>
      <c r="D347" s="57"/>
      <c r="E347" s="40"/>
      <c r="F347" s="58"/>
      <c r="G347" s="49"/>
      <c r="H347" s="50"/>
      <c r="I347" s="49"/>
      <c r="J347" s="53"/>
      <c r="K347" s="40"/>
      <c r="L347" s="43"/>
      <c r="M347" s="3" t="str">
        <f t="shared" si="50"/>
        <v/>
      </c>
      <c r="N347" s="3" t="str">
        <f t="shared" si="51"/>
        <v/>
      </c>
    </row>
    <row r="348" spans="1:14" ht="39.75" customHeight="1" x14ac:dyDescent="0.25">
      <c r="A348" s="36" t="e">
        <f t="shared" si="44"/>
        <v>#VALUE!</v>
      </c>
      <c r="B348" s="37" t="str">
        <f t="shared" si="49"/>
        <v/>
      </c>
      <c r="C348" s="38" t="str">
        <f t="shared" si="43"/>
        <v/>
      </c>
      <c r="D348" s="57"/>
      <c r="E348" s="40"/>
      <c r="F348" s="58"/>
      <c r="G348" s="49"/>
      <c r="H348" s="50"/>
      <c r="I348" s="49"/>
      <c r="J348" s="53"/>
      <c r="K348" s="40"/>
      <c r="L348" s="43"/>
      <c r="M348" s="3" t="str">
        <f t="shared" ref="M348:M400" si="52">IF(ISBLANK(E348),"",1)</f>
        <v/>
      </c>
      <c r="N348" s="3" t="str">
        <f t="shared" ref="N348:N400" si="53">IF((L348)="","",MONTH(J348))</f>
        <v/>
      </c>
    </row>
    <row r="349" spans="1:14" ht="39.75" customHeight="1" x14ac:dyDescent="0.25">
      <c r="A349" s="36" t="e">
        <f t="shared" si="44"/>
        <v>#VALUE!</v>
      </c>
      <c r="B349" s="37" t="str">
        <f t="shared" si="49"/>
        <v/>
      </c>
      <c r="C349" s="38" t="str">
        <f t="shared" si="43"/>
        <v/>
      </c>
      <c r="D349" s="57"/>
      <c r="E349" s="40"/>
      <c r="F349" s="58"/>
      <c r="G349" s="49"/>
      <c r="H349" s="50"/>
      <c r="I349" s="49"/>
      <c r="J349" s="53"/>
      <c r="K349" s="40"/>
      <c r="L349" s="43"/>
      <c r="M349" s="3" t="str">
        <f t="shared" si="52"/>
        <v/>
      </c>
      <c r="N349" s="3" t="str">
        <f t="shared" si="53"/>
        <v/>
      </c>
    </row>
    <row r="350" spans="1:14" ht="39.75" customHeight="1" x14ac:dyDescent="0.25">
      <c r="A350" s="36" t="e">
        <f t="shared" si="44"/>
        <v>#VALUE!</v>
      </c>
      <c r="B350" s="37" t="str">
        <f t="shared" si="49"/>
        <v/>
      </c>
      <c r="C350" s="38" t="str">
        <f t="shared" si="43"/>
        <v/>
      </c>
      <c r="D350" s="57"/>
      <c r="E350" s="40"/>
      <c r="F350" s="58"/>
      <c r="G350" s="49"/>
      <c r="H350" s="50"/>
      <c r="I350" s="49"/>
      <c r="J350" s="53"/>
      <c r="K350" s="40"/>
      <c r="L350" s="43"/>
      <c r="M350" s="3" t="str">
        <f t="shared" si="52"/>
        <v/>
      </c>
      <c r="N350" s="3" t="str">
        <f t="shared" si="53"/>
        <v/>
      </c>
    </row>
    <row r="351" spans="1:14" ht="39.75" customHeight="1" x14ac:dyDescent="0.25">
      <c r="A351" s="36" t="e">
        <f t="shared" si="44"/>
        <v>#VALUE!</v>
      </c>
      <c r="B351" s="37" t="str">
        <f t="shared" si="49"/>
        <v/>
      </c>
      <c r="C351" s="38" t="str">
        <f t="shared" si="43"/>
        <v/>
      </c>
      <c r="D351" s="57"/>
      <c r="E351" s="40"/>
      <c r="F351" s="58"/>
      <c r="G351" s="49"/>
      <c r="H351" s="50"/>
      <c r="I351" s="49"/>
      <c r="J351" s="53"/>
      <c r="K351" s="40"/>
      <c r="L351" s="43"/>
      <c r="M351" s="3" t="str">
        <f t="shared" si="52"/>
        <v/>
      </c>
      <c r="N351" s="3" t="str">
        <f t="shared" si="53"/>
        <v/>
      </c>
    </row>
    <row r="352" spans="1:14" ht="39.75" customHeight="1" x14ac:dyDescent="0.25">
      <c r="A352" s="36" t="e">
        <f t="shared" si="44"/>
        <v>#VALUE!</v>
      </c>
      <c r="B352" s="37" t="str">
        <f t="shared" si="49"/>
        <v/>
      </c>
      <c r="C352" s="38" t="str">
        <f t="shared" si="43"/>
        <v/>
      </c>
      <c r="D352" s="57"/>
      <c r="E352" s="40"/>
      <c r="F352" s="58"/>
      <c r="G352" s="49"/>
      <c r="H352" s="50"/>
      <c r="I352" s="49"/>
      <c r="J352" s="53"/>
      <c r="K352" s="40"/>
      <c r="L352" s="43"/>
      <c r="M352" s="3" t="str">
        <f t="shared" si="52"/>
        <v/>
      </c>
      <c r="N352" s="3" t="str">
        <f t="shared" si="53"/>
        <v/>
      </c>
    </row>
    <row r="353" spans="1:14" ht="39.75" customHeight="1" x14ac:dyDescent="0.25">
      <c r="A353" s="36" t="e">
        <f t="shared" si="44"/>
        <v>#VALUE!</v>
      </c>
      <c r="B353" s="37" t="str">
        <f t="shared" si="49"/>
        <v/>
      </c>
      <c r="C353" s="38" t="str">
        <f t="shared" si="43"/>
        <v/>
      </c>
      <c r="D353" s="57"/>
      <c r="E353" s="40"/>
      <c r="F353" s="58"/>
      <c r="G353" s="49"/>
      <c r="H353" s="50"/>
      <c r="I353" s="49"/>
      <c r="J353" s="53"/>
      <c r="K353" s="40"/>
      <c r="L353" s="43"/>
      <c r="M353" s="3" t="str">
        <f t="shared" si="52"/>
        <v/>
      </c>
      <c r="N353" s="3" t="str">
        <f t="shared" si="53"/>
        <v/>
      </c>
    </row>
    <row r="354" spans="1:14" ht="39.75" customHeight="1" x14ac:dyDescent="0.25">
      <c r="A354" s="36" t="e">
        <f t="shared" si="44"/>
        <v>#VALUE!</v>
      </c>
      <c r="B354" s="37" t="str">
        <f t="shared" si="49"/>
        <v/>
      </c>
      <c r="C354" s="38" t="str">
        <f t="shared" si="43"/>
        <v/>
      </c>
      <c r="D354" s="57"/>
      <c r="E354" s="40"/>
      <c r="F354" s="58"/>
      <c r="G354" s="49"/>
      <c r="H354" s="50"/>
      <c r="I354" s="49"/>
      <c r="J354" s="53"/>
      <c r="K354" s="40"/>
      <c r="L354" s="43"/>
      <c r="M354" s="3" t="str">
        <f t="shared" si="52"/>
        <v/>
      </c>
      <c r="N354" s="3" t="str">
        <f t="shared" si="53"/>
        <v/>
      </c>
    </row>
    <row r="355" spans="1:14" ht="39.75" customHeight="1" x14ac:dyDescent="0.25">
      <c r="A355" s="36" t="e">
        <f t="shared" si="44"/>
        <v>#VALUE!</v>
      </c>
      <c r="B355" s="37" t="str">
        <f t="shared" si="49"/>
        <v/>
      </c>
      <c r="C355" s="38" t="str">
        <f t="shared" si="43"/>
        <v/>
      </c>
      <c r="D355" s="57"/>
      <c r="E355" s="40"/>
      <c r="F355" s="58"/>
      <c r="G355" s="49"/>
      <c r="H355" s="50"/>
      <c r="I355" s="49"/>
      <c r="J355" s="53"/>
      <c r="K355" s="40"/>
      <c r="L355" s="43"/>
      <c r="M355" s="3" t="str">
        <f t="shared" si="52"/>
        <v/>
      </c>
      <c r="N355" s="3" t="str">
        <f t="shared" si="53"/>
        <v/>
      </c>
    </row>
    <row r="356" spans="1:14" ht="39.75" customHeight="1" x14ac:dyDescent="0.25">
      <c r="A356" s="36" t="e">
        <f t="shared" si="44"/>
        <v>#VALUE!</v>
      </c>
      <c r="B356" s="37" t="str">
        <f t="shared" si="49"/>
        <v/>
      </c>
      <c r="C356" s="38" t="str">
        <f t="shared" si="43"/>
        <v/>
      </c>
      <c r="D356" s="57"/>
      <c r="E356" s="40"/>
      <c r="F356" s="58"/>
      <c r="G356" s="49"/>
      <c r="H356" s="50"/>
      <c r="I356" s="49"/>
      <c r="J356" s="53"/>
      <c r="K356" s="40"/>
      <c r="L356" s="43"/>
      <c r="M356" s="3" t="str">
        <f t="shared" si="52"/>
        <v/>
      </c>
      <c r="N356" s="3" t="str">
        <f t="shared" si="53"/>
        <v/>
      </c>
    </row>
    <row r="357" spans="1:14" ht="39.75" customHeight="1" x14ac:dyDescent="0.25">
      <c r="A357" s="36" t="e">
        <f t="shared" si="44"/>
        <v>#VALUE!</v>
      </c>
      <c r="B357" s="37" t="str">
        <f t="shared" si="49"/>
        <v/>
      </c>
      <c r="C357" s="38" t="str">
        <f t="shared" si="43"/>
        <v/>
      </c>
      <c r="D357" s="57"/>
      <c r="E357" s="40"/>
      <c r="F357" s="58"/>
      <c r="G357" s="49"/>
      <c r="H357" s="50"/>
      <c r="I357" s="49"/>
      <c r="J357" s="53"/>
      <c r="K357" s="40"/>
      <c r="L357" s="43"/>
      <c r="M357" s="3" t="str">
        <f t="shared" si="52"/>
        <v/>
      </c>
      <c r="N357" s="3" t="str">
        <f t="shared" si="53"/>
        <v/>
      </c>
    </row>
    <row r="358" spans="1:14" ht="39.75" customHeight="1" x14ac:dyDescent="0.25">
      <c r="A358" s="36" t="e">
        <f t="shared" si="44"/>
        <v>#VALUE!</v>
      </c>
      <c r="B358" s="37" t="str">
        <f t="shared" si="49"/>
        <v/>
      </c>
      <c r="C358" s="38" t="str">
        <f t="shared" si="43"/>
        <v/>
      </c>
      <c r="D358" s="57"/>
      <c r="E358" s="40"/>
      <c r="F358" s="58"/>
      <c r="G358" s="49"/>
      <c r="H358" s="50"/>
      <c r="I358" s="49"/>
      <c r="J358" s="53"/>
      <c r="K358" s="40"/>
      <c r="L358" s="43"/>
      <c r="M358" s="3" t="str">
        <f t="shared" si="52"/>
        <v/>
      </c>
      <c r="N358" s="3" t="str">
        <f t="shared" si="53"/>
        <v/>
      </c>
    </row>
    <row r="359" spans="1:14" ht="39.75" customHeight="1" x14ac:dyDescent="0.25">
      <c r="A359" s="36" t="e">
        <f t="shared" si="44"/>
        <v>#VALUE!</v>
      </c>
      <c r="B359" s="37" t="str">
        <f t="shared" si="49"/>
        <v/>
      </c>
      <c r="C359" s="38" t="str">
        <f t="shared" si="43"/>
        <v/>
      </c>
      <c r="D359" s="57"/>
      <c r="E359" s="40"/>
      <c r="F359" s="58"/>
      <c r="G359" s="49"/>
      <c r="H359" s="50"/>
      <c r="I359" s="49"/>
      <c r="J359" s="53"/>
      <c r="K359" s="40"/>
      <c r="L359" s="43"/>
      <c r="M359" s="3" t="str">
        <f t="shared" si="52"/>
        <v/>
      </c>
      <c r="N359" s="3" t="str">
        <f t="shared" si="53"/>
        <v/>
      </c>
    </row>
    <row r="360" spans="1:14" ht="39.75" customHeight="1" x14ac:dyDescent="0.25">
      <c r="A360" s="36" t="e">
        <f t="shared" si="44"/>
        <v>#VALUE!</v>
      </c>
      <c r="B360" s="37" t="str">
        <f t="shared" si="49"/>
        <v/>
      </c>
      <c r="C360" s="38" t="str">
        <f t="shared" si="43"/>
        <v/>
      </c>
      <c r="D360" s="57"/>
      <c r="E360" s="40"/>
      <c r="F360" s="58"/>
      <c r="G360" s="49"/>
      <c r="H360" s="50"/>
      <c r="I360" s="49"/>
      <c r="J360" s="53"/>
      <c r="K360" s="40"/>
      <c r="L360" s="43"/>
      <c r="M360" s="3" t="str">
        <f t="shared" si="52"/>
        <v/>
      </c>
      <c r="N360" s="3" t="str">
        <f t="shared" si="53"/>
        <v/>
      </c>
    </row>
    <row r="361" spans="1:14" ht="39.75" customHeight="1" x14ac:dyDescent="0.25">
      <c r="A361" s="36" t="e">
        <f t="shared" si="44"/>
        <v>#VALUE!</v>
      </c>
      <c r="B361" s="37" t="str">
        <f t="shared" si="49"/>
        <v/>
      </c>
      <c r="C361" s="38" t="str">
        <f t="shared" si="43"/>
        <v/>
      </c>
      <c r="D361" s="57"/>
      <c r="E361" s="40"/>
      <c r="F361" s="58"/>
      <c r="G361" s="49"/>
      <c r="H361" s="50"/>
      <c r="I361" s="49"/>
      <c r="J361" s="53"/>
      <c r="K361" s="40"/>
      <c r="L361" s="43"/>
      <c r="M361" s="3" t="str">
        <f t="shared" si="52"/>
        <v/>
      </c>
      <c r="N361" s="3" t="str">
        <f t="shared" si="53"/>
        <v/>
      </c>
    </row>
    <row r="362" spans="1:14" ht="39.75" customHeight="1" x14ac:dyDescent="0.25">
      <c r="A362" s="36" t="e">
        <f t="shared" si="44"/>
        <v>#VALUE!</v>
      </c>
      <c r="B362" s="37" t="str">
        <f t="shared" si="49"/>
        <v/>
      </c>
      <c r="C362" s="38" t="str">
        <f t="shared" si="43"/>
        <v/>
      </c>
      <c r="D362" s="57"/>
      <c r="E362" s="40"/>
      <c r="F362" s="58"/>
      <c r="G362" s="49"/>
      <c r="H362" s="50"/>
      <c r="I362" s="49"/>
      <c r="J362" s="53"/>
      <c r="K362" s="40"/>
      <c r="L362" s="43"/>
      <c r="M362" s="3" t="str">
        <f t="shared" si="52"/>
        <v/>
      </c>
      <c r="N362" s="3" t="str">
        <f t="shared" si="53"/>
        <v/>
      </c>
    </row>
    <row r="363" spans="1:14" ht="39.75" customHeight="1" x14ac:dyDescent="0.25">
      <c r="A363" s="36" t="e">
        <f t="shared" si="44"/>
        <v>#VALUE!</v>
      </c>
      <c r="B363" s="37" t="str">
        <f t="shared" si="49"/>
        <v/>
      </c>
      <c r="C363" s="38" t="str">
        <f t="shared" si="43"/>
        <v/>
      </c>
      <c r="D363" s="57"/>
      <c r="E363" s="40"/>
      <c r="F363" s="58"/>
      <c r="G363" s="49"/>
      <c r="H363" s="50"/>
      <c r="I363" s="49"/>
      <c r="J363" s="53"/>
      <c r="K363" s="40"/>
      <c r="L363" s="43"/>
      <c r="M363" s="3" t="str">
        <f t="shared" si="52"/>
        <v/>
      </c>
      <c r="N363" s="3" t="str">
        <f t="shared" si="53"/>
        <v/>
      </c>
    </row>
    <row r="364" spans="1:14" ht="39.75" customHeight="1" x14ac:dyDescent="0.25">
      <c r="A364" s="36" t="e">
        <f t="shared" si="44"/>
        <v>#VALUE!</v>
      </c>
      <c r="B364" s="37" t="str">
        <f t="shared" si="49"/>
        <v/>
      </c>
      <c r="C364" s="38" t="str">
        <f t="shared" si="43"/>
        <v/>
      </c>
      <c r="D364" s="57"/>
      <c r="E364" s="40"/>
      <c r="F364" s="58"/>
      <c r="G364" s="49"/>
      <c r="H364" s="50"/>
      <c r="I364" s="49"/>
      <c r="J364" s="53"/>
      <c r="K364" s="40"/>
      <c r="L364" s="43"/>
      <c r="M364" s="3" t="str">
        <f t="shared" si="52"/>
        <v/>
      </c>
      <c r="N364" s="3" t="str">
        <f t="shared" si="53"/>
        <v/>
      </c>
    </row>
    <row r="365" spans="1:14" ht="39.75" customHeight="1" x14ac:dyDescent="0.25">
      <c r="A365" s="36" t="e">
        <f t="shared" si="44"/>
        <v>#VALUE!</v>
      </c>
      <c r="B365" s="37" t="str">
        <f t="shared" si="49"/>
        <v/>
      </c>
      <c r="C365" s="38" t="str">
        <f t="shared" si="43"/>
        <v/>
      </c>
      <c r="D365" s="57"/>
      <c r="E365" s="40"/>
      <c r="F365" s="58"/>
      <c r="G365" s="49"/>
      <c r="H365" s="50"/>
      <c r="I365" s="49"/>
      <c r="J365" s="53"/>
      <c r="K365" s="40"/>
      <c r="L365" s="43"/>
      <c r="M365" s="3" t="str">
        <f t="shared" si="52"/>
        <v/>
      </c>
      <c r="N365" s="3" t="str">
        <f t="shared" si="53"/>
        <v/>
      </c>
    </row>
    <row r="366" spans="1:14" ht="39.75" customHeight="1" x14ac:dyDescent="0.25">
      <c r="A366" s="36" t="e">
        <f t="shared" si="44"/>
        <v>#VALUE!</v>
      </c>
      <c r="B366" s="37" t="str">
        <f t="shared" si="49"/>
        <v/>
      </c>
      <c r="C366" s="38" t="str">
        <f t="shared" si="43"/>
        <v/>
      </c>
      <c r="D366" s="57"/>
      <c r="E366" s="40"/>
      <c r="F366" s="58"/>
      <c r="G366" s="49"/>
      <c r="H366" s="50"/>
      <c r="I366" s="49"/>
      <c r="J366" s="53"/>
      <c r="K366" s="40"/>
      <c r="L366" s="43"/>
      <c r="M366" s="3" t="str">
        <f t="shared" si="52"/>
        <v/>
      </c>
      <c r="N366" s="3" t="str">
        <f t="shared" si="53"/>
        <v/>
      </c>
    </row>
    <row r="367" spans="1:14" ht="39.75" customHeight="1" x14ac:dyDescent="0.25">
      <c r="A367" s="36" t="e">
        <f t="shared" si="44"/>
        <v>#VALUE!</v>
      </c>
      <c r="B367" s="37" t="str">
        <f t="shared" si="49"/>
        <v/>
      </c>
      <c r="C367" s="38" t="str">
        <f t="shared" si="43"/>
        <v/>
      </c>
      <c r="D367" s="57"/>
      <c r="E367" s="40"/>
      <c r="F367" s="58"/>
      <c r="G367" s="49"/>
      <c r="H367" s="50"/>
      <c r="I367" s="49"/>
      <c r="J367" s="53"/>
      <c r="K367" s="40"/>
      <c r="L367" s="43"/>
      <c r="M367" s="3" t="str">
        <f t="shared" si="52"/>
        <v/>
      </c>
      <c r="N367" s="3" t="str">
        <f t="shared" si="53"/>
        <v/>
      </c>
    </row>
    <row r="368" spans="1:14" ht="39.75" customHeight="1" x14ac:dyDescent="0.25">
      <c r="A368" s="36" t="e">
        <f t="shared" si="44"/>
        <v>#VALUE!</v>
      </c>
      <c r="B368" s="37" t="str">
        <f t="shared" si="49"/>
        <v/>
      </c>
      <c r="C368" s="38" t="str">
        <f t="shared" si="43"/>
        <v/>
      </c>
      <c r="D368" s="57"/>
      <c r="E368" s="40"/>
      <c r="F368" s="58"/>
      <c r="G368" s="49"/>
      <c r="H368" s="50"/>
      <c r="I368" s="49"/>
      <c r="J368" s="53"/>
      <c r="K368" s="40"/>
      <c r="L368" s="43"/>
      <c r="M368" s="3" t="str">
        <f t="shared" si="52"/>
        <v/>
      </c>
      <c r="N368" s="3" t="str">
        <f t="shared" si="53"/>
        <v/>
      </c>
    </row>
    <row r="369" spans="1:14" ht="39.75" customHeight="1" x14ac:dyDescent="0.25">
      <c r="A369" s="36" t="e">
        <f t="shared" si="44"/>
        <v>#VALUE!</v>
      </c>
      <c r="B369" s="37" t="str">
        <f t="shared" si="49"/>
        <v/>
      </c>
      <c r="C369" s="38" t="str">
        <f t="shared" si="43"/>
        <v/>
      </c>
      <c r="D369" s="57"/>
      <c r="E369" s="40"/>
      <c r="F369" s="58"/>
      <c r="G369" s="49"/>
      <c r="H369" s="50"/>
      <c r="I369" s="49"/>
      <c r="J369" s="53"/>
      <c r="K369" s="40"/>
      <c r="L369" s="43"/>
      <c r="M369" s="3" t="str">
        <f t="shared" si="52"/>
        <v/>
      </c>
      <c r="N369" s="3" t="str">
        <f t="shared" si="53"/>
        <v/>
      </c>
    </row>
    <row r="370" spans="1:14" ht="39.75" customHeight="1" x14ac:dyDescent="0.25">
      <c r="A370" s="36" t="e">
        <f t="shared" si="44"/>
        <v>#VALUE!</v>
      </c>
      <c r="B370" s="37" t="str">
        <f t="shared" si="49"/>
        <v/>
      </c>
      <c r="C370" s="38" t="str">
        <f t="shared" si="43"/>
        <v/>
      </c>
      <c r="D370" s="57"/>
      <c r="E370" s="40"/>
      <c r="F370" s="58"/>
      <c r="G370" s="49"/>
      <c r="H370" s="50"/>
      <c r="I370" s="49"/>
      <c r="J370" s="53"/>
      <c r="K370" s="40"/>
      <c r="L370" s="43"/>
      <c r="M370" s="3" t="str">
        <f t="shared" si="52"/>
        <v/>
      </c>
      <c r="N370" s="3" t="str">
        <f t="shared" si="53"/>
        <v/>
      </c>
    </row>
    <row r="371" spans="1:14" ht="39.75" customHeight="1" x14ac:dyDescent="0.25">
      <c r="A371" s="36" t="e">
        <f t="shared" si="44"/>
        <v>#VALUE!</v>
      </c>
      <c r="B371" s="37" t="str">
        <f t="shared" si="49"/>
        <v/>
      </c>
      <c r="C371" s="38" t="str">
        <f t="shared" si="43"/>
        <v/>
      </c>
      <c r="D371" s="57"/>
      <c r="E371" s="40"/>
      <c r="F371" s="58"/>
      <c r="G371" s="49"/>
      <c r="H371" s="50"/>
      <c r="I371" s="49"/>
      <c r="J371" s="53"/>
      <c r="K371" s="40"/>
      <c r="L371" s="43"/>
      <c r="M371" s="3" t="str">
        <f t="shared" si="52"/>
        <v/>
      </c>
      <c r="N371" s="3" t="str">
        <f t="shared" si="53"/>
        <v/>
      </c>
    </row>
    <row r="372" spans="1:14" ht="39.75" customHeight="1" x14ac:dyDescent="0.25">
      <c r="A372" s="36" t="e">
        <f t="shared" si="44"/>
        <v>#VALUE!</v>
      </c>
      <c r="B372" s="37" t="str">
        <f t="shared" si="49"/>
        <v/>
      </c>
      <c r="C372" s="38" t="str">
        <f t="shared" si="43"/>
        <v/>
      </c>
      <c r="D372" s="57"/>
      <c r="E372" s="40"/>
      <c r="F372" s="58"/>
      <c r="G372" s="49"/>
      <c r="H372" s="50"/>
      <c r="I372" s="49"/>
      <c r="J372" s="53"/>
      <c r="K372" s="40"/>
      <c r="L372" s="43"/>
      <c r="M372" s="3" t="str">
        <f t="shared" si="52"/>
        <v/>
      </c>
      <c r="N372" s="3" t="str">
        <f t="shared" si="53"/>
        <v/>
      </c>
    </row>
    <row r="373" spans="1:14" ht="39.75" customHeight="1" x14ac:dyDescent="0.25">
      <c r="A373" s="36" t="e">
        <f t="shared" si="44"/>
        <v>#VALUE!</v>
      </c>
      <c r="B373" s="37" t="str">
        <f t="shared" si="49"/>
        <v/>
      </c>
      <c r="C373" s="38" t="str">
        <f t="shared" si="43"/>
        <v/>
      </c>
      <c r="D373" s="57"/>
      <c r="E373" s="40"/>
      <c r="F373" s="58"/>
      <c r="G373" s="49"/>
      <c r="H373" s="50"/>
      <c r="I373" s="49"/>
      <c r="J373" s="53"/>
      <c r="K373" s="40"/>
      <c r="L373" s="43"/>
      <c r="M373" s="3" t="str">
        <f t="shared" si="52"/>
        <v/>
      </c>
      <c r="N373" s="3" t="str">
        <f t="shared" si="53"/>
        <v/>
      </c>
    </row>
    <row r="374" spans="1:14" ht="39.75" customHeight="1" x14ac:dyDescent="0.25">
      <c r="A374" s="36" t="e">
        <f t="shared" si="44"/>
        <v>#VALUE!</v>
      </c>
      <c r="B374" s="37" t="str">
        <f t="shared" si="49"/>
        <v/>
      </c>
      <c r="C374" s="38" t="str">
        <f t="shared" si="43"/>
        <v/>
      </c>
      <c r="D374" s="57"/>
      <c r="E374" s="40"/>
      <c r="F374" s="58"/>
      <c r="G374" s="49"/>
      <c r="H374" s="50"/>
      <c r="I374" s="49"/>
      <c r="J374" s="53"/>
      <c r="K374" s="40"/>
      <c r="L374" s="43"/>
      <c r="M374" s="3" t="str">
        <f t="shared" si="52"/>
        <v/>
      </c>
      <c r="N374" s="3" t="str">
        <f t="shared" si="53"/>
        <v/>
      </c>
    </row>
    <row r="375" spans="1:14" ht="39.75" customHeight="1" x14ac:dyDescent="0.25">
      <c r="A375" s="36" t="e">
        <f t="shared" si="44"/>
        <v>#VALUE!</v>
      </c>
      <c r="B375" s="37" t="str">
        <f t="shared" si="49"/>
        <v/>
      </c>
      <c r="C375" s="38" t="str">
        <f t="shared" si="43"/>
        <v/>
      </c>
      <c r="D375" s="57"/>
      <c r="E375" s="40"/>
      <c r="F375" s="58"/>
      <c r="G375" s="49"/>
      <c r="H375" s="50"/>
      <c r="I375" s="49"/>
      <c r="J375" s="53"/>
      <c r="K375" s="40"/>
      <c r="L375" s="43"/>
      <c r="M375" s="3" t="str">
        <f t="shared" si="52"/>
        <v/>
      </c>
      <c r="N375" s="3" t="str">
        <f t="shared" si="53"/>
        <v/>
      </c>
    </row>
    <row r="376" spans="1:14" ht="39.75" customHeight="1" x14ac:dyDescent="0.25">
      <c r="A376" s="36" t="e">
        <f t="shared" si="44"/>
        <v>#VALUE!</v>
      </c>
      <c r="B376" s="37" t="str">
        <f t="shared" si="49"/>
        <v/>
      </c>
      <c r="C376" s="38" t="str">
        <f t="shared" si="43"/>
        <v/>
      </c>
      <c r="D376" s="57"/>
      <c r="E376" s="40"/>
      <c r="F376" s="58"/>
      <c r="G376" s="49"/>
      <c r="H376" s="50"/>
      <c r="I376" s="49"/>
      <c r="J376" s="53"/>
      <c r="K376" s="40"/>
      <c r="L376" s="43"/>
      <c r="M376" s="3" t="str">
        <f t="shared" si="52"/>
        <v/>
      </c>
      <c r="N376" s="3" t="str">
        <f t="shared" si="53"/>
        <v/>
      </c>
    </row>
    <row r="377" spans="1:14" ht="39.75" customHeight="1" x14ac:dyDescent="0.25">
      <c r="A377" s="36" t="e">
        <f t="shared" si="44"/>
        <v>#VALUE!</v>
      </c>
      <c r="B377" s="37" t="str">
        <f t="shared" si="49"/>
        <v/>
      </c>
      <c r="C377" s="38" t="str">
        <f t="shared" si="43"/>
        <v/>
      </c>
      <c r="D377" s="57"/>
      <c r="E377" s="40"/>
      <c r="F377" s="58"/>
      <c r="G377" s="49"/>
      <c r="H377" s="50"/>
      <c r="I377" s="49"/>
      <c r="J377" s="53"/>
      <c r="K377" s="40"/>
      <c r="L377" s="43"/>
      <c r="M377" s="3" t="str">
        <f t="shared" si="52"/>
        <v/>
      </c>
      <c r="N377" s="3" t="str">
        <f t="shared" si="53"/>
        <v/>
      </c>
    </row>
    <row r="378" spans="1:14" ht="39.75" customHeight="1" x14ac:dyDescent="0.25">
      <c r="A378" s="36" t="e">
        <f t="shared" si="44"/>
        <v>#VALUE!</v>
      </c>
      <c r="B378" s="37" t="str">
        <f t="shared" si="49"/>
        <v/>
      </c>
      <c r="C378" s="38" t="str">
        <f t="shared" si="43"/>
        <v/>
      </c>
      <c r="D378" s="57"/>
      <c r="E378" s="40"/>
      <c r="F378" s="58"/>
      <c r="G378" s="49"/>
      <c r="H378" s="50"/>
      <c r="I378" s="49"/>
      <c r="J378" s="53"/>
      <c r="K378" s="40"/>
      <c r="L378" s="43"/>
      <c r="M378" s="3" t="str">
        <f t="shared" si="52"/>
        <v/>
      </c>
      <c r="N378" s="3" t="str">
        <f t="shared" si="53"/>
        <v/>
      </c>
    </row>
    <row r="379" spans="1:14" ht="39.75" customHeight="1" x14ac:dyDescent="0.25">
      <c r="A379" s="36" t="e">
        <f t="shared" si="44"/>
        <v>#VALUE!</v>
      </c>
      <c r="B379" s="37" t="str">
        <f t="shared" si="49"/>
        <v/>
      </c>
      <c r="C379" s="38" t="str">
        <f t="shared" si="43"/>
        <v/>
      </c>
      <c r="D379" s="57"/>
      <c r="E379" s="40"/>
      <c r="F379" s="58"/>
      <c r="G379" s="49"/>
      <c r="H379" s="50"/>
      <c r="I379" s="49"/>
      <c r="J379" s="53"/>
      <c r="K379" s="40"/>
      <c r="L379" s="43"/>
      <c r="M379" s="3" t="str">
        <f t="shared" si="52"/>
        <v/>
      </c>
      <c r="N379" s="3" t="str">
        <f t="shared" si="53"/>
        <v/>
      </c>
    </row>
    <row r="380" spans="1:14" ht="39.75" customHeight="1" x14ac:dyDescent="0.25">
      <c r="A380" s="36" t="e">
        <f t="shared" ref="A380:A400" si="54">IF(L380="NAVETTE INTERNE","",IF(C380=EOMONTH(C380,0),MONTH(C380)+1,IF(C380="","",MONTH(C380))))</f>
        <v>#VALUE!</v>
      </c>
      <c r="B380" s="37" t="str">
        <f t="shared" ref="B380:B400" si="55">IF((C380)="","",MONTH(C380))</f>
        <v/>
      </c>
      <c r="C380" s="38" t="str">
        <f t="shared" si="43"/>
        <v/>
      </c>
      <c r="D380" s="57"/>
      <c r="E380" s="40"/>
      <c r="F380" s="58"/>
      <c r="G380" s="49"/>
      <c r="H380" s="50"/>
      <c r="I380" s="49"/>
      <c r="J380" s="53"/>
      <c r="K380" s="40"/>
      <c r="L380" s="43"/>
      <c r="M380" s="3" t="str">
        <f t="shared" ref="M380:M399" si="56">IF(ISBLANK(E380),"",1)</f>
        <v/>
      </c>
      <c r="N380" s="3" t="str">
        <f t="shared" ref="N380:N399" si="57">IF((L380)="","",MONTH(J380))</f>
        <v/>
      </c>
    </row>
    <row r="381" spans="1:14" ht="39.75" customHeight="1" x14ac:dyDescent="0.25">
      <c r="A381" s="36" t="e">
        <f t="shared" si="54"/>
        <v>#VALUE!</v>
      </c>
      <c r="B381" s="37" t="str">
        <f t="shared" si="55"/>
        <v/>
      </c>
      <c r="C381" s="38" t="str">
        <f t="shared" si="43"/>
        <v/>
      </c>
      <c r="D381" s="57"/>
      <c r="E381" s="40"/>
      <c r="F381" s="58"/>
      <c r="G381" s="49"/>
      <c r="H381" s="50"/>
      <c r="I381" s="49"/>
      <c r="J381" s="53"/>
      <c r="K381" s="40"/>
      <c r="L381" s="43"/>
      <c r="M381" s="3" t="str">
        <f t="shared" si="56"/>
        <v/>
      </c>
      <c r="N381" s="3" t="str">
        <f t="shared" si="57"/>
        <v/>
      </c>
    </row>
    <row r="382" spans="1:14" ht="39.75" customHeight="1" x14ac:dyDescent="0.25">
      <c r="A382" s="36" t="e">
        <f t="shared" si="54"/>
        <v>#VALUE!</v>
      </c>
      <c r="B382" s="37" t="str">
        <f t="shared" si="55"/>
        <v/>
      </c>
      <c r="C382" s="38" t="str">
        <f t="shared" si="43"/>
        <v/>
      </c>
      <c r="D382" s="57"/>
      <c r="E382" s="40"/>
      <c r="F382" s="58"/>
      <c r="G382" s="49"/>
      <c r="H382" s="50"/>
      <c r="I382" s="49"/>
      <c r="J382" s="53"/>
      <c r="K382" s="40"/>
      <c r="L382" s="43"/>
      <c r="M382" s="3" t="str">
        <f t="shared" si="56"/>
        <v/>
      </c>
      <c r="N382" s="3" t="str">
        <f t="shared" si="57"/>
        <v/>
      </c>
    </row>
    <row r="383" spans="1:14" ht="39.75" customHeight="1" x14ac:dyDescent="0.25">
      <c r="A383" s="36" t="e">
        <f t="shared" si="54"/>
        <v>#VALUE!</v>
      </c>
      <c r="B383" s="37" t="str">
        <f t="shared" si="55"/>
        <v/>
      </c>
      <c r="C383" s="38" t="str">
        <f t="shared" si="43"/>
        <v/>
      </c>
      <c r="D383" s="57"/>
      <c r="E383" s="40"/>
      <c r="F383" s="58"/>
      <c r="G383" s="49"/>
      <c r="H383" s="50"/>
      <c r="I383" s="49"/>
      <c r="J383" s="53"/>
      <c r="K383" s="40"/>
      <c r="L383" s="43"/>
      <c r="M383" s="3" t="str">
        <f t="shared" si="56"/>
        <v/>
      </c>
      <c r="N383" s="3" t="str">
        <f t="shared" si="57"/>
        <v/>
      </c>
    </row>
    <row r="384" spans="1:14" ht="39.75" customHeight="1" x14ac:dyDescent="0.25">
      <c r="A384" s="36" t="e">
        <f t="shared" si="54"/>
        <v>#VALUE!</v>
      </c>
      <c r="B384" s="37" t="str">
        <f t="shared" si="55"/>
        <v/>
      </c>
      <c r="C384" s="38" t="str">
        <f t="shared" si="43"/>
        <v/>
      </c>
      <c r="D384" s="57"/>
      <c r="E384" s="40"/>
      <c r="F384" s="58"/>
      <c r="G384" s="49"/>
      <c r="H384" s="50"/>
      <c r="I384" s="49"/>
      <c r="J384" s="53"/>
      <c r="K384" s="40"/>
      <c r="L384" s="43"/>
      <c r="M384" s="3" t="str">
        <f t="shared" si="56"/>
        <v/>
      </c>
      <c r="N384" s="3" t="str">
        <f t="shared" si="57"/>
        <v/>
      </c>
    </row>
    <row r="385" spans="1:14" ht="39.75" customHeight="1" x14ac:dyDescent="0.25">
      <c r="A385" s="36" t="e">
        <f t="shared" si="54"/>
        <v>#VALUE!</v>
      </c>
      <c r="B385" s="37" t="str">
        <f t="shared" si="55"/>
        <v/>
      </c>
      <c r="C385" s="38" t="str">
        <f t="shared" si="43"/>
        <v/>
      </c>
      <c r="D385" s="57"/>
      <c r="E385" s="40"/>
      <c r="F385" s="58"/>
      <c r="G385" s="49"/>
      <c r="H385" s="50"/>
      <c r="I385" s="49"/>
      <c r="J385" s="53"/>
      <c r="K385" s="40"/>
      <c r="L385" s="43"/>
      <c r="M385" s="3" t="str">
        <f t="shared" si="56"/>
        <v/>
      </c>
      <c r="N385" s="3" t="str">
        <f t="shared" si="57"/>
        <v/>
      </c>
    </row>
    <row r="386" spans="1:14" ht="39.75" customHeight="1" x14ac:dyDescent="0.25">
      <c r="A386" s="36" t="e">
        <f t="shared" si="54"/>
        <v>#VALUE!</v>
      </c>
      <c r="B386" s="37" t="str">
        <f t="shared" si="55"/>
        <v/>
      </c>
      <c r="C386" s="38" t="str">
        <f t="shared" si="43"/>
        <v/>
      </c>
      <c r="D386" s="57"/>
      <c r="E386" s="40"/>
      <c r="F386" s="58"/>
      <c r="G386" s="49"/>
      <c r="H386" s="50"/>
      <c r="I386" s="49"/>
      <c r="J386" s="53"/>
      <c r="K386" s="40"/>
      <c r="L386" s="43"/>
      <c r="M386" s="3" t="str">
        <f t="shared" si="56"/>
        <v/>
      </c>
      <c r="N386" s="3" t="str">
        <f t="shared" si="57"/>
        <v/>
      </c>
    </row>
    <row r="387" spans="1:14" ht="39.75" customHeight="1" x14ac:dyDescent="0.25">
      <c r="A387" s="36" t="e">
        <f t="shared" si="54"/>
        <v>#VALUE!</v>
      </c>
      <c r="B387" s="37" t="str">
        <f t="shared" si="55"/>
        <v/>
      </c>
      <c r="C387" s="38" t="str">
        <f t="shared" si="43"/>
        <v/>
      </c>
      <c r="D387" s="57"/>
      <c r="E387" s="40"/>
      <c r="F387" s="58"/>
      <c r="G387" s="49"/>
      <c r="H387" s="50"/>
      <c r="I387" s="49"/>
      <c r="J387" s="53"/>
      <c r="K387" s="40"/>
      <c r="L387" s="43"/>
      <c r="M387" s="3" t="str">
        <f t="shared" si="56"/>
        <v/>
      </c>
      <c r="N387" s="3" t="str">
        <f t="shared" si="57"/>
        <v/>
      </c>
    </row>
    <row r="388" spans="1:14" ht="39.75" customHeight="1" x14ac:dyDescent="0.25">
      <c r="A388" s="36" t="e">
        <f t="shared" si="54"/>
        <v>#VALUE!</v>
      </c>
      <c r="B388" s="37" t="str">
        <f t="shared" si="55"/>
        <v/>
      </c>
      <c r="C388" s="38" t="str">
        <f t="shared" si="43"/>
        <v/>
      </c>
      <c r="D388" s="57"/>
      <c r="E388" s="40"/>
      <c r="F388" s="58"/>
      <c r="G388" s="49"/>
      <c r="H388" s="50"/>
      <c r="I388" s="49"/>
      <c r="J388" s="53"/>
      <c r="K388" s="40"/>
      <c r="L388" s="43"/>
      <c r="M388" s="3" t="str">
        <f t="shared" si="56"/>
        <v/>
      </c>
      <c r="N388" s="3" t="str">
        <f t="shared" si="57"/>
        <v/>
      </c>
    </row>
    <row r="389" spans="1:14" ht="39.75" customHeight="1" x14ac:dyDescent="0.25">
      <c r="A389" s="36" t="e">
        <f t="shared" si="54"/>
        <v>#VALUE!</v>
      </c>
      <c r="B389" s="37" t="str">
        <f t="shared" si="55"/>
        <v/>
      </c>
      <c r="C389" s="38" t="str">
        <f t="shared" si="43"/>
        <v/>
      </c>
      <c r="D389" s="57"/>
      <c r="E389" s="40"/>
      <c r="F389" s="58"/>
      <c r="G389" s="49"/>
      <c r="I389" s="49"/>
      <c r="J389" s="53"/>
      <c r="K389" s="40"/>
      <c r="L389" s="43"/>
      <c r="M389" s="3" t="str">
        <f t="shared" si="56"/>
        <v/>
      </c>
      <c r="N389" s="3" t="str">
        <f t="shared" si="57"/>
        <v/>
      </c>
    </row>
    <row r="390" spans="1:14" ht="39.75" customHeight="1" x14ac:dyDescent="0.25">
      <c r="A390" s="36" t="e">
        <f t="shared" si="54"/>
        <v>#VALUE!</v>
      </c>
      <c r="B390" s="37" t="str">
        <f t="shared" si="55"/>
        <v/>
      </c>
      <c r="C390" s="38" t="str">
        <f>IF(ISBLANK(D390),"",D390)</f>
        <v/>
      </c>
      <c r="D390" s="57"/>
      <c r="E390" s="40"/>
      <c r="F390" s="58"/>
      <c r="G390" s="49"/>
      <c r="H390" s="50"/>
      <c r="I390" s="49"/>
      <c r="J390" s="53"/>
      <c r="K390" s="40"/>
      <c r="L390" s="43"/>
      <c r="M390" s="3" t="str">
        <f>IF(ISBLANK(E390),"",1)</f>
        <v/>
      </c>
      <c r="N390" s="3" t="str">
        <f t="shared" si="57"/>
        <v/>
      </c>
    </row>
    <row r="391" spans="1:14" ht="39.75" customHeight="1" x14ac:dyDescent="0.25">
      <c r="A391" s="36" t="e">
        <f t="shared" si="54"/>
        <v>#VALUE!</v>
      </c>
      <c r="B391" s="37" t="str">
        <f t="shared" si="55"/>
        <v/>
      </c>
      <c r="C391" s="38" t="str">
        <f t="shared" ref="C391:C409" si="58">IF(ISBLANK(D391),"",D391)</f>
        <v/>
      </c>
      <c r="D391" s="57"/>
      <c r="E391" s="40"/>
      <c r="F391" s="58"/>
      <c r="G391" s="49"/>
      <c r="H391" s="50"/>
      <c r="I391" s="49"/>
      <c r="J391" s="53"/>
      <c r="K391" s="40"/>
      <c r="L391" s="43"/>
      <c r="M391" s="3" t="str">
        <f t="shared" si="56"/>
        <v/>
      </c>
      <c r="N391" s="3" t="str">
        <f t="shared" si="57"/>
        <v/>
      </c>
    </row>
    <row r="392" spans="1:14" ht="39.75" customHeight="1" x14ac:dyDescent="0.25">
      <c r="A392" s="36" t="e">
        <f t="shared" si="54"/>
        <v>#VALUE!</v>
      </c>
      <c r="B392" s="37" t="str">
        <f t="shared" si="55"/>
        <v/>
      </c>
      <c r="C392" s="38" t="str">
        <f t="shared" si="58"/>
        <v/>
      </c>
      <c r="D392" s="57"/>
      <c r="E392" s="40"/>
      <c r="F392" s="58"/>
      <c r="G392" s="49"/>
      <c r="H392" s="50"/>
      <c r="I392" s="49"/>
      <c r="J392" s="53"/>
      <c r="K392" s="40"/>
      <c r="L392" s="43"/>
      <c r="M392" s="3" t="str">
        <f t="shared" si="56"/>
        <v/>
      </c>
      <c r="N392" s="3" t="str">
        <f t="shared" si="57"/>
        <v/>
      </c>
    </row>
    <row r="393" spans="1:14" ht="39.75" customHeight="1" x14ac:dyDescent="0.25">
      <c r="A393" s="36" t="e">
        <f t="shared" si="54"/>
        <v>#VALUE!</v>
      </c>
      <c r="B393" s="37" t="str">
        <f t="shared" si="55"/>
        <v/>
      </c>
      <c r="C393" s="38" t="str">
        <f t="shared" si="58"/>
        <v/>
      </c>
      <c r="D393" s="57"/>
      <c r="E393" s="40"/>
      <c r="F393" s="58"/>
      <c r="G393" s="49"/>
      <c r="H393" s="50"/>
      <c r="I393" s="49"/>
      <c r="J393" s="53"/>
      <c r="K393" s="40"/>
      <c r="L393" s="43"/>
      <c r="M393" s="3" t="str">
        <f t="shared" si="56"/>
        <v/>
      </c>
      <c r="N393" s="3" t="str">
        <f t="shared" si="57"/>
        <v/>
      </c>
    </row>
    <row r="394" spans="1:14" ht="39.75" customHeight="1" x14ac:dyDescent="0.25">
      <c r="A394" s="36" t="e">
        <f t="shared" si="54"/>
        <v>#VALUE!</v>
      </c>
      <c r="B394" s="37" t="str">
        <f t="shared" si="55"/>
        <v/>
      </c>
      <c r="C394" s="38" t="str">
        <f t="shared" si="58"/>
        <v/>
      </c>
      <c r="D394" s="57"/>
      <c r="E394" s="40"/>
      <c r="F394" s="58"/>
      <c r="G394" s="49"/>
      <c r="H394" s="50"/>
      <c r="I394" s="49"/>
      <c r="J394" s="53"/>
      <c r="K394" s="40"/>
      <c r="L394" s="43"/>
      <c r="M394" s="3" t="str">
        <f t="shared" si="56"/>
        <v/>
      </c>
      <c r="N394" s="3" t="str">
        <f t="shared" si="57"/>
        <v/>
      </c>
    </row>
    <row r="395" spans="1:14" ht="39.75" customHeight="1" x14ac:dyDescent="0.25">
      <c r="A395" s="36" t="e">
        <f t="shared" si="54"/>
        <v>#VALUE!</v>
      </c>
      <c r="B395" s="37" t="str">
        <f t="shared" si="55"/>
        <v/>
      </c>
      <c r="C395" s="38" t="str">
        <f t="shared" si="58"/>
        <v/>
      </c>
      <c r="D395" s="57"/>
      <c r="E395" s="40"/>
      <c r="F395" s="58"/>
      <c r="G395" s="49"/>
      <c r="H395" s="50"/>
      <c r="I395" s="49"/>
      <c r="J395" s="53"/>
      <c r="K395" s="40"/>
      <c r="L395" s="43"/>
      <c r="M395" s="3" t="str">
        <f t="shared" si="56"/>
        <v/>
      </c>
      <c r="N395" s="3" t="str">
        <f t="shared" si="57"/>
        <v/>
      </c>
    </row>
    <row r="396" spans="1:14" ht="39.75" customHeight="1" x14ac:dyDescent="0.25">
      <c r="A396" s="36" t="e">
        <f t="shared" si="54"/>
        <v>#VALUE!</v>
      </c>
      <c r="B396" s="37" t="str">
        <f t="shared" si="55"/>
        <v/>
      </c>
      <c r="C396" s="38" t="str">
        <f t="shared" si="58"/>
        <v/>
      </c>
      <c r="D396" s="57"/>
      <c r="E396" s="40"/>
      <c r="F396" s="58"/>
      <c r="G396" s="49"/>
      <c r="H396" s="50"/>
      <c r="I396" s="49"/>
      <c r="J396" s="53"/>
      <c r="K396" s="40"/>
      <c r="L396" s="43"/>
      <c r="M396" s="3" t="str">
        <f t="shared" si="56"/>
        <v/>
      </c>
      <c r="N396" s="3" t="str">
        <f t="shared" si="57"/>
        <v/>
      </c>
    </row>
    <row r="397" spans="1:14" ht="39.75" customHeight="1" x14ac:dyDescent="0.25">
      <c r="A397" s="36" t="e">
        <f t="shared" si="54"/>
        <v>#VALUE!</v>
      </c>
      <c r="B397" s="37" t="str">
        <f t="shared" si="55"/>
        <v/>
      </c>
      <c r="C397" s="38" t="str">
        <f t="shared" si="58"/>
        <v/>
      </c>
      <c r="D397" s="57"/>
      <c r="E397" s="40"/>
      <c r="F397" s="58"/>
      <c r="G397" s="49"/>
      <c r="H397" s="50"/>
      <c r="I397" s="49"/>
      <c r="J397" s="53"/>
      <c r="K397" s="40"/>
      <c r="L397" s="43"/>
      <c r="M397" s="3" t="str">
        <f t="shared" si="56"/>
        <v/>
      </c>
      <c r="N397" s="3" t="str">
        <f t="shared" si="57"/>
        <v/>
      </c>
    </row>
    <row r="398" spans="1:14" ht="39.75" customHeight="1" x14ac:dyDescent="0.25">
      <c r="A398" s="36" t="e">
        <f t="shared" si="54"/>
        <v>#VALUE!</v>
      </c>
      <c r="B398" s="37" t="str">
        <f t="shared" si="55"/>
        <v/>
      </c>
      <c r="C398" s="38" t="str">
        <f t="shared" si="58"/>
        <v/>
      </c>
      <c r="D398" s="57"/>
      <c r="E398" s="40"/>
      <c r="F398" s="58"/>
      <c r="G398" s="49"/>
      <c r="H398" s="50"/>
      <c r="I398" s="49"/>
      <c r="J398" s="53"/>
      <c r="K398" s="40"/>
      <c r="L398" s="43"/>
      <c r="M398" s="3" t="str">
        <f t="shared" si="56"/>
        <v/>
      </c>
      <c r="N398" s="3" t="str">
        <f t="shared" si="57"/>
        <v/>
      </c>
    </row>
    <row r="399" spans="1:14" ht="39.75" customHeight="1" x14ac:dyDescent="0.25">
      <c r="A399" s="36" t="e">
        <f t="shared" si="54"/>
        <v>#VALUE!</v>
      </c>
      <c r="B399" s="37" t="str">
        <f t="shared" si="55"/>
        <v/>
      </c>
      <c r="C399" s="38" t="str">
        <f t="shared" si="58"/>
        <v/>
      </c>
      <c r="D399" s="57"/>
      <c r="E399" s="40"/>
      <c r="F399" s="58"/>
      <c r="G399" s="49"/>
      <c r="H399" s="50"/>
      <c r="I399" s="49"/>
      <c r="J399" s="53"/>
      <c r="K399" s="40"/>
      <c r="L399" s="43"/>
      <c r="M399" s="3" t="str">
        <f t="shared" si="56"/>
        <v/>
      </c>
      <c r="N399" s="3" t="str">
        <f t="shared" si="57"/>
        <v/>
      </c>
    </row>
    <row r="400" spans="1:14" ht="39.75" customHeight="1" x14ac:dyDescent="0.25">
      <c r="A400" s="36" t="e">
        <f t="shared" si="54"/>
        <v>#VALUE!</v>
      </c>
      <c r="B400" s="37" t="str">
        <f t="shared" si="55"/>
        <v/>
      </c>
      <c r="C400" s="38" t="str">
        <f t="shared" si="58"/>
        <v/>
      </c>
      <c r="D400" s="57"/>
      <c r="E400" s="40"/>
      <c r="F400" s="58"/>
      <c r="G400" s="49"/>
      <c r="H400" s="50"/>
      <c r="I400" s="49"/>
      <c r="J400" s="53"/>
      <c r="K400" s="40"/>
      <c r="L400" s="43"/>
      <c r="M400" s="3" t="str">
        <f t="shared" si="52"/>
        <v/>
      </c>
      <c r="N400" s="3" t="str">
        <f t="shared" si="53"/>
        <v/>
      </c>
    </row>
    <row r="401" spans="1:14" ht="39.75" customHeight="1" x14ac:dyDescent="0.25">
      <c r="A401" s="36" t="e">
        <f t="shared" ref="A401:A410" si="59">IF(L401="NAVETTE INTERNE","",IF(C401=EOMONTH(C401,0),MONTH(C401)+1,IF(C401="","",MONTH(C401))))</f>
        <v>#VALUE!</v>
      </c>
      <c r="B401" s="37" t="str">
        <f t="shared" ref="B401:B410" si="60">IF((C401)="","",MONTH(C401))</f>
        <v/>
      </c>
      <c r="C401" s="38" t="str">
        <f t="shared" si="58"/>
        <v/>
      </c>
      <c r="D401" s="57"/>
      <c r="E401" s="40"/>
      <c r="F401" s="58"/>
      <c r="G401" s="49"/>
      <c r="H401" s="50"/>
      <c r="I401" s="49"/>
      <c r="J401" s="53"/>
      <c r="K401" s="40"/>
      <c r="L401" s="43"/>
      <c r="M401" s="3" t="str">
        <f t="shared" ref="M401:M410" si="61">IF(ISBLANK(E401),"",1)</f>
        <v/>
      </c>
      <c r="N401" s="3" t="str">
        <f t="shared" ref="N401:N410" si="62">IF((L401)="","",MONTH(J401))</f>
        <v/>
      </c>
    </row>
    <row r="402" spans="1:14" ht="39.75" customHeight="1" x14ac:dyDescent="0.25">
      <c r="A402" s="36" t="e">
        <f t="shared" si="59"/>
        <v>#VALUE!</v>
      </c>
      <c r="B402" s="37" t="str">
        <f t="shared" si="60"/>
        <v/>
      </c>
      <c r="C402" s="38" t="str">
        <f t="shared" si="58"/>
        <v/>
      </c>
      <c r="D402" s="57"/>
      <c r="E402" s="40"/>
      <c r="F402" s="58"/>
      <c r="G402" s="49"/>
      <c r="H402" s="50"/>
      <c r="I402" s="49"/>
      <c r="J402" s="53"/>
      <c r="K402" s="40"/>
      <c r="L402" s="43"/>
      <c r="M402" s="3" t="str">
        <f t="shared" si="61"/>
        <v/>
      </c>
      <c r="N402" s="3" t="str">
        <f t="shared" si="62"/>
        <v/>
      </c>
    </row>
    <row r="403" spans="1:14" ht="39.75" customHeight="1" x14ac:dyDescent="0.25">
      <c r="A403" s="36" t="e">
        <f t="shared" ref="A403:A406" si="63">IF(L403="NAVETTE INTERNE","",IF(C403=EOMONTH(C403,0),MONTH(C403)+1,IF(C403="","",MONTH(C403))))</f>
        <v>#VALUE!</v>
      </c>
      <c r="B403" s="37" t="str">
        <f t="shared" ref="B403:B406" si="64">IF((C403)="","",MONTH(C403))</f>
        <v/>
      </c>
      <c r="C403" s="38" t="str">
        <f t="shared" si="58"/>
        <v/>
      </c>
      <c r="D403" s="57"/>
      <c r="E403" s="40"/>
      <c r="F403" s="58"/>
      <c r="G403" s="49"/>
      <c r="H403" s="50"/>
      <c r="I403" s="49"/>
      <c r="J403" s="53"/>
      <c r="K403" s="40"/>
      <c r="L403" s="43"/>
      <c r="M403" s="3" t="str">
        <f t="shared" ref="M403:M406" si="65">IF(ISBLANK(E403),"",1)</f>
        <v/>
      </c>
      <c r="N403" s="3" t="str">
        <f t="shared" ref="N403:N406" si="66">IF((L403)="","",MONTH(J403))</f>
        <v/>
      </c>
    </row>
    <row r="404" spans="1:14" ht="39.75" customHeight="1" x14ac:dyDescent="0.25">
      <c r="A404" s="36" t="e">
        <f t="shared" si="63"/>
        <v>#VALUE!</v>
      </c>
      <c r="B404" s="37" t="str">
        <f t="shared" si="64"/>
        <v/>
      </c>
      <c r="C404" s="38" t="str">
        <f t="shared" si="58"/>
        <v/>
      </c>
      <c r="D404" s="57"/>
      <c r="E404" s="40"/>
      <c r="F404" s="58"/>
      <c r="G404" s="49"/>
      <c r="H404" s="50"/>
      <c r="I404" s="49"/>
      <c r="J404" s="53"/>
      <c r="K404" s="40"/>
      <c r="L404" s="43"/>
      <c r="M404" s="3" t="str">
        <f t="shared" si="65"/>
        <v/>
      </c>
      <c r="N404" s="3" t="str">
        <f t="shared" si="66"/>
        <v/>
      </c>
    </row>
    <row r="405" spans="1:14" ht="39.75" customHeight="1" x14ac:dyDescent="0.25">
      <c r="A405" s="36" t="e">
        <f t="shared" si="63"/>
        <v>#VALUE!</v>
      </c>
      <c r="B405" s="37" t="str">
        <f t="shared" si="64"/>
        <v/>
      </c>
      <c r="C405" s="38" t="str">
        <f t="shared" si="58"/>
        <v/>
      </c>
      <c r="D405" s="57"/>
      <c r="E405" s="40"/>
      <c r="F405" s="58"/>
      <c r="G405" s="49"/>
      <c r="H405" s="50"/>
      <c r="I405" s="49"/>
      <c r="J405" s="53"/>
      <c r="K405" s="40"/>
      <c r="L405" s="43"/>
      <c r="M405" s="3" t="str">
        <f t="shared" si="65"/>
        <v/>
      </c>
      <c r="N405" s="3" t="str">
        <f t="shared" si="66"/>
        <v/>
      </c>
    </row>
    <row r="406" spans="1:14" ht="39.75" customHeight="1" x14ac:dyDescent="0.25">
      <c r="A406" s="36" t="e">
        <f t="shared" si="63"/>
        <v>#VALUE!</v>
      </c>
      <c r="B406" s="37" t="str">
        <f t="shared" si="64"/>
        <v/>
      </c>
      <c r="C406" s="38" t="str">
        <f t="shared" si="58"/>
        <v/>
      </c>
      <c r="D406" s="57"/>
      <c r="E406" s="40"/>
      <c r="F406" s="58"/>
      <c r="G406" s="49"/>
      <c r="H406" s="50"/>
      <c r="I406" s="49"/>
      <c r="J406" s="53"/>
      <c r="K406" s="40"/>
      <c r="L406" s="43"/>
      <c r="M406" s="3" t="str">
        <f t="shared" si="65"/>
        <v/>
      </c>
      <c r="N406" s="3" t="str">
        <f t="shared" si="66"/>
        <v/>
      </c>
    </row>
    <row r="407" spans="1:14" ht="39.75" customHeight="1" x14ac:dyDescent="0.25">
      <c r="A407" s="36" t="e">
        <f t="shared" si="59"/>
        <v>#VALUE!</v>
      </c>
      <c r="B407" s="37" t="str">
        <f t="shared" si="60"/>
        <v/>
      </c>
      <c r="C407" s="38" t="str">
        <f t="shared" si="58"/>
        <v/>
      </c>
      <c r="D407" s="57"/>
      <c r="E407" s="40"/>
      <c r="F407" s="58"/>
      <c r="G407" s="49"/>
      <c r="H407" s="50"/>
      <c r="I407" s="49"/>
      <c r="J407" s="53"/>
      <c r="K407" s="40"/>
      <c r="L407" s="43"/>
      <c r="M407" s="3" t="str">
        <f t="shared" si="61"/>
        <v/>
      </c>
      <c r="N407" s="3" t="str">
        <f t="shared" si="62"/>
        <v/>
      </c>
    </row>
    <row r="408" spans="1:14" ht="39.75" customHeight="1" x14ac:dyDescent="0.25">
      <c r="A408" s="36" t="e">
        <f t="shared" si="59"/>
        <v>#VALUE!</v>
      </c>
      <c r="B408" s="37" t="str">
        <f t="shared" si="60"/>
        <v/>
      </c>
      <c r="C408" s="38" t="str">
        <f t="shared" si="58"/>
        <v/>
      </c>
      <c r="D408" s="57"/>
      <c r="E408" s="40"/>
      <c r="F408" s="58"/>
      <c r="G408" s="49"/>
      <c r="H408" s="50"/>
      <c r="I408" s="49"/>
      <c r="J408" s="53"/>
      <c r="K408" s="40"/>
      <c r="L408" s="43"/>
      <c r="M408" s="3" t="str">
        <f t="shared" si="61"/>
        <v/>
      </c>
      <c r="N408" s="3" t="str">
        <f t="shared" si="62"/>
        <v/>
      </c>
    </row>
    <row r="409" spans="1:14" ht="39.75" customHeight="1" x14ac:dyDescent="0.25">
      <c r="A409" s="36" t="e">
        <f t="shared" si="59"/>
        <v>#VALUE!</v>
      </c>
      <c r="B409" s="37" t="str">
        <f t="shared" si="60"/>
        <v/>
      </c>
      <c r="C409" s="38" t="str">
        <f t="shared" si="58"/>
        <v/>
      </c>
      <c r="D409" s="57"/>
      <c r="E409" s="40"/>
      <c r="F409" s="58"/>
      <c r="G409" s="49"/>
      <c r="H409" s="50"/>
      <c r="I409" s="49"/>
      <c r="J409" s="53"/>
      <c r="K409" s="40"/>
      <c r="L409" s="43"/>
      <c r="M409" s="3" t="str">
        <f t="shared" si="61"/>
        <v/>
      </c>
      <c r="N409" s="3" t="str">
        <f t="shared" si="62"/>
        <v/>
      </c>
    </row>
    <row r="410" spans="1:14" ht="39.75" customHeight="1" thickBot="1" x14ac:dyDescent="0.3">
      <c r="A410" s="63" t="e">
        <f t="shared" si="59"/>
        <v>#VALUE!</v>
      </c>
      <c r="B410" s="64" t="str">
        <f t="shared" si="60"/>
        <v/>
      </c>
      <c r="C410" s="65" t="str">
        <f t="shared" ref="C410" si="67">IF(ISBLANK(D410),"",D410)</f>
        <v/>
      </c>
      <c r="D410" s="66"/>
      <c r="E410" s="67"/>
      <c r="F410" s="68"/>
      <c r="G410" s="69"/>
      <c r="H410" s="70"/>
      <c r="I410" s="69"/>
      <c r="J410" s="71"/>
      <c r="K410" s="67"/>
      <c r="L410" s="72"/>
      <c r="M410" s="3" t="str">
        <f t="shared" si="61"/>
        <v/>
      </c>
      <c r="N410" s="3" t="str">
        <f t="shared" si="62"/>
        <v/>
      </c>
    </row>
  </sheetData>
  <autoFilter ref="B5:L410" xr:uid="{45EE2910-66FD-44E7-9314-B028F05B897A}"/>
  <mergeCells count="2">
    <mergeCell ref="D2:L2"/>
    <mergeCell ref="B4:E4"/>
  </mergeCells>
  <phoneticPr fontId="7" type="noConversion"/>
  <conditionalFormatting sqref="E6:E410">
    <cfRule type="containsText" dxfId="15" priority="67" operator="containsText" text="BESANCON">
      <formula>NOT(ISERROR(SEARCH("BESANCON",E6)))</formula>
    </cfRule>
    <cfRule type="containsText" dxfId="14" priority="68" operator="containsText" text="DIJON">
      <formula>NOT(ISERROR(SEARCH("DIJON",E6)))</formula>
    </cfRule>
  </conditionalFormatting>
  <conditionalFormatting sqref="F6:F90">
    <cfRule type="containsText" dxfId="13" priority="35" operator="containsText" text="BES">
      <formula>NOT(ISERROR(SEARCH("BES",F6)))</formula>
    </cfRule>
    <cfRule type="containsText" dxfId="12" priority="36" operator="containsText" text="DIJ">
      <formula>NOT(ISERROR(SEARCH("DIJ",F6)))</formula>
    </cfRule>
  </conditionalFormatting>
  <conditionalFormatting sqref="F93 F95:F96">
    <cfRule type="containsText" dxfId="11" priority="103" operator="containsText" text="BES">
      <formula>NOT(ISERROR(SEARCH("BES",F93)))</formula>
    </cfRule>
    <cfRule type="containsText" dxfId="10" priority="104" operator="containsText" text="DIJ">
      <formula>NOT(ISERROR(SEARCH("DIJ",F93)))</formula>
    </cfRule>
  </conditionalFormatting>
  <conditionalFormatting sqref="G7">
    <cfRule type="containsText" dxfId="9" priority="47" operator="containsText" text="BES">
      <formula>NOT(ISERROR(SEARCH("BES",G7)))</formula>
    </cfRule>
    <cfRule type="containsText" dxfId="8" priority="48" operator="containsText" text="DIJ">
      <formula>NOT(ISERROR(SEARCH("DIJ",G7)))</formula>
    </cfRule>
  </conditionalFormatting>
  <conditionalFormatting sqref="K6:K57">
    <cfRule type="containsText" dxfId="7" priority="39" operator="containsText" text="BESANCON">
      <formula>NOT(ISERROR(SEARCH("BESANCON",K6)))</formula>
    </cfRule>
    <cfRule type="containsText" dxfId="6" priority="40" operator="containsText" text="DIJON">
      <formula>NOT(ISERROR(SEARCH("DIJON",K6)))</formula>
    </cfRule>
  </conditionalFormatting>
  <conditionalFormatting sqref="K58:K64">
    <cfRule type="containsText" dxfId="5" priority="161" operator="containsText" text="BESANCON">
      <formula>NOT(ISERROR(SEARCH("BESANCON",K58)))</formula>
    </cfRule>
    <cfRule type="containsText" dxfId="4" priority="162" operator="containsText" text="DIJON">
      <formula>NOT(ISERROR(SEARCH("DIJON",K58)))</formula>
    </cfRule>
  </conditionalFormatting>
  <conditionalFormatting sqref="K62:K410">
    <cfRule type="containsText" dxfId="3" priority="49" operator="containsText" text="BESANCON">
      <formula>NOT(ISERROR(SEARCH("BESANCON",K62)))</formula>
    </cfRule>
    <cfRule type="containsText" dxfId="2" priority="50" operator="containsText" text="DIJON">
      <formula>NOT(ISERROR(SEARCH("DIJON",K62)))</formula>
    </cfRule>
  </conditionalFormatting>
  <conditionalFormatting sqref="L6:L410">
    <cfRule type="containsText" dxfId="1" priority="3" operator="containsText" text="LA POSTE">
      <formula>NOT(ISERROR(SEARCH("LA POSTE",L6)))</formula>
    </cfRule>
    <cfRule type="containsText" dxfId="0" priority="4" operator="containsText" text="NAVETTE INTERNE">
      <formula>NOT(ISERROR(SEARCH("NAVETTE INTERNE",L6)))</formula>
    </cfRule>
  </conditionalFormatting>
  <dataValidations count="2">
    <dataValidation type="list" allowBlank="1" showInputMessage="1" showErrorMessage="1" sqref="E83:E85 E88:E89 E91:E92 E94 E97 E99:E102 E104:E106 E108:E109 E111:E112 E114:E115 E117:E118 E120:E128 E130 E133:E134 E136:E137 E139:E140 E142 E146:E147 E150 E152 E155:E157 E159:E160 E163 E165:E168 E170:E171 E174 E176 E178 E180:E181 E183 E185 E187:E410 E6:E80 K6:K410" xr:uid="{62B42B10-85FD-47B6-BD25-57D9D8DAB70C}">
      <formula1>"BESANCON,DIJON"</formula1>
    </dataValidation>
    <dataValidation type="list" allowBlank="1" showInputMessage="1" showErrorMessage="1" sqref="L6:L346" xr:uid="{AAAEFDD3-276A-4792-83A9-D1F086579890}">
      <formula1>"NAVETTE INTERNE,LA POSTE"</formula1>
    </dataValidation>
  </dataValidations>
  <printOptions horizontalCentered="1" verticalCentered="1"/>
  <pageMargins left="0.23622047244094491" right="0.23622047244094491" top="0.51181102362204722" bottom="0.15748031496062992" header="0.31496062992125984" footer="0.31496062992125984"/>
  <pageSetup paperSize="9" scale="72" fitToHeight="0" orientation="landscape" r:id="rId1"/>
  <headerFooter>
    <oddFooter>&amp;R&amp;P/&amp;N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CE496B6-112F-40EB-953A-CBB1339263E6}">
          <x14:formula1>
            <xm:f>liste!$A$1:$A$5</xm:f>
          </x14:formula1>
          <xm:sqref>I6:I79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AB242-E470-4F55-8739-EC299C83ECE7}">
  <sheetPr codeName="Feuil5"/>
  <dimension ref="A1:D227"/>
  <sheetViews>
    <sheetView workbookViewId="0">
      <selection activeCell="A5" sqref="A5:A25"/>
      <pivotSelection pane="bottomRight" showHeader="1" activeRow="4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baseColWidth="10" defaultRowHeight="15" x14ac:dyDescent="0.25"/>
  <cols>
    <col min="1" max="1" width="22.7109375" bestFit="1" customWidth="1"/>
    <col min="2" max="2" width="23.85546875" bestFit="1" customWidth="1"/>
    <col min="3" max="3" width="17.140625" bestFit="1" customWidth="1"/>
    <col min="4" max="4" width="12.5703125" bestFit="1" customWidth="1"/>
    <col min="5" max="5" width="11.140625" bestFit="1" customWidth="1"/>
    <col min="6" max="6" width="12.5703125" bestFit="1" customWidth="1"/>
  </cols>
  <sheetData>
    <row r="1" spans="1:4" x14ac:dyDescent="0.25">
      <c r="A1" t="s">
        <v>37</v>
      </c>
    </row>
    <row r="3" spans="1:4" x14ac:dyDescent="0.25">
      <c r="A3" s="7" t="s">
        <v>29</v>
      </c>
      <c r="B3" s="7" t="s">
        <v>11</v>
      </c>
    </row>
    <row r="4" spans="1:4" x14ac:dyDescent="0.25">
      <c r="A4" s="7" t="s">
        <v>12</v>
      </c>
      <c r="B4" t="s">
        <v>44</v>
      </c>
      <c r="C4" t="s">
        <v>50</v>
      </c>
      <c r="D4" t="s">
        <v>13</v>
      </c>
    </row>
    <row r="5" spans="1:4" x14ac:dyDescent="0.25">
      <c r="A5" s="30">
        <v>45659</v>
      </c>
      <c r="B5">
        <v>2</v>
      </c>
      <c r="D5">
        <v>2</v>
      </c>
    </row>
    <row r="6" spans="1:4" x14ac:dyDescent="0.25">
      <c r="A6" s="30">
        <v>45660</v>
      </c>
      <c r="B6">
        <v>1</v>
      </c>
      <c r="D6">
        <v>1</v>
      </c>
    </row>
    <row r="7" spans="1:4" x14ac:dyDescent="0.25">
      <c r="A7" s="30">
        <v>45663</v>
      </c>
      <c r="B7">
        <v>1</v>
      </c>
      <c r="C7">
        <v>1</v>
      </c>
      <c r="D7">
        <v>2</v>
      </c>
    </row>
    <row r="8" spans="1:4" x14ac:dyDescent="0.25">
      <c r="A8" s="30">
        <v>45664</v>
      </c>
      <c r="B8">
        <v>2</v>
      </c>
      <c r="D8">
        <v>2</v>
      </c>
    </row>
    <row r="9" spans="1:4" x14ac:dyDescent="0.25">
      <c r="A9" s="30">
        <v>45665</v>
      </c>
      <c r="B9">
        <v>1</v>
      </c>
      <c r="D9">
        <v>1</v>
      </c>
    </row>
    <row r="10" spans="1:4" x14ac:dyDescent="0.25">
      <c r="A10" s="30">
        <v>45666</v>
      </c>
      <c r="B10">
        <v>1</v>
      </c>
      <c r="D10">
        <v>1</v>
      </c>
    </row>
    <row r="11" spans="1:4" x14ac:dyDescent="0.25">
      <c r="A11" s="30">
        <v>45667</v>
      </c>
      <c r="B11">
        <v>1</v>
      </c>
      <c r="D11">
        <v>1</v>
      </c>
    </row>
    <row r="12" spans="1:4" x14ac:dyDescent="0.25">
      <c r="A12" s="30">
        <v>45670</v>
      </c>
      <c r="B12">
        <v>2</v>
      </c>
      <c r="D12">
        <v>2</v>
      </c>
    </row>
    <row r="13" spans="1:4" x14ac:dyDescent="0.25">
      <c r="A13" s="30">
        <v>45671</v>
      </c>
      <c r="C13">
        <v>1</v>
      </c>
      <c r="D13">
        <v>1</v>
      </c>
    </row>
    <row r="14" spans="1:4" x14ac:dyDescent="0.25">
      <c r="A14" s="30">
        <v>45672</v>
      </c>
      <c r="B14">
        <v>2</v>
      </c>
      <c r="D14">
        <v>2</v>
      </c>
    </row>
    <row r="15" spans="1:4" x14ac:dyDescent="0.25">
      <c r="A15" s="30">
        <v>45673</v>
      </c>
      <c r="C15">
        <v>1</v>
      </c>
      <c r="D15">
        <v>1</v>
      </c>
    </row>
    <row r="16" spans="1:4" x14ac:dyDescent="0.25">
      <c r="A16" s="30">
        <v>45674</v>
      </c>
      <c r="B16">
        <v>3</v>
      </c>
      <c r="D16">
        <v>3</v>
      </c>
    </row>
    <row r="17" spans="1:4" x14ac:dyDescent="0.25">
      <c r="A17" s="30">
        <v>45677</v>
      </c>
      <c r="B17">
        <v>1</v>
      </c>
      <c r="D17">
        <v>1</v>
      </c>
    </row>
    <row r="18" spans="1:4" x14ac:dyDescent="0.25">
      <c r="A18" s="30">
        <v>45678</v>
      </c>
      <c r="C18">
        <v>2</v>
      </c>
      <c r="D18">
        <v>2</v>
      </c>
    </row>
    <row r="19" spans="1:4" x14ac:dyDescent="0.25">
      <c r="A19" s="30">
        <v>45679</v>
      </c>
      <c r="B19">
        <v>1</v>
      </c>
      <c r="D19">
        <v>1</v>
      </c>
    </row>
    <row r="20" spans="1:4" x14ac:dyDescent="0.25">
      <c r="A20" s="30">
        <v>45680</v>
      </c>
      <c r="B20">
        <v>1</v>
      </c>
      <c r="D20">
        <v>1</v>
      </c>
    </row>
    <row r="21" spans="1:4" x14ac:dyDescent="0.25">
      <c r="A21" s="30">
        <v>45681</v>
      </c>
      <c r="B21">
        <v>2</v>
      </c>
      <c r="D21">
        <v>2</v>
      </c>
    </row>
    <row r="22" spans="1:4" x14ac:dyDescent="0.25">
      <c r="A22" s="30">
        <v>45684</v>
      </c>
      <c r="B22">
        <v>2</v>
      </c>
      <c r="D22">
        <v>2</v>
      </c>
    </row>
    <row r="23" spans="1:4" x14ac:dyDescent="0.25">
      <c r="A23" s="30">
        <v>45685</v>
      </c>
      <c r="B23">
        <v>1</v>
      </c>
      <c r="D23">
        <v>1</v>
      </c>
    </row>
    <row r="24" spans="1:4" x14ac:dyDescent="0.25">
      <c r="A24" s="30">
        <v>45686</v>
      </c>
      <c r="B24">
        <v>2</v>
      </c>
      <c r="D24">
        <v>2</v>
      </c>
    </row>
    <row r="25" spans="1:4" x14ac:dyDescent="0.25">
      <c r="A25" s="30">
        <v>45687</v>
      </c>
      <c r="B25">
        <v>2</v>
      </c>
      <c r="D25">
        <v>2</v>
      </c>
    </row>
    <row r="26" spans="1:4" x14ac:dyDescent="0.25">
      <c r="A26" s="30" t="s">
        <v>13</v>
      </c>
      <c r="B26">
        <v>28</v>
      </c>
      <c r="C26">
        <v>5</v>
      </c>
      <c r="D26">
        <v>33</v>
      </c>
    </row>
    <row r="227" spans="2:3" x14ac:dyDescent="0.25">
      <c r="B227" s="27">
        <f>GETPIVOTDATA("Volume ",$A$3,"COMMENTAIRES","LA POSTE")/GETPIVOTDATA("Volume ",$A$3)</f>
        <v>0.84848484848484851</v>
      </c>
      <c r="C227" s="27">
        <f>GETPIVOTDATA("Volume ",$A$3,"COMMENTAIRES","NAVETTE INTERNE")/GETPIVOTDATA("Volume ",$A$3)</f>
        <v>0.15151515151515152</v>
      </c>
    </row>
  </sheetData>
  <pageMargins left="0.70866141732283472" right="0.70866141732283472" top="0.74803149606299213" bottom="0.74803149606299213" header="0.31496062992125984" footer="0.31496062992125984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C173E-382F-4CFC-8A6C-E64B75702548}">
  <sheetPr codeName="Feuil6"/>
  <dimension ref="A1:A5"/>
  <sheetViews>
    <sheetView workbookViewId="0">
      <selection activeCell="K16" sqref="K16"/>
    </sheetView>
  </sheetViews>
  <sheetFormatPr baseColWidth="10" defaultRowHeight="15" x14ac:dyDescent="0.25"/>
  <cols>
    <col min="1" max="1" width="41" style="4" customWidth="1"/>
  </cols>
  <sheetData>
    <row r="1" spans="1:1" ht="30" x14ac:dyDescent="0.25">
      <c r="A1" s="3" t="s">
        <v>4</v>
      </c>
    </row>
    <row r="2" spans="1:1" ht="30" x14ac:dyDescent="0.25">
      <c r="A2" s="3" t="s">
        <v>5</v>
      </c>
    </row>
    <row r="3" spans="1:1" ht="30" x14ac:dyDescent="0.25">
      <c r="A3" s="3" t="s">
        <v>6</v>
      </c>
    </row>
    <row r="4" spans="1:1" ht="30" x14ac:dyDescent="0.25">
      <c r="A4" s="3" t="s">
        <v>7</v>
      </c>
    </row>
    <row r="5" spans="1:1" ht="30" x14ac:dyDescent="0.25">
      <c r="A5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détail fact janv 25</vt:lpstr>
      <vt:lpstr>mois facturés</vt:lpstr>
      <vt:lpstr>TC SUIVI MAX MOIS 2025</vt:lpstr>
      <vt:lpstr>SUIVI CAISSES NAVETTES 2025</vt:lpstr>
      <vt:lpstr>details volumes 2025</vt:lpstr>
      <vt:lpstr>liste</vt:lpstr>
      <vt:lpstr>'details volumes 2025'!Impression_des_titres</vt:lpstr>
      <vt:lpstr>'SUIVI CAISSES NAVETTES 2025'!Impression_des_titres</vt:lpstr>
      <vt:lpstr>'SUIVI CAISSES NAVETTES 2025'!Zone_d_impression</vt:lpstr>
      <vt:lpstr>'TC SUIVI MAX MOIS 2025'!Zone_d_impression</vt:lpstr>
    </vt:vector>
  </TitlesOfParts>
  <Company>Region Bourgogne-Franche-Comte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CAPRA Jean-Marc</dc:creator>
  <cp:lastModifiedBy>VERZEAUX, Alexandre</cp:lastModifiedBy>
  <cp:lastPrinted>2025-01-31T11:39:07Z</cp:lastPrinted>
  <dcterms:created xsi:type="dcterms:W3CDTF">2023-01-25T11:25:25Z</dcterms:created>
  <dcterms:modified xsi:type="dcterms:W3CDTF">2025-03-06T15:36:56Z</dcterms:modified>
</cp:coreProperties>
</file>