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C330D636-20C1-49A4-BD5B-EF5F5CDAEC65}" xr6:coauthVersionLast="47" xr6:coauthVersionMax="47" xr10:uidLastSave="{00000000-0000-0000-0000-000000000000}"/>
  <bookViews>
    <workbookView xWindow="-120" yWindow="-120" windowWidth="29040" windowHeight="15525" activeTab="1" xr2:uid="{2D6EAE96-0923-405A-A270-AA9D4AED495D}"/>
  </bookViews>
  <sheets>
    <sheet name="Debug" sheetId="6" r:id="rId1"/>
    <sheet name="bonus_malus" sheetId="7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7" l="1"/>
  <c r="H5" i="7"/>
  <c r="H6" i="7"/>
  <c r="H7" i="7"/>
  <c r="H8" i="7"/>
  <c r="H9" i="7"/>
  <c r="H4" i="7"/>
  <c r="E5" i="7"/>
  <c r="E6" i="7"/>
  <c r="E7" i="7"/>
  <c r="E8" i="7"/>
  <c r="E9" i="7"/>
  <c r="F2" i="7"/>
  <c r="AO12" i="6"/>
  <c r="A3" i="7"/>
  <c r="A4" i="7" s="1"/>
  <c r="AM22" i="6"/>
  <c r="AM17" i="6"/>
  <c r="AV14" i="6"/>
  <c r="AQ14" i="6"/>
  <c r="AL14" i="6"/>
  <c r="D14" i="6" s="1"/>
  <c r="AG14" i="6"/>
  <c r="AF14" i="6"/>
  <c r="AD14" i="6"/>
  <c r="AB14" i="6"/>
  <c r="Z14" i="6"/>
  <c r="X14" i="6"/>
  <c r="V14" i="6"/>
  <c r="T14" i="6"/>
  <c r="R14" i="6"/>
  <c r="P14" i="6"/>
  <c r="N14" i="6"/>
  <c r="L14" i="6"/>
  <c r="J14" i="6"/>
  <c r="H14" i="6"/>
  <c r="AV13" i="6"/>
  <c r="AQ13" i="6"/>
  <c r="AL13" i="6"/>
  <c r="AF13" i="6"/>
  <c r="AD13" i="6"/>
  <c r="AB13" i="6"/>
  <c r="Z13" i="6"/>
  <c r="X13" i="6"/>
  <c r="V13" i="6"/>
  <c r="T13" i="6"/>
  <c r="R13" i="6"/>
  <c r="P13" i="6"/>
  <c r="N13" i="6"/>
  <c r="L13" i="6"/>
  <c r="J13" i="6"/>
  <c r="H13" i="6"/>
  <c r="D13" i="6"/>
  <c r="AV12" i="6"/>
  <c r="AQ12" i="6"/>
  <c r="AL12" i="6"/>
  <c r="AF12" i="6"/>
  <c r="AD12" i="6"/>
  <c r="AB12" i="6"/>
  <c r="Z12" i="6"/>
  <c r="X12" i="6"/>
  <c r="V12" i="6"/>
  <c r="T12" i="6"/>
  <c r="R12" i="6"/>
  <c r="P12" i="6"/>
  <c r="N12" i="6"/>
  <c r="L12" i="6"/>
  <c r="J12" i="6"/>
  <c r="H12" i="6"/>
  <c r="D12" i="6"/>
  <c r="AV11" i="6"/>
  <c r="AQ11" i="6"/>
  <c r="AL11" i="6"/>
  <c r="AF11" i="6"/>
  <c r="AD11" i="6"/>
  <c r="AB11" i="6"/>
  <c r="Z11" i="6"/>
  <c r="X11" i="6"/>
  <c r="V11" i="6"/>
  <c r="T11" i="6"/>
  <c r="R11" i="6"/>
  <c r="P11" i="6"/>
  <c r="N11" i="6"/>
  <c r="L11" i="6"/>
  <c r="J11" i="6"/>
  <c r="H11" i="6"/>
  <c r="D11" i="6"/>
  <c r="AV10" i="6"/>
  <c r="AQ10" i="6"/>
  <c r="AL10" i="6"/>
  <c r="D10" i="6" s="1"/>
  <c r="AF10" i="6"/>
  <c r="AD10" i="6"/>
  <c r="AB10" i="6"/>
  <c r="Z10" i="6"/>
  <c r="X10" i="6"/>
  <c r="V10" i="6"/>
  <c r="T10" i="6"/>
  <c r="R10" i="6"/>
  <c r="P10" i="6"/>
  <c r="N10" i="6"/>
  <c r="L10" i="6"/>
  <c r="J10" i="6"/>
  <c r="H10" i="6"/>
  <c r="AV9" i="6"/>
  <c r="AQ9" i="6"/>
  <c r="AL9" i="6"/>
  <c r="AF9" i="6"/>
  <c r="AD9" i="6"/>
  <c r="AB9" i="6"/>
  <c r="Z9" i="6"/>
  <c r="X9" i="6"/>
  <c r="V9" i="6"/>
  <c r="T9" i="6"/>
  <c r="R9" i="6"/>
  <c r="P9" i="6"/>
  <c r="N9" i="6"/>
  <c r="L9" i="6"/>
  <c r="J9" i="6"/>
  <c r="H9" i="6"/>
  <c r="D9" i="6"/>
  <c r="AU6" i="6"/>
  <c r="AR6" i="6"/>
  <c r="AM6" i="6"/>
  <c r="AH6" i="6"/>
  <c r="AE6" i="6"/>
  <c r="G6" i="6"/>
  <c r="AR4" i="6"/>
  <c r="AT12" i="6" s="1"/>
  <c r="AM4" i="6"/>
  <c r="AO13" i="6" s="1"/>
  <c r="AH4" i="6"/>
  <c r="AJ14" i="6" s="1"/>
  <c r="AE4" i="6"/>
  <c r="AG12" i="6" s="1"/>
  <c r="A5" i="7" l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T11" i="6"/>
  <c r="AS14" i="6"/>
  <c r="AG10" i="6"/>
  <c r="AT10" i="6"/>
  <c r="AG11" i="6"/>
  <c r="AT14" i="6"/>
  <c r="AS10" i="6"/>
  <c r="AG9" i="6"/>
  <c r="AN11" i="6"/>
  <c r="AG13" i="6"/>
  <c r="AS9" i="6"/>
  <c r="AS13" i="6"/>
  <c r="AJ9" i="6"/>
  <c r="AI12" i="6"/>
  <c r="AJ13" i="6"/>
  <c r="AN10" i="6"/>
  <c r="AI11" i="6"/>
  <c r="AO11" i="6"/>
  <c r="AJ12" i="6"/>
  <c r="AN14" i="6"/>
  <c r="AN9" i="6"/>
  <c r="AT9" i="6"/>
  <c r="AI10" i="6"/>
  <c r="AO10" i="6"/>
  <c r="AJ11" i="6"/>
  <c r="AS12" i="6"/>
  <c r="AN13" i="6"/>
  <c r="AT13" i="6"/>
  <c r="AI14" i="6"/>
  <c r="AO14" i="6"/>
  <c r="B14" i="6" s="1"/>
  <c r="AI9" i="6"/>
  <c r="AO9" i="6"/>
  <c r="AJ10" i="6"/>
  <c r="AS11" i="6"/>
  <c r="AN12" i="6"/>
  <c r="AI13" i="6"/>
  <c r="F5" i="7" l="1"/>
  <c r="F4" i="7"/>
  <c r="F8" i="7"/>
  <c r="F6" i="7"/>
  <c r="F9" i="7"/>
  <c r="F7" i="7"/>
  <c r="C10" i="6"/>
  <c r="B11" i="6"/>
  <c r="C11" i="6"/>
  <c r="C13" i="6"/>
  <c r="B12" i="6"/>
  <c r="C9" i="6"/>
  <c r="B13" i="6"/>
  <c r="B10" i="6"/>
  <c r="C14" i="6"/>
  <c r="A14" i="6" s="1"/>
  <c r="B9" i="6"/>
  <c r="A9" i="6" s="1"/>
  <c r="C12" i="6"/>
  <c r="A10" i="6" l="1"/>
  <c r="A11" i="6"/>
  <c r="A13" i="6"/>
  <c r="A1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ectic services</author>
  </authors>
  <commentList>
    <comment ref="H7" authorId="0" shapeId="0" xr:uid="{D4597595-D327-4457-9A06-25C8F906391D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J7" authorId="0" shapeId="0" xr:uid="{35400AB6-0D54-4BFB-A8D2-3DC66FCEBFEF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L7" authorId="0" shapeId="0" xr:uid="{FF73FA9F-62B0-4FA8-B084-C0082E221AD0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N7" authorId="0" shapeId="0" xr:uid="{C00623E7-9E16-4D7E-8E46-2104C77FDF6F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P7" authorId="0" shapeId="0" xr:uid="{DC52F01A-682F-403E-A5DC-238EB0D2E393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R7" authorId="0" shapeId="0" xr:uid="{A1CF641C-503D-464E-8D37-41610A31166C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T7" authorId="0" shapeId="0" xr:uid="{BA5564C4-174E-4512-A586-96972B9088A6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V7" authorId="0" shapeId="0" xr:uid="{B91AA870-9FF2-4D07-9947-90F221E44CDF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X7" authorId="0" shapeId="0" xr:uid="{2592E4A4-E5E4-40F0-B7D0-202FFCFE1891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Z7" authorId="0" shapeId="0" xr:uid="{CF165D8B-79F8-4F87-8592-4346571AC347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AB7" authorId="0" shapeId="0" xr:uid="{7CF8516A-4F7E-49D1-AD79-DF8A39CC135D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AD7" authorId="0" shapeId="0" xr:uid="{9892BDDF-ED7E-45AF-B4C5-C898CB4E9AFE}">
      <text>
        <r>
          <rPr>
            <b/>
            <sz val="9"/>
            <color indexed="81"/>
            <rFont val="Tahoma"/>
            <family val="2"/>
          </rPr>
          <t xml:space="preserve">1er = 2pt
les autres 1 pt
</t>
        </r>
      </text>
    </comment>
    <comment ref="AF7" authorId="0" shapeId="0" xr:uid="{7F793199-4BCC-4A10-BC68-B50C4A03F8B0}">
      <text>
        <r>
          <rPr>
            <b/>
            <sz val="9"/>
            <color indexed="81"/>
            <rFont val="Tahoma"/>
            <family val="2"/>
          </rPr>
          <t>Time +10'
 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" authorId="0" shapeId="0" xr:uid="{B508494B-9B76-4360-9E00-3A8ECA5E38D3}">
      <text>
        <r>
          <rPr>
            <b/>
            <sz val="9"/>
            <color indexed="81"/>
            <rFont val="Tahoma"/>
            <family val="2"/>
          </rPr>
          <t>par -1' = 1 pt
par +1' = -2 (+3=-6pt)
+ 7' = dropdead - 15</t>
        </r>
      </text>
    </comment>
    <comment ref="AI7" authorId="0" shapeId="0" xr:uid="{5CECB30F-9163-4CD1-BDA7-5E3BF84A16A1}">
      <text>
        <r>
          <rPr>
            <b/>
            <sz val="9"/>
            <color indexed="81"/>
            <rFont val="Tahoma"/>
            <family val="2"/>
          </rPr>
          <t xml:space="preserve">Drop Dead = 1
Atteint : = 3
</t>
        </r>
      </text>
    </comment>
    <comment ref="AJ7" authorId="0" shapeId="0" xr:uid="{97DB1D12-B04E-490D-9CF7-5344C4F6CF3B}">
      <text>
        <r>
          <rPr>
            <b/>
            <sz val="9"/>
            <color indexed="81"/>
            <rFont val="Tahoma"/>
            <family val="2"/>
          </rPr>
          <t>par -1' = 1 pt
par +1' = -2 (+3=-6pt)
+ 7' = dropdead - 15</t>
        </r>
      </text>
    </comment>
    <comment ref="AK7" authorId="0" shapeId="0" xr:uid="{40229848-6D3D-4726-A128-9FB8BA3C3A25}">
      <text>
        <r>
          <rPr>
            <b/>
            <sz val="9"/>
            <color indexed="81"/>
            <rFont val="Tahoma"/>
            <family val="2"/>
          </rPr>
          <t>10 questions
0 OK = -8
1 OK = -6
2 OK = -4
3 OK = -2
4 OK = 0
5 OK = +4
6 OK = +6
7 OK = +8
8 OK = +10
9 OK = +12
10 OK = +16</t>
        </r>
      </text>
    </comment>
    <comment ref="AN7" authorId="0" shapeId="0" xr:uid="{2DFF45EA-5730-492F-95F3-489342EF62FE}">
      <text>
        <r>
          <rPr>
            <b/>
            <sz val="9"/>
            <color indexed="81"/>
            <rFont val="Tahoma"/>
            <family val="2"/>
          </rPr>
          <t xml:space="preserve">Drop Dead = 1
Atteint : = 5
</t>
        </r>
      </text>
    </comment>
    <comment ref="AO7" authorId="0" shapeId="0" xr:uid="{D6559AF8-0583-459F-B7A9-D700867C3E8E}">
      <text>
        <r>
          <rPr>
            <b/>
            <sz val="9"/>
            <color indexed="81"/>
            <rFont val="Tahoma"/>
            <family val="2"/>
          </rPr>
          <t>-1' = 1 pt
+1' = -2
+ 7' = dropdead - 15</t>
        </r>
      </text>
    </comment>
    <comment ref="AP7" authorId="0" shapeId="0" xr:uid="{402C4519-ADD8-4CB0-9E95-D298913119C4}">
      <text>
        <r>
          <rPr>
            <b/>
            <sz val="9"/>
            <color indexed="81"/>
            <rFont val="Tahoma"/>
            <family val="2"/>
          </rPr>
          <t>10 questions
0 OK = -8
1 OK = -6
2 OK = -4
3 OK = -2
4 OK = 0
5 OK = +4
6 OK = +6
7 OK = +8
8 OK = +10
9 OK = +12
10 OK = +16</t>
        </r>
      </text>
    </comment>
    <comment ref="AS7" authorId="0" shapeId="0" xr:uid="{82AB048D-BB18-483E-8D60-69DF3A5E8F24}">
      <text>
        <r>
          <rPr>
            <b/>
            <sz val="9"/>
            <color indexed="81"/>
            <rFont val="Tahoma"/>
            <family val="2"/>
          </rPr>
          <t>-1' = 1 pt
+1' = -2
+ 7' = dropdead - 15</t>
        </r>
      </text>
    </comment>
    <comment ref="AT7" authorId="0" shapeId="0" xr:uid="{46979A46-EE59-4F29-A713-0E6227E999D6}">
      <text>
        <r>
          <rPr>
            <b/>
            <sz val="9"/>
            <color indexed="81"/>
            <rFont val="Tahoma"/>
            <family val="2"/>
          </rPr>
          <t>-1' = 1 pt
+1' = -2
+ 7' = dropdead - 15</t>
        </r>
      </text>
    </comment>
    <comment ref="AV7" authorId="0" shapeId="0" xr:uid="{D485573B-CC3B-49F7-88BB-550A2E43E9E2}">
      <text>
        <r>
          <rPr>
            <b/>
            <sz val="9"/>
            <color indexed="81"/>
            <rFont val="Tahoma"/>
            <family val="2"/>
          </rPr>
          <t>1er = 9 pts
les autres 1 pt</t>
        </r>
      </text>
    </comment>
  </commentList>
</comments>
</file>

<file path=xl/sharedStrings.xml><?xml version="1.0" encoding="utf-8"?>
<sst xmlns="http://schemas.openxmlformats.org/spreadsheetml/2006/main" count="76" uniqueCount="60">
  <si>
    <t>QUIZ
Check Point 1</t>
  </si>
  <si>
    <t>QUIZ
Check Point 2</t>
  </si>
  <si>
    <t>Effective Execution</t>
  </si>
  <si>
    <t>OVERALL
PERFORMANCE</t>
  </si>
  <si>
    <t>CUSTOMER
ORIENTATION</t>
  </si>
  <si>
    <t>EFFECTIVE
EXECUTION</t>
  </si>
  <si>
    <t>MARKET PENETRATION</t>
  </si>
  <si>
    <t>Market
Penetration</t>
  </si>
  <si>
    <t>Effective
Execution</t>
  </si>
  <si>
    <t>TEAMS</t>
  </si>
  <si>
    <t>COHORT NB 1</t>
  </si>
  <si>
    <t>START TIME</t>
  </si>
  <si>
    <t>+ 10 Minutes</t>
  </si>
  <si>
    <t>+55 minutes</t>
  </si>
  <si>
    <t>+ 90 Minutes</t>
  </si>
  <si>
    <t>CO 1
Ranking</t>
  </si>
  <si>
    <t>CO 1
Points</t>
  </si>
  <si>
    <t>CO 2
Points</t>
  </si>
  <si>
    <t>CO 2
Ranking</t>
  </si>
  <si>
    <t>CO 3
Ranking</t>
  </si>
  <si>
    <t>CO 3
Points</t>
  </si>
  <si>
    <t>CO 4
Ranking</t>
  </si>
  <si>
    <t>CO 4
Points</t>
  </si>
  <si>
    <t>CO 5
Ranking</t>
  </si>
  <si>
    <t>CO 5
Points</t>
  </si>
  <si>
    <t>CO 6
Ranking</t>
  </si>
  <si>
    <t>CO 6
Points</t>
  </si>
  <si>
    <t>CO 7
Ranking</t>
  </si>
  <si>
    <t>CO 7
Points</t>
  </si>
  <si>
    <t>CO 8
Ranking</t>
  </si>
  <si>
    <t>CO 8
Points</t>
  </si>
  <si>
    <t>CO 9
Ranking</t>
  </si>
  <si>
    <t>CO 9
Points</t>
  </si>
  <si>
    <t>CO 10
Ranking</t>
  </si>
  <si>
    <t>CO 10
Points</t>
  </si>
  <si>
    <t>CO 11
Ranking</t>
  </si>
  <si>
    <t>CO 11
Points</t>
  </si>
  <si>
    <t>CO 12
Ranking</t>
  </si>
  <si>
    <t>CO 12
Points</t>
  </si>
  <si>
    <t>CP 1
 Time</t>
  </si>
  <si>
    <t>CP 2
 Time</t>
  </si>
  <si>
    <t>+125 Minutes</t>
  </si>
  <si>
    <t>CP 3
 Time</t>
  </si>
  <si>
    <t>SP
 Time</t>
  </si>
  <si>
    <t>MP
Ranking</t>
  </si>
  <si>
    <t>DASHBOARD PWC</t>
  </si>
  <si>
    <t>MARKET
PENETRATION</t>
  </si>
  <si>
    <t>max</t>
  </si>
  <si>
    <t>bug formule à 14:34 et à 14h24</t>
  </si>
  <si>
    <t>15H10</t>
  </si>
  <si>
    <t>QUIZ ?</t>
  </si>
  <si>
    <t>MP CP 3 ?</t>
  </si>
  <si>
    <t>formule en isolant 15:10</t>
  </si>
  <si>
    <t>formule en isolant 14:50</t>
  </si>
  <si>
    <t>SI(AM14=(AM$4-TEMPS(0;38;0));38;"Erreur")</t>
  </si>
  <si>
    <t>version texte</t>
  </si>
  <si>
    <t>SI(AM14=(AM$4-TEMPS(0;16;0));16;"Erreur")</t>
  </si>
  <si>
    <t>Écart minutes</t>
  </si>
  <si>
    <t>Attribution points</t>
  </si>
  <si>
    <t>et si tu veux détailler en affichant les minutes d'écart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</si>
</sst>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h:mm:ss;@"/>
    <numFmt numFmtId="165" formatCode="[h]:mm"/>
    <numFmt numFmtId="166" formatCode="h:mm"/>
    <numFmt numFmtId="168" formatCode="[$-F400]h:mm:ss\ AM/PM"/>
  </numFmts>
  <fonts count="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quotePrefix="1"/>
    <xf numFmtId="0" fontId="0" fillId="2" borderId="13" xfId="0" applyFill="1" applyBorder="1" applyAlignment="1">
      <alignment horizontal="center" vertical="center" wrapText="1"/>
    </xf>
    <xf numFmtId="0" fontId="0" fillId="7" borderId="28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Continuous" vertical="center" wrapText="1"/>
    </xf>
    <xf numFmtId="0" fontId="0" fillId="4" borderId="30" xfId="0" applyFill="1" applyBorder="1" applyAlignment="1">
      <alignment horizontal="centerContinuous" vertical="center"/>
    </xf>
    <xf numFmtId="0" fontId="0" fillId="4" borderId="40" xfId="0" applyFill="1" applyBorder="1" applyAlignment="1">
      <alignment horizontal="centerContinuous" vertical="center" wrapText="1"/>
    </xf>
    <xf numFmtId="0" fontId="0" fillId="4" borderId="13" xfId="0" applyFill="1" applyBorder="1" applyAlignment="1">
      <alignment horizontal="centerContinuous" vertical="center"/>
    </xf>
    <xf numFmtId="0" fontId="0" fillId="7" borderId="13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165" fontId="0" fillId="5" borderId="42" xfId="0" applyNumberFormat="1" applyFill="1" applyBorder="1" applyAlignment="1">
      <alignment horizontal="center" vertical="center"/>
    </xf>
    <xf numFmtId="0" fontId="0" fillId="0" borderId="43" xfId="0" applyBorder="1"/>
    <xf numFmtId="0" fontId="0" fillId="7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7" borderId="36" xfId="0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Continuous" vertical="center"/>
    </xf>
    <xf numFmtId="0" fontId="5" fillId="2" borderId="4" xfId="0" applyFont="1" applyFill="1" applyBorder="1" applyAlignment="1">
      <alignment horizontal="centerContinuous" vertical="center"/>
    </xf>
    <xf numFmtId="0" fontId="5" fillId="5" borderId="26" xfId="0" applyFont="1" applyFill="1" applyBorder="1" applyAlignment="1">
      <alignment horizontal="centerContinuous" vertical="center"/>
    </xf>
    <xf numFmtId="0" fontId="5" fillId="5" borderId="15" xfId="0" applyFont="1" applyFill="1" applyBorder="1" applyAlignment="1">
      <alignment horizontal="centerContinuous" vertical="center"/>
    </xf>
    <xf numFmtId="0" fontId="5" fillId="5" borderId="29" xfId="0" applyFont="1" applyFill="1" applyBorder="1" applyAlignment="1">
      <alignment horizontal="centerContinuous" vertical="center"/>
    </xf>
    <xf numFmtId="0" fontId="5" fillId="5" borderId="18" xfId="0" applyFont="1" applyFill="1" applyBorder="1" applyAlignment="1">
      <alignment horizontal="centerContinuous" vertical="center"/>
    </xf>
    <xf numFmtId="0" fontId="5" fillId="5" borderId="27" xfId="0" applyFont="1" applyFill="1" applyBorder="1" applyAlignment="1">
      <alignment horizontal="centerContinuous" vertical="center"/>
    </xf>
    <xf numFmtId="0" fontId="5" fillId="5" borderId="38" xfId="0" applyFont="1" applyFill="1" applyBorder="1" applyAlignment="1">
      <alignment horizontal="centerContinuous" vertical="center"/>
    </xf>
    <xf numFmtId="0" fontId="5" fillId="5" borderId="25" xfId="0" applyFont="1" applyFill="1" applyBorder="1" applyAlignment="1">
      <alignment horizontal="centerContinuous" vertical="center"/>
    </xf>
    <xf numFmtId="0" fontId="5" fillId="5" borderId="7" xfId="0" applyFont="1" applyFill="1" applyBorder="1" applyAlignment="1">
      <alignment horizontal="centerContinuous" vertical="center"/>
    </xf>
    <xf numFmtId="0" fontId="5" fillId="5" borderId="2" xfId="0" applyFont="1" applyFill="1" applyBorder="1" applyAlignment="1">
      <alignment horizontal="centerContinuous" vertical="center" wrapText="1"/>
    </xf>
    <xf numFmtId="0" fontId="5" fillId="5" borderId="6" xfId="0" applyFont="1" applyFill="1" applyBorder="1" applyAlignment="1">
      <alignment horizontal="centerContinuous"/>
    </xf>
    <xf numFmtId="0" fontId="0" fillId="5" borderId="19" xfId="0" applyFill="1" applyBorder="1"/>
    <xf numFmtId="0" fontId="0" fillId="5" borderId="40" xfId="0" applyFill="1" applyBorder="1"/>
    <xf numFmtId="0" fontId="0" fillId="5" borderId="13" xfId="0" applyFill="1" applyBorder="1"/>
    <xf numFmtId="0" fontId="0" fillId="8" borderId="1" xfId="0" applyFill="1" applyBorder="1"/>
    <xf numFmtId="0" fontId="0" fillId="8" borderId="0" xfId="0" applyFill="1"/>
    <xf numFmtId="0" fontId="0" fillId="8" borderId="1" xfId="0" applyFill="1" applyBorder="1" applyAlignment="1">
      <alignment horizontal="center" wrapText="1"/>
    </xf>
    <xf numFmtId="0" fontId="0" fillId="8" borderId="33" xfId="0" applyFill="1" applyBorder="1"/>
    <xf numFmtId="0" fontId="0" fillId="8" borderId="8" xfId="0" applyFill="1" applyBorder="1"/>
    <xf numFmtId="0" fontId="0" fillId="8" borderId="3" xfId="0" applyFill="1" applyBorder="1"/>
    <xf numFmtId="0" fontId="0" fillId="8" borderId="9" xfId="0" applyFill="1" applyBorder="1"/>
    <xf numFmtId="164" fontId="0" fillId="8" borderId="41" xfId="0" applyNumberFormat="1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164" fontId="0" fillId="8" borderId="31" xfId="0" applyNumberFormat="1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20" xfId="0" applyFill="1" applyBorder="1"/>
    <xf numFmtId="0" fontId="0" fillId="8" borderId="21" xfId="0" applyFill="1" applyBorder="1"/>
    <xf numFmtId="0" fontId="0" fillId="0" borderId="41" xfId="0" applyBorder="1" applyAlignment="1">
      <alignment horizontal="center" vertical="center"/>
    </xf>
    <xf numFmtId="0" fontId="0" fillId="0" borderId="49" xfId="0" quotePrefix="1" applyBorder="1"/>
    <xf numFmtId="164" fontId="0" fillId="0" borderId="0" xfId="0" applyNumberFormat="1"/>
    <xf numFmtId="165" fontId="0" fillId="0" borderId="0" xfId="0" applyNumberFormat="1"/>
    <xf numFmtId="46" fontId="0" fillId="5" borderId="42" xfId="0" applyNumberFormat="1" applyFill="1" applyBorder="1" applyAlignment="1">
      <alignment horizontal="center" vertical="center"/>
    </xf>
    <xf numFmtId="18" fontId="0" fillId="0" borderId="0" xfId="0" applyNumberFormat="1"/>
    <xf numFmtId="165" fontId="0" fillId="0" borderId="44" xfId="0" applyNumberFormat="1" applyBorder="1" applyAlignment="1">
      <alignment horizontal="center" vertical="center"/>
    </xf>
    <xf numFmtId="0" fontId="5" fillId="0" borderId="24" xfId="0" applyFont="1" applyBorder="1"/>
    <xf numFmtId="0" fontId="5" fillId="6" borderId="1" xfId="0" applyFont="1" applyFill="1" applyBorder="1" applyAlignment="1">
      <alignment horizontal="right" indent="1"/>
    </xf>
    <xf numFmtId="0" fontId="5" fillId="0" borderId="1" xfId="0" applyFont="1" applyBorder="1"/>
    <xf numFmtId="0" fontId="5" fillId="5" borderId="34" xfId="0" applyFont="1" applyFill="1" applyBorder="1" applyAlignment="1">
      <alignment horizontal="center"/>
    </xf>
    <xf numFmtId="20" fontId="5" fillId="0" borderId="32" xfId="0" applyNumberFormat="1" applyFont="1" applyBorder="1" applyAlignment="1">
      <alignment horizontal="center" vertical="center"/>
    </xf>
    <xf numFmtId="165" fontId="5" fillId="0" borderId="32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166" fontId="5" fillId="0" borderId="32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2" borderId="50" xfId="0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/>
    </xf>
    <xf numFmtId="0" fontId="5" fillId="5" borderId="51" xfId="0" applyFont="1" applyFill="1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5" fillId="5" borderId="24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0" fillId="5" borderId="0" xfId="0" applyFill="1"/>
    <xf numFmtId="0" fontId="4" fillId="9" borderId="45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/>
    </xf>
    <xf numFmtId="0" fontId="4" fillId="9" borderId="4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wrapText="1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18" xfId="0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5" fontId="0" fillId="10" borderId="42" xfId="0" applyNumberFormat="1" applyFill="1" applyBorder="1" applyAlignment="1">
      <alignment horizontal="center" vertical="center"/>
    </xf>
    <xf numFmtId="166" fontId="5" fillId="10" borderId="32" xfId="0" applyNumberFormat="1" applyFont="1" applyFill="1" applyBorder="1" applyAlignment="1">
      <alignment horizontal="center" vertical="center"/>
    </xf>
    <xf numFmtId="168" fontId="0" fillId="0" borderId="0" xfId="0" applyNumberFormat="1"/>
    <xf numFmtId="0" fontId="0" fillId="0" borderId="0" xfId="0" applyNumberFormat="1" applyFill="1"/>
    <xf numFmtId="0" fontId="7" fillId="8" borderId="1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3" fontId="0" fillId="0" borderId="34" xfId="0" applyNumberForma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3" fontId="0" fillId="0" borderId="53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8" fontId="0" fillId="10" borderId="24" xfId="0" applyNumberFormat="1" applyFill="1" applyBorder="1" applyAlignment="1">
      <alignment horizontal="center" vertical="center"/>
    </xf>
    <xf numFmtId="168" fontId="0" fillId="10" borderId="52" xfId="0" applyNumberFormat="1" applyFill="1" applyBorder="1" applyAlignment="1">
      <alignment horizontal="center" vertical="center"/>
    </xf>
    <xf numFmtId="168" fontId="0" fillId="10" borderId="0" xfId="0" applyNumberFormat="1" applyFill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</cellXfs>
  <cellStyles count="1">
    <cellStyle name="Normal" xfId="0" builtinId="0"/>
  </cellStyles>
  <dxfs count="55"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FFFFCC"/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6CE86-987A-4DC6-A520-2B6A2AF8BB27}">
  <dimension ref="A1:AV24"/>
  <sheetViews>
    <sheetView workbookViewId="0">
      <pane xSplit="6" topLeftCell="Y1" activePane="topRight" state="frozen"/>
      <selection pane="topRight" activeCell="AO7" sqref="AO7"/>
    </sheetView>
  </sheetViews>
  <sheetFormatPr baseColWidth="10" defaultRowHeight="15" x14ac:dyDescent="0.25"/>
  <cols>
    <col min="5" max="5" width="3.5703125" customWidth="1"/>
    <col min="7" max="30" width="8.28515625" customWidth="1"/>
    <col min="31" max="31" width="11" customWidth="1"/>
    <col min="32" max="32" width="11.85546875" customWidth="1"/>
  </cols>
  <sheetData>
    <row r="1" spans="1:48" ht="15.75" thickBot="1" x14ac:dyDescent="0.3">
      <c r="A1" s="79" t="s">
        <v>45</v>
      </c>
      <c r="B1" s="80"/>
      <c r="C1" s="80"/>
      <c r="D1" s="81"/>
    </row>
    <row r="2" spans="1:48" ht="15.75" thickBot="1" x14ac:dyDescent="0.3">
      <c r="A2" s="82"/>
      <c r="B2" s="83"/>
      <c r="C2" s="83"/>
      <c r="D2" s="84"/>
      <c r="AE2" s="53" t="s">
        <v>47</v>
      </c>
      <c r="AH2" s="53" t="s">
        <v>47</v>
      </c>
      <c r="AM2" s="53" t="s">
        <v>47</v>
      </c>
      <c r="AR2" s="53" t="s">
        <v>47</v>
      </c>
      <c r="AT2" s="1"/>
    </row>
    <row r="3" spans="1:48" x14ac:dyDescent="0.25">
      <c r="A3" s="85" t="s">
        <v>3</v>
      </c>
      <c r="B3" s="87" t="s">
        <v>5</v>
      </c>
      <c r="C3" s="87" t="s">
        <v>46</v>
      </c>
      <c r="D3" s="89" t="s">
        <v>4</v>
      </c>
      <c r="F3" s="19" t="s">
        <v>11</v>
      </c>
      <c r="AA3" s="58"/>
      <c r="AE3" s="54" t="s">
        <v>12</v>
      </c>
      <c r="AF3" s="8"/>
      <c r="AH3" s="54" t="s">
        <v>13</v>
      </c>
      <c r="AI3" s="8"/>
      <c r="AJ3" s="55"/>
      <c r="AM3" s="54" t="s">
        <v>14</v>
      </c>
      <c r="AN3" s="8"/>
      <c r="AR3" s="54" t="s">
        <v>41</v>
      </c>
      <c r="AS3" s="8"/>
      <c r="AT3" s="1"/>
    </row>
    <row r="4" spans="1:48" ht="15.75" thickBot="1" x14ac:dyDescent="0.3">
      <c r="A4" s="86"/>
      <c r="B4" s="88"/>
      <c r="C4" s="88"/>
      <c r="D4" s="90"/>
      <c r="F4" s="59">
        <v>0.58194444444444449</v>
      </c>
      <c r="AA4" s="58"/>
      <c r="AB4" s="56"/>
      <c r="AE4" s="18">
        <f>$F$4+10/(24*60)</f>
        <v>0.58888888888888891</v>
      </c>
      <c r="AH4" s="18">
        <f>$F$4+55/(24*60)</f>
        <v>0.62013888888888891</v>
      </c>
      <c r="AI4" s="69"/>
      <c r="AM4" s="94">
        <f>$F$4+90/(24*60)</f>
        <v>0.64444444444444449</v>
      </c>
      <c r="AR4" s="57">
        <f>$F$4+125/(24*60)</f>
        <v>0.66875000000000007</v>
      </c>
      <c r="AT4" t="s">
        <v>50</v>
      </c>
    </row>
    <row r="5" spans="1:48" ht="15.75" thickBot="1" x14ac:dyDescent="0.3">
      <c r="A5" s="36"/>
      <c r="B5" s="37"/>
      <c r="C5" s="37"/>
      <c r="D5" s="38"/>
      <c r="AJ5" t="s">
        <v>48</v>
      </c>
      <c r="AK5" s="56"/>
      <c r="AO5" t="s">
        <v>49</v>
      </c>
      <c r="AS5" t="s">
        <v>51</v>
      </c>
    </row>
    <row r="6" spans="1:48" ht="38.25" thickBot="1" x14ac:dyDescent="0.35">
      <c r="A6" s="91" t="s">
        <v>10</v>
      </c>
      <c r="B6" s="92"/>
      <c r="C6" s="92"/>
      <c r="D6" s="92"/>
      <c r="E6" s="92"/>
      <c r="F6" s="93"/>
      <c r="G6" s="24" t="str">
        <f>CONCATENATE("COMMON CHECK POINTS"," - """,A6,"""","  (Effective Execution)")</f>
        <v>COMMON CHECK POINTS - "COHORT NB 1"  (Effective Execution)</v>
      </c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5"/>
      <c r="AE6" s="26" t="str">
        <f>CONCATENATE("START POINT"," - """,A$6,"""")</f>
        <v>START POINT - "COHORT NB 1"</v>
      </c>
      <c r="AF6" s="27"/>
      <c r="AG6" s="28"/>
      <c r="AH6" s="26" t="str">
        <f>CONCATENATE("CHECK POINT 1"," - """,A$6,"""")</f>
        <v>CHECK POINT 1 - "COHORT NB 1"</v>
      </c>
      <c r="AI6" s="27"/>
      <c r="AJ6" s="29"/>
      <c r="AK6" s="27"/>
      <c r="AL6" s="30"/>
      <c r="AM6" s="31" t="str">
        <f>CONCATENATE("CHECK POINT 2"," - """,A$6,"""")</f>
        <v>CHECK POINT 2 - "COHORT NB 1"</v>
      </c>
      <c r="AN6" s="27"/>
      <c r="AO6" s="32"/>
      <c r="AP6" s="27"/>
      <c r="AQ6" s="33"/>
      <c r="AR6" s="27" t="str">
        <f>CONCATENATE("CHECK POINT 3"," - """,A$6,"""")</f>
        <v>CHECK POINT 3 - "COHORT NB 1"</v>
      </c>
      <c r="AS6" s="27"/>
      <c r="AT6" s="33"/>
      <c r="AU6" s="34" t="str">
        <f>CONCATENATE("CROSS TERRITORY"," ","""",A$6,"""")</f>
        <v>CROSS TERRITORY "COHORT NB 1"</v>
      </c>
      <c r="AV6" s="35"/>
    </row>
    <row r="7" spans="1:48" ht="45.75" thickBot="1" x14ac:dyDescent="0.3">
      <c r="A7" s="70" t="s">
        <v>3</v>
      </c>
      <c r="B7" s="71" t="s">
        <v>5</v>
      </c>
      <c r="C7" s="5" t="s">
        <v>6</v>
      </c>
      <c r="D7" s="6" t="s">
        <v>4</v>
      </c>
      <c r="F7" s="7" t="s">
        <v>9</v>
      </c>
      <c r="G7" s="3" t="s">
        <v>15</v>
      </c>
      <c r="H7" s="4" t="s">
        <v>16</v>
      </c>
      <c r="I7" s="2" t="s">
        <v>18</v>
      </c>
      <c r="J7" s="2" t="s">
        <v>17</v>
      </c>
      <c r="K7" s="3" t="s">
        <v>19</v>
      </c>
      <c r="L7" s="4" t="s">
        <v>20</v>
      </c>
      <c r="M7" s="2" t="s">
        <v>21</v>
      </c>
      <c r="N7" s="2" t="s">
        <v>22</v>
      </c>
      <c r="O7" s="3" t="s">
        <v>23</v>
      </c>
      <c r="P7" s="4" t="s">
        <v>24</v>
      </c>
      <c r="Q7" s="2" t="s">
        <v>25</v>
      </c>
      <c r="R7" s="2" t="s">
        <v>26</v>
      </c>
      <c r="S7" s="3" t="s">
        <v>27</v>
      </c>
      <c r="T7" s="4" t="s">
        <v>28</v>
      </c>
      <c r="U7" s="2" t="s">
        <v>29</v>
      </c>
      <c r="V7" s="2" t="s">
        <v>30</v>
      </c>
      <c r="W7" s="3" t="s">
        <v>31</v>
      </c>
      <c r="X7" s="4" t="s">
        <v>32</v>
      </c>
      <c r="Y7" s="2" t="s">
        <v>33</v>
      </c>
      <c r="Z7" s="2" t="s">
        <v>34</v>
      </c>
      <c r="AA7" s="3" t="s">
        <v>35</v>
      </c>
      <c r="AB7" s="4" t="s">
        <v>36</v>
      </c>
      <c r="AC7" s="2" t="s">
        <v>37</v>
      </c>
      <c r="AD7" s="2" t="s">
        <v>38</v>
      </c>
      <c r="AE7" s="23" t="s">
        <v>43</v>
      </c>
      <c r="AF7" s="10" t="s">
        <v>7</v>
      </c>
      <c r="AG7" s="11" t="s">
        <v>8</v>
      </c>
      <c r="AH7" s="23" t="s">
        <v>39</v>
      </c>
      <c r="AI7" s="10" t="s">
        <v>7</v>
      </c>
      <c r="AJ7" s="9" t="s">
        <v>8</v>
      </c>
      <c r="AK7" s="12" t="s">
        <v>0</v>
      </c>
      <c r="AL7" s="13"/>
      <c r="AM7" s="23" t="s">
        <v>40</v>
      </c>
      <c r="AN7" s="16" t="s">
        <v>7</v>
      </c>
      <c r="AO7" s="17" t="s">
        <v>8</v>
      </c>
      <c r="AP7" s="14" t="s">
        <v>1</v>
      </c>
      <c r="AQ7" s="15"/>
      <c r="AR7" s="23" t="s">
        <v>42</v>
      </c>
      <c r="AS7" s="20" t="s">
        <v>7</v>
      </c>
      <c r="AT7" s="21" t="s">
        <v>2</v>
      </c>
      <c r="AU7" s="22" t="s">
        <v>44</v>
      </c>
      <c r="AV7" s="22" t="s">
        <v>7</v>
      </c>
    </row>
    <row r="8" spans="1:48" ht="15.75" thickBot="1" x14ac:dyDescent="0.3">
      <c r="A8" s="39"/>
      <c r="B8" s="39"/>
      <c r="C8" s="39"/>
      <c r="D8" s="39"/>
      <c r="E8" s="40"/>
      <c r="F8" s="41"/>
      <c r="G8" s="42"/>
      <c r="H8" s="43"/>
      <c r="I8" s="42"/>
      <c r="J8" s="43"/>
      <c r="K8" s="42"/>
      <c r="L8" s="43"/>
      <c r="M8" s="42"/>
      <c r="N8" s="43"/>
      <c r="O8" s="42"/>
      <c r="P8" s="43"/>
      <c r="Q8" s="42"/>
      <c r="R8" s="43"/>
      <c r="S8" s="42"/>
      <c r="T8" s="43"/>
      <c r="U8" s="42"/>
      <c r="V8" s="43"/>
      <c r="W8" s="42"/>
      <c r="X8" s="43"/>
      <c r="Y8" s="42"/>
      <c r="Z8" s="43"/>
      <c r="AA8" s="42"/>
      <c r="AB8" s="43"/>
      <c r="AC8" s="44"/>
      <c r="AD8" s="45"/>
      <c r="AE8" s="46"/>
      <c r="AF8" s="47"/>
      <c r="AG8" s="48"/>
      <c r="AH8" s="49"/>
      <c r="AI8" s="47"/>
      <c r="AJ8" s="48"/>
      <c r="AK8" s="50"/>
      <c r="AL8" s="48"/>
      <c r="AM8" s="49"/>
      <c r="AN8" s="47"/>
      <c r="AO8" s="48"/>
      <c r="AP8" s="50"/>
      <c r="AQ8" s="48"/>
      <c r="AR8" s="49"/>
      <c r="AS8" s="47"/>
      <c r="AT8" s="48"/>
      <c r="AU8" s="51"/>
      <c r="AV8" s="52"/>
    </row>
    <row r="9" spans="1:48" ht="19.5" thickBot="1" x14ac:dyDescent="0.35">
      <c r="A9" s="72">
        <f>SUM(B9:D9)</f>
        <v>-26</v>
      </c>
      <c r="B9" s="73">
        <f>H9+J9+L9+N9+P9+R9+T9+V9+X9+Z9+AB9+AD9+AG9+AJ9+AO9+AT9</f>
        <v>-27</v>
      </c>
      <c r="C9" s="74">
        <f>AF9+AI9+AN9+AS9+AV9</f>
        <v>17</v>
      </c>
      <c r="D9" s="74">
        <f>AL9+AQ9</f>
        <v>-16</v>
      </c>
      <c r="F9" s="61">
        <v>1</v>
      </c>
      <c r="G9" s="62"/>
      <c r="H9" s="63">
        <f>IF(G9="",1,IF(G9=1,2,"erreur"))</f>
        <v>1</v>
      </c>
      <c r="I9" s="62"/>
      <c r="J9" s="63">
        <f>IF(I9="",1,IF(I9=1,2,"erreur"))</f>
        <v>1</v>
      </c>
      <c r="K9" s="62"/>
      <c r="L9" s="63">
        <f>IF(K9="",1,IF(K9=1,2,"erreur"))</f>
        <v>1</v>
      </c>
      <c r="M9" s="62"/>
      <c r="N9" s="63">
        <f>IF(M9="",1,IF(M9=1,2,"erreur"))</f>
        <v>1</v>
      </c>
      <c r="O9" s="62"/>
      <c r="P9" s="63">
        <f>IF(O9="",1,IF(O9=1,2,"erreur"))</f>
        <v>1</v>
      </c>
      <c r="Q9" s="62"/>
      <c r="R9" s="63">
        <f>IF(Q9="",1,IF(Q9=1,2,"erreur"))</f>
        <v>1</v>
      </c>
      <c r="S9" s="62"/>
      <c r="T9" s="63">
        <f>IF(S9="",1,IF(S9=1,2,"erreur"))</f>
        <v>1</v>
      </c>
      <c r="U9" s="62"/>
      <c r="V9" s="63">
        <f>IF(U9="",1,IF(U9=1,2,"erreur"))</f>
        <v>1</v>
      </c>
      <c r="W9" s="62"/>
      <c r="X9" s="63">
        <f>IF(W9="",1,IF(W9=1,2,"erreur"))</f>
        <v>1</v>
      </c>
      <c r="Y9" s="62"/>
      <c r="Z9" s="63">
        <f>IF(Y9="",1,IF(Y9=1,2,"erreur"))</f>
        <v>1</v>
      </c>
      <c r="AA9" s="62"/>
      <c r="AB9" s="63">
        <f>IF(AA9="",1,IF(AA9=1,2,"erreur"))</f>
        <v>1</v>
      </c>
      <c r="AC9" s="62"/>
      <c r="AD9" s="63">
        <f>IF(AC9="",1,IF(AC9=1,2,"erreur"))</f>
        <v>1</v>
      </c>
      <c r="AE9" s="64">
        <v>0.59166666666666667</v>
      </c>
      <c r="AF9" s="75">
        <f>IF(AE9="",0,1)</f>
        <v>1</v>
      </c>
      <c r="AG9" s="76">
        <f>IF(AE9="",0,IF(AE9=$AE$4,1,IF(AE9=($AE$4+TIME(0,1,0)),-2,IF(AE9=($AE$4+TIME(0,2,0)),-4,IF(AE9=($AE$4+TIME(0,3,0)),-6,IF(AE9=($AE$4+TIME(0,4,0)),-8,IF(AE9=($AE$4+TIME(0,5,0)),-10,IF(AE9=($AE$4+TIME(0,6,0)),-12,IF(AE9&gt;($AE$4+TIME(0,6,0)),-15,IF(AE9=($AE$4-TIME(0,1,0)),1,IF(AE9=($AE$4-TIME(0,2,0)),2,IF(AE9=($AE$4-TIME(0,3,0)),3,IF(AE9=($AE$4-TIME(0,4,0)),4,IF(AE9=($AE$4-TIME(0,5,0)),5,IF(AE9=($AE$4-TIME(0,6,0)),6,IF(AE9=($AE$4-TIME(0,7,0)),7,IF(AE9=($AE$4-TIME(0,8,0)),8,IF(AE9=($AE$4-TIME(0,9,0)),9,"Erreur"))))))))))))))))))</f>
        <v>-8</v>
      </c>
      <c r="AH9" s="65">
        <v>0.625</v>
      </c>
      <c r="AI9" s="75">
        <f>IF(AH9="",0,IF(AH9&lt;($AH$4+TIME(0,7,0)),3,IF(AH9&gt;($AH$4+TIME(0,6,0)),1,("Erreur"))))</f>
        <v>1</v>
      </c>
      <c r="AJ9" s="76">
        <f>IF(AH9="",0,IF(AH9=AH$4,1,IF(AH9=(AH$4+TIME(0,1,0)),-2,IF(AH9=(AH$4+TIME(0,2,0)),-4,IF(AH9=(AH$4+TIME(0,3,0)),-6,IF(AH9=(AH$4+TIME(0,4,0)),-8,IF(AH9=(AH$4+TIME(0,5,0)),-10,IF(AH9=(AH$4+TIME(0,6,0)),-12,IF(AH9&gt;(AH$4+TIME(0,6,0)),-15,IF(AH9=(AH$4-TIME(0,1,0)),1,IF(AH9=(AH$4-TIME(0,2,0)),2,IF(AH9=(AH$4-TIME(0,3,0)),3,IF(AH9=(AH$4-TIME(0,4,0)),4,IF(AH9=(AH$4-TIME(0,5,0)),5,IF(AH9=(AH$4-TIME(0,6,0)),6,IF(AH9=(AH$4-TIME(0,7,0)),7,IF(AH9=(AH$4-TIME(0,8,0)),8,IF(AH9=(AH$4-TIME(0,9,0)),9,IF(AH9=(AH$4-TIME(0,10,0)),10,IF(AH9=(AH$4-TIME(0,11,0)),11,IF(AH9=(AH$4-TIME(0,12,0)),12,IF(AH9=(AH$4-TIME(0,13,0)),13,IF(AH9=(AH$4-TIME(0,14,0)),14,IF(AH9=(AH$4-TIME(0,15,0)),15,IF(AH9=(AH$4-TIME(0,16,0)),16,IF(AH9=(AH$4-TIME(0,17,0)),17,IF(AH9=(AH$4-TIME(0,18,0)),18,IF(AH9=(AH$4-TIME(0,19,0)),19,IF(AH9=(AH$4-TIME(0,20,0)),20,IF(AH9=(AH$4-TIME(0,21,0)),21,IF(AH9=(AH$4-TIME(0,22,0)),22,IF(AH9=(AH$4-TIME(0,23,0)),23,IF(AH9=(AH$4-TIME(0,24,0)),24,IF(AH9=(AH$4-TIME(0,25,0)),25,IF(AH9=(AH$4-TIME(0,26,0)),26,IF(AH9=(AH$4-TIME(0,27,0)),27,IF(AH9=(AH$4-TIME(0,28,0)),28,IF(AH9=(AH$4-TIME(0,29,0)),29,IF(AH9=(AH$4-TIME(0,30,0)),30,"Erreur")))))))))))))))))))))))))))))))))))))))</f>
        <v>-15</v>
      </c>
      <c r="AK9" s="66">
        <v>0</v>
      </c>
      <c r="AL9" s="77">
        <f>IF(AK9="",0,IF(AK9=0,-8,IF(AK9=1,-6,IF(AK9=2,-4,IF(AK9=3,-2,IF(AK9=4,0,IF(AK9=5,4,IF(AK9=6,6,IF(AK9=7,8,IF(AK9=8,10,IF(AK9=9,12,IF(AK9=10,16,"Erreur"))))))))))))</f>
        <v>-8</v>
      </c>
      <c r="AM9" s="68">
        <v>0.64583333333333337</v>
      </c>
      <c r="AN9" s="75">
        <f>IF(AM9="",0,IF(AM9&lt;(AM$4+TIME(0,7,0)),5,IF(AM9&gt;(AM$4+TIME(0,6,0)),1,("Erreur"))))</f>
        <v>5</v>
      </c>
      <c r="AO9" s="76">
        <f>IF(AM9="",0,IF(AM9=AM$4,1,IF(AM9=(AM$4+TIME(0,1,0)),-2,IF(AM9=(AM$4+TIME(0,2,0)),-4,IF(AM9=(AM$4+TIME(0,3,0)),-6,IF(AM9=(AM$4+TIME(0,4,0)),-8,IF(AM9=(AM$4+TIME(0,5,0)),-10,IF(AM9=(AM$4+TIME(0,6,0)),-12,IF(AM9&gt;(AM$4+TIME(0,6,0)),-15,IF(AM9=(AM$4-TIME(0,1,0)),1,IF(AM9=(AM$4-TIME(0,2,0)),2,IF(AM9=(AM$4-TIME(0,3,0)),3,IF(AM9=(AM$4-TIME(0,4,0)),4,IF(AM9=(AM$4-TIME(0,5,0)),5,IF(AM9=(AM$4-TIME(0,6,0)),6,IF(AM9=(AM$4-TIME(0,7,0)),7,IF(AM9=(AM$4-TIME(0,8,0)),8,IF(AM9=(AM$4-TIME(0,9,0)),9,IF(AM9=(AM$4-TIME(0,10,0)),10,IF(AM9=(AM$4-TIME(0,11,0)),11,IF(AM9=(AM$4-TIME(0,12,0)),12,IF(AM9=(AM$4-TIME(0,13,0)),13,IF(AM9=(AM$4-TIME(0,14,0)),14,IF(AM9=(AM$4-TIME(0,15,0)),15,IF(AM9=(AM$4-TIME(0,16,0)),16,IF(AM9=(AM$4-TIME(0,17,0)),17,IF(AM9=(AM$4-TIME(0,18,0)),18,IF(AM9=(AM$4-TIME(0,19,0)),19,IF(AM9=(AM$4-TIME(0,20,0)),20,IF(AM9=(AM$4-TIME(0,21,0)),21,IF(AM9=(AM$4-TIME(0,22,0)),22,IF(AM9=(AM$4-TIME(0,23,0)),23,IF(AM9=(AM$4-TIME(0,24,0)),24,IF(AM9=(AM$4-TIME(0,25,0)),25,IF(AM9=(AM$4-TIME(0,26,0)),26,IF(AM9=(AM$4-TIME(0,27,0)),27,IF(AM9=(AM$4-TIME(0,28,0)),28,IF(AM9=(AM$4-TIME(0,29,0)),29,IF(AM9=(AM$4-TIME(0,30,0)),30,IF(AM9=(AM$4-TIME(0,31,0)),31,IF(AM9=(AM$4-TIME(0,32,0)),32,IF(AM9=(AM$4-TIME(0,33,0)),33,IF(AM9=(AM$4-TIME(0,34,0)),34,IF(AM9=(AM$4-TIME(0,35,0)),35,IF(AM9=(AM$4-TIME(0,36,0)),36,IF(AM9=(AM$4-TIME(0,37,0)),37,IF(AM9=(AM$4-TIME(0,38,0)),38,IF(AM9=(AM$4-TIME(0,39,0)),39,IF(AM9=(AM$4-TIME(0,40,0)),40,"Erreur")))))))))))))))))))))))))))))))))))))))))))))))))</f>
        <v>-4</v>
      </c>
      <c r="AP9" s="60">
        <v>0</v>
      </c>
      <c r="AQ9" s="77">
        <f>IF(AP9="",0,IF(AP9=0,-8,IF(AP9=1,-6,IF(AP9=2,-4,IF(AP9=3,-2,IF(AP9=4,0,IF(AP9=5,4,IF(AP9=6,6,IF(AP9=7,8,IF(AP9=8,10,IF(AP9=9,12,IF(AP9=10,16,"Erreur"))))))))))))</f>
        <v>-8</v>
      </c>
      <c r="AR9" s="64">
        <v>0.67291666666666661</v>
      </c>
      <c r="AS9" s="75">
        <f>IF(AR9="",0,IF(AR9&lt;(AR$4+TIME(0,7,0)),9,IF(AR9&gt;(AR$4+TIME(0,6,0)),1,("Erreur"))))</f>
        <v>9</v>
      </c>
      <c r="AT9" s="76">
        <f>IF(AR9="",0,IF(AR9=AR$4,1,IF(AR9=(AR$4+TIME(0,1,0)),-2,IF(AR9=(AR$4+TIME(0,2,0)),-4,IF(AR9=(AR$4+TIME(0,3,0)),-6,IF(AR9=(AR$4+TIME(0,4,0)),-8,IF(AR9=(AR$4+TIME(0,5,0)),-10,IF(AR9=(AR$4+TIME(0,6,0)),-12,IF(AR9&gt;(AR$4+TIME(0,6,0)),-15,IF(AR9=(AR$4-TIME(0,1,0)),1,IF(AR9=(AR$4-TIME(0,2,0)),2,IF(AR9=(AR$4-TIME(0,3,0)),3,IF(AR9=(AR$4-TIME(0,4,0)),4,IF(AR9=(AR$4-TIME(0,5,0)),5,IF(AR9=(AR$4-TIME(0,6,0)),6,IF(AR9=(AR$4-TIME(0,7,0)),7,IF(AR9=(AR$4-TIME(0,8,0)),8,IF(AR9=(AR$4-TIME(0,9,0)),9,IF(AR9=(AR$4-TIME(0,10,0)),10,IF(AR9=(AR$4-TIME(0,11,0)),11,IF(AR9=(AR$4-TIME(0,12,0)),12,IF(AR9=(AR$4-TIME(0,13,0)),13,IF(AR9=(AR$4-TIME(0,14,0)),14,IF(AR9=(AR$4-TIME(0,15,0)),15,IF(AR9=(AR$4-TIME(0,16,0)),16,IF(AR9=(AR$4-TIME(0,17,0)),17,IF(AR9=(AR$4-TIME(0,18,0)),18,IF(AR9=(AR$4-TIME(0,19,0)),19,IF(AR9=(AR$4-TIME(0,20,0)),20,IF(AR9=(AR$4-TIME(0,21,0)),21,IF(AR9=(AR$4-TIME(0,22,0)),22,IF(AR9=(AR$4-TIME(0,23,0)),23,IF(AR9=(AR$4-TIME(0,24,0)),24,IF(AR9=(AR$4-TIME(0,25,0)),25,IF(AR9=(AR$4-TIME(0,26,0)),26,IF(AR9=(AR$4-TIME(0,27,0)),27,IF(AR9=(AR$4-TIME(0,28,0)),28,IF(AR9=(AR$4-TIME(0,29,0)),29,IF(AR9=(AR$4-TIME(0,30,0)),30,IF(AR9=(AR$4-TIME(0,31,0)),31,IF(AR9=(AR$4-TIME(0,32,0)),32,IF(AR9=(AR$4-TIME(0,33,0)),33,IF(AR9=(AR$4-TIME(0,34,0)),34,IF(AR9=(AR$4-TIME(0,35,0)),35,IF(AR9=(AR$4-TIME(0,36,0)),36,IF(AR9=(AR$4-TIME(0,37,0)),37,IF(AR9=(AR$4-TIME(0,38,0)),38,IF(AR9=(AR$4-TIME(0,39,0)),39,IF(AR9=(AR$4-TIME(0,40,0)),40,"Erreur")))))))))))))))))))))))))))))))))))))))))))))))))</f>
        <v>-12</v>
      </c>
      <c r="AU9" s="67">
        <v>3</v>
      </c>
      <c r="AV9" s="75">
        <f>IF(AU9="",0,IF(AU9=1,9,1))</f>
        <v>1</v>
      </c>
    </row>
    <row r="10" spans="1:48" ht="19.5" thickBot="1" x14ac:dyDescent="0.35">
      <c r="A10" s="72">
        <f t="shared" ref="A10:A14" si="0">SUM(B10:D10)</f>
        <v>-38</v>
      </c>
      <c r="B10" s="73">
        <f t="shared" ref="B10:B14" si="1">H10+J10+L10+N10+P10+R10+T10+V10+X10+Z10+AB10+AD10+AG10+AJ10+AO10+AT10</f>
        <v>-45</v>
      </c>
      <c r="C10" s="74">
        <f t="shared" ref="C10:C14" si="2">AF10+AI10+AN10+AS10+AV10</f>
        <v>13</v>
      </c>
      <c r="D10" s="74">
        <f t="shared" ref="D10:D14" si="3">AL10+AQ10</f>
        <v>-6</v>
      </c>
      <c r="F10" s="61">
        <v>2</v>
      </c>
      <c r="G10" s="62"/>
      <c r="H10" s="63">
        <f t="shared" ref="H10:J14" si="4">IF(G10="",1,IF(G10=1,2,"erreur"))</f>
        <v>1</v>
      </c>
      <c r="I10" s="62"/>
      <c r="J10" s="63">
        <f t="shared" si="4"/>
        <v>1</v>
      </c>
      <c r="K10" s="62"/>
      <c r="L10" s="63">
        <f t="shared" ref="L10:L14" si="5">IF(K10="",1,IF(K10=1,2,"erreur"))</f>
        <v>1</v>
      </c>
      <c r="M10" s="62"/>
      <c r="N10" s="63">
        <f t="shared" ref="N10:N14" si="6">IF(M10="",1,IF(M10=1,2,"erreur"))</f>
        <v>1</v>
      </c>
      <c r="O10" s="62"/>
      <c r="P10" s="63">
        <f t="shared" ref="P10:P14" si="7">IF(O10="",1,IF(O10=1,2,"erreur"))</f>
        <v>1</v>
      </c>
      <c r="Q10" s="62"/>
      <c r="R10" s="63">
        <f t="shared" ref="R10:R14" si="8">IF(Q10="",1,IF(Q10=1,2,"erreur"))</f>
        <v>1</v>
      </c>
      <c r="S10" s="62"/>
      <c r="T10" s="63">
        <f t="shared" ref="T10:T14" si="9">IF(S10="",1,IF(S10=1,2,"erreur"))</f>
        <v>1</v>
      </c>
      <c r="U10" s="62"/>
      <c r="V10" s="63">
        <f t="shared" ref="V10:V14" si="10">IF(U10="",1,IF(U10=1,2,"erreur"))</f>
        <v>1</v>
      </c>
      <c r="W10" s="62"/>
      <c r="X10" s="63">
        <f t="shared" ref="X10:X14" si="11">IF(W10="",1,IF(W10=1,2,"erreur"))</f>
        <v>1</v>
      </c>
      <c r="Y10" s="62"/>
      <c r="Z10" s="63">
        <f t="shared" ref="Z10:Z14" si="12">IF(Y10="",1,IF(Y10=1,2,"erreur"))</f>
        <v>1</v>
      </c>
      <c r="AA10" s="62"/>
      <c r="AB10" s="63">
        <f t="shared" ref="AB10:AB14" si="13">IF(AA10="",1,IF(AA10=1,2,"erreur"))</f>
        <v>1</v>
      </c>
      <c r="AC10" s="62"/>
      <c r="AD10" s="63">
        <f t="shared" ref="AD10:AD14" si="14">IF(AC10="",1,IF(AC10=1,2,"erreur"))</f>
        <v>1</v>
      </c>
      <c r="AE10" s="64">
        <v>0.59305555555555556</v>
      </c>
      <c r="AF10" s="75">
        <f t="shared" ref="AF10:AF14" si="15">IF(AE10="",0,1)</f>
        <v>1</v>
      </c>
      <c r="AG10" s="76">
        <f t="shared" ref="AG10:AG14" si="16">IF(AE10="",0,IF(AE10=$AE$4,1,IF(AE10=($AE$4+TIME(0,1,0)),-2,IF(AE10=($AE$4+TIME(0,2,0)),-4,IF(AE10=($AE$4+TIME(0,3,0)),-6,IF(AE10=($AE$4+TIME(0,4,0)),-8,IF(AE10=($AE$4+TIME(0,5,0)),-10,IF(AE10=($AE$4+TIME(0,6,0)),-12,IF(AE10&gt;($AE$4+TIME(0,6,0)),-15,IF(AE10=($AE$4-TIME(0,1,0)),1,IF(AE10=($AE$4-TIME(0,2,0)),2,IF(AE10=($AE$4-TIME(0,3,0)),3,IF(AE10=($AE$4-TIME(0,4,0)),4,IF(AE10=($AE$4-TIME(0,5,0)),5,IF(AE10=($AE$4-TIME(0,6,0)),6,IF(AE10=($AE$4-TIME(0,7,0)),7,IF(AE10=($AE$4-TIME(0,8,0)),8,IF(AE10=($AE$4-TIME(0,9,0)),9,"Erreur"))))))))))))))))))</f>
        <v>-12</v>
      </c>
      <c r="AH10" s="65">
        <v>0.63055555555555554</v>
      </c>
      <c r="AI10" s="75">
        <f t="shared" ref="AI10:AI14" si="17">IF(AH10="",0,IF(AH10&lt;($AH$4+TIME(0,7,0)),3,IF(AH10&gt;($AH$4+TIME(0,6,0)),1,("Erreur"))))</f>
        <v>1</v>
      </c>
      <c r="AJ10" s="76">
        <f t="shared" ref="AJ10:AJ14" si="18">IF(AH10="",0,IF(AH10=AH$4,1,IF(AH10=(AH$4+TIME(0,1,0)),-2,IF(AH10=(AH$4+TIME(0,2,0)),-4,IF(AH10=(AH$4+TIME(0,3,0)),-6,IF(AH10=(AH$4+TIME(0,4,0)),-8,IF(AH10=(AH$4+TIME(0,5,0)),-10,IF(AH10=(AH$4+TIME(0,6,0)),-12,IF(AH10&gt;(AH$4+TIME(0,6,0)),-15,IF(AH10=(AH$4-TIME(0,1,0)),1,IF(AH10=(AH$4-TIME(0,2,0)),2,IF(AH10=(AH$4-TIME(0,3,0)),3,IF(AH10=(AH$4-TIME(0,4,0)),4,IF(AH10=(AH$4-TIME(0,5,0)),5,IF(AH10=(AH$4-TIME(0,6,0)),6,IF(AH10=(AH$4-TIME(0,7,0)),7,IF(AH10=(AH$4-TIME(0,8,0)),8,IF(AH10=(AH$4-TIME(0,9,0)),9,IF(AH10=(AH$4-TIME(0,10,0)),10,IF(AH10=(AH$4-TIME(0,11,0)),11,IF(AH10=(AH$4-TIME(0,12,0)),12,IF(AH10=(AH$4-TIME(0,13,0)),13,IF(AH10=(AH$4-TIME(0,14,0)),14,IF(AH10=(AH$4-TIME(0,15,0)),15,IF(AH10=(AH$4-TIME(0,16,0)),16,IF(AH10=(AH$4-TIME(0,17,0)),17,IF(AH10=(AH$4-TIME(0,18,0)),18,IF(AH10=(AH$4-TIME(0,19,0)),19,IF(AH10=(AH$4-TIME(0,20,0)),20,IF(AH10=(AH$4-TIME(0,21,0)),21,IF(AH10=(AH$4-TIME(0,22,0)),22,IF(AH10=(AH$4-TIME(0,23,0)),23,IF(AH10=(AH$4-TIME(0,24,0)),24,IF(AH10=(AH$4-TIME(0,25,0)),25,IF(AH10=(AH$4-TIME(0,26,0)),26,IF(AH10=(AH$4-TIME(0,27,0)),27,IF(AH10=(AH$4-TIME(0,28,0)),28,IF(AH10=(AH$4-TIME(0,29,0)),29,IF(AH10=(AH$4-TIME(0,30,0)),30,"Erreur")))))))))))))))))))))))))))))))))))))))</f>
        <v>-15</v>
      </c>
      <c r="AK10" s="66">
        <v>3</v>
      </c>
      <c r="AL10" s="77">
        <f t="shared" ref="AL10:AL14" si="19">IF(AK10="",0,IF(AK10=0,-8,IF(AK10=1,-6,IF(AK10=2,-4,IF(AK10=3,-2,IF(AK10=4,0,IF(AK10=5,4,IF(AK10=6,6,IF(AK10=7,8,IF(AK10=8,10,IF(AK10=9,12,IF(AK10=10,16,"Erreur"))))))))))))</f>
        <v>-2</v>
      </c>
      <c r="AM10" s="68">
        <v>0.64930555555555558</v>
      </c>
      <c r="AN10" s="75">
        <f t="shared" ref="AN10:AN14" si="20">IF(AM10="",0,IF(AM10&lt;(AM$4+TIME(0,7,0)),5,IF(AM10&gt;(AM$4+TIME(0,6,0)),1,("Erreur"))))</f>
        <v>1</v>
      </c>
      <c r="AO10" s="76">
        <f t="shared" ref="AO10:AO14" si="21">IF(AM10="",0,IF(AM10=AM$4,1,IF(AM10=(AM$4+TIME(0,1,0)),-2,IF(AM10=(AM$4+TIME(0,2,0)),-4,IF(AM10=(AM$4+TIME(0,3,0)),-6,IF(AM10=(AM$4+TIME(0,4,0)),-8,IF(AM10=(AM$4+TIME(0,5,0)),-10,IF(AM10=(AM$4+TIME(0,6,0)),-12,IF(AM10&gt;(AM$4+TIME(0,6,0)),-15,IF(AM10=(AM$4-TIME(0,1,0)),1,IF(AM10=(AM$4-TIME(0,2,0)),2,IF(AM10=(AM$4-TIME(0,3,0)),3,IF(AM10=(AM$4-TIME(0,4,0)),4,IF(AM10=(AM$4-TIME(0,5,0)),5,IF(AM10=(AM$4-TIME(0,6,0)),6,IF(AM10=(AM$4-TIME(0,7,0)),7,IF(AM10=(AM$4-TIME(0,8,0)),8,IF(AM10=(AM$4-TIME(0,9,0)),9,IF(AM10=(AM$4-TIME(0,10,0)),10,IF(AM10=(AM$4-TIME(0,11,0)),11,IF(AM10=(AM$4-TIME(0,12,0)),12,IF(AM10=(AM$4-TIME(0,13,0)),13,IF(AM10=(AM$4-TIME(0,14,0)),14,IF(AM10=(AM$4-TIME(0,15,0)),15,IF(AM10=(AM$4-TIME(0,16,0)),16,IF(AM10=(AM$4-TIME(0,17,0)),17,IF(AM10=(AM$4-TIME(0,18,0)),18,IF(AM10=(AM$4-TIME(0,19,0)),19,IF(AM10=(AM$4-TIME(0,20,0)),20,IF(AM10=(AM$4-TIME(0,21,0)),21,IF(AM10=(AM$4-TIME(0,22,0)),22,IF(AM10=(AM$4-TIME(0,23,0)),23,IF(AM10=(AM$4-TIME(0,24,0)),24,IF(AM10=(AM$4-TIME(0,25,0)),25,IF(AM10=(AM$4-TIME(0,26,0)),26,IF(AM10=(AM$4-TIME(0,27,0)),27,IF(AM10=(AM$4-TIME(0,28,0)),28,IF(AM10=(AM$4-TIME(0,29,0)),29,IF(AM10=(AM$4-TIME(0,30,0)),30,IF(AM10=(AM$4-TIME(0,31,0)),31,IF(AM10=(AM$4-TIME(0,32,0)),32,IF(AM10=(AM$4-TIME(0,33,0)),33,IF(AM10=(AM$4-TIME(0,34,0)),34,IF(AM10=(AM$4-TIME(0,35,0)),35,IF(AM10=(AM$4-TIME(0,36,0)),36,IF(AM10=(AM$4-TIME(0,37,0)),37,IF(AM10=(AM$4-TIME(0,38,0)),38,IF(AM10=(AM$4-TIME(0,39,0)),39,IF(AM10=(AM$4-TIME(0,40,0)),40,"Erreur")))))))))))))))))))))))))))))))))))))))))))))))))</f>
        <v>-15</v>
      </c>
      <c r="AP10" s="60">
        <v>2</v>
      </c>
      <c r="AQ10" s="77">
        <f t="shared" ref="AQ10:AQ14" si="22">IF(AP10="",0,IF(AP10=0,-8,IF(AP10=1,-6,IF(AP10=2,-4,IF(AP10=3,-2,IF(AP10=4,0,IF(AP10=5,4,IF(AP10=6,6,IF(AP10=7,8,IF(AP10=8,10,IF(AP10=9,12,IF(AP10=10,16,"Erreur"))))))))))))</f>
        <v>-4</v>
      </c>
      <c r="AR10" s="64">
        <v>0.67361111111111116</v>
      </c>
      <c r="AS10" s="75">
        <f t="shared" ref="AS10:AS14" si="23">IF(AR10="",0,IF(AR10&lt;(AR$4+TIME(0,7,0)),9,IF(AR10&gt;(AR$4+TIME(0,6,0)),1,("Erreur"))))</f>
        <v>1</v>
      </c>
      <c r="AT10" s="76">
        <f t="shared" ref="AT10:AT14" si="24">IF(AR10="",0,IF(AR10=AR$4,1,IF(AR10=(AR$4+TIME(0,1,0)),-2,IF(AR10=(AR$4+TIME(0,2,0)),-4,IF(AR10=(AR$4+TIME(0,3,0)),-6,IF(AR10=(AR$4+TIME(0,4,0)),-8,IF(AR10=(AR$4+TIME(0,5,0)),-10,IF(AR10=(AR$4+TIME(0,6,0)),-12,IF(AR10&gt;(AR$4+TIME(0,6,0)),-15,IF(AR10=(AR$4-TIME(0,1,0)),1,IF(AR10=(AR$4-TIME(0,2,0)),2,IF(AR10=(AR$4-TIME(0,3,0)),3,IF(AR10=(AR$4-TIME(0,4,0)),4,IF(AR10=(AR$4-TIME(0,5,0)),5,IF(AR10=(AR$4-TIME(0,6,0)),6,IF(AR10=(AR$4-TIME(0,7,0)),7,IF(AR10=(AR$4-TIME(0,8,0)),8,IF(AR10=(AR$4-TIME(0,9,0)),9,IF(AR10=(AR$4-TIME(0,10,0)),10,IF(AR10=(AR$4-TIME(0,11,0)),11,IF(AR10=(AR$4-TIME(0,12,0)),12,IF(AR10=(AR$4-TIME(0,13,0)),13,IF(AR10=(AR$4-TIME(0,14,0)),14,IF(AR10=(AR$4-TIME(0,15,0)),15,IF(AR10=(AR$4-TIME(0,16,0)),16,IF(AR10=(AR$4-TIME(0,17,0)),17,IF(AR10=(AR$4-TIME(0,18,0)),18,IF(AR10=(AR$4-TIME(0,19,0)),19,IF(AR10=(AR$4-TIME(0,20,0)),20,IF(AR10=(AR$4-TIME(0,21,0)),21,IF(AR10=(AR$4-TIME(0,22,0)),22,IF(AR10=(AR$4-TIME(0,23,0)),23,IF(AR10=(AR$4-TIME(0,24,0)),24,IF(AR10=(AR$4-TIME(0,25,0)),25,IF(AR10=(AR$4-TIME(0,26,0)),26,IF(AR10=(AR$4-TIME(0,27,0)),27,IF(AR10=(AR$4-TIME(0,28,0)),28,IF(AR10=(AR$4-TIME(0,29,0)),29,IF(AR10=(AR$4-TIME(0,30,0)),30,IF(AR10=(AR$4-TIME(0,31,0)),31,IF(AR10=(AR$4-TIME(0,32,0)),32,IF(AR10=(AR$4-TIME(0,33,0)),33,IF(AR10=(AR$4-TIME(0,34,0)),34,IF(AR10=(AR$4-TIME(0,35,0)),35,IF(AR10=(AR$4-TIME(0,36,0)),36,IF(AR10=(AR$4-TIME(0,37,0)),37,IF(AR10=(AR$4-TIME(0,38,0)),38,IF(AR10=(AR$4-TIME(0,39,0)),39,IF(AR10=(AR$4-TIME(0,40,0)),40,"Erreur")))))))))))))))))))))))))))))))))))))))))))))))))</f>
        <v>-15</v>
      </c>
      <c r="AU10" s="67">
        <v>1</v>
      </c>
      <c r="AV10" s="75">
        <f t="shared" ref="AV10:AV14" si="25">IF(AU10="",0,IF(AU10=1,9,1))</f>
        <v>9</v>
      </c>
    </row>
    <row r="11" spans="1:48" ht="19.5" thickBot="1" x14ac:dyDescent="0.35">
      <c r="A11" s="72">
        <f t="shared" si="0"/>
        <v>-17</v>
      </c>
      <c r="B11" s="73">
        <f t="shared" si="1"/>
        <v>-30</v>
      </c>
      <c r="C11" s="74">
        <f t="shared" si="2"/>
        <v>13</v>
      </c>
      <c r="D11" s="74">
        <f t="shared" si="3"/>
        <v>0</v>
      </c>
      <c r="F11" s="61">
        <v>3</v>
      </c>
      <c r="G11" s="62"/>
      <c r="H11" s="63">
        <f t="shared" si="4"/>
        <v>1</v>
      </c>
      <c r="I11" s="62"/>
      <c r="J11" s="63">
        <f t="shared" si="4"/>
        <v>1</v>
      </c>
      <c r="K11" s="62"/>
      <c r="L11" s="63">
        <f t="shared" si="5"/>
        <v>1</v>
      </c>
      <c r="M11" s="62"/>
      <c r="N11" s="63">
        <f t="shared" si="6"/>
        <v>1</v>
      </c>
      <c r="O11" s="62"/>
      <c r="P11" s="63">
        <f t="shared" si="7"/>
        <v>1</v>
      </c>
      <c r="Q11" s="62"/>
      <c r="R11" s="63">
        <f t="shared" si="8"/>
        <v>1</v>
      </c>
      <c r="S11" s="62"/>
      <c r="T11" s="63">
        <f t="shared" si="9"/>
        <v>1</v>
      </c>
      <c r="U11" s="62"/>
      <c r="V11" s="63">
        <f t="shared" si="10"/>
        <v>1</v>
      </c>
      <c r="W11" s="62"/>
      <c r="X11" s="63">
        <f t="shared" si="11"/>
        <v>1</v>
      </c>
      <c r="Y11" s="62"/>
      <c r="Z11" s="63">
        <f t="shared" si="12"/>
        <v>1</v>
      </c>
      <c r="AA11" s="62"/>
      <c r="AB11" s="63">
        <f t="shared" si="13"/>
        <v>1</v>
      </c>
      <c r="AC11" s="62"/>
      <c r="AD11" s="63">
        <f t="shared" si="14"/>
        <v>1</v>
      </c>
      <c r="AE11" s="64">
        <v>0.58958333333333335</v>
      </c>
      <c r="AF11" s="75">
        <f t="shared" si="15"/>
        <v>1</v>
      </c>
      <c r="AG11" s="76">
        <f t="shared" si="16"/>
        <v>-2</v>
      </c>
      <c r="AH11" s="65">
        <v>0.62986111111111109</v>
      </c>
      <c r="AI11" s="75">
        <f t="shared" si="17"/>
        <v>1</v>
      </c>
      <c r="AJ11" s="76">
        <f t="shared" si="18"/>
        <v>-15</v>
      </c>
      <c r="AK11" s="66">
        <v>4</v>
      </c>
      <c r="AL11" s="77">
        <f t="shared" si="19"/>
        <v>0</v>
      </c>
      <c r="AM11" s="68">
        <v>0.65277777777777779</v>
      </c>
      <c r="AN11" s="75">
        <f t="shared" si="20"/>
        <v>1</v>
      </c>
      <c r="AO11" s="76">
        <f t="shared" si="21"/>
        <v>-15</v>
      </c>
      <c r="AP11" s="60">
        <v>4</v>
      </c>
      <c r="AQ11" s="77">
        <f t="shared" si="22"/>
        <v>0</v>
      </c>
      <c r="AR11" s="64">
        <v>0.67222222222222217</v>
      </c>
      <c r="AS11" s="75">
        <f t="shared" si="23"/>
        <v>9</v>
      </c>
      <c r="AT11" s="76">
        <f t="shared" si="24"/>
        <v>-10</v>
      </c>
      <c r="AU11" s="67">
        <v>5</v>
      </c>
      <c r="AV11" s="75">
        <f t="shared" si="25"/>
        <v>1</v>
      </c>
    </row>
    <row r="12" spans="1:48" ht="19.5" thickBot="1" x14ac:dyDescent="0.35">
      <c r="A12" s="72" t="e">
        <f t="shared" si="0"/>
        <v>#VALUE!</v>
      </c>
      <c r="B12" s="73" t="e">
        <f t="shared" si="1"/>
        <v>#VALUE!</v>
      </c>
      <c r="C12" s="74">
        <f t="shared" si="2"/>
        <v>19</v>
      </c>
      <c r="D12" s="74">
        <f t="shared" si="3"/>
        <v>10</v>
      </c>
      <c r="F12" s="61">
        <v>4</v>
      </c>
      <c r="G12" s="62"/>
      <c r="H12" s="63">
        <f t="shared" si="4"/>
        <v>1</v>
      </c>
      <c r="I12" s="62"/>
      <c r="J12" s="63">
        <f t="shared" si="4"/>
        <v>1</v>
      </c>
      <c r="K12" s="62"/>
      <c r="L12" s="63">
        <f t="shared" si="5"/>
        <v>1</v>
      </c>
      <c r="M12" s="62"/>
      <c r="N12" s="63">
        <f t="shared" si="6"/>
        <v>1</v>
      </c>
      <c r="O12" s="62"/>
      <c r="P12" s="63">
        <f t="shared" si="7"/>
        <v>1</v>
      </c>
      <c r="Q12" s="62"/>
      <c r="R12" s="63">
        <f t="shared" si="8"/>
        <v>1</v>
      </c>
      <c r="S12" s="62"/>
      <c r="T12" s="63">
        <f t="shared" si="9"/>
        <v>1</v>
      </c>
      <c r="U12" s="62"/>
      <c r="V12" s="63">
        <f t="shared" si="10"/>
        <v>1</v>
      </c>
      <c r="W12" s="62"/>
      <c r="X12" s="63">
        <f t="shared" si="11"/>
        <v>1</v>
      </c>
      <c r="Y12" s="62"/>
      <c r="Z12" s="63">
        <f t="shared" si="12"/>
        <v>1</v>
      </c>
      <c r="AA12" s="62"/>
      <c r="AB12" s="63">
        <f t="shared" si="13"/>
        <v>1</v>
      </c>
      <c r="AC12" s="62"/>
      <c r="AD12" s="63">
        <f t="shared" si="14"/>
        <v>1</v>
      </c>
      <c r="AE12" s="64">
        <v>0.58888888888888891</v>
      </c>
      <c r="AF12" s="75">
        <f t="shared" si="15"/>
        <v>1</v>
      </c>
      <c r="AG12" s="76">
        <f t="shared" si="16"/>
        <v>1</v>
      </c>
      <c r="AH12" s="65">
        <v>0.61944444444444446</v>
      </c>
      <c r="AI12" s="75">
        <f t="shared" si="17"/>
        <v>3</v>
      </c>
      <c r="AJ12" s="76">
        <f t="shared" si="18"/>
        <v>1</v>
      </c>
      <c r="AK12" s="66">
        <v>5</v>
      </c>
      <c r="AL12" s="77">
        <f t="shared" si="19"/>
        <v>4</v>
      </c>
      <c r="AM12" s="95">
        <v>0.63194444444444442</v>
      </c>
      <c r="AN12" s="75">
        <f t="shared" si="20"/>
        <v>5</v>
      </c>
      <c r="AO12" s="76" t="str">
        <f>IF(AM12="",0,IF(AM12=AM$4,1,IF(AM12=(AM$4+TIME(0,1,0)),-2,IF(AM12=(AM$4+TIME(0,2,0)),-4,IF(AM12=(AM$4+TIME(0,3,0)),-6,IF(AM12=(AM$4+TIME(0,4,0)),-8,IF(AM12=(AM$4+TIME(0,5,0)),-10,IF(AM12=(AM$4+TIME(0,6,0)),-12,IF(AM12&gt;(AM$4+TIME(0,6,0)),-15,IF(AM12=(AM$4-TIME(0,1,0)),1,IF(AM12=(AM$4-TIME(0,2,0)),2,IF(AM12=(AM$4-TIME(0,3,0)),3,IF(AM12=(AM$4-TIME(0,4,0)),4,IF(AM12=(AM$4-TIME(0,5,0)),5,IF(AM12=(AM$4-TIME(0,6,0)),6,IF(AM12=(AM$4-TIME(0,7,0)),7,IF(AM12=(AM$4-TIME(0,8,0)),8,IF(AM12=(AM$4-TIME(0,9,0)),9,IF(AM12=(AM$4-TIME(0,10,0)),10,IF(AM12=(AM$4-TIME(0,11,0)),11,IF(AM12=(AM$4-TIME(0,12,0)),12,IF(AM12=(AM$4-TIME(0,13,0)),13,IF(AM12=(AM$4-TIME(0,14,0)),14,IF(AM12=(AM$4-TIME(0,15,0)),15,IF(AM12=(AM$4-TIME(0,16,0)),16,IF(AM12=(AM$4-TIME(0,17,0)),17,IF(AM12=(AM$4-TIME(0,18,0)),18,IF(AM12=(AM$4-TIME(0,19,0)),19,IF(AM12=(AM$4-TIME(0,20,0)),20,IF(AM12=(AM$4-TIME(0,21,0)),21,IF(AM12=(AM$4-TIME(0,22,0)),22,IF(AM12=(AM$4-TIME(0,23,0)),23,IF(AM12=(AM$4-TIME(0,24,0)),24,IF(AM12=(AM$4-TIME(0,25,0)),25,IF(AM12=(AM$4-TIME(0,26,0)),26,IF(AM12=(AM$4-TIME(0,27,0)),27,IF(AM12=(AM$4-TIME(0,28,0)),28,IF(AM12=(AM$4-TIME(0,29,0)),29,IF(AM12=(AM$4-TIME(0,30,0)),30,IF(AM12=(AM$4-TIME(0,31,0)),31,IF(AM12=(AM$4-TIME(0,32,0)),32,IF(AM12=(AM$4-TIME(0,33,0)),33,IF(AM12=(AM$4-TIME(0,34,0)),34,IF(AM12=(AM$4-TIME(0,35,0)),35,IF(AM12=(AM$4-TIME(0,36,0)),36,IF(AM12=(AM$4-TIME(0,37,0)),37,IF(AM12=(AM$4-TIME(0,38,0)),38,IF(AM12=(AM$4-TIME(0,39,0)),39,IF(AM12=(AM$4-TIME(0,40,0)),40,"Erreur")))))))))))))))))))))))))))))))))))))))))))))))))</f>
        <v>Erreur</v>
      </c>
      <c r="AP12" s="60">
        <v>6</v>
      </c>
      <c r="AQ12" s="77">
        <f t="shared" si="22"/>
        <v>6</v>
      </c>
      <c r="AR12" s="64">
        <v>0.64583333333333337</v>
      </c>
      <c r="AS12" s="75">
        <f t="shared" si="23"/>
        <v>9</v>
      </c>
      <c r="AT12" s="76">
        <f t="shared" si="24"/>
        <v>33</v>
      </c>
      <c r="AU12" s="67">
        <v>2</v>
      </c>
      <c r="AV12" s="75">
        <f t="shared" si="25"/>
        <v>1</v>
      </c>
    </row>
    <row r="13" spans="1:48" ht="19.5" thickBot="1" x14ac:dyDescent="0.35">
      <c r="A13" s="72">
        <f t="shared" si="0"/>
        <v>113</v>
      </c>
      <c r="B13" s="73">
        <f t="shared" si="1"/>
        <v>74</v>
      </c>
      <c r="C13" s="74">
        <f t="shared" si="2"/>
        <v>19</v>
      </c>
      <c r="D13" s="74">
        <f t="shared" si="3"/>
        <v>20</v>
      </c>
      <c r="F13" s="61">
        <v>5</v>
      </c>
      <c r="G13" s="62"/>
      <c r="H13" s="63">
        <f t="shared" si="4"/>
        <v>1</v>
      </c>
      <c r="I13" s="62"/>
      <c r="J13" s="63">
        <f t="shared" si="4"/>
        <v>1</v>
      </c>
      <c r="K13" s="62"/>
      <c r="L13" s="63">
        <f t="shared" si="5"/>
        <v>1</v>
      </c>
      <c r="M13" s="62"/>
      <c r="N13" s="63">
        <f t="shared" si="6"/>
        <v>1</v>
      </c>
      <c r="O13" s="62"/>
      <c r="P13" s="63">
        <f t="shared" si="7"/>
        <v>1</v>
      </c>
      <c r="Q13" s="62"/>
      <c r="R13" s="63">
        <f t="shared" si="8"/>
        <v>1</v>
      </c>
      <c r="S13" s="62"/>
      <c r="T13" s="63">
        <f t="shared" si="9"/>
        <v>1</v>
      </c>
      <c r="U13" s="62"/>
      <c r="V13" s="63">
        <f t="shared" si="10"/>
        <v>1</v>
      </c>
      <c r="W13" s="62"/>
      <c r="X13" s="63">
        <f t="shared" si="11"/>
        <v>1</v>
      </c>
      <c r="Y13" s="62"/>
      <c r="Z13" s="63">
        <f t="shared" si="12"/>
        <v>1</v>
      </c>
      <c r="AA13" s="62"/>
      <c r="AB13" s="63">
        <f t="shared" si="13"/>
        <v>1</v>
      </c>
      <c r="AC13" s="62"/>
      <c r="AD13" s="63">
        <f t="shared" si="14"/>
        <v>1</v>
      </c>
      <c r="AE13" s="64">
        <v>0.59375</v>
      </c>
      <c r="AF13" s="75">
        <f t="shared" si="15"/>
        <v>1</v>
      </c>
      <c r="AG13" s="76">
        <f t="shared" si="16"/>
        <v>-15</v>
      </c>
      <c r="AH13" s="65">
        <v>0.60625000000000007</v>
      </c>
      <c r="AI13" s="75">
        <f t="shared" si="17"/>
        <v>3</v>
      </c>
      <c r="AJ13" s="76">
        <f t="shared" si="18"/>
        <v>20</v>
      </c>
      <c r="AK13" s="66">
        <v>8</v>
      </c>
      <c r="AL13" s="77">
        <f t="shared" si="19"/>
        <v>10</v>
      </c>
      <c r="AM13" s="68">
        <v>0.63263888888888886</v>
      </c>
      <c r="AN13" s="75">
        <f t="shared" si="20"/>
        <v>5</v>
      </c>
      <c r="AO13" s="76">
        <f t="shared" si="21"/>
        <v>17</v>
      </c>
      <c r="AP13" s="60">
        <v>8</v>
      </c>
      <c r="AQ13" s="77">
        <f t="shared" si="22"/>
        <v>10</v>
      </c>
      <c r="AR13" s="64">
        <v>0.64097222222222217</v>
      </c>
      <c r="AS13" s="75">
        <f t="shared" si="23"/>
        <v>9</v>
      </c>
      <c r="AT13" s="76">
        <f t="shared" si="24"/>
        <v>40</v>
      </c>
      <c r="AU13" s="67">
        <v>4</v>
      </c>
      <c r="AV13" s="75">
        <f t="shared" si="25"/>
        <v>1</v>
      </c>
    </row>
    <row r="14" spans="1:48" ht="18.75" x14ac:dyDescent="0.3">
      <c r="A14" s="72">
        <f t="shared" si="0"/>
        <v>147</v>
      </c>
      <c r="B14" s="73">
        <f t="shared" si="1"/>
        <v>98</v>
      </c>
      <c r="C14" s="74">
        <f t="shared" si="2"/>
        <v>17</v>
      </c>
      <c r="D14" s="74">
        <f t="shared" si="3"/>
        <v>32</v>
      </c>
      <c r="F14" s="61">
        <v>6</v>
      </c>
      <c r="G14" s="62"/>
      <c r="H14" s="63">
        <f t="shared" si="4"/>
        <v>1</v>
      </c>
      <c r="I14" s="62"/>
      <c r="J14" s="63">
        <f t="shared" si="4"/>
        <v>1</v>
      </c>
      <c r="K14" s="62"/>
      <c r="L14" s="63">
        <f t="shared" si="5"/>
        <v>1</v>
      </c>
      <c r="M14" s="62"/>
      <c r="N14" s="63">
        <f t="shared" si="6"/>
        <v>1</v>
      </c>
      <c r="O14" s="62"/>
      <c r="P14" s="63">
        <f t="shared" si="7"/>
        <v>1</v>
      </c>
      <c r="Q14" s="62"/>
      <c r="R14" s="63">
        <f t="shared" si="8"/>
        <v>1</v>
      </c>
      <c r="S14" s="62"/>
      <c r="T14" s="63">
        <f t="shared" si="9"/>
        <v>1</v>
      </c>
      <c r="U14" s="62"/>
      <c r="V14" s="63">
        <f t="shared" si="10"/>
        <v>1</v>
      </c>
      <c r="W14" s="62"/>
      <c r="X14" s="63">
        <f t="shared" si="11"/>
        <v>1</v>
      </c>
      <c r="Y14" s="62"/>
      <c r="Z14" s="63">
        <f t="shared" si="12"/>
        <v>1</v>
      </c>
      <c r="AA14" s="62"/>
      <c r="AB14" s="63">
        <f t="shared" si="13"/>
        <v>1</v>
      </c>
      <c r="AC14" s="62"/>
      <c r="AD14" s="63">
        <f t="shared" si="14"/>
        <v>1</v>
      </c>
      <c r="AE14" s="64"/>
      <c r="AF14" s="75">
        <f t="shared" si="15"/>
        <v>0</v>
      </c>
      <c r="AG14" s="76">
        <f t="shared" si="16"/>
        <v>0</v>
      </c>
      <c r="AH14" s="65">
        <v>0.6</v>
      </c>
      <c r="AI14" s="75">
        <f t="shared" si="17"/>
        <v>3</v>
      </c>
      <c r="AJ14" s="76">
        <f t="shared" si="18"/>
        <v>29</v>
      </c>
      <c r="AK14" s="66">
        <v>10</v>
      </c>
      <c r="AL14" s="77">
        <f t="shared" si="19"/>
        <v>16</v>
      </c>
      <c r="AM14" s="68">
        <v>0.61805555555555558</v>
      </c>
      <c r="AN14" s="75">
        <f t="shared" si="20"/>
        <v>5</v>
      </c>
      <c r="AO14" s="76">
        <f t="shared" si="21"/>
        <v>38</v>
      </c>
      <c r="AP14" s="60">
        <v>10</v>
      </c>
      <c r="AQ14" s="77">
        <f t="shared" si="22"/>
        <v>16</v>
      </c>
      <c r="AR14" s="64">
        <v>0.65555555555555556</v>
      </c>
      <c r="AS14" s="75">
        <f t="shared" si="23"/>
        <v>9</v>
      </c>
      <c r="AT14" s="76">
        <f t="shared" si="24"/>
        <v>19</v>
      </c>
      <c r="AU14" s="67"/>
      <c r="AV14" s="75">
        <f t="shared" si="25"/>
        <v>0</v>
      </c>
    </row>
    <row r="16" spans="1:48" x14ac:dyDescent="0.25">
      <c r="AM16" t="s">
        <v>52</v>
      </c>
    </row>
    <row r="17" spans="39:39" x14ac:dyDescent="0.25">
      <c r="AM17" s="78" t="str">
        <f>IF(AM12=(AM$4-TIME(0,16,0)),16,"Erreur")</f>
        <v>Erreur</v>
      </c>
    </row>
    <row r="18" spans="39:39" x14ac:dyDescent="0.25">
      <c r="AM18" t="s">
        <v>55</v>
      </c>
    </row>
    <row r="19" spans="39:39" x14ac:dyDescent="0.25">
      <c r="AM19" s="78" t="s">
        <v>56</v>
      </c>
    </row>
    <row r="21" spans="39:39" x14ac:dyDescent="0.25">
      <c r="AM21" t="s">
        <v>53</v>
      </c>
    </row>
    <row r="22" spans="39:39" x14ac:dyDescent="0.25">
      <c r="AM22" s="78">
        <f>IF(AM14=(AM$4-TIME(0,38,0)),38,"Erreur")</f>
        <v>38</v>
      </c>
    </row>
    <row r="23" spans="39:39" x14ac:dyDescent="0.25">
      <c r="AM23" t="s">
        <v>55</v>
      </c>
    </row>
    <row r="24" spans="39:39" x14ac:dyDescent="0.25">
      <c r="AM24" s="78" t="s">
        <v>54</v>
      </c>
    </row>
  </sheetData>
  <mergeCells count="6">
    <mergeCell ref="A6:F6"/>
    <mergeCell ref="A1:D2"/>
    <mergeCell ref="A3:A4"/>
    <mergeCell ref="B3:B4"/>
    <mergeCell ref="C3:C4"/>
    <mergeCell ref="D3:D4"/>
  </mergeCells>
  <conditionalFormatting sqref="AG9:AG14">
    <cfRule type="expression" dxfId="54" priority="51">
      <formula>AG9&lt;0</formula>
    </cfRule>
    <cfRule type="expression" dxfId="53" priority="52">
      <formula>AG9&gt;0</formula>
    </cfRule>
    <cfRule type="expression" dxfId="52" priority="53">
      <formula>AG9=0</formula>
    </cfRule>
    <cfRule type="expression" dxfId="51" priority="54">
      <formula>AG9&gt;0</formula>
    </cfRule>
    <cfRule type="expression" dxfId="50" priority="55">
      <formula>AG9&lt;0</formula>
    </cfRule>
  </conditionalFormatting>
  <conditionalFormatting sqref="AI9:AI14">
    <cfRule type="expression" dxfId="49" priority="46">
      <formula>AI9&lt;0</formula>
    </cfRule>
    <cfRule type="expression" dxfId="48" priority="47">
      <formula>AI9&gt;0</formula>
    </cfRule>
    <cfRule type="expression" dxfId="47" priority="48">
      <formula>AI9=0</formula>
    </cfRule>
    <cfRule type="expression" dxfId="46" priority="49">
      <formula>AI9&gt;0</formula>
    </cfRule>
    <cfRule type="expression" dxfId="45" priority="50">
      <formula>AI9&lt;0</formula>
    </cfRule>
  </conditionalFormatting>
  <conditionalFormatting sqref="AF9:AF14">
    <cfRule type="expression" dxfId="44" priority="41">
      <formula>AF9&lt;0</formula>
    </cfRule>
    <cfRule type="expression" dxfId="43" priority="42">
      <formula>AF9&gt;0</formula>
    </cfRule>
    <cfRule type="expression" dxfId="42" priority="43">
      <formula>AF9=0</formula>
    </cfRule>
    <cfRule type="expression" dxfId="41" priority="44">
      <formula>AF9&gt;0</formula>
    </cfRule>
    <cfRule type="expression" dxfId="40" priority="45">
      <formula>AF9&lt;0</formula>
    </cfRule>
  </conditionalFormatting>
  <conditionalFormatting sqref="AL9:AL14">
    <cfRule type="expression" dxfId="39" priority="36">
      <formula>AL9&lt;0</formula>
    </cfRule>
    <cfRule type="expression" dxfId="38" priority="37">
      <formula>AL9&gt;0</formula>
    </cfRule>
    <cfRule type="expression" dxfId="37" priority="38">
      <formula>AL9=0</formula>
    </cfRule>
    <cfRule type="expression" dxfId="36" priority="39">
      <formula>AL9&gt;0</formula>
    </cfRule>
    <cfRule type="expression" dxfId="35" priority="40">
      <formula>AL9&lt;0</formula>
    </cfRule>
  </conditionalFormatting>
  <conditionalFormatting sqref="AN9:AN14">
    <cfRule type="expression" dxfId="34" priority="31">
      <formula>AN9&lt;0</formula>
    </cfRule>
    <cfRule type="expression" dxfId="33" priority="32">
      <formula>AN9&gt;0</formula>
    </cfRule>
    <cfRule type="expression" dxfId="32" priority="33">
      <formula>AN9=0</formula>
    </cfRule>
    <cfRule type="expression" dxfId="31" priority="34">
      <formula>AN9&gt;0</formula>
    </cfRule>
    <cfRule type="expression" dxfId="30" priority="35">
      <formula>AN9&lt;0</formula>
    </cfRule>
  </conditionalFormatting>
  <conditionalFormatting sqref="AJ9:AJ14">
    <cfRule type="expression" dxfId="29" priority="26">
      <formula>AJ9&lt;0</formula>
    </cfRule>
    <cfRule type="expression" dxfId="28" priority="27">
      <formula>AJ9&gt;0</formula>
    </cfRule>
    <cfRule type="expression" dxfId="27" priority="28">
      <formula>AJ9=0</formula>
    </cfRule>
    <cfRule type="expression" dxfId="26" priority="29">
      <formula>AJ9&gt;0</formula>
    </cfRule>
    <cfRule type="expression" dxfId="25" priority="30">
      <formula>AJ9&lt;0</formula>
    </cfRule>
  </conditionalFormatting>
  <conditionalFormatting sqref="AO9:AO14">
    <cfRule type="expression" dxfId="24" priority="21">
      <formula>AO9&lt;0</formula>
    </cfRule>
    <cfRule type="expression" dxfId="23" priority="22">
      <formula>AO9&gt;0</formula>
    </cfRule>
    <cfRule type="expression" dxfId="22" priority="23">
      <formula>AO9=0</formula>
    </cfRule>
    <cfRule type="expression" dxfId="21" priority="24">
      <formula>AO9&gt;0</formula>
    </cfRule>
    <cfRule type="expression" dxfId="20" priority="25">
      <formula>AO9&lt;0</formula>
    </cfRule>
  </conditionalFormatting>
  <conditionalFormatting sqref="AQ9:AQ14">
    <cfRule type="expression" dxfId="19" priority="16">
      <formula>AQ9&lt;0</formula>
    </cfRule>
    <cfRule type="expression" dxfId="18" priority="17">
      <formula>AQ9&gt;0</formula>
    </cfRule>
    <cfRule type="expression" dxfId="17" priority="18">
      <formula>AQ9=0</formula>
    </cfRule>
    <cfRule type="expression" dxfId="16" priority="19">
      <formula>AQ9&gt;0</formula>
    </cfRule>
    <cfRule type="expression" dxfId="15" priority="20">
      <formula>AQ9&lt;0</formula>
    </cfRule>
  </conditionalFormatting>
  <conditionalFormatting sqref="AV9:AV14">
    <cfRule type="expression" dxfId="14" priority="11">
      <formula>AV9&lt;0</formula>
    </cfRule>
    <cfRule type="expression" dxfId="13" priority="12">
      <formula>AV9&gt;0</formula>
    </cfRule>
    <cfRule type="expression" dxfId="12" priority="13">
      <formula>AV9=0</formula>
    </cfRule>
    <cfRule type="expression" dxfId="11" priority="14">
      <formula>AV9&gt;0</formula>
    </cfRule>
    <cfRule type="expression" dxfId="10" priority="15">
      <formula>AV9&lt;0</formula>
    </cfRule>
  </conditionalFormatting>
  <conditionalFormatting sqref="AS9:AS14">
    <cfRule type="expression" dxfId="9" priority="6">
      <formula>AS9&lt;0</formula>
    </cfRule>
    <cfRule type="expression" dxfId="8" priority="7">
      <formula>AS9&gt;0</formula>
    </cfRule>
    <cfRule type="expression" dxfId="7" priority="8">
      <formula>AS9=0</formula>
    </cfRule>
    <cfRule type="expression" dxfId="6" priority="9">
      <formula>AS9&gt;0</formula>
    </cfRule>
    <cfRule type="expression" dxfId="5" priority="10">
      <formula>AS9&lt;0</formula>
    </cfRule>
  </conditionalFormatting>
  <conditionalFormatting sqref="AT9:AT14">
    <cfRule type="expression" dxfId="4" priority="1">
      <formula>AT9&lt;0</formula>
    </cfRule>
    <cfRule type="expression" dxfId="3" priority="2">
      <formula>AT9&gt;0</formula>
    </cfRule>
    <cfRule type="expression" dxfId="2" priority="3">
      <formula>AT9=0</formula>
    </cfRule>
    <cfRule type="expression" dxfId="1" priority="4">
      <formula>AT9&gt;0</formula>
    </cfRule>
    <cfRule type="expression" dxfId="0" priority="5">
      <formula>AT9&lt;0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2EE50-71EE-4D12-85FE-B0E6491F85C1}">
  <dimension ref="A1:H182"/>
  <sheetViews>
    <sheetView showGridLines="0" tabSelected="1" workbookViewId="0">
      <selection activeCell="E20" sqref="E20"/>
    </sheetView>
  </sheetViews>
  <sheetFormatPr baseColWidth="10" defaultRowHeight="15" x14ac:dyDescent="0.25"/>
  <cols>
    <col min="1" max="1" width="13" bestFit="1" customWidth="1"/>
    <col min="2" max="2" width="17" bestFit="1" customWidth="1"/>
    <col min="4" max="4" width="26" customWidth="1"/>
    <col min="5" max="6" width="20.7109375" customWidth="1"/>
    <col min="8" max="8" width="24.5703125" customWidth="1"/>
  </cols>
  <sheetData>
    <row r="1" spans="1:8" x14ac:dyDescent="0.25">
      <c r="A1" s="100" t="s">
        <v>57</v>
      </c>
      <c r="B1" s="101" t="s">
        <v>58</v>
      </c>
    </row>
    <row r="2" spans="1:8" ht="15.75" thickBot="1" x14ac:dyDescent="0.3">
      <c r="A2" s="102">
        <v>-90</v>
      </c>
      <c r="B2" s="103">
        <v>180</v>
      </c>
      <c r="E2" s="106" t="s">
        <v>47</v>
      </c>
      <c r="F2" s="109">
        <f>Debug!AM4</f>
        <v>0.64444444444444449</v>
      </c>
    </row>
    <row r="3" spans="1:8" ht="45" x14ac:dyDescent="0.25">
      <c r="A3" s="102">
        <f>A2+1</f>
        <v>-89</v>
      </c>
      <c r="B3" s="103">
        <v>178</v>
      </c>
      <c r="D3" s="96"/>
      <c r="E3" s="98" t="s">
        <v>40</v>
      </c>
      <c r="F3" s="99" t="s">
        <v>8</v>
      </c>
      <c r="H3" s="112" t="s">
        <v>59</v>
      </c>
    </row>
    <row r="4" spans="1:8" x14ac:dyDescent="0.25">
      <c r="A4" s="102">
        <f t="shared" ref="A4:A68" si="0">A3+1</f>
        <v>-88</v>
      </c>
      <c r="B4" s="103">
        <v>176</v>
      </c>
      <c r="E4" s="107">
        <f>Debug!AM9</f>
        <v>0.64583333333333337</v>
      </c>
      <c r="F4" s="103">
        <f>IF(E4&lt;&gt;"",INDEX(B:B,MATCH(IF(F$2&gt;E4,-MINUTE(F$2-E4),MINUTE(E4-F$2)),A:A,0)),"")</f>
        <v>-4</v>
      </c>
      <c r="H4" s="110">
        <f>IF(E4&lt;&gt;"",IF(F$2&gt;E4,-MINUTE(F$2-E4),MINUTE(E4-F$2)),"")</f>
        <v>2</v>
      </c>
    </row>
    <row r="5" spans="1:8" x14ac:dyDescent="0.25">
      <c r="A5" s="102">
        <f t="shared" si="0"/>
        <v>-87</v>
      </c>
      <c r="B5" s="103">
        <v>174</v>
      </c>
      <c r="E5" s="107">
        <f>Debug!AM10</f>
        <v>0.64930555555555558</v>
      </c>
      <c r="F5" s="103">
        <f>IF(E5&lt;&gt;"",INDEX(B:B,MATCH(IF(F$2&gt;E5,-MINUTE(F$2-E5),MINUTE(E5-F$2)),A:A,0)),"")</f>
        <v>-14</v>
      </c>
      <c r="H5" s="110">
        <f t="shared" ref="H5:H9" si="1">IF(E5&lt;&gt;"",IF(F$2&gt;E5,-MINUTE(F$2-E5),MINUTE(E5-F$2)),"")</f>
        <v>7</v>
      </c>
    </row>
    <row r="6" spans="1:8" x14ac:dyDescent="0.25">
      <c r="A6" s="102">
        <f t="shared" si="0"/>
        <v>-86</v>
      </c>
      <c r="B6" s="103">
        <v>172</v>
      </c>
      <c r="E6" s="107">
        <f>Debug!AM11</f>
        <v>0.65277777777777779</v>
      </c>
      <c r="F6" s="103">
        <f>IF(E6&lt;&gt;"",INDEX(B:B,MATCH(IF(F$2&gt;E6,-MINUTE(F$2-E6),MINUTE(E6-F$2)),A:A,0)),"")</f>
        <v>-24</v>
      </c>
      <c r="H6" s="110">
        <f t="shared" si="1"/>
        <v>12</v>
      </c>
    </row>
    <row r="7" spans="1:8" x14ac:dyDescent="0.25">
      <c r="A7" s="102">
        <f t="shared" si="0"/>
        <v>-85</v>
      </c>
      <c r="B7" s="103">
        <v>170</v>
      </c>
      <c r="E7" s="107">
        <f>Debug!AM12</f>
        <v>0.63194444444444442</v>
      </c>
      <c r="F7" s="103">
        <f>IF(E7&lt;&gt;"",INDEX(B:B,MATCH(IF(F$2&gt;E7,-MINUTE(F$2-E7),MINUTE(E7-F$2)),A:A,0)),"")</f>
        <v>36</v>
      </c>
      <c r="H7" s="110">
        <f t="shared" si="1"/>
        <v>-18</v>
      </c>
    </row>
    <row r="8" spans="1:8" x14ac:dyDescent="0.25">
      <c r="A8" s="102">
        <f t="shared" si="0"/>
        <v>-84</v>
      </c>
      <c r="B8" s="103">
        <v>168</v>
      </c>
      <c r="E8" s="107">
        <f>Debug!AM13</f>
        <v>0.63263888888888886</v>
      </c>
      <c r="F8" s="103">
        <f>IF(E8&lt;&gt;"",INDEX(B:B,MATCH(IF(F$2&gt;E8,-MINUTE(F$2-E8),MINUTE(E8-F$2)),A:A,0)),"")</f>
        <v>34</v>
      </c>
      <c r="H8" s="110">
        <f t="shared" si="1"/>
        <v>-17</v>
      </c>
    </row>
    <row r="9" spans="1:8" ht="15.75" thickBot="1" x14ac:dyDescent="0.3">
      <c r="A9" s="102">
        <f t="shared" si="0"/>
        <v>-83</v>
      </c>
      <c r="B9" s="103">
        <v>166</v>
      </c>
      <c r="E9" s="108">
        <f>Debug!AM14</f>
        <v>0.61805555555555558</v>
      </c>
      <c r="F9" s="105">
        <f>IF(E9&lt;&gt;"",INDEX(B:B,MATCH(IF(F$2&gt;E9,-MINUTE(F$2-E9),MINUTE(E9-F$2)),A:A,0)),"")</f>
        <v>76</v>
      </c>
      <c r="G9" s="97"/>
      <c r="H9" s="111">
        <f t="shared" si="1"/>
        <v>-38</v>
      </c>
    </row>
    <row r="10" spans="1:8" x14ac:dyDescent="0.25">
      <c r="A10" s="102">
        <f t="shared" si="0"/>
        <v>-82</v>
      </c>
      <c r="B10" s="103">
        <v>164</v>
      </c>
      <c r="F10" s="97"/>
      <c r="G10" s="97"/>
    </row>
    <row r="11" spans="1:8" x14ac:dyDescent="0.25">
      <c r="A11" s="102">
        <f t="shared" si="0"/>
        <v>-81</v>
      </c>
      <c r="B11" s="103">
        <v>162</v>
      </c>
      <c r="F11" s="97"/>
      <c r="G11" s="97"/>
    </row>
    <row r="12" spans="1:8" x14ac:dyDescent="0.25">
      <c r="A12" s="102">
        <f t="shared" si="0"/>
        <v>-80</v>
      </c>
      <c r="B12" s="103">
        <v>160</v>
      </c>
      <c r="F12" s="97"/>
      <c r="G12" s="97"/>
    </row>
    <row r="13" spans="1:8" x14ac:dyDescent="0.25">
      <c r="A13" s="102">
        <f t="shared" si="0"/>
        <v>-79</v>
      </c>
      <c r="B13" s="103">
        <v>158</v>
      </c>
      <c r="F13" s="97"/>
      <c r="G13" s="97"/>
    </row>
    <row r="14" spans="1:8" x14ac:dyDescent="0.25">
      <c r="A14" s="102">
        <f t="shared" si="0"/>
        <v>-78</v>
      </c>
      <c r="B14" s="103">
        <v>156</v>
      </c>
      <c r="F14" s="97"/>
      <c r="G14" s="97"/>
    </row>
    <row r="15" spans="1:8" x14ac:dyDescent="0.25">
      <c r="A15" s="102">
        <f t="shared" si="0"/>
        <v>-77</v>
      </c>
      <c r="B15" s="103">
        <v>154</v>
      </c>
      <c r="F15" s="97"/>
      <c r="G15" s="97"/>
    </row>
    <row r="16" spans="1:8" x14ac:dyDescent="0.25">
      <c r="A16" s="102">
        <f t="shared" si="0"/>
        <v>-76</v>
      </c>
      <c r="B16" s="103">
        <v>152</v>
      </c>
      <c r="F16" s="97"/>
      <c r="G16" s="97"/>
    </row>
    <row r="17" spans="1:7" x14ac:dyDescent="0.25">
      <c r="A17" s="102">
        <f t="shared" si="0"/>
        <v>-75</v>
      </c>
      <c r="B17" s="103">
        <v>150</v>
      </c>
      <c r="F17" s="97"/>
      <c r="G17" s="97"/>
    </row>
    <row r="18" spans="1:7" x14ac:dyDescent="0.25">
      <c r="A18" s="102">
        <f t="shared" si="0"/>
        <v>-74</v>
      </c>
      <c r="B18" s="103">
        <v>148</v>
      </c>
    </row>
    <row r="19" spans="1:7" x14ac:dyDescent="0.25">
      <c r="A19" s="102">
        <f t="shared" si="0"/>
        <v>-73</v>
      </c>
      <c r="B19" s="103">
        <v>146</v>
      </c>
    </row>
    <row r="20" spans="1:7" x14ac:dyDescent="0.25">
      <c r="A20" s="102">
        <f t="shared" si="0"/>
        <v>-72</v>
      </c>
      <c r="B20" s="103">
        <v>144</v>
      </c>
    </row>
    <row r="21" spans="1:7" x14ac:dyDescent="0.25">
      <c r="A21" s="102">
        <f t="shared" si="0"/>
        <v>-71</v>
      </c>
      <c r="B21" s="103">
        <v>142</v>
      </c>
    </row>
    <row r="22" spans="1:7" x14ac:dyDescent="0.25">
      <c r="A22" s="102">
        <f t="shared" si="0"/>
        <v>-70</v>
      </c>
      <c r="B22" s="103">
        <v>140</v>
      </c>
    </row>
    <row r="23" spans="1:7" x14ac:dyDescent="0.25">
      <c r="A23" s="102">
        <f t="shared" si="0"/>
        <v>-69</v>
      </c>
      <c r="B23" s="103">
        <v>138</v>
      </c>
    </row>
    <row r="24" spans="1:7" x14ac:dyDescent="0.25">
      <c r="A24" s="102">
        <f t="shared" si="0"/>
        <v>-68</v>
      </c>
      <c r="B24" s="103">
        <v>136</v>
      </c>
    </row>
    <row r="25" spans="1:7" x14ac:dyDescent="0.25">
      <c r="A25" s="102">
        <f t="shared" si="0"/>
        <v>-67</v>
      </c>
      <c r="B25" s="103">
        <v>134</v>
      </c>
    </row>
    <row r="26" spans="1:7" x14ac:dyDescent="0.25">
      <c r="A26" s="102">
        <f t="shared" si="0"/>
        <v>-66</v>
      </c>
      <c r="B26" s="103">
        <v>132</v>
      </c>
    </row>
    <row r="27" spans="1:7" x14ac:dyDescent="0.25">
      <c r="A27" s="102">
        <f t="shared" si="0"/>
        <v>-65</v>
      </c>
      <c r="B27" s="103">
        <v>130</v>
      </c>
    </row>
    <row r="28" spans="1:7" x14ac:dyDescent="0.25">
      <c r="A28" s="102">
        <f t="shared" si="0"/>
        <v>-64</v>
      </c>
      <c r="B28" s="103">
        <v>128</v>
      </c>
    </row>
    <row r="29" spans="1:7" x14ac:dyDescent="0.25">
      <c r="A29" s="102">
        <f t="shared" si="0"/>
        <v>-63</v>
      </c>
      <c r="B29" s="103">
        <v>126</v>
      </c>
    </row>
    <row r="30" spans="1:7" x14ac:dyDescent="0.25">
      <c r="A30" s="102">
        <f t="shared" si="0"/>
        <v>-62</v>
      </c>
      <c r="B30" s="103">
        <v>124</v>
      </c>
    </row>
    <row r="31" spans="1:7" x14ac:dyDescent="0.25">
      <c r="A31" s="102">
        <f t="shared" si="0"/>
        <v>-61</v>
      </c>
      <c r="B31" s="103">
        <v>122</v>
      </c>
    </row>
    <row r="32" spans="1:7" x14ac:dyDescent="0.25">
      <c r="A32" s="102">
        <f t="shared" si="0"/>
        <v>-60</v>
      </c>
      <c r="B32" s="103">
        <v>120</v>
      </c>
    </row>
    <row r="33" spans="1:2" x14ac:dyDescent="0.25">
      <c r="A33" s="102">
        <f t="shared" si="0"/>
        <v>-59</v>
      </c>
      <c r="B33" s="103">
        <v>118</v>
      </c>
    </row>
    <row r="34" spans="1:2" x14ac:dyDescent="0.25">
      <c r="A34" s="102">
        <f t="shared" si="0"/>
        <v>-58</v>
      </c>
      <c r="B34" s="103">
        <v>116</v>
      </c>
    </row>
    <row r="35" spans="1:2" x14ac:dyDescent="0.25">
      <c r="A35" s="102">
        <f t="shared" si="0"/>
        <v>-57</v>
      </c>
      <c r="B35" s="103">
        <v>114</v>
      </c>
    </row>
    <row r="36" spans="1:2" x14ac:dyDescent="0.25">
      <c r="A36" s="102">
        <f t="shared" si="0"/>
        <v>-56</v>
      </c>
      <c r="B36" s="103">
        <v>112</v>
      </c>
    </row>
    <row r="37" spans="1:2" x14ac:dyDescent="0.25">
      <c r="A37" s="102">
        <f t="shared" si="0"/>
        <v>-55</v>
      </c>
      <c r="B37" s="103">
        <v>110</v>
      </c>
    </row>
    <row r="38" spans="1:2" x14ac:dyDescent="0.25">
      <c r="A38" s="102">
        <f t="shared" si="0"/>
        <v>-54</v>
      </c>
      <c r="B38" s="103">
        <v>108</v>
      </c>
    </row>
    <row r="39" spans="1:2" x14ac:dyDescent="0.25">
      <c r="A39" s="102">
        <f t="shared" si="0"/>
        <v>-53</v>
      </c>
      <c r="B39" s="103">
        <v>106</v>
      </c>
    </row>
    <row r="40" spans="1:2" x14ac:dyDescent="0.25">
      <c r="A40" s="102">
        <f t="shared" si="0"/>
        <v>-52</v>
      </c>
      <c r="B40" s="103">
        <v>104</v>
      </c>
    </row>
    <row r="41" spans="1:2" x14ac:dyDescent="0.25">
      <c r="A41" s="102">
        <f t="shared" si="0"/>
        <v>-51</v>
      </c>
      <c r="B41" s="103">
        <v>102</v>
      </c>
    </row>
    <row r="42" spans="1:2" x14ac:dyDescent="0.25">
      <c r="A42" s="102">
        <f t="shared" si="0"/>
        <v>-50</v>
      </c>
      <c r="B42" s="103">
        <v>100</v>
      </c>
    </row>
    <row r="43" spans="1:2" x14ac:dyDescent="0.25">
      <c r="A43" s="102">
        <f t="shared" si="0"/>
        <v>-49</v>
      </c>
      <c r="B43" s="103">
        <v>98</v>
      </c>
    </row>
    <row r="44" spans="1:2" x14ac:dyDescent="0.25">
      <c r="A44" s="102">
        <f t="shared" si="0"/>
        <v>-48</v>
      </c>
      <c r="B44" s="103">
        <v>96</v>
      </c>
    </row>
    <row r="45" spans="1:2" x14ac:dyDescent="0.25">
      <c r="A45" s="102">
        <f t="shared" si="0"/>
        <v>-47</v>
      </c>
      <c r="B45" s="103">
        <v>94</v>
      </c>
    </row>
    <row r="46" spans="1:2" x14ac:dyDescent="0.25">
      <c r="A46" s="102">
        <f t="shared" si="0"/>
        <v>-46</v>
      </c>
      <c r="B46" s="103">
        <v>92</v>
      </c>
    </row>
    <row r="47" spans="1:2" x14ac:dyDescent="0.25">
      <c r="A47" s="102">
        <f t="shared" si="0"/>
        <v>-45</v>
      </c>
      <c r="B47" s="103">
        <v>90</v>
      </c>
    </row>
    <row r="48" spans="1:2" x14ac:dyDescent="0.25">
      <c r="A48" s="102">
        <f t="shared" si="0"/>
        <v>-44</v>
      </c>
      <c r="B48" s="103">
        <v>88</v>
      </c>
    </row>
    <row r="49" spans="1:2" x14ac:dyDescent="0.25">
      <c r="A49" s="102">
        <f t="shared" si="0"/>
        <v>-43</v>
      </c>
      <c r="B49" s="103">
        <v>86</v>
      </c>
    </row>
    <row r="50" spans="1:2" x14ac:dyDescent="0.25">
      <c r="A50" s="102">
        <f t="shared" si="0"/>
        <v>-42</v>
      </c>
      <c r="B50" s="103">
        <v>84</v>
      </c>
    </row>
    <row r="51" spans="1:2" x14ac:dyDescent="0.25">
      <c r="A51" s="102">
        <f t="shared" si="0"/>
        <v>-41</v>
      </c>
      <c r="B51" s="103">
        <v>82</v>
      </c>
    </row>
    <row r="52" spans="1:2" x14ac:dyDescent="0.25">
      <c r="A52" s="102">
        <f t="shared" si="0"/>
        <v>-40</v>
      </c>
      <c r="B52" s="103">
        <v>80</v>
      </c>
    </row>
    <row r="53" spans="1:2" x14ac:dyDescent="0.25">
      <c r="A53" s="102">
        <f t="shared" si="0"/>
        <v>-39</v>
      </c>
      <c r="B53" s="103">
        <v>78</v>
      </c>
    </row>
    <row r="54" spans="1:2" x14ac:dyDescent="0.25">
      <c r="A54" s="102">
        <f t="shared" si="0"/>
        <v>-38</v>
      </c>
      <c r="B54" s="103">
        <v>76</v>
      </c>
    </row>
    <row r="55" spans="1:2" x14ac:dyDescent="0.25">
      <c r="A55" s="102">
        <f t="shared" si="0"/>
        <v>-37</v>
      </c>
      <c r="B55" s="103">
        <v>74</v>
      </c>
    </row>
    <row r="56" spans="1:2" x14ac:dyDescent="0.25">
      <c r="A56" s="102">
        <f t="shared" si="0"/>
        <v>-36</v>
      </c>
      <c r="B56" s="103">
        <v>72</v>
      </c>
    </row>
    <row r="57" spans="1:2" x14ac:dyDescent="0.25">
      <c r="A57" s="102">
        <f t="shared" si="0"/>
        <v>-35</v>
      </c>
      <c r="B57" s="103">
        <v>70</v>
      </c>
    </row>
    <row r="58" spans="1:2" x14ac:dyDescent="0.25">
      <c r="A58" s="102">
        <f t="shared" si="0"/>
        <v>-34</v>
      </c>
      <c r="B58" s="103">
        <v>68</v>
      </c>
    </row>
    <row r="59" spans="1:2" x14ac:dyDescent="0.25">
      <c r="A59" s="102">
        <f t="shared" si="0"/>
        <v>-33</v>
      </c>
      <c r="B59" s="103">
        <v>66</v>
      </c>
    </row>
    <row r="60" spans="1:2" x14ac:dyDescent="0.25">
      <c r="A60" s="102">
        <f t="shared" si="0"/>
        <v>-32</v>
      </c>
      <c r="B60" s="103">
        <v>64</v>
      </c>
    </row>
    <row r="61" spans="1:2" x14ac:dyDescent="0.25">
      <c r="A61" s="102">
        <f t="shared" si="0"/>
        <v>-31</v>
      </c>
      <c r="B61" s="103">
        <v>62</v>
      </c>
    </row>
    <row r="62" spans="1:2" x14ac:dyDescent="0.25">
      <c r="A62" s="102">
        <f t="shared" si="0"/>
        <v>-30</v>
      </c>
      <c r="B62" s="103">
        <v>60</v>
      </c>
    </row>
    <row r="63" spans="1:2" x14ac:dyDescent="0.25">
      <c r="A63" s="102">
        <f t="shared" si="0"/>
        <v>-29</v>
      </c>
      <c r="B63" s="103">
        <v>58</v>
      </c>
    </row>
    <row r="64" spans="1:2" x14ac:dyDescent="0.25">
      <c r="A64" s="102">
        <f t="shared" si="0"/>
        <v>-28</v>
      </c>
      <c r="B64" s="103">
        <v>56</v>
      </c>
    </row>
    <row r="65" spans="1:2" x14ac:dyDescent="0.25">
      <c r="A65" s="102">
        <f t="shared" si="0"/>
        <v>-27</v>
      </c>
      <c r="B65" s="103">
        <v>54</v>
      </c>
    </row>
    <row r="66" spans="1:2" x14ac:dyDescent="0.25">
      <c r="A66" s="102">
        <f t="shared" si="0"/>
        <v>-26</v>
      </c>
      <c r="B66" s="103">
        <v>52</v>
      </c>
    </row>
    <row r="67" spans="1:2" x14ac:dyDescent="0.25">
      <c r="A67" s="102">
        <f t="shared" si="0"/>
        <v>-25</v>
      </c>
      <c r="B67" s="103">
        <v>50</v>
      </c>
    </row>
    <row r="68" spans="1:2" x14ac:dyDescent="0.25">
      <c r="A68" s="102">
        <f t="shared" si="0"/>
        <v>-24</v>
      </c>
      <c r="B68" s="103">
        <v>48</v>
      </c>
    </row>
    <row r="69" spans="1:2" x14ac:dyDescent="0.25">
      <c r="A69" s="102">
        <f t="shared" ref="A69:A132" si="2">A68+1</f>
        <v>-23</v>
      </c>
      <c r="B69" s="103">
        <v>46</v>
      </c>
    </row>
    <row r="70" spans="1:2" x14ac:dyDescent="0.25">
      <c r="A70" s="102">
        <f t="shared" si="2"/>
        <v>-22</v>
      </c>
      <c r="B70" s="103">
        <v>44</v>
      </c>
    </row>
    <row r="71" spans="1:2" x14ac:dyDescent="0.25">
      <c r="A71" s="102">
        <f t="shared" si="2"/>
        <v>-21</v>
      </c>
      <c r="B71" s="103">
        <v>42</v>
      </c>
    </row>
    <row r="72" spans="1:2" x14ac:dyDescent="0.25">
      <c r="A72" s="102">
        <f t="shared" si="2"/>
        <v>-20</v>
      </c>
      <c r="B72" s="103">
        <v>40</v>
      </c>
    </row>
    <row r="73" spans="1:2" x14ac:dyDescent="0.25">
      <c r="A73" s="102">
        <f t="shared" si="2"/>
        <v>-19</v>
      </c>
      <c r="B73" s="103">
        <v>38</v>
      </c>
    </row>
    <row r="74" spans="1:2" x14ac:dyDescent="0.25">
      <c r="A74" s="102">
        <f t="shared" si="2"/>
        <v>-18</v>
      </c>
      <c r="B74" s="103">
        <v>36</v>
      </c>
    </row>
    <row r="75" spans="1:2" x14ac:dyDescent="0.25">
      <c r="A75" s="102">
        <f t="shared" si="2"/>
        <v>-17</v>
      </c>
      <c r="B75" s="103">
        <v>34</v>
      </c>
    </row>
    <row r="76" spans="1:2" x14ac:dyDescent="0.25">
      <c r="A76" s="102">
        <f t="shared" si="2"/>
        <v>-16</v>
      </c>
      <c r="B76" s="103">
        <v>32</v>
      </c>
    </row>
    <row r="77" spans="1:2" x14ac:dyDescent="0.25">
      <c r="A77" s="102">
        <f t="shared" si="2"/>
        <v>-15</v>
      </c>
      <c r="B77" s="103">
        <v>30</v>
      </c>
    </row>
    <row r="78" spans="1:2" x14ac:dyDescent="0.25">
      <c r="A78" s="102">
        <f t="shared" si="2"/>
        <v>-14</v>
      </c>
      <c r="B78" s="103">
        <v>28</v>
      </c>
    </row>
    <row r="79" spans="1:2" x14ac:dyDescent="0.25">
      <c r="A79" s="102">
        <f t="shared" si="2"/>
        <v>-13</v>
      </c>
      <c r="B79" s="103">
        <v>26</v>
      </c>
    </row>
    <row r="80" spans="1:2" x14ac:dyDescent="0.25">
      <c r="A80" s="102">
        <f t="shared" si="2"/>
        <v>-12</v>
      </c>
      <c r="B80" s="103">
        <v>24</v>
      </c>
    </row>
    <row r="81" spans="1:2" x14ac:dyDescent="0.25">
      <c r="A81" s="102">
        <f t="shared" si="2"/>
        <v>-11</v>
      </c>
      <c r="B81" s="103">
        <v>22</v>
      </c>
    </row>
    <row r="82" spans="1:2" x14ac:dyDescent="0.25">
      <c r="A82" s="102">
        <f t="shared" si="2"/>
        <v>-10</v>
      </c>
      <c r="B82" s="103">
        <v>20</v>
      </c>
    </row>
    <row r="83" spans="1:2" x14ac:dyDescent="0.25">
      <c r="A83" s="102">
        <f t="shared" si="2"/>
        <v>-9</v>
      </c>
      <c r="B83" s="103">
        <v>18</v>
      </c>
    </row>
    <row r="84" spans="1:2" x14ac:dyDescent="0.25">
      <c r="A84" s="102">
        <f t="shared" si="2"/>
        <v>-8</v>
      </c>
      <c r="B84" s="103">
        <v>16</v>
      </c>
    </row>
    <row r="85" spans="1:2" x14ac:dyDescent="0.25">
      <c r="A85" s="102">
        <f t="shared" si="2"/>
        <v>-7</v>
      </c>
      <c r="B85" s="103">
        <v>14</v>
      </c>
    </row>
    <row r="86" spans="1:2" x14ac:dyDescent="0.25">
      <c r="A86" s="102">
        <f t="shared" si="2"/>
        <v>-6</v>
      </c>
      <c r="B86" s="103">
        <v>12</v>
      </c>
    </row>
    <row r="87" spans="1:2" x14ac:dyDescent="0.25">
      <c r="A87" s="102">
        <f t="shared" si="2"/>
        <v>-5</v>
      </c>
      <c r="B87" s="103">
        <v>10</v>
      </c>
    </row>
    <row r="88" spans="1:2" x14ac:dyDescent="0.25">
      <c r="A88" s="102">
        <f t="shared" si="2"/>
        <v>-4</v>
      </c>
      <c r="B88" s="103">
        <v>8</v>
      </c>
    </row>
    <row r="89" spans="1:2" x14ac:dyDescent="0.25">
      <c r="A89" s="102">
        <f t="shared" si="2"/>
        <v>-3</v>
      </c>
      <c r="B89" s="103">
        <v>6</v>
      </c>
    </row>
    <row r="90" spans="1:2" x14ac:dyDescent="0.25">
      <c r="A90" s="102">
        <f t="shared" si="2"/>
        <v>-2</v>
      </c>
      <c r="B90" s="103">
        <v>4</v>
      </c>
    </row>
    <row r="91" spans="1:2" x14ac:dyDescent="0.25">
      <c r="A91" s="102">
        <f t="shared" si="2"/>
        <v>-1</v>
      </c>
      <c r="B91" s="103">
        <v>2</v>
      </c>
    </row>
    <row r="92" spans="1:2" x14ac:dyDescent="0.25">
      <c r="A92" s="102">
        <f t="shared" si="2"/>
        <v>0</v>
      </c>
      <c r="B92" s="103">
        <v>1</v>
      </c>
    </row>
    <row r="93" spans="1:2" x14ac:dyDescent="0.25">
      <c r="A93" s="102">
        <f t="shared" si="2"/>
        <v>1</v>
      </c>
      <c r="B93" s="103">
        <v>-2</v>
      </c>
    </row>
    <row r="94" spans="1:2" x14ac:dyDescent="0.25">
      <c r="A94" s="102">
        <f t="shared" si="2"/>
        <v>2</v>
      </c>
      <c r="B94" s="103">
        <v>-4</v>
      </c>
    </row>
    <row r="95" spans="1:2" x14ac:dyDescent="0.25">
      <c r="A95" s="102">
        <f t="shared" si="2"/>
        <v>3</v>
      </c>
      <c r="B95" s="103">
        <v>-6</v>
      </c>
    </row>
    <row r="96" spans="1:2" x14ac:dyDescent="0.25">
      <c r="A96" s="102">
        <f t="shared" si="2"/>
        <v>4</v>
      </c>
      <c r="B96" s="103">
        <v>-8</v>
      </c>
    </row>
    <row r="97" spans="1:2" x14ac:dyDescent="0.25">
      <c r="A97" s="102">
        <f t="shared" si="2"/>
        <v>5</v>
      </c>
      <c r="B97" s="103">
        <v>-10</v>
      </c>
    </row>
    <row r="98" spans="1:2" x14ac:dyDescent="0.25">
      <c r="A98" s="102">
        <f t="shared" si="2"/>
        <v>6</v>
      </c>
      <c r="B98" s="103">
        <v>-12</v>
      </c>
    </row>
    <row r="99" spans="1:2" x14ac:dyDescent="0.25">
      <c r="A99" s="102">
        <f t="shared" si="2"/>
        <v>7</v>
      </c>
      <c r="B99" s="103">
        <v>-14</v>
      </c>
    </row>
    <row r="100" spans="1:2" x14ac:dyDescent="0.25">
      <c r="A100" s="102">
        <f t="shared" si="2"/>
        <v>8</v>
      </c>
      <c r="B100" s="103">
        <v>-16</v>
      </c>
    </row>
    <row r="101" spans="1:2" x14ac:dyDescent="0.25">
      <c r="A101" s="102">
        <f t="shared" si="2"/>
        <v>9</v>
      </c>
      <c r="B101" s="103">
        <v>-18</v>
      </c>
    </row>
    <row r="102" spans="1:2" x14ac:dyDescent="0.25">
      <c r="A102" s="102">
        <f t="shared" si="2"/>
        <v>10</v>
      </c>
      <c r="B102" s="103">
        <v>-20</v>
      </c>
    </row>
    <row r="103" spans="1:2" x14ac:dyDescent="0.25">
      <c r="A103" s="102">
        <f t="shared" si="2"/>
        <v>11</v>
      </c>
      <c r="B103" s="103">
        <v>-22</v>
      </c>
    </row>
    <row r="104" spans="1:2" x14ac:dyDescent="0.25">
      <c r="A104" s="102">
        <f t="shared" si="2"/>
        <v>12</v>
      </c>
      <c r="B104" s="103">
        <v>-24</v>
      </c>
    </row>
    <row r="105" spans="1:2" x14ac:dyDescent="0.25">
      <c r="A105" s="102">
        <f t="shared" si="2"/>
        <v>13</v>
      </c>
      <c r="B105" s="103">
        <v>-26</v>
      </c>
    </row>
    <row r="106" spans="1:2" x14ac:dyDescent="0.25">
      <c r="A106" s="102">
        <f t="shared" si="2"/>
        <v>14</v>
      </c>
      <c r="B106" s="103">
        <v>-28</v>
      </c>
    </row>
    <row r="107" spans="1:2" x14ac:dyDescent="0.25">
      <c r="A107" s="102">
        <f t="shared" si="2"/>
        <v>15</v>
      </c>
      <c r="B107" s="103">
        <v>-30</v>
      </c>
    </row>
    <row r="108" spans="1:2" x14ac:dyDescent="0.25">
      <c r="A108" s="102">
        <f t="shared" si="2"/>
        <v>16</v>
      </c>
      <c r="B108" s="103">
        <v>-32</v>
      </c>
    </row>
    <row r="109" spans="1:2" x14ac:dyDescent="0.25">
      <c r="A109" s="102">
        <f t="shared" si="2"/>
        <v>17</v>
      </c>
      <c r="B109" s="103">
        <v>-34</v>
      </c>
    </row>
    <row r="110" spans="1:2" x14ac:dyDescent="0.25">
      <c r="A110" s="102">
        <f t="shared" si="2"/>
        <v>18</v>
      </c>
      <c r="B110" s="103">
        <v>-36</v>
      </c>
    </row>
    <row r="111" spans="1:2" x14ac:dyDescent="0.25">
      <c r="A111" s="102">
        <f t="shared" si="2"/>
        <v>19</v>
      </c>
      <c r="B111" s="103">
        <v>-38</v>
      </c>
    </row>
    <row r="112" spans="1:2" x14ac:dyDescent="0.25">
      <c r="A112" s="102">
        <f t="shared" si="2"/>
        <v>20</v>
      </c>
      <c r="B112" s="103">
        <v>-40</v>
      </c>
    </row>
    <row r="113" spans="1:2" x14ac:dyDescent="0.25">
      <c r="A113" s="102">
        <f t="shared" si="2"/>
        <v>21</v>
      </c>
      <c r="B113" s="103">
        <v>-42</v>
      </c>
    </row>
    <row r="114" spans="1:2" x14ac:dyDescent="0.25">
      <c r="A114" s="102">
        <f t="shared" si="2"/>
        <v>22</v>
      </c>
      <c r="B114" s="103">
        <v>-44</v>
      </c>
    </row>
    <row r="115" spans="1:2" x14ac:dyDescent="0.25">
      <c r="A115" s="102">
        <f t="shared" si="2"/>
        <v>23</v>
      </c>
      <c r="B115" s="103">
        <v>-46</v>
      </c>
    </row>
    <row r="116" spans="1:2" x14ac:dyDescent="0.25">
      <c r="A116" s="102">
        <f t="shared" si="2"/>
        <v>24</v>
      </c>
      <c r="B116" s="103">
        <v>-48</v>
      </c>
    </row>
    <row r="117" spans="1:2" x14ac:dyDescent="0.25">
      <c r="A117" s="102">
        <f t="shared" si="2"/>
        <v>25</v>
      </c>
      <c r="B117" s="103">
        <v>-50</v>
      </c>
    </row>
    <row r="118" spans="1:2" x14ac:dyDescent="0.25">
      <c r="A118" s="102">
        <f t="shared" si="2"/>
        <v>26</v>
      </c>
      <c r="B118" s="103">
        <v>-52</v>
      </c>
    </row>
    <row r="119" spans="1:2" x14ac:dyDescent="0.25">
      <c r="A119" s="102">
        <f t="shared" si="2"/>
        <v>27</v>
      </c>
      <c r="B119" s="103">
        <v>-54</v>
      </c>
    </row>
    <row r="120" spans="1:2" x14ac:dyDescent="0.25">
      <c r="A120" s="102">
        <f t="shared" si="2"/>
        <v>28</v>
      </c>
      <c r="B120" s="103">
        <v>-56</v>
      </c>
    </row>
    <row r="121" spans="1:2" x14ac:dyDescent="0.25">
      <c r="A121" s="102">
        <f t="shared" si="2"/>
        <v>29</v>
      </c>
      <c r="B121" s="103">
        <v>-58</v>
      </c>
    </row>
    <row r="122" spans="1:2" x14ac:dyDescent="0.25">
      <c r="A122" s="102">
        <f t="shared" si="2"/>
        <v>30</v>
      </c>
      <c r="B122" s="103">
        <v>-60</v>
      </c>
    </row>
    <row r="123" spans="1:2" x14ac:dyDescent="0.25">
      <c r="A123" s="102">
        <f t="shared" si="2"/>
        <v>31</v>
      </c>
      <c r="B123" s="103">
        <v>-62</v>
      </c>
    </row>
    <row r="124" spans="1:2" x14ac:dyDescent="0.25">
      <c r="A124" s="102">
        <f t="shared" si="2"/>
        <v>32</v>
      </c>
      <c r="B124" s="103">
        <v>-64</v>
      </c>
    </row>
    <row r="125" spans="1:2" x14ac:dyDescent="0.25">
      <c r="A125" s="102">
        <f t="shared" si="2"/>
        <v>33</v>
      </c>
      <c r="B125" s="103">
        <v>-66</v>
      </c>
    </row>
    <row r="126" spans="1:2" x14ac:dyDescent="0.25">
      <c r="A126" s="102">
        <f t="shared" si="2"/>
        <v>34</v>
      </c>
      <c r="B126" s="103">
        <v>-68</v>
      </c>
    </row>
    <row r="127" spans="1:2" x14ac:dyDescent="0.25">
      <c r="A127" s="102">
        <f t="shared" si="2"/>
        <v>35</v>
      </c>
      <c r="B127" s="103">
        <v>-70</v>
      </c>
    </row>
    <row r="128" spans="1:2" x14ac:dyDescent="0.25">
      <c r="A128" s="102">
        <f t="shared" si="2"/>
        <v>36</v>
      </c>
      <c r="B128" s="103">
        <v>-72</v>
      </c>
    </row>
    <row r="129" spans="1:2" x14ac:dyDescent="0.25">
      <c r="A129" s="102">
        <f t="shared" si="2"/>
        <v>37</v>
      </c>
      <c r="B129" s="103">
        <v>-74</v>
      </c>
    </row>
    <row r="130" spans="1:2" x14ac:dyDescent="0.25">
      <c r="A130" s="102">
        <f t="shared" si="2"/>
        <v>38</v>
      </c>
      <c r="B130" s="103">
        <v>-76</v>
      </c>
    </row>
    <row r="131" spans="1:2" x14ac:dyDescent="0.25">
      <c r="A131" s="102">
        <f t="shared" si="2"/>
        <v>39</v>
      </c>
      <c r="B131" s="103">
        <v>-78</v>
      </c>
    </row>
    <row r="132" spans="1:2" x14ac:dyDescent="0.25">
      <c r="A132" s="102">
        <f t="shared" si="2"/>
        <v>40</v>
      </c>
      <c r="B132" s="103">
        <v>-80</v>
      </c>
    </row>
    <row r="133" spans="1:2" x14ac:dyDescent="0.25">
      <c r="A133" s="102">
        <f t="shared" ref="A133:A182" si="3">A132+1</f>
        <v>41</v>
      </c>
      <c r="B133" s="103">
        <v>-82</v>
      </c>
    </row>
    <row r="134" spans="1:2" x14ac:dyDescent="0.25">
      <c r="A134" s="102">
        <f t="shared" si="3"/>
        <v>42</v>
      </c>
      <c r="B134" s="103">
        <v>-84</v>
      </c>
    </row>
    <row r="135" spans="1:2" x14ac:dyDescent="0.25">
      <c r="A135" s="102">
        <f t="shared" si="3"/>
        <v>43</v>
      </c>
      <c r="B135" s="103">
        <v>-86</v>
      </c>
    </row>
    <row r="136" spans="1:2" x14ac:dyDescent="0.25">
      <c r="A136" s="102">
        <f t="shared" si="3"/>
        <v>44</v>
      </c>
      <c r="B136" s="103">
        <v>-88</v>
      </c>
    </row>
    <row r="137" spans="1:2" x14ac:dyDescent="0.25">
      <c r="A137" s="102">
        <f t="shared" si="3"/>
        <v>45</v>
      </c>
      <c r="B137" s="103">
        <v>-90</v>
      </c>
    </row>
    <row r="138" spans="1:2" x14ac:dyDescent="0.25">
      <c r="A138" s="102">
        <f t="shared" si="3"/>
        <v>46</v>
      </c>
      <c r="B138" s="103">
        <v>-92</v>
      </c>
    </row>
    <row r="139" spans="1:2" x14ac:dyDescent="0.25">
      <c r="A139" s="102">
        <f t="shared" si="3"/>
        <v>47</v>
      </c>
      <c r="B139" s="103">
        <v>-94</v>
      </c>
    </row>
    <row r="140" spans="1:2" x14ac:dyDescent="0.25">
      <c r="A140" s="102">
        <f t="shared" si="3"/>
        <v>48</v>
      </c>
      <c r="B140" s="103">
        <v>-96</v>
      </c>
    </row>
    <row r="141" spans="1:2" x14ac:dyDescent="0.25">
      <c r="A141" s="102">
        <f t="shared" si="3"/>
        <v>49</v>
      </c>
      <c r="B141" s="103">
        <v>-98</v>
      </c>
    </row>
    <row r="142" spans="1:2" x14ac:dyDescent="0.25">
      <c r="A142" s="102">
        <f t="shared" si="3"/>
        <v>50</v>
      </c>
      <c r="B142" s="103">
        <v>-100</v>
      </c>
    </row>
    <row r="143" spans="1:2" x14ac:dyDescent="0.25">
      <c r="A143" s="102">
        <f t="shared" si="3"/>
        <v>51</v>
      </c>
      <c r="B143" s="103">
        <v>-102</v>
      </c>
    </row>
    <row r="144" spans="1:2" x14ac:dyDescent="0.25">
      <c r="A144" s="102">
        <f t="shared" si="3"/>
        <v>52</v>
      </c>
      <c r="B144" s="103">
        <v>-104</v>
      </c>
    </row>
    <row r="145" spans="1:2" x14ac:dyDescent="0.25">
      <c r="A145" s="102">
        <f t="shared" si="3"/>
        <v>53</v>
      </c>
      <c r="B145" s="103">
        <v>-106</v>
      </c>
    </row>
    <row r="146" spans="1:2" x14ac:dyDescent="0.25">
      <c r="A146" s="102">
        <f t="shared" si="3"/>
        <v>54</v>
      </c>
      <c r="B146" s="103">
        <v>-108</v>
      </c>
    </row>
    <row r="147" spans="1:2" x14ac:dyDescent="0.25">
      <c r="A147" s="102">
        <f t="shared" si="3"/>
        <v>55</v>
      </c>
      <c r="B147" s="103">
        <v>-110</v>
      </c>
    </row>
    <row r="148" spans="1:2" x14ac:dyDescent="0.25">
      <c r="A148" s="102">
        <f t="shared" si="3"/>
        <v>56</v>
      </c>
      <c r="B148" s="103">
        <v>-112</v>
      </c>
    </row>
    <row r="149" spans="1:2" x14ac:dyDescent="0.25">
      <c r="A149" s="102">
        <f t="shared" si="3"/>
        <v>57</v>
      </c>
      <c r="B149" s="103">
        <v>-114</v>
      </c>
    </row>
    <row r="150" spans="1:2" x14ac:dyDescent="0.25">
      <c r="A150" s="102">
        <f t="shared" si="3"/>
        <v>58</v>
      </c>
      <c r="B150" s="103">
        <v>-116</v>
      </c>
    </row>
    <row r="151" spans="1:2" x14ac:dyDescent="0.25">
      <c r="A151" s="102">
        <f t="shared" si="3"/>
        <v>59</v>
      </c>
      <c r="B151" s="103">
        <v>-118</v>
      </c>
    </row>
    <row r="152" spans="1:2" x14ac:dyDescent="0.25">
      <c r="A152" s="102">
        <f t="shared" si="3"/>
        <v>60</v>
      </c>
      <c r="B152" s="103">
        <v>-120</v>
      </c>
    </row>
    <row r="153" spans="1:2" x14ac:dyDescent="0.25">
      <c r="A153" s="102">
        <f t="shared" si="3"/>
        <v>61</v>
      </c>
      <c r="B153" s="103">
        <v>-122</v>
      </c>
    </row>
    <row r="154" spans="1:2" x14ac:dyDescent="0.25">
      <c r="A154" s="102">
        <f t="shared" si="3"/>
        <v>62</v>
      </c>
      <c r="B154" s="103">
        <v>-124</v>
      </c>
    </row>
    <row r="155" spans="1:2" x14ac:dyDescent="0.25">
      <c r="A155" s="102">
        <f t="shared" si="3"/>
        <v>63</v>
      </c>
      <c r="B155" s="103">
        <v>-126</v>
      </c>
    </row>
    <row r="156" spans="1:2" x14ac:dyDescent="0.25">
      <c r="A156" s="102">
        <f t="shared" si="3"/>
        <v>64</v>
      </c>
      <c r="B156" s="103">
        <v>-128</v>
      </c>
    </row>
    <row r="157" spans="1:2" x14ac:dyDescent="0.25">
      <c r="A157" s="102">
        <f t="shared" si="3"/>
        <v>65</v>
      </c>
      <c r="B157" s="103">
        <v>-130</v>
      </c>
    </row>
    <row r="158" spans="1:2" x14ac:dyDescent="0.25">
      <c r="A158" s="102">
        <f t="shared" si="3"/>
        <v>66</v>
      </c>
      <c r="B158" s="103">
        <v>-132</v>
      </c>
    </row>
    <row r="159" spans="1:2" x14ac:dyDescent="0.25">
      <c r="A159" s="102">
        <f t="shared" si="3"/>
        <v>67</v>
      </c>
      <c r="B159" s="103">
        <v>-134</v>
      </c>
    </row>
    <row r="160" spans="1:2" x14ac:dyDescent="0.25">
      <c r="A160" s="102">
        <f t="shared" si="3"/>
        <v>68</v>
      </c>
      <c r="B160" s="103">
        <v>-136</v>
      </c>
    </row>
    <row r="161" spans="1:2" x14ac:dyDescent="0.25">
      <c r="A161" s="102">
        <f t="shared" si="3"/>
        <v>69</v>
      </c>
      <c r="B161" s="103">
        <v>-138</v>
      </c>
    </row>
    <row r="162" spans="1:2" x14ac:dyDescent="0.25">
      <c r="A162" s="102">
        <f t="shared" si="3"/>
        <v>70</v>
      </c>
      <c r="B162" s="103">
        <v>-140</v>
      </c>
    </row>
    <row r="163" spans="1:2" x14ac:dyDescent="0.25">
      <c r="A163" s="102">
        <f t="shared" si="3"/>
        <v>71</v>
      </c>
      <c r="B163" s="103">
        <v>-142</v>
      </c>
    </row>
    <row r="164" spans="1:2" x14ac:dyDescent="0.25">
      <c r="A164" s="102">
        <f t="shared" si="3"/>
        <v>72</v>
      </c>
      <c r="B164" s="103">
        <v>-144</v>
      </c>
    </row>
    <row r="165" spans="1:2" x14ac:dyDescent="0.25">
      <c r="A165" s="102">
        <f t="shared" si="3"/>
        <v>73</v>
      </c>
      <c r="B165" s="103">
        <v>-146</v>
      </c>
    </row>
    <row r="166" spans="1:2" x14ac:dyDescent="0.25">
      <c r="A166" s="102">
        <f t="shared" si="3"/>
        <v>74</v>
      </c>
      <c r="B166" s="103">
        <v>-148</v>
      </c>
    </row>
    <row r="167" spans="1:2" x14ac:dyDescent="0.25">
      <c r="A167" s="102">
        <f t="shared" si="3"/>
        <v>75</v>
      </c>
      <c r="B167" s="103">
        <v>-150</v>
      </c>
    </row>
    <row r="168" spans="1:2" x14ac:dyDescent="0.25">
      <c r="A168" s="102">
        <f t="shared" si="3"/>
        <v>76</v>
      </c>
      <c r="B168" s="103">
        <v>-152</v>
      </c>
    </row>
    <row r="169" spans="1:2" x14ac:dyDescent="0.25">
      <c r="A169" s="102">
        <f t="shared" si="3"/>
        <v>77</v>
      </c>
      <c r="B169" s="103">
        <v>-154</v>
      </c>
    </row>
    <row r="170" spans="1:2" x14ac:dyDescent="0.25">
      <c r="A170" s="102">
        <f t="shared" si="3"/>
        <v>78</v>
      </c>
      <c r="B170" s="103">
        <v>-156</v>
      </c>
    </row>
    <row r="171" spans="1:2" x14ac:dyDescent="0.25">
      <c r="A171" s="102">
        <f t="shared" si="3"/>
        <v>79</v>
      </c>
      <c r="B171" s="103">
        <v>-158</v>
      </c>
    </row>
    <row r="172" spans="1:2" x14ac:dyDescent="0.25">
      <c r="A172" s="102">
        <f t="shared" si="3"/>
        <v>80</v>
      </c>
      <c r="B172" s="103">
        <v>-160</v>
      </c>
    </row>
    <row r="173" spans="1:2" x14ac:dyDescent="0.25">
      <c r="A173" s="102">
        <f t="shared" si="3"/>
        <v>81</v>
      </c>
      <c r="B173" s="103">
        <v>-162</v>
      </c>
    </row>
    <row r="174" spans="1:2" x14ac:dyDescent="0.25">
      <c r="A174" s="102">
        <f t="shared" si="3"/>
        <v>82</v>
      </c>
      <c r="B174" s="103">
        <v>-164</v>
      </c>
    </row>
    <row r="175" spans="1:2" x14ac:dyDescent="0.25">
      <c r="A175" s="102">
        <f t="shared" si="3"/>
        <v>83</v>
      </c>
      <c r="B175" s="103">
        <v>-166</v>
      </c>
    </row>
    <row r="176" spans="1:2" x14ac:dyDescent="0.25">
      <c r="A176" s="102">
        <f t="shared" si="3"/>
        <v>84</v>
      </c>
      <c r="B176" s="103">
        <v>-168</v>
      </c>
    </row>
    <row r="177" spans="1:2" x14ac:dyDescent="0.25">
      <c r="A177" s="102">
        <f t="shared" si="3"/>
        <v>85</v>
      </c>
      <c r="B177" s="103">
        <v>-170</v>
      </c>
    </row>
    <row r="178" spans="1:2" x14ac:dyDescent="0.25">
      <c r="A178" s="102">
        <f t="shared" si="3"/>
        <v>86</v>
      </c>
      <c r="B178" s="103">
        <v>-172</v>
      </c>
    </row>
    <row r="179" spans="1:2" x14ac:dyDescent="0.25">
      <c r="A179" s="102">
        <f t="shared" si="3"/>
        <v>87</v>
      </c>
      <c r="B179" s="103">
        <v>-174</v>
      </c>
    </row>
    <row r="180" spans="1:2" x14ac:dyDescent="0.25">
      <c r="A180" s="102">
        <f t="shared" si="3"/>
        <v>88</v>
      </c>
      <c r="B180" s="103">
        <v>-176</v>
      </c>
    </row>
    <row r="181" spans="1:2" x14ac:dyDescent="0.25">
      <c r="A181" s="102">
        <f t="shared" si="3"/>
        <v>89</v>
      </c>
      <c r="B181" s="103">
        <v>-178</v>
      </c>
    </row>
    <row r="182" spans="1:2" ht="15.75" thickBot="1" x14ac:dyDescent="0.3">
      <c r="A182" s="104">
        <f t="shared" si="3"/>
        <v>90</v>
      </c>
      <c r="B182" s="105">
        <v>-180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Debug</vt:lpstr>
      <vt:lpstr>bonus_malus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ectic services</dc:creator>
  <cp:lastModifiedBy>Alex</cp:lastModifiedBy>
  <dcterms:created xsi:type="dcterms:W3CDTF">2023-01-17T12:41:40Z</dcterms:created>
  <dcterms:modified xsi:type="dcterms:W3CDTF">2023-01-21T01:24:26Z</dcterms:modified>
</cp:coreProperties>
</file>