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CD01USACCM\Documents\reporting\"/>
    </mc:Choice>
  </mc:AlternateContent>
  <xr:revisionPtr revIDLastSave="0" documentId="13_ncr:1_{45940641-EE39-439F-B8F7-174009CC2C4B}" xr6:coauthVersionLast="47" xr6:coauthVersionMax="47" xr10:uidLastSave="{00000000-0000-0000-0000-000000000000}"/>
  <bookViews>
    <workbookView xWindow="-108" yWindow="-108" windowWidth="23256" windowHeight="12456" xr2:uid="{1191967D-EC7B-4054-90EC-F8E0002E0828}"/>
  </bookViews>
  <sheets>
    <sheet name="imput" sheetId="1" r:id="rId1"/>
    <sheet name="RTC" sheetId="2" r:id="rId2"/>
  </sheets>
  <externalReferences>
    <externalReference r:id="rId3"/>
  </externalReferences>
  <definedNames>
    <definedName name="___xlfn.BAHTTEXT" hidden="1">#NAME?</definedName>
    <definedName name="__xlfn.BAHTTEXT" hidden="1">#NAME?</definedName>
    <definedName name="_xlnm._FilterDatabase" localSheetId="1" hidden="1">RTC!$A$1:$W$1575</definedName>
    <definedName name="AccessDatabase" hidden="1">"C:\Mes documents\epc1.mdb"</definedName>
    <definedName name="ACT">#REF!</definedName>
    <definedName name="bsse">#REF!</definedName>
    <definedName name="CheminFinancialTransactionSummary" localSheetId="1">imput!#REF!</definedName>
    <definedName name="CheminFinancialTransactionSummary">imput!#REF!</definedName>
    <definedName name="CheminManagerFlash" localSheetId="1">imput!#REF!</definedName>
    <definedName name="CheminManagerFlash">imput!#REF!</definedName>
    <definedName name="CheminPdfTralBalance">imput!#REF!</definedName>
    <definedName name="CheminPTC" localSheetId="1">imput!#REF!</definedName>
    <definedName name="CheminPTC">imput!#REF!</definedName>
    <definedName name="CheminRevenuebyTransactionCode" localSheetId="1">imput!#REF!</definedName>
    <definedName name="CheminRevenuebyTransactionCode">imput!#REF!</definedName>
    <definedName name="DonnéesExternes_2" localSheetId="1" hidden="1">RTC!#REF!</definedName>
    <definedName name="DonnéesExternes_5" localSheetId="0" hidden="1">imput!#REF!</definedName>
    <definedName name="DonnéesExternes_8" localSheetId="0" hidden="1">imput!#REF!</definedName>
    <definedName name="GHGF">#REF!</definedName>
    <definedName name="J">#REF!</definedName>
    <definedName name="MontrerLigne">#REF!</definedName>
    <definedName name="nomcherché">#REF!</definedName>
    <definedName name="PERSONNEL">#REF!</definedName>
    <definedName name="ReportingChemin" localSheetId="1">imput!#REF!</definedName>
    <definedName name="ReportingChemin">imput!#REF!</definedName>
    <definedName name="sdfgdfg">#REF!</definedName>
    <definedName name="TriCharges">#REF!</definedName>
    <definedName name="TriRecettes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1" l="1"/>
  <c r="F4" i="1"/>
  <c r="AC2" i="1"/>
  <c r="U2" i="1"/>
  <c r="P2" i="1"/>
  <c r="M2" i="1"/>
  <c r="L2" i="1"/>
  <c r="DA2" i="1" l="1"/>
  <c r="C2" i="1"/>
  <c r="F2" i="1"/>
  <c r="CZ2" i="1"/>
  <c r="CN2" i="1"/>
  <c r="CF2" i="1"/>
  <c r="BS2" i="1"/>
  <c r="BB2" i="1"/>
  <c r="AT2" i="1"/>
  <c r="AL2" i="1"/>
  <c r="AD2" i="1"/>
  <c r="Q2" i="1"/>
  <c r="CX2" i="1"/>
  <c r="CD2" i="1"/>
  <c r="AZ2" i="1"/>
  <c r="AJ2" i="1"/>
  <c r="X2" i="1"/>
  <c r="CK2" i="1"/>
  <c r="BP2" i="1"/>
  <c r="AY2" i="1"/>
  <c r="AI2" i="1"/>
  <c r="I2" i="1"/>
  <c r="CJ2" i="1"/>
  <c r="CB2" i="1"/>
  <c r="AX2" i="1"/>
  <c r="AH2" i="1"/>
  <c r="H2" i="1"/>
  <c r="CU2" i="1"/>
  <c r="AW2" i="1"/>
  <c r="AG2" i="1"/>
  <c r="CT2" i="1"/>
  <c r="BD2" i="1"/>
  <c r="AN2" i="1"/>
  <c r="S2" i="1"/>
  <c r="CG2" i="1"/>
  <c r="AU2" i="1"/>
  <c r="R2" i="1"/>
  <c r="CY2" i="1"/>
  <c r="CM2" i="1"/>
  <c r="CE2" i="1"/>
  <c r="BR2" i="1"/>
  <c r="BA2" i="1"/>
  <c r="AS2" i="1"/>
  <c r="AK2" i="1"/>
  <c r="Y2" i="1"/>
  <c r="O2" i="1"/>
  <c r="CL2" i="1"/>
  <c r="BQ2" i="1"/>
  <c r="AR2" i="1"/>
  <c r="N2" i="1"/>
  <c r="CW2" i="1"/>
  <c r="CC2" i="1"/>
  <c r="AQ2" i="1"/>
  <c r="W2" i="1"/>
  <c r="CV2" i="1"/>
  <c r="BF2" i="1"/>
  <c r="AP2" i="1"/>
  <c r="V2" i="1"/>
  <c r="CI2" i="1"/>
  <c r="BE2" i="1"/>
  <c r="AO2" i="1"/>
  <c r="T2" i="1"/>
  <c r="CH2" i="1"/>
  <c r="BZ2" i="1"/>
  <c r="AV2" i="1"/>
  <c r="AF2" i="1"/>
  <c r="DB2" i="1"/>
  <c r="BY2" i="1"/>
  <c r="AM2" i="1"/>
  <c r="CA2" i="1"/>
  <c r="CS2" i="1"/>
  <c r="BC2" i="1"/>
  <c r="AE2" i="1"/>
  <c r="B2" i="1"/>
  <c r="D2" i="1"/>
  <c r="E2" i="1"/>
  <c r="G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FED4925-45C6-4A91-A9A4-6897AF412D8B}" keepAlive="1" name="Requête - reporting" description="Connexion à la requête « reporting » dans le classeur." type="5" refreshedVersion="8" background="1" saveData="1">
    <dbPr connection="Provider=Microsoft.Mashup.OleDb.1;Data Source=$Workbook$;Location=reporting;Extended Properties=&quot;&quot;" command="SELECT * FROM [reporting]"/>
  </connection>
  <connection id="2" xr16:uid="{83CCF8B7-0871-428F-8FD1-F608445BAF2E}" keepAlive="1" name="Requête - ReportingChemin" description="Connexion à la requête « ReportingChemin » dans le classeur." type="5" refreshedVersion="0" background="1">
    <dbPr connection="Provider=Microsoft.Mashup.OleDb.1;Data Source=$Workbook$;Location=ReportingChemin;Extended Properties=&quot;&quot;" command="SELECT * FROM [ReportingChemin]"/>
  </connection>
</connections>
</file>

<file path=xl/sharedStrings.xml><?xml version="1.0" encoding="utf-8"?>
<sst xmlns="http://schemas.openxmlformats.org/spreadsheetml/2006/main" count="8189" uniqueCount="354">
  <si>
    <t>DATE</t>
  </si>
  <si>
    <t>MOIS</t>
  </si>
  <si>
    <t>Rooms Occupied minus Comp and House Use</t>
  </si>
  <si>
    <t>Out of Order Rooms</t>
  </si>
  <si>
    <t>Out of Service Rooms</t>
  </si>
  <si>
    <t>Complimentary Rooms</t>
  </si>
  <si>
    <t>House Use Rooms</t>
  </si>
  <si>
    <t>ROOM C.A Chambre TTC</t>
  </si>
  <si>
    <t>ROOM  C.A Chambre HT</t>
  </si>
  <si>
    <t>ROOM C.A Divers Hébergement (Pressing client…) TTC</t>
  </si>
  <si>
    <t>ROOM C.A Divers Hébergement (Pressing client…) HT</t>
  </si>
  <si>
    <t>Total In-House Persons</t>
  </si>
  <si>
    <t>RESTAURANT EDIWANE Nombre de Petit-Déjeuner servi</t>
  </si>
  <si>
    <t>RESTAURANT EDIWANE C.A Petit-Déjeuner TTC</t>
  </si>
  <si>
    <t>RESTAURANT EDIWANE C.A Petit-Déjeuner HT</t>
  </si>
  <si>
    <t>RESTAURANT EDIWANE Nombre de couvert au Déjeuner</t>
  </si>
  <si>
    <t>RESTAURANT EDIWANE C.A Déjeuner Boisson TTC</t>
  </si>
  <si>
    <t>RESTAURANT EDIWANE C.A Déjeuner Boisson HT</t>
  </si>
  <si>
    <t>RESTAURANT EDIWANE C.A Déjeuner Nourriture TTC</t>
  </si>
  <si>
    <t>RESTAURANT EDIWANE C.A Déjeuner Nourriture HT</t>
  </si>
  <si>
    <t>RESTAURANT EDIWANE Nombre de couvert au Dîner</t>
  </si>
  <si>
    <t>RESTAURANT EDIWANE C.A Dîner Boisson TTC</t>
  </si>
  <si>
    <t>RESTAURANT EDIWANE C.A Dîner Boisson HT</t>
  </si>
  <si>
    <t>RESTAURANT EDIWANE C.A Dîner Nourriture TTC</t>
  </si>
  <si>
    <t>RESTAURANT EDIWANE C.A Dîner Nourriture HT</t>
  </si>
  <si>
    <t>R E S T A U R A N T L ELOBANO Nombre de Petit-Déjeuner servi</t>
  </si>
  <si>
    <t>R E S T A U R A N T L ELOBANO C.A Petit-Déjeuner TTC</t>
  </si>
  <si>
    <t>R E S T A U R A N T L ELOBANO C.A Petit-Déjeuner HT</t>
  </si>
  <si>
    <t>R E S T A U R A N T L ELOBANO  Nombre de couvert au Déjeuner</t>
  </si>
  <si>
    <t>R E S T A U R A N T L ELOBANO  C.A Déjeuner Boisson TTC</t>
  </si>
  <si>
    <t>R E S T A U R A N T L ELOBANO C.A Déjeuner Boisson HT</t>
  </si>
  <si>
    <t>R E S T A U R A N T L ELOBANO C.A Déjeuner Nourriture TTC</t>
  </si>
  <si>
    <t>R E S T A U R A N T L ELOBANO C.A Déjeuner Nourriture HT</t>
  </si>
  <si>
    <t>R E S T A U R A N T L ELOBANO Nombre de couvert au Dîner</t>
  </si>
  <si>
    <t>R E S T A U R A N T L ELOBANO C.A Dîner Boisson TTC</t>
  </si>
  <si>
    <t>R E S T A U R A N T L ELOBANO C.A Dîner Boisson HT</t>
  </si>
  <si>
    <t>R E S T A U R A N T L ELOBANO C.A Dîner Nourriture TTC</t>
  </si>
  <si>
    <t>R E S T A U R A N T L ELOBANO C.A Dîner Nourriture HT</t>
  </si>
  <si>
    <t>BANQUETS Nombre de Petit-Déjeuner servi</t>
  </si>
  <si>
    <t>BANQUETS C.A Petit-Déjeuner TTC</t>
  </si>
  <si>
    <t>BANQUETS C.A Petit-Déjeuner HT</t>
  </si>
  <si>
    <t>BANQUETS Nombre de couvert au Déjeuner</t>
  </si>
  <si>
    <t>BANQUETS C.A Déjeuner Boisson TTC</t>
  </si>
  <si>
    <t>BANQUETS C.A Déjeuner Boisson  HT</t>
  </si>
  <si>
    <t>BANQUETS C.A Déjeuner Nourriture TTC</t>
  </si>
  <si>
    <t>BANQUETS C.A Déjeuner Nourriture HT</t>
  </si>
  <si>
    <t>BANQUETS Nombre de couvert au Dîner</t>
  </si>
  <si>
    <t>BANQUETS C.A Dîner Boisson TTC</t>
  </si>
  <si>
    <t>BANQUETS C.A Dîner Boisson HT</t>
  </si>
  <si>
    <t>BANQUETS C.A Dîner Nourriture TTC</t>
  </si>
  <si>
    <t>BANQUETS C.A Dîner Nourriture HT</t>
  </si>
  <si>
    <t>BANQUETS Nombres de Pax servis Pauses &amp; Cocktails</t>
  </si>
  <si>
    <t>BANQUETS C.A Pauses &amp; Cocktails TTC</t>
  </si>
  <si>
    <t>BANQUETS C.A Pauses &amp; Cocktails HT</t>
  </si>
  <si>
    <t xml:space="preserve"> BANQUETS C.A Loc de Salons TTC</t>
  </si>
  <si>
    <t>BANQUETS C.A Loc de Salons HT</t>
  </si>
  <si>
    <t>BANQUETS C.A Divers Restau (Loc matériel et loc diverses TTC</t>
  </si>
  <si>
    <t>BANQUETS C.A Divers Restau (Loc matériel et loc diverses HT</t>
  </si>
  <si>
    <t>ROOMSERVICE Nombre de Petit-Déjeuner servi</t>
  </si>
  <si>
    <t>ROOMSERVICE C.A Petit-Déjeuner TTC</t>
  </si>
  <si>
    <t>ROOMSERVICE C.A Petit-Déjeuner HT</t>
  </si>
  <si>
    <t>ROOMSERVICENombre de couvert au Déjeuner</t>
  </si>
  <si>
    <t>ROOMSERVICE C.A Déjeuner Boisson TTC</t>
  </si>
  <si>
    <t>ROOMSERVICE C.A Déjeuner Boisson HT</t>
  </si>
  <si>
    <t>ROOMSERVICE C.A Déjeuner Nourriture TTC</t>
  </si>
  <si>
    <t>ROOMSERVICE C.A Déjeuner Nourriture HT</t>
  </si>
  <si>
    <t>ROOMSERVICE Nombre de couvert au Dîner</t>
  </si>
  <si>
    <t>ROOMSERVICE C.A Dîner Boisson+ TTC</t>
  </si>
  <si>
    <t>ROOMSERVICE C.A Dîner Boisson HT</t>
  </si>
  <si>
    <t>ROOMSERVICE C.A Dîner Nourriture TTC</t>
  </si>
  <si>
    <t>ROOMSERVICE C.A Dîner Nourriture HT</t>
  </si>
  <si>
    <t>ROOMSERVICE Nombre de couvert NUIT</t>
  </si>
  <si>
    <t>ROOMSERVICE C.A NUIT Boisson TTC</t>
  </si>
  <si>
    <t>ROOMSERVICE C.A NUIT Boisson HT</t>
  </si>
  <si>
    <t>ROOMSERVICE C.A NUIT Nourriture TTC</t>
  </si>
  <si>
    <t>ROOMSERVICE C.A NUIT Nourriture HT</t>
  </si>
  <si>
    <t>MINI BAR  C.A BOISSON TTC</t>
  </si>
  <si>
    <t>MINI BAR  C.A BOISSON  HT</t>
  </si>
  <si>
    <t xml:space="preserve"> MINI BAR  C.A NOURRITURE TTC</t>
  </si>
  <si>
    <t>MINI BAR C.A NOURRITURE HT</t>
  </si>
  <si>
    <t>BARS  CA NOURRITURE TTC</t>
  </si>
  <si>
    <t>BARS  CA NOURRITURE  HT</t>
  </si>
  <si>
    <t xml:space="preserve"> BARS  CA BOISSON  TTC</t>
  </si>
  <si>
    <t>BARS  CA BOISSON  HT</t>
  </si>
  <si>
    <t>TELEPHONE C.A TTC</t>
  </si>
  <si>
    <t>TELEPHONE  C.A  HT</t>
  </si>
  <si>
    <t>FAX C.A TTC</t>
  </si>
  <si>
    <t>FAX C.A  HT</t>
  </si>
  <si>
    <t>C.A INFORMATIQUE (Internet-WIFI) &amp; Business Center TTC</t>
  </si>
  <si>
    <t>C.A INFORMATIQUE (Internet-WIFI) &amp; Business Center HT</t>
  </si>
  <si>
    <t xml:space="preserve"> SPA CA Soins Nuxe TTC</t>
  </si>
  <si>
    <t>SPA  CA Soins Nuxe  HT</t>
  </si>
  <si>
    <t xml:space="preserve"> SPA CA Produits vente TTC</t>
  </si>
  <si>
    <t>SPA CA Produits vente HT</t>
  </si>
  <si>
    <t>SPA  CA Hammam  TTC</t>
  </si>
  <si>
    <t>SPA CA Hammam  HT</t>
  </si>
  <si>
    <t>C.A PARKING TTC</t>
  </si>
  <si>
    <t>C.A PARKING HT</t>
  </si>
  <si>
    <t>C.A BOUTIQUE &amp; Vitrines, Journaux, Fleurs, Timbres, TTC</t>
  </si>
  <si>
    <t>C.A BOUTIQUE &amp; Vitrines, Journaux, Fleurs, Timbres, HT</t>
  </si>
  <si>
    <t>C.A TRANSFERT (PickUp, dropOff, dépose client) TTC</t>
  </si>
  <si>
    <t>C.A TRANSFERT (PickUp, dropOff, dépose client) HT</t>
  </si>
  <si>
    <t>TOTAL C.A JOURNEE TTC</t>
  </si>
  <si>
    <t>TOTAL C.A JOURNEE HT</t>
  </si>
  <si>
    <t>RECETTES</t>
  </si>
  <si>
    <t>DEBITEURS</t>
  </si>
  <si>
    <t>Trn. Code</t>
  </si>
  <si>
    <t>Description</t>
  </si>
  <si>
    <t>2000</t>
  </si>
  <si>
    <t>2303</t>
  </si>
  <si>
    <t>2300</t>
  </si>
  <si>
    <t>2001</t>
  </si>
  <si>
    <t>2305</t>
  </si>
  <si>
    <t>2312</t>
  </si>
  <si>
    <t>2314</t>
  </si>
  <si>
    <t>2610</t>
  </si>
  <si>
    <t>2609</t>
  </si>
  <si>
    <t>2612</t>
  </si>
  <si>
    <t>2611</t>
  </si>
  <si>
    <t>2606</t>
  </si>
  <si>
    <t>4000</t>
  </si>
  <si>
    <t>4001</t>
  </si>
  <si>
    <t>2501</t>
  </si>
  <si>
    <t>2500</t>
  </si>
  <si>
    <t>2400</t>
  </si>
  <si>
    <t>2402</t>
  </si>
  <si>
    <t>2201</t>
  </si>
  <si>
    <t>2200</t>
  </si>
  <si>
    <t>3006</t>
  </si>
  <si>
    <t>3008</t>
  </si>
  <si>
    <t>3007</t>
  </si>
  <si>
    <t>4302</t>
  </si>
  <si>
    <t>3003</t>
  </si>
  <si>
    <t>3030</t>
  </si>
  <si>
    <t>3018</t>
  </si>
  <si>
    <t>Grand Total</t>
  </si>
  <si>
    <t>2020</t>
  </si>
  <si>
    <t>2803</t>
  </si>
  <si>
    <t>2006</t>
  </si>
  <si>
    <t>2805</t>
  </si>
  <si>
    <t>2670</t>
  </si>
  <si>
    <t>2659</t>
  </si>
  <si>
    <t>2603</t>
  </si>
  <si>
    <t>2602</t>
  </si>
  <si>
    <t>2600</t>
  </si>
  <si>
    <t>4020</t>
  </si>
  <si>
    <t>4021</t>
  </si>
  <si>
    <t>2205</t>
  </si>
  <si>
    <t>2204</t>
  </si>
  <si>
    <t>3047</t>
  </si>
  <si>
    <t>4420</t>
  </si>
  <si>
    <t>3000</t>
  </si>
  <si>
    <t>2030</t>
  </si>
  <si>
    <t>2853</t>
  </si>
  <si>
    <t>2021</t>
  </si>
  <si>
    <t>2855</t>
  </si>
  <si>
    <t>2605</t>
  </si>
  <si>
    <t>2669</t>
  </si>
  <si>
    <t>2209</t>
  </si>
  <si>
    <t>2208</t>
  </si>
  <si>
    <t>3057</t>
  </si>
  <si>
    <t>4400</t>
  </si>
  <si>
    <t>1005</t>
  </si>
  <si>
    <t>4100</t>
  </si>
  <si>
    <t>2026</t>
  </si>
  <si>
    <t>2601</t>
  </si>
  <si>
    <t>2604</t>
  </si>
  <si>
    <t>2221</t>
  </si>
  <si>
    <t>2220</t>
  </si>
  <si>
    <t>3019</t>
  </si>
  <si>
    <t>2031</t>
  </si>
  <si>
    <t>2660</t>
  </si>
  <si>
    <t>2231</t>
  </si>
  <si>
    <t>2230</t>
  </si>
  <si>
    <t>3005</t>
  </si>
  <si>
    <t>2036</t>
  </si>
  <si>
    <t>2211</t>
  </si>
  <si>
    <t>2210</t>
  </si>
  <si>
    <t>1007</t>
  </si>
  <si>
    <t>2301</t>
  </si>
  <si>
    <t>5509</t>
  </si>
  <si>
    <t>2302</t>
  </si>
  <si>
    <t>2800</t>
  </si>
  <si>
    <t>2802</t>
  </si>
  <si>
    <t>2850</t>
  </si>
  <si>
    <t>2852</t>
  </si>
  <si>
    <t>2005</t>
  </si>
  <si>
    <t>LAST_YEAR</t>
  </si>
  <si>
    <t>GRP1_SORT_COL1</t>
  </si>
  <si>
    <t>GRP1_SORT_COL2</t>
  </si>
  <si>
    <t>TC_GROUP</t>
  </si>
  <si>
    <t>GRP2_SORT_COL1</t>
  </si>
  <si>
    <t>GRP2_SORT_COL2</t>
  </si>
  <si>
    <t>TC_SUBGROUP</t>
  </si>
  <si>
    <t>SORT_TRX_CODE</t>
  </si>
  <si>
    <t>TRX_CODE</t>
  </si>
  <si>
    <t>DESCRIPTION</t>
  </si>
  <si>
    <t>HEADING_ORDER</t>
  </si>
  <si>
    <t>HEADING1</t>
  </si>
  <si>
    <t>HEADER_YEAR</t>
  </si>
  <si>
    <t>HEADING2</t>
  </si>
  <si>
    <t>SUM_AMT_TOTAL</t>
  </si>
  <si>
    <t>SUM_AMT_GROUP</t>
  </si>
  <si>
    <t>SUM_AMT_SUBGROUP</t>
  </si>
  <si>
    <t>SUM_CUR_AMT_TOTAL</t>
  </si>
  <si>
    <t>SUM_CUR_AMT_GROUP</t>
  </si>
  <si>
    <t>SUM_CUR_AMT_SUBGROUP</t>
  </si>
  <si>
    <t>TRX_TYPE</t>
  </si>
  <si>
    <t>AMOUNT</t>
  </si>
  <si>
    <t>CUR_AMOUNT</t>
  </si>
  <si>
    <t>DAY</t>
  </si>
  <si>
    <t>Gross</t>
  </si>
  <si>
    <t>N</t>
  </si>
  <si>
    <t>Accomodation</t>
  </si>
  <si>
    <t>REVENUE</t>
  </si>
  <si>
    <t>Net</t>
  </si>
  <si>
    <t>MONTH</t>
  </si>
  <si>
    <t>YEAR</t>
  </si>
  <si>
    <t>Extra bed</t>
  </si>
  <si>
    <t>Upgrade</t>
  </si>
  <si>
    <t>Late Check Out</t>
  </si>
  <si>
    <t>No-Show 0%</t>
  </si>
  <si>
    <t>Cancellation fee 0%</t>
  </si>
  <si>
    <t>Discount Agency 7% VAT</t>
  </si>
  <si>
    <t>Discount Agency 20%</t>
  </si>
  <si>
    <t>Early Departure</t>
  </si>
  <si>
    <t>Early Checkin</t>
  </si>
  <si>
    <t>Overbooking</t>
  </si>
  <si>
    <t>Cancellation Insurance</t>
  </si>
  <si>
    <t>Supplementary charge</t>
  </si>
  <si>
    <t>Discount 10%</t>
  </si>
  <si>
    <t>Discount 20%</t>
  </si>
  <si>
    <t>Accommodation VAT/FDCST Exempt</t>
  </si>
  <si>
    <t>Accommodation VAT Exempt</t>
  </si>
  <si>
    <t>Board Inc. Breakfast (Internal Use)</t>
  </si>
  <si>
    <t>Board Inc. Lunch (Internal Use)</t>
  </si>
  <si>
    <t>Board Inc. Dinner (Internal Use)</t>
  </si>
  <si>
    <t>Board Inc. All Inclusive (Internal Use)</t>
  </si>
  <si>
    <t>Breakfast Not Included</t>
  </si>
  <si>
    <t>Lunch Not Included</t>
  </si>
  <si>
    <t>Dinner Not Included</t>
  </si>
  <si>
    <t>Board Inc. Breakfast VAT/FDCST Exempt (Internal use)</t>
  </si>
  <si>
    <t>Board Inc. Lunch VAT/FDCST Exempt (Internal Use)</t>
  </si>
  <si>
    <t>Board Inc. Dinner VAT/FDCST Exempt (Internal Use)</t>
  </si>
  <si>
    <t>Breakfast Non Included VAT/FDCST Exempt</t>
  </si>
  <si>
    <t>Lunch Non Included VAT/FDCST Exempt</t>
  </si>
  <si>
    <t>Dinner Non Included VAT/FDCST Exempt</t>
  </si>
  <si>
    <t>Board Inc. Breakfast VAT Exempt (Internal Use)</t>
  </si>
  <si>
    <t>Board Inc. Lunch VAT Exempt (Internal Use)</t>
  </si>
  <si>
    <t>Board Inc. Dinner VAT Exempt (Internal Use)</t>
  </si>
  <si>
    <t>Breakfast Not Included VAT Exempt</t>
  </si>
  <si>
    <t>Lunch Not Included VAT Exempt</t>
  </si>
  <si>
    <t>Dinner Not Included VAT Exempt</t>
  </si>
  <si>
    <t>Upgrade RO-BB</t>
  </si>
  <si>
    <t>Upgrade RO-HB</t>
  </si>
  <si>
    <t>Upgrade RO-FB</t>
  </si>
  <si>
    <t>Upgrade HB-FB</t>
  </si>
  <si>
    <t>Upgrade BB-HB</t>
  </si>
  <si>
    <t>Upgrade BB-FB</t>
  </si>
  <si>
    <t>Le Bar : Boisson / Beverage</t>
  </si>
  <si>
    <t>Le Bar : Nourriture / Food</t>
  </si>
  <si>
    <t>Le Bar: Boisson / Beverage VAT Exempt</t>
  </si>
  <si>
    <t>Le Bar: Nourriture / Food VAT Exempt</t>
  </si>
  <si>
    <t>Le Bar : Boisson / Beverage VAT/FDCST Exempt</t>
  </si>
  <si>
    <t>Le Bar : Nourriture / Food VAT/FDCST Exempt</t>
  </si>
  <si>
    <t>Golden Wave: Boisson / Beverage</t>
  </si>
  <si>
    <t>Golden Wave: Nourriture / Food</t>
  </si>
  <si>
    <t>Lobby Bar : Boisson / Beverage</t>
  </si>
  <si>
    <t>Lobby Bar: Nourriture / Food</t>
  </si>
  <si>
    <t>Blue Sky: Boisson / Beverage</t>
  </si>
  <si>
    <t>Blue Sky: Nourriture / Food</t>
  </si>
  <si>
    <t>Restaurant Ediwane: PDJ Non Inclus / Breakfast Not Included</t>
  </si>
  <si>
    <t>Restaurant Ediwane: PDJ Supplementaire / Extra Breakfast</t>
  </si>
  <si>
    <t>Restaurant Ediwane: Dejeuner Nourriture / Lunch Food</t>
  </si>
  <si>
    <t>Restaurant Ediwane: Dejeuner Boisson / Lunch Beverage</t>
  </si>
  <si>
    <t>Restaurant Ediwane: Diner Nourriture / Dinner Food</t>
  </si>
  <si>
    <t>Restaurant Ediwane: Diner Boisson / Dinner Beverage</t>
  </si>
  <si>
    <t>Restaurant Le Libano: Dejeuner Nourriture / Lunch Food</t>
  </si>
  <si>
    <t>Restaurant Le Libano: Dejeuner Boisson / Lunch Beverage</t>
  </si>
  <si>
    <t>Restaurant Le Libano: Diner Nourriture / Dinner Food</t>
  </si>
  <si>
    <t>Restaurant Le Libano: Diner Boisson / Dinner Beverage</t>
  </si>
  <si>
    <t>Minibar Non-Alcoolis  / Minibar Non Alcoholic</t>
  </si>
  <si>
    <t>Minibar Nourriture / Minibar Food</t>
  </si>
  <si>
    <t>Room Service: Nourriture / Food</t>
  </si>
  <si>
    <t>Room Service: Boisson /  Beverage</t>
  </si>
  <si>
    <t>Frais Room Service / Room Service charge</t>
  </si>
  <si>
    <t>Cocktails Nourriture / Cocktails Food</t>
  </si>
  <si>
    <t>Cocktails Boisson / Cocktails Beverage</t>
  </si>
  <si>
    <t>Diner Gala Nourriture / Gala Dinner Food</t>
  </si>
  <si>
    <t>Diner Gala Boisson / Gala Dinner Beverage</t>
  </si>
  <si>
    <t>Dejeuner D'affaires Nourriture / Business Lunch Food</t>
  </si>
  <si>
    <t>Dejeuner D'affaires Boisson / Business Lunch Beverage</t>
  </si>
  <si>
    <t>Pause Caf  / Coffee Break</t>
  </si>
  <si>
    <t>Open Bar</t>
  </si>
  <si>
    <t>Pique-nique / Picnic</t>
  </si>
  <si>
    <t>Banquets Nourriture / Banquets Food</t>
  </si>
  <si>
    <t>Banquets Boisson / Banquets Beverage</t>
  </si>
  <si>
    <t>Diner D'affaires Nourriture / Business Dinner Food</t>
  </si>
  <si>
    <t>Diner D'affaires Boisson / Business Dinner Beverage</t>
  </si>
  <si>
    <t>Banquets Nourriture VAT/FDCST Exempt</t>
  </si>
  <si>
    <t>Banquets Boisson VAT/FDCST Exempt</t>
  </si>
  <si>
    <t>Banquets: Nourriture VAT Exempt</t>
  </si>
  <si>
    <t>Banquets: Boisson VAT Exempt</t>
  </si>
  <si>
    <t>Restaurant Ediwane: PDJ Non Inc VAT/FDCST Exempt</t>
  </si>
  <si>
    <t>Restaurant Ediwane: Dejeuner Nour. VAT/FDCST Exempt</t>
  </si>
  <si>
    <t>Restaurant Ediwane: Dejeuneur Boi. VAT/FDCST Exempt</t>
  </si>
  <si>
    <t>Restaurant Ediwane: Diner Nour. VAT/FDCST Exempt</t>
  </si>
  <si>
    <t>Restaurant Ediwane: Diner Boi. VAT/FDCST Exempt</t>
  </si>
  <si>
    <t>Restaurant Ediwane: PDJ Non Inc VAT Exempt</t>
  </si>
  <si>
    <t>Restaurant Ediwane: Dejeuner Nour. VAT Exempt</t>
  </si>
  <si>
    <t>Restaurant Ediwane: Dejeuner Boi. VAT Exempt</t>
  </si>
  <si>
    <t>Restaurant Ediwane: Diner Nour. VAT Exempt</t>
  </si>
  <si>
    <t>Restaurant Ediwane: Diner Boi. VAT Exempt</t>
  </si>
  <si>
    <t>Laundry</t>
  </si>
  <si>
    <t>Pressing / Dry Cleaner</t>
  </si>
  <si>
    <t>Parking</t>
  </si>
  <si>
    <t>Commission devises / Foreign Currency Commission</t>
  </si>
  <si>
    <t>Telephone</t>
  </si>
  <si>
    <t>Wifi</t>
  </si>
  <si>
    <t>Fax</t>
  </si>
  <si>
    <t>Tickets de Loisirs / Leisure Tickets</t>
  </si>
  <si>
    <t>Pay TV</t>
  </si>
  <si>
    <t>Tobacco</t>
  </si>
  <si>
    <t>Rent Paddel</t>
  </si>
  <si>
    <t>Journaux / Newspaper</t>
  </si>
  <si>
    <t>Cybercorner</t>
  </si>
  <si>
    <t>Porterage</t>
  </si>
  <si>
    <t>Taxi / Transfer Guest</t>
  </si>
  <si>
    <t>Acces Piscine / Pool Access</t>
  </si>
  <si>
    <t>Traitements-Massages / Body Treatments-Massages</t>
  </si>
  <si>
    <t>Boutique</t>
  </si>
  <si>
    <t>Wifi VAT Exempt</t>
  </si>
  <si>
    <t>Wifi VAT/FDCST Exempt</t>
  </si>
  <si>
    <t>Location Salle de Reunion / Meeting Room Rent</t>
  </si>
  <si>
    <t>Audiovisual</t>
  </si>
  <si>
    <t>Fleurs / Flowers</t>
  </si>
  <si>
    <t>Autre Equipement / Other Lounges Equipment</t>
  </si>
  <si>
    <t>Garantie Chambre Non Occup e / Penalities</t>
  </si>
  <si>
    <t>Meeting Room Rental VAT/FCST Exempt</t>
  </si>
  <si>
    <t>Audiovisuals VAT/FDCST Exempt</t>
  </si>
  <si>
    <t>Location Local 1 / Local 1 Rent</t>
  </si>
  <si>
    <t>Location Local 2 / Local 2 Rent</t>
  </si>
  <si>
    <t>Traitement SPA / SPA treatment</t>
  </si>
  <si>
    <t>Traitement Gym / Gym Treatment</t>
  </si>
  <si>
    <t>Produits SPA / SPA Products</t>
  </si>
  <si>
    <t>Miscellaneous 7%</t>
  </si>
  <si>
    <t xml:space="preserve">        7070I       </t>
  </si>
  <si>
    <t>7070I</t>
  </si>
  <si>
    <t>Owner Revenue Posting</t>
  </si>
  <si>
    <t xml:space="preserve">        7080I       </t>
  </si>
  <si>
    <t>7080I</t>
  </si>
  <si>
    <t>Travel Agent Commission</t>
  </si>
  <si>
    <t>LOGO</t>
  </si>
  <si>
    <t>AMOUNT_DEFAULT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</si>
</sst>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m/d/yyyy"/>
    <numFmt numFmtId="166" formatCode="_-* #,##0\ _€_-;\-* #,##0\ _€_-;_-* &quot;-&quot;??\ _€_-;_-@_-"/>
    <numFmt numFmtId="167" formatCode="#,##0_ ;\-#,##0\ "/>
    <numFmt numFmtId="168" formatCode="_-* #,##0.000\ _€_-;\-* #,##0.000\ _€_-;_-* &quot;-&quot;??\ _€_-;_-@_-"/>
    <numFmt numFmtId="169" formatCode="_-* #,##0.000\ _€_-;\-* #,##0.000\ _€_-;_-* &quot;-&quot;???\ _€_-;_-@_-"/>
    <numFmt numFmtId="170" formatCode="_-* #,##0.000\ _D_T_-;\-* #,##0.000\ _D_T_-;_-* &quot;-&quot;???\ _D_T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theme="9"/>
      </patternFill>
    </fill>
    <fill>
      <patternFill patternType="solid">
        <fgColor theme="9" tint="0.79998168889431442"/>
        <bgColor theme="9" tint="0.79998168889431442"/>
      </patternFill>
    </fill>
  </fills>
  <borders count="10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9" tint="0.39997558519241921"/>
      </top>
      <bottom style="thin">
        <color theme="9" tint="0.39997558519241921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</cellStyleXfs>
  <cellXfs count="5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wrapText="1"/>
    </xf>
    <xf numFmtId="0" fontId="3" fillId="4" borderId="2" xfId="0" applyFont="1" applyFill="1" applyBorder="1" applyAlignment="1">
      <alignment horizontal="center" wrapText="1"/>
    </xf>
    <xf numFmtId="14" fontId="3" fillId="4" borderId="2" xfId="0" applyNumberFormat="1" applyFont="1" applyFill="1" applyBorder="1" applyAlignment="1">
      <alignment horizontal="center" wrapText="1"/>
    </xf>
    <xf numFmtId="0" fontId="3" fillId="5" borderId="2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wrapText="1"/>
    </xf>
    <xf numFmtId="0" fontId="3" fillId="4" borderId="4" xfId="0" applyFont="1" applyFill="1" applyBorder="1" applyAlignment="1">
      <alignment wrapText="1"/>
    </xf>
    <xf numFmtId="0" fontId="3" fillId="5" borderId="3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wrapText="1"/>
    </xf>
    <xf numFmtId="0" fontId="0" fillId="6" borderId="5" xfId="0" applyFill="1" applyBorder="1"/>
    <xf numFmtId="0" fontId="4" fillId="6" borderId="5" xfId="0" applyFont="1" applyFill="1" applyBorder="1"/>
    <xf numFmtId="0" fontId="3" fillId="4" borderId="3" xfId="0" applyFont="1" applyFill="1" applyBorder="1" applyAlignment="1">
      <alignment horizontal="center" wrapText="1"/>
    </xf>
    <xf numFmtId="0" fontId="5" fillId="4" borderId="3" xfId="0" applyFont="1" applyFill="1" applyBorder="1" applyAlignment="1">
      <alignment horizontal="center" wrapText="1"/>
    </xf>
    <xf numFmtId="0" fontId="5" fillId="4" borderId="6" xfId="0" applyFont="1" applyFill="1" applyBorder="1" applyAlignment="1">
      <alignment horizontal="center" wrapText="1"/>
    </xf>
    <xf numFmtId="0" fontId="6" fillId="2" borderId="2" xfId="2" applyFont="1" applyFill="1" applyBorder="1" applyAlignment="1">
      <alignment horizontal="center" wrapText="1"/>
    </xf>
    <xf numFmtId="0" fontId="6" fillId="2" borderId="1" xfId="2" applyFont="1" applyFill="1" applyBorder="1" applyAlignment="1">
      <alignment horizontal="center" wrapText="1"/>
    </xf>
    <xf numFmtId="165" fontId="4" fillId="2" borderId="7" xfId="3" applyNumberFormat="1" applyFont="1" applyFill="1" applyBorder="1" applyAlignment="1">
      <alignment horizontal="center"/>
    </xf>
    <xf numFmtId="0" fontId="4" fillId="2" borderId="7" xfId="1" applyNumberFormat="1" applyFont="1" applyFill="1" applyBorder="1"/>
    <xf numFmtId="166" fontId="4" fillId="3" borderId="7" xfId="3" applyNumberFormat="1" applyFont="1" applyFill="1" applyBorder="1"/>
    <xf numFmtId="166" fontId="4" fillId="4" borderId="7" xfId="3" applyNumberFormat="1" applyFont="1" applyFill="1" applyBorder="1"/>
    <xf numFmtId="167" fontId="4" fillId="4" borderId="7" xfId="3" applyNumberFormat="1" applyFont="1" applyFill="1" applyBorder="1"/>
    <xf numFmtId="168" fontId="4" fillId="4" borderId="7" xfId="3" applyNumberFormat="1" applyFont="1" applyFill="1" applyBorder="1"/>
    <xf numFmtId="166" fontId="4" fillId="5" borderId="7" xfId="3" applyNumberFormat="1" applyFont="1" applyFill="1" applyBorder="1"/>
    <xf numFmtId="168" fontId="4" fillId="5" borderId="7" xfId="3" applyNumberFormat="1" applyFont="1" applyFill="1" applyBorder="1"/>
    <xf numFmtId="166" fontId="0" fillId="3" borderId="7" xfId="3" applyNumberFormat="1" applyFont="1" applyFill="1" applyBorder="1"/>
    <xf numFmtId="166" fontId="0" fillId="2" borderId="7" xfId="3" applyNumberFormat="1" applyFont="1" applyFill="1" applyBorder="1"/>
    <xf numFmtId="168" fontId="4" fillId="2" borderId="7" xfId="3" applyNumberFormat="1" applyFont="1" applyFill="1" applyBorder="1"/>
    <xf numFmtId="168" fontId="0" fillId="2" borderId="7" xfId="3" applyNumberFormat="1" applyFont="1" applyFill="1" applyBorder="1"/>
    <xf numFmtId="168" fontId="0" fillId="3" borderId="7" xfId="3" applyNumberFormat="1" applyFont="1" applyFill="1" applyBorder="1"/>
    <xf numFmtId="168" fontId="4" fillId="4" borderId="8" xfId="3" applyNumberFormat="1" applyFont="1" applyFill="1" applyBorder="1" applyAlignment="1"/>
    <xf numFmtId="168" fontId="0" fillId="5" borderId="7" xfId="3" applyNumberFormat="1" applyFont="1" applyFill="1" applyBorder="1"/>
    <xf numFmtId="168" fontId="0" fillId="4" borderId="7" xfId="3" applyNumberFormat="1" applyFont="1" applyFill="1" applyBorder="1"/>
    <xf numFmtId="169" fontId="0" fillId="0" borderId="0" xfId="0" applyNumberFormat="1"/>
    <xf numFmtId="165" fontId="4" fillId="7" borderId="0" xfId="3" applyNumberFormat="1" applyFont="1" applyFill="1" applyBorder="1" applyAlignment="1">
      <alignment horizontal="center"/>
    </xf>
    <xf numFmtId="0" fontId="4" fillId="7" borderId="0" xfId="1" applyNumberFormat="1" applyFont="1" applyFill="1" applyBorder="1"/>
    <xf numFmtId="166" fontId="4" fillId="7" borderId="0" xfId="3" applyNumberFormat="1" applyFont="1" applyFill="1" applyBorder="1"/>
    <xf numFmtId="0" fontId="2" fillId="8" borderId="9" xfId="0" applyFont="1" applyFill="1" applyBorder="1"/>
    <xf numFmtId="168" fontId="4" fillId="7" borderId="0" xfId="3" applyNumberFormat="1" applyFont="1" applyFill="1" applyBorder="1"/>
    <xf numFmtId="0" fontId="0" fillId="7" borderId="0" xfId="0" applyFill="1"/>
    <xf numFmtId="168" fontId="0" fillId="7" borderId="0" xfId="3" applyNumberFormat="1" applyFont="1" applyFill="1" applyBorder="1"/>
    <xf numFmtId="166" fontId="0" fillId="7" borderId="0" xfId="3" applyNumberFormat="1" applyFont="1" applyFill="1" applyBorder="1"/>
    <xf numFmtId="0" fontId="7" fillId="0" borderId="0" xfId="0" applyFont="1" applyAlignment="1">
      <alignment vertical="center"/>
    </xf>
    <xf numFmtId="0" fontId="0" fillId="9" borderId="9" xfId="0" applyFill="1" applyBorder="1"/>
    <xf numFmtId="0" fontId="0" fillId="9" borderId="9" xfId="0" quotePrefix="1" applyFill="1" applyBorder="1"/>
    <xf numFmtId="0" fontId="0" fillId="0" borderId="9" xfId="0" applyBorder="1"/>
    <xf numFmtId="168" fontId="4" fillId="7" borderId="0" xfId="3" applyNumberFormat="1" applyFont="1" applyFill="1" applyBorder="1" applyAlignment="1"/>
    <xf numFmtId="0" fontId="7" fillId="0" borderId="0" xfId="0" quotePrefix="1" applyFont="1" applyAlignment="1">
      <alignment vertical="center"/>
    </xf>
    <xf numFmtId="164" fontId="0" fillId="7" borderId="0" xfId="3" applyFont="1" applyFill="1" applyBorder="1"/>
    <xf numFmtId="170" fontId="0" fillId="7" borderId="0" xfId="0" applyNumberFormat="1" applyFill="1"/>
    <xf numFmtId="0" fontId="7" fillId="0" borderId="0" xfId="0" quotePrefix="1" applyFont="1" applyAlignment="1">
      <alignment vertical="top" wrapText="1"/>
    </xf>
    <xf numFmtId="22" fontId="7" fillId="0" borderId="0" xfId="0" applyNumberFormat="1" applyFont="1" applyAlignment="1">
      <alignment vertical="center"/>
    </xf>
    <xf numFmtId="0" fontId="0" fillId="9" borderId="9" xfId="0" quotePrefix="1" applyFill="1" applyBorder="1" applyAlignment="1">
      <alignment horizontal="left" vertical="top"/>
    </xf>
    <xf numFmtId="170" fontId="7" fillId="0" borderId="0" xfId="0" applyNumberFormat="1" applyFont="1" applyAlignment="1">
      <alignment vertical="center"/>
    </xf>
    <xf numFmtId="49" fontId="7" fillId="0" borderId="0" xfId="0" applyNumberFormat="1" applyFont="1" applyAlignment="1">
      <alignment vertical="center"/>
    </xf>
  </cellXfs>
  <cellStyles count="4">
    <cellStyle name="Milliers" xfId="1" builtinId="3"/>
    <cellStyle name="Milliers 2 2 2 8" xfId="3" xr:uid="{B1747B69-630F-4F9C-9A47-9A9E4A56232C}"/>
    <cellStyle name="Normal" xfId="0" builtinId="0"/>
    <cellStyle name="Normal 10 22 2 2" xfId="2" xr:uid="{9B4A40A7-E54A-4AF4-A4F1-9D74D4E0E4D9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CD01USACCM\Documents\reporting\Actualisation%20feuille%20du%20president%20Vtext%202023.xlsm" TargetMode="External"/><Relationship Id="rId1" Type="http://schemas.openxmlformats.org/officeDocument/2006/relationships/externalLinkPath" Target="Actualisation%20feuille%20du%20president%20Vtext%20202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Menu"/>
      <sheetName val="ENVOI"/>
      <sheetName val="TransposeBudget"/>
      <sheetName val="2023"/>
      <sheetName val="imput"/>
      <sheetName val="RTC"/>
      <sheetName val="FM"/>
      <sheetName val="FTS"/>
      <sheetName val="PTC"/>
      <sheetName val="Budget 2023"/>
      <sheetName val="2022"/>
      <sheetName val="2020"/>
      <sheetName val="2021"/>
      <sheetName val="2019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R1" t="str">
            <v>DESCRIPTION</v>
          </cell>
          <cell r="V1" t="str">
            <v>HEADING_1</v>
          </cell>
          <cell r="W1" t="str">
            <v>HEADING_2</v>
          </cell>
          <cell r="X1" t="str">
            <v>SUM_AMOUNT</v>
          </cell>
        </row>
        <row r="2">
          <cell r="R2" t="str">
            <v>Total Rooms in Hotel</v>
          </cell>
          <cell r="V2">
            <v>2023</v>
          </cell>
          <cell r="W2" t="str">
            <v>DAY</v>
          </cell>
          <cell r="X2">
            <v>130</v>
          </cell>
        </row>
        <row r="3">
          <cell r="R3" t="str">
            <v>Total Rooms in Hotel</v>
          </cell>
          <cell r="V3">
            <v>2023</v>
          </cell>
          <cell r="W3" t="str">
            <v>MONTH</v>
          </cell>
          <cell r="X3">
            <v>130</v>
          </cell>
        </row>
        <row r="4">
          <cell r="R4" t="str">
            <v>Total Rooms in Hotel</v>
          </cell>
          <cell r="V4">
            <v>2023</v>
          </cell>
          <cell r="W4" t="str">
            <v>YEAR</v>
          </cell>
          <cell r="X4">
            <v>39650</v>
          </cell>
        </row>
        <row r="5">
          <cell r="R5" t="str">
            <v>Total Rooms in Hotel</v>
          </cell>
          <cell r="V5">
            <v>2022</v>
          </cell>
          <cell r="W5" t="str">
            <v>DAY</v>
          </cell>
          <cell r="X5">
            <v>130</v>
          </cell>
        </row>
        <row r="6">
          <cell r="R6" t="str">
            <v>Total Rooms in Hotel</v>
          </cell>
          <cell r="V6">
            <v>2022</v>
          </cell>
          <cell r="W6" t="str">
            <v>MONTH</v>
          </cell>
          <cell r="X6">
            <v>130</v>
          </cell>
        </row>
        <row r="7">
          <cell r="R7" t="str">
            <v>Total Rooms in Hotel</v>
          </cell>
          <cell r="V7">
            <v>2022</v>
          </cell>
          <cell r="W7" t="str">
            <v>YEAR</v>
          </cell>
          <cell r="X7">
            <v>39650</v>
          </cell>
        </row>
        <row r="8">
          <cell r="R8" t="str">
            <v>Rooms Occupied</v>
          </cell>
          <cell r="V8">
            <v>2023</v>
          </cell>
          <cell r="W8" t="str">
            <v>DAY</v>
          </cell>
          <cell r="X8">
            <v>54</v>
          </cell>
        </row>
        <row r="9">
          <cell r="R9" t="str">
            <v>Rooms Occupied</v>
          </cell>
          <cell r="V9">
            <v>2023</v>
          </cell>
          <cell r="W9" t="str">
            <v>MONTH</v>
          </cell>
          <cell r="X9">
            <v>54</v>
          </cell>
        </row>
        <row r="10">
          <cell r="R10" t="str">
            <v>Rooms Occupied</v>
          </cell>
          <cell r="V10">
            <v>2023</v>
          </cell>
          <cell r="W10" t="str">
            <v>YEAR</v>
          </cell>
          <cell r="X10">
            <v>11673</v>
          </cell>
        </row>
        <row r="11">
          <cell r="R11" t="str">
            <v>Rooms Occupied</v>
          </cell>
          <cell r="V11">
            <v>2022</v>
          </cell>
          <cell r="W11" t="str">
            <v>DAY</v>
          </cell>
          <cell r="X11">
            <v>37</v>
          </cell>
        </row>
        <row r="12">
          <cell r="R12" t="str">
            <v>Rooms Occupied</v>
          </cell>
          <cell r="V12">
            <v>2022</v>
          </cell>
          <cell r="W12" t="str">
            <v>MONTH</v>
          </cell>
          <cell r="X12">
            <v>37</v>
          </cell>
        </row>
        <row r="13">
          <cell r="R13" t="str">
            <v>Rooms Occupied</v>
          </cell>
          <cell r="V13">
            <v>2022</v>
          </cell>
          <cell r="W13" t="str">
            <v>YEAR</v>
          </cell>
          <cell r="X13">
            <v>9158</v>
          </cell>
        </row>
        <row r="14">
          <cell r="R14" t="str">
            <v>Total Rooms in Hotel minus OOO Rooms</v>
          </cell>
          <cell r="V14">
            <v>2023</v>
          </cell>
          <cell r="W14" t="str">
            <v>DAY</v>
          </cell>
          <cell r="X14">
            <v>130</v>
          </cell>
        </row>
        <row r="15">
          <cell r="R15" t="str">
            <v>Total Rooms in Hotel minus OOO Rooms</v>
          </cell>
          <cell r="V15">
            <v>2023</v>
          </cell>
          <cell r="W15" t="str">
            <v>MONTH</v>
          </cell>
          <cell r="X15">
            <v>130</v>
          </cell>
        </row>
        <row r="16">
          <cell r="R16" t="str">
            <v>Total Rooms in Hotel minus OOO Rooms</v>
          </cell>
          <cell r="V16">
            <v>2023</v>
          </cell>
          <cell r="W16" t="str">
            <v>YEAR</v>
          </cell>
          <cell r="X16">
            <v>39650</v>
          </cell>
        </row>
        <row r="17">
          <cell r="R17" t="str">
            <v>Total Rooms in Hotel minus OOO Rooms</v>
          </cell>
          <cell r="V17">
            <v>2022</v>
          </cell>
          <cell r="W17" t="str">
            <v>DAY</v>
          </cell>
          <cell r="X17">
            <v>130</v>
          </cell>
        </row>
        <row r="18">
          <cell r="R18" t="str">
            <v>Total Rooms in Hotel minus OOO Rooms</v>
          </cell>
          <cell r="V18">
            <v>2022</v>
          </cell>
          <cell r="W18" t="str">
            <v>MONTH</v>
          </cell>
          <cell r="X18">
            <v>130</v>
          </cell>
        </row>
        <row r="19">
          <cell r="R19" t="str">
            <v>Total Rooms in Hotel minus OOO Rooms</v>
          </cell>
          <cell r="V19">
            <v>2022</v>
          </cell>
          <cell r="W19" t="str">
            <v>YEAR</v>
          </cell>
          <cell r="X19">
            <v>39650</v>
          </cell>
        </row>
        <row r="20">
          <cell r="R20" t="str">
            <v>Available Rooms</v>
          </cell>
          <cell r="V20">
            <v>2023</v>
          </cell>
          <cell r="W20" t="str">
            <v>DAY</v>
          </cell>
          <cell r="X20">
            <v>76</v>
          </cell>
        </row>
        <row r="21">
          <cell r="R21" t="str">
            <v>Available Rooms</v>
          </cell>
          <cell r="V21">
            <v>2023</v>
          </cell>
          <cell r="W21" t="str">
            <v>MONTH</v>
          </cell>
          <cell r="X21">
            <v>76</v>
          </cell>
        </row>
        <row r="22">
          <cell r="R22" t="str">
            <v>Available Rooms</v>
          </cell>
          <cell r="V22">
            <v>2023</v>
          </cell>
          <cell r="W22" t="str">
            <v>YEAR</v>
          </cell>
          <cell r="X22">
            <v>27977</v>
          </cell>
        </row>
        <row r="23">
          <cell r="R23" t="str">
            <v>Available Rooms</v>
          </cell>
          <cell r="V23">
            <v>2022</v>
          </cell>
          <cell r="W23" t="str">
            <v>DAY</v>
          </cell>
          <cell r="X23">
            <v>93</v>
          </cell>
        </row>
        <row r="24">
          <cell r="R24" t="str">
            <v>Available Rooms</v>
          </cell>
          <cell r="V24">
            <v>2022</v>
          </cell>
          <cell r="W24" t="str">
            <v>MONTH</v>
          </cell>
          <cell r="X24">
            <v>93</v>
          </cell>
        </row>
        <row r="25">
          <cell r="R25" t="str">
            <v>Available Rooms</v>
          </cell>
          <cell r="V25">
            <v>2022</v>
          </cell>
          <cell r="W25" t="str">
            <v>YEAR</v>
          </cell>
          <cell r="X25">
            <v>30492</v>
          </cell>
        </row>
        <row r="26">
          <cell r="R26" t="str">
            <v>Available Rooms minus OOO Rooms</v>
          </cell>
          <cell r="V26">
            <v>2023</v>
          </cell>
          <cell r="W26" t="str">
            <v>DAY</v>
          </cell>
          <cell r="X26">
            <v>76</v>
          </cell>
        </row>
        <row r="27">
          <cell r="R27" t="str">
            <v>Available Rooms minus OOO Rooms</v>
          </cell>
          <cell r="V27">
            <v>2023</v>
          </cell>
          <cell r="W27" t="str">
            <v>MONTH</v>
          </cell>
          <cell r="X27">
            <v>76</v>
          </cell>
        </row>
        <row r="28">
          <cell r="R28" t="str">
            <v>Available Rooms minus OOO Rooms</v>
          </cell>
          <cell r="V28">
            <v>2023</v>
          </cell>
          <cell r="W28" t="str">
            <v>YEAR</v>
          </cell>
          <cell r="X28">
            <v>27977</v>
          </cell>
        </row>
        <row r="29">
          <cell r="R29" t="str">
            <v>Available Rooms minus OOO Rooms</v>
          </cell>
          <cell r="V29">
            <v>2022</v>
          </cell>
          <cell r="W29" t="str">
            <v>DAY</v>
          </cell>
          <cell r="X29">
            <v>93</v>
          </cell>
        </row>
        <row r="30">
          <cell r="R30" t="str">
            <v>Available Rooms minus OOO Rooms</v>
          </cell>
          <cell r="V30">
            <v>2022</v>
          </cell>
          <cell r="W30" t="str">
            <v>MONTH</v>
          </cell>
          <cell r="X30">
            <v>93</v>
          </cell>
        </row>
        <row r="31">
          <cell r="R31" t="str">
            <v>Available Rooms minus OOO Rooms</v>
          </cell>
          <cell r="V31">
            <v>2022</v>
          </cell>
          <cell r="W31" t="str">
            <v>YEAR</v>
          </cell>
          <cell r="X31">
            <v>30492</v>
          </cell>
        </row>
        <row r="32">
          <cell r="R32" t="str">
            <v>Complimentary Rooms</v>
          </cell>
          <cell r="V32">
            <v>2023</v>
          </cell>
          <cell r="W32" t="str">
            <v>DAY</v>
          </cell>
          <cell r="X32">
            <v>0</v>
          </cell>
        </row>
        <row r="33">
          <cell r="R33" t="str">
            <v>Complimentary Rooms</v>
          </cell>
          <cell r="V33">
            <v>2023</v>
          </cell>
          <cell r="W33" t="str">
            <v>MONTH</v>
          </cell>
          <cell r="X33">
            <v>0</v>
          </cell>
        </row>
        <row r="34">
          <cell r="R34" t="str">
            <v>Complimentary Rooms</v>
          </cell>
          <cell r="V34">
            <v>2023</v>
          </cell>
          <cell r="W34" t="str">
            <v>YEAR</v>
          </cell>
          <cell r="X34">
            <v>90</v>
          </cell>
        </row>
        <row r="35">
          <cell r="R35" t="str">
            <v>Complimentary Rooms</v>
          </cell>
          <cell r="V35">
            <v>2022</v>
          </cell>
          <cell r="W35" t="str">
            <v>DAY</v>
          </cell>
          <cell r="X35">
            <v>2</v>
          </cell>
        </row>
        <row r="36">
          <cell r="R36" t="str">
            <v>Complimentary Rooms</v>
          </cell>
          <cell r="V36">
            <v>2022</v>
          </cell>
          <cell r="W36" t="str">
            <v>MONTH</v>
          </cell>
          <cell r="X36">
            <v>2</v>
          </cell>
        </row>
        <row r="37">
          <cell r="R37" t="str">
            <v>Complimentary Rooms</v>
          </cell>
          <cell r="V37">
            <v>2022</v>
          </cell>
          <cell r="W37" t="str">
            <v>YEAR</v>
          </cell>
          <cell r="X37">
            <v>21</v>
          </cell>
        </row>
        <row r="38">
          <cell r="R38" t="str">
            <v>House Use Rooms</v>
          </cell>
          <cell r="V38">
            <v>2023</v>
          </cell>
          <cell r="W38" t="str">
            <v>DAY</v>
          </cell>
          <cell r="X38">
            <v>0</v>
          </cell>
        </row>
        <row r="39">
          <cell r="R39" t="str">
            <v>House Use Rooms</v>
          </cell>
          <cell r="V39">
            <v>2023</v>
          </cell>
          <cell r="W39" t="str">
            <v>MONTH</v>
          </cell>
          <cell r="X39">
            <v>0</v>
          </cell>
        </row>
        <row r="40">
          <cell r="R40" t="str">
            <v>House Use Rooms</v>
          </cell>
          <cell r="V40">
            <v>2023</v>
          </cell>
          <cell r="W40" t="str">
            <v>YEAR</v>
          </cell>
          <cell r="X40">
            <v>21</v>
          </cell>
        </row>
        <row r="41">
          <cell r="R41" t="str">
            <v>House Use Rooms</v>
          </cell>
          <cell r="V41">
            <v>2022</v>
          </cell>
          <cell r="W41" t="str">
            <v>DAY</v>
          </cell>
          <cell r="X41">
            <v>0</v>
          </cell>
        </row>
        <row r="42">
          <cell r="R42" t="str">
            <v>House Use Rooms</v>
          </cell>
          <cell r="V42">
            <v>2022</v>
          </cell>
          <cell r="W42" t="str">
            <v>MONTH</v>
          </cell>
          <cell r="X42">
            <v>0</v>
          </cell>
        </row>
        <row r="43">
          <cell r="R43" t="str">
            <v>House Use Rooms</v>
          </cell>
          <cell r="V43">
            <v>2022</v>
          </cell>
          <cell r="W43" t="str">
            <v>YEAR</v>
          </cell>
          <cell r="X43">
            <v>157</v>
          </cell>
        </row>
        <row r="44">
          <cell r="R44" t="str">
            <v>Rooms Occupied minus Comp and House Use</v>
          </cell>
          <cell r="V44">
            <v>2023</v>
          </cell>
          <cell r="W44" t="str">
            <v>DAY</v>
          </cell>
          <cell r="X44">
            <v>54</v>
          </cell>
        </row>
        <row r="45">
          <cell r="R45" t="str">
            <v>Rooms Occupied minus Comp and House Use</v>
          </cell>
          <cell r="V45">
            <v>2023</v>
          </cell>
          <cell r="W45" t="str">
            <v>MONTH</v>
          </cell>
          <cell r="X45">
            <v>54</v>
          </cell>
        </row>
        <row r="46">
          <cell r="R46" t="str">
            <v>Rooms Occupied minus Comp and House Use</v>
          </cell>
          <cell r="V46">
            <v>2023</v>
          </cell>
          <cell r="W46" t="str">
            <v>YEAR</v>
          </cell>
          <cell r="X46">
            <v>11562</v>
          </cell>
        </row>
        <row r="47">
          <cell r="R47" t="str">
            <v>Rooms Occupied minus Comp and House Use</v>
          </cell>
          <cell r="V47">
            <v>2022</v>
          </cell>
          <cell r="W47" t="str">
            <v>DAY</v>
          </cell>
          <cell r="X47">
            <v>35</v>
          </cell>
        </row>
        <row r="48">
          <cell r="R48" t="str">
            <v>Rooms Occupied minus Comp and House Use</v>
          </cell>
          <cell r="V48">
            <v>2022</v>
          </cell>
          <cell r="W48" t="str">
            <v>MONTH</v>
          </cell>
          <cell r="X48">
            <v>35</v>
          </cell>
        </row>
        <row r="49">
          <cell r="R49" t="str">
            <v>Rooms Occupied minus Comp and House Use</v>
          </cell>
          <cell r="V49">
            <v>2022</v>
          </cell>
          <cell r="W49" t="str">
            <v>YEAR</v>
          </cell>
          <cell r="X49">
            <v>8980</v>
          </cell>
        </row>
        <row r="50">
          <cell r="R50" t="str">
            <v>Rooms Occupied minus House Use</v>
          </cell>
          <cell r="V50">
            <v>2023</v>
          </cell>
          <cell r="W50" t="str">
            <v>DAY</v>
          </cell>
          <cell r="X50">
            <v>54</v>
          </cell>
        </row>
        <row r="51">
          <cell r="R51" t="str">
            <v>Rooms Occupied minus House Use</v>
          </cell>
          <cell r="V51">
            <v>2023</v>
          </cell>
          <cell r="W51" t="str">
            <v>MONTH</v>
          </cell>
          <cell r="X51">
            <v>54</v>
          </cell>
        </row>
        <row r="52">
          <cell r="R52" t="str">
            <v>Rooms Occupied minus House Use</v>
          </cell>
          <cell r="V52">
            <v>2023</v>
          </cell>
          <cell r="W52" t="str">
            <v>YEAR</v>
          </cell>
          <cell r="X52">
            <v>11652</v>
          </cell>
        </row>
        <row r="53">
          <cell r="R53" t="str">
            <v>Rooms Occupied minus House Use</v>
          </cell>
          <cell r="V53">
            <v>2022</v>
          </cell>
          <cell r="W53" t="str">
            <v>DAY</v>
          </cell>
          <cell r="X53">
            <v>37</v>
          </cell>
        </row>
        <row r="54">
          <cell r="R54" t="str">
            <v>Rooms Occupied minus House Use</v>
          </cell>
          <cell r="V54">
            <v>2022</v>
          </cell>
          <cell r="W54" t="str">
            <v>MONTH</v>
          </cell>
          <cell r="X54">
            <v>37</v>
          </cell>
        </row>
        <row r="55">
          <cell r="R55" t="str">
            <v>Rooms Occupied minus House Use</v>
          </cell>
          <cell r="V55">
            <v>2022</v>
          </cell>
          <cell r="W55" t="str">
            <v>YEAR</v>
          </cell>
          <cell r="X55">
            <v>9001</v>
          </cell>
        </row>
        <row r="56">
          <cell r="R56" t="str">
            <v>Rooms Occupied minus Comp</v>
          </cell>
          <cell r="V56">
            <v>2023</v>
          </cell>
          <cell r="W56" t="str">
            <v>DAY</v>
          </cell>
          <cell r="X56">
            <v>54</v>
          </cell>
        </row>
        <row r="57">
          <cell r="R57" t="str">
            <v>Rooms Occupied minus Comp</v>
          </cell>
          <cell r="V57">
            <v>2023</v>
          </cell>
          <cell r="W57" t="str">
            <v>MONTH</v>
          </cell>
          <cell r="X57">
            <v>54</v>
          </cell>
        </row>
        <row r="58">
          <cell r="R58" t="str">
            <v>Rooms Occupied minus Comp</v>
          </cell>
          <cell r="V58">
            <v>2023</v>
          </cell>
          <cell r="W58" t="str">
            <v>YEAR</v>
          </cell>
          <cell r="X58">
            <v>11583</v>
          </cell>
        </row>
        <row r="59">
          <cell r="R59" t="str">
            <v>Rooms Occupied minus Comp</v>
          </cell>
          <cell r="V59">
            <v>2022</v>
          </cell>
          <cell r="W59" t="str">
            <v>DAY</v>
          </cell>
          <cell r="X59">
            <v>35</v>
          </cell>
        </row>
        <row r="60">
          <cell r="R60" t="str">
            <v>Rooms Occupied minus Comp</v>
          </cell>
          <cell r="V60">
            <v>2022</v>
          </cell>
          <cell r="W60" t="str">
            <v>MONTH</v>
          </cell>
          <cell r="X60">
            <v>35</v>
          </cell>
        </row>
        <row r="61">
          <cell r="R61" t="str">
            <v>Rooms Occupied minus Comp</v>
          </cell>
          <cell r="V61">
            <v>2022</v>
          </cell>
          <cell r="W61" t="str">
            <v>YEAR</v>
          </cell>
          <cell r="X61">
            <v>9137</v>
          </cell>
        </row>
        <row r="62">
          <cell r="R62" t="str">
            <v>Day Use Rooms</v>
          </cell>
          <cell r="V62">
            <v>2023</v>
          </cell>
          <cell r="W62" t="str">
            <v>DAY</v>
          </cell>
          <cell r="X62">
            <v>1</v>
          </cell>
        </row>
        <row r="63">
          <cell r="R63" t="str">
            <v>Day Use Rooms</v>
          </cell>
          <cell r="V63">
            <v>2023</v>
          </cell>
          <cell r="W63" t="str">
            <v>MONTH</v>
          </cell>
          <cell r="X63">
            <v>1</v>
          </cell>
        </row>
        <row r="64">
          <cell r="R64" t="str">
            <v>Day Use Rooms</v>
          </cell>
          <cell r="V64">
            <v>2023</v>
          </cell>
          <cell r="W64" t="str">
            <v>YEAR</v>
          </cell>
          <cell r="X64">
            <v>167</v>
          </cell>
        </row>
        <row r="65">
          <cell r="R65" t="str">
            <v>Day Use Rooms</v>
          </cell>
          <cell r="V65">
            <v>2022</v>
          </cell>
          <cell r="W65" t="str">
            <v>DAY</v>
          </cell>
          <cell r="X65">
            <v>0</v>
          </cell>
        </row>
        <row r="66">
          <cell r="R66" t="str">
            <v>Day Use Rooms</v>
          </cell>
          <cell r="V66">
            <v>2022</v>
          </cell>
          <cell r="W66" t="str">
            <v>MONTH</v>
          </cell>
          <cell r="X66">
            <v>0</v>
          </cell>
        </row>
        <row r="67">
          <cell r="R67" t="str">
            <v>Day Use Rooms</v>
          </cell>
          <cell r="V67">
            <v>2022</v>
          </cell>
          <cell r="W67" t="str">
            <v>YEAR</v>
          </cell>
          <cell r="X67">
            <v>150</v>
          </cell>
        </row>
        <row r="68">
          <cell r="R68" t="str">
            <v>Out of Order Rooms</v>
          </cell>
          <cell r="V68">
            <v>2023</v>
          </cell>
          <cell r="W68" t="str">
            <v>DAY</v>
          </cell>
          <cell r="X68">
            <v>0</v>
          </cell>
        </row>
        <row r="69">
          <cell r="R69" t="str">
            <v>Out of Order Rooms</v>
          </cell>
          <cell r="V69">
            <v>2023</v>
          </cell>
          <cell r="W69" t="str">
            <v>MONTH</v>
          </cell>
          <cell r="X69">
            <v>0</v>
          </cell>
        </row>
        <row r="70">
          <cell r="R70" t="str">
            <v>Out of Order Rooms</v>
          </cell>
          <cell r="V70">
            <v>2023</v>
          </cell>
          <cell r="W70" t="str">
            <v>YEAR</v>
          </cell>
          <cell r="X70">
            <v>0</v>
          </cell>
        </row>
        <row r="71">
          <cell r="R71" t="str">
            <v>Out of Order Rooms</v>
          </cell>
          <cell r="V71">
            <v>2022</v>
          </cell>
          <cell r="W71" t="str">
            <v>DAY</v>
          </cell>
          <cell r="X71">
            <v>0</v>
          </cell>
        </row>
        <row r="72">
          <cell r="R72" t="str">
            <v>Out of Order Rooms</v>
          </cell>
          <cell r="V72">
            <v>2022</v>
          </cell>
          <cell r="W72" t="str">
            <v>MONTH</v>
          </cell>
          <cell r="X72">
            <v>0</v>
          </cell>
        </row>
        <row r="73">
          <cell r="R73" t="str">
            <v>Out of Order Rooms</v>
          </cell>
          <cell r="V73">
            <v>2022</v>
          </cell>
          <cell r="W73" t="str">
            <v>YEAR</v>
          </cell>
          <cell r="X73">
            <v>0</v>
          </cell>
        </row>
        <row r="74">
          <cell r="R74" t="str">
            <v>Out of Service Rooms</v>
          </cell>
          <cell r="V74">
            <v>2023</v>
          </cell>
          <cell r="W74" t="str">
            <v>DAY</v>
          </cell>
          <cell r="X74">
            <v>0</v>
          </cell>
        </row>
        <row r="75">
          <cell r="R75" t="str">
            <v>Out of Service Rooms</v>
          </cell>
          <cell r="V75">
            <v>2023</v>
          </cell>
          <cell r="W75" t="str">
            <v>MONTH</v>
          </cell>
          <cell r="X75">
            <v>0</v>
          </cell>
        </row>
        <row r="76">
          <cell r="R76" t="str">
            <v>Out of Service Rooms</v>
          </cell>
          <cell r="V76">
            <v>2023</v>
          </cell>
          <cell r="W76" t="str">
            <v>YEAR</v>
          </cell>
          <cell r="X76">
            <v>0</v>
          </cell>
        </row>
        <row r="77">
          <cell r="R77" t="str">
            <v>Out of Service Rooms</v>
          </cell>
          <cell r="V77">
            <v>2022</v>
          </cell>
          <cell r="W77" t="str">
            <v>DAY</v>
          </cell>
          <cell r="X77">
            <v>0</v>
          </cell>
        </row>
        <row r="78">
          <cell r="R78" t="str">
            <v>Out of Service Rooms</v>
          </cell>
          <cell r="V78">
            <v>2022</v>
          </cell>
          <cell r="W78" t="str">
            <v>MONTH</v>
          </cell>
          <cell r="X78">
            <v>0</v>
          </cell>
        </row>
        <row r="79">
          <cell r="R79" t="str">
            <v>Out of Service Rooms</v>
          </cell>
          <cell r="V79">
            <v>2022</v>
          </cell>
          <cell r="W79" t="str">
            <v>YEAR</v>
          </cell>
          <cell r="X79">
            <v>0</v>
          </cell>
        </row>
        <row r="80">
          <cell r="R80" t="str">
            <v>In-House Adults</v>
          </cell>
          <cell r="V80">
            <v>2023</v>
          </cell>
          <cell r="W80" t="str">
            <v>DAY</v>
          </cell>
          <cell r="X80">
            <v>70</v>
          </cell>
        </row>
        <row r="81">
          <cell r="R81" t="str">
            <v>In-House Adults</v>
          </cell>
          <cell r="V81">
            <v>2023</v>
          </cell>
          <cell r="W81" t="str">
            <v>MONTH</v>
          </cell>
          <cell r="X81">
            <v>70</v>
          </cell>
        </row>
        <row r="82">
          <cell r="R82" t="str">
            <v>In-House Adults</v>
          </cell>
          <cell r="V82">
            <v>2023</v>
          </cell>
          <cell r="W82" t="str">
            <v>YEAR</v>
          </cell>
          <cell r="X82">
            <v>15500</v>
          </cell>
        </row>
        <row r="83">
          <cell r="R83" t="str">
            <v>In-House Adults</v>
          </cell>
          <cell r="V83">
            <v>2022</v>
          </cell>
          <cell r="W83" t="str">
            <v>DAY</v>
          </cell>
          <cell r="X83">
            <v>40</v>
          </cell>
        </row>
        <row r="84">
          <cell r="R84" t="str">
            <v>In-House Adults</v>
          </cell>
          <cell r="V84">
            <v>2022</v>
          </cell>
          <cell r="W84" t="str">
            <v>MONTH</v>
          </cell>
          <cell r="X84">
            <v>40</v>
          </cell>
        </row>
        <row r="85">
          <cell r="R85" t="str">
            <v>In-House Adults</v>
          </cell>
          <cell r="V85">
            <v>2022</v>
          </cell>
          <cell r="W85" t="str">
            <v>YEAR</v>
          </cell>
          <cell r="X85">
            <v>11975</v>
          </cell>
        </row>
        <row r="86">
          <cell r="R86" t="str">
            <v>In-House Children</v>
          </cell>
          <cell r="V86">
            <v>2023</v>
          </cell>
          <cell r="W86" t="str">
            <v>DAY</v>
          </cell>
          <cell r="X86">
            <v>2</v>
          </cell>
        </row>
        <row r="87">
          <cell r="R87" t="str">
            <v>In-House Children</v>
          </cell>
          <cell r="V87">
            <v>2023</v>
          </cell>
          <cell r="W87" t="str">
            <v>MONTH</v>
          </cell>
          <cell r="X87">
            <v>2</v>
          </cell>
        </row>
        <row r="88">
          <cell r="R88" t="str">
            <v>In-House Children</v>
          </cell>
          <cell r="V88">
            <v>2023</v>
          </cell>
          <cell r="W88" t="str">
            <v>YEAR</v>
          </cell>
          <cell r="X88">
            <v>191</v>
          </cell>
        </row>
        <row r="89">
          <cell r="R89" t="str">
            <v>In-House Children</v>
          </cell>
          <cell r="V89">
            <v>2022</v>
          </cell>
          <cell r="W89" t="str">
            <v>DAY</v>
          </cell>
          <cell r="X89">
            <v>1</v>
          </cell>
        </row>
        <row r="90">
          <cell r="R90" t="str">
            <v>In-House Children</v>
          </cell>
          <cell r="V90">
            <v>2022</v>
          </cell>
          <cell r="W90" t="str">
            <v>MONTH</v>
          </cell>
          <cell r="X90">
            <v>1</v>
          </cell>
        </row>
        <row r="91">
          <cell r="R91" t="str">
            <v>In-House Children</v>
          </cell>
          <cell r="V91">
            <v>2022</v>
          </cell>
          <cell r="W91" t="str">
            <v>YEAR</v>
          </cell>
          <cell r="X91">
            <v>258</v>
          </cell>
        </row>
        <row r="92">
          <cell r="R92" t="str">
            <v>Total In-House Persons</v>
          </cell>
          <cell r="V92">
            <v>2023</v>
          </cell>
          <cell r="W92" t="str">
            <v>DAY</v>
          </cell>
          <cell r="X92">
            <v>72</v>
          </cell>
        </row>
        <row r="93">
          <cell r="R93" t="str">
            <v>Total In-House Persons</v>
          </cell>
          <cell r="V93">
            <v>2023</v>
          </cell>
          <cell r="W93" t="str">
            <v>MONTH</v>
          </cell>
          <cell r="X93">
            <v>72</v>
          </cell>
        </row>
        <row r="94">
          <cell r="R94" t="str">
            <v>Total In-House Persons</v>
          </cell>
          <cell r="V94">
            <v>2023</v>
          </cell>
          <cell r="W94" t="str">
            <v>YEAR</v>
          </cell>
          <cell r="X94">
            <v>15691</v>
          </cell>
        </row>
        <row r="95">
          <cell r="R95" t="str">
            <v>Total In-House Persons</v>
          </cell>
          <cell r="V95">
            <v>2022</v>
          </cell>
          <cell r="W95" t="str">
            <v>DAY</v>
          </cell>
          <cell r="X95">
            <v>41</v>
          </cell>
        </row>
        <row r="96">
          <cell r="R96" t="str">
            <v>Total In-House Persons</v>
          </cell>
          <cell r="V96">
            <v>2022</v>
          </cell>
          <cell r="W96" t="str">
            <v>MONTH</v>
          </cell>
          <cell r="X96">
            <v>41</v>
          </cell>
        </row>
        <row r="97">
          <cell r="R97" t="str">
            <v>Total In-House Persons</v>
          </cell>
          <cell r="V97">
            <v>2022</v>
          </cell>
          <cell r="W97" t="str">
            <v>YEAR</v>
          </cell>
          <cell r="X97">
            <v>12233</v>
          </cell>
        </row>
        <row r="98">
          <cell r="R98" t="str">
            <v>Individual Persons In-House</v>
          </cell>
          <cell r="V98">
            <v>2023</v>
          </cell>
          <cell r="W98" t="str">
            <v>DAY</v>
          </cell>
          <cell r="X98">
            <v>72</v>
          </cell>
        </row>
        <row r="99">
          <cell r="R99" t="str">
            <v>Individual Persons In-House</v>
          </cell>
          <cell r="V99">
            <v>2023</v>
          </cell>
          <cell r="W99" t="str">
            <v>MONTH</v>
          </cell>
          <cell r="X99">
            <v>72</v>
          </cell>
        </row>
        <row r="100">
          <cell r="R100" t="str">
            <v>Individual Persons In-House</v>
          </cell>
          <cell r="V100">
            <v>2023</v>
          </cell>
          <cell r="W100" t="str">
            <v>YEAR</v>
          </cell>
          <cell r="X100">
            <v>13511</v>
          </cell>
        </row>
        <row r="101">
          <cell r="R101" t="str">
            <v>Individual Persons In-House</v>
          </cell>
          <cell r="V101">
            <v>2022</v>
          </cell>
          <cell r="W101" t="str">
            <v>DAY</v>
          </cell>
          <cell r="X101">
            <v>41</v>
          </cell>
        </row>
        <row r="102">
          <cell r="R102" t="str">
            <v>Individual Persons In-House</v>
          </cell>
          <cell r="V102">
            <v>2022</v>
          </cell>
          <cell r="W102" t="str">
            <v>MONTH</v>
          </cell>
          <cell r="X102">
            <v>41</v>
          </cell>
        </row>
        <row r="103">
          <cell r="R103" t="str">
            <v>Individual Persons In-House</v>
          </cell>
          <cell r="V103">
            <v>2022</v>
          </cell>
          <cell r="W103" t="str">
            <v>YEAR</v>
          </cell>
          <cell r="X103">
            <v>9010</v>
          </cell>
        </row>
        <row r="104">
          <cell r="R104" t="str">
            <v>Block Persons In-House</v>
          </cell>
          <cell r="V104">
            <v>2023</v>
          </cell>
          <cell r="W104" t="str">
            <v>DAY</v>
          </cell>
          <cell r="X104">
            <v>0</v>
          </cell>
        </row>
        <row r="105">
          <cell r="R105" t="str">
            <v>Block Persons In-House</v>
          </cell>
          <cell r="V105">
            <v>2023</v>
          </cell>
          <cell r="W105" t="str">
            <v>MONTH</v>
          </cell>
          <cell r="X105">
            <v>0</v>
          </cell>
        </row>
        <row r="106">
          <cell r="R106" t="str">
            <v>Block Persons In-House</v>
          </cell>
          <cell r="V106">
            <v>2023</v>
          </cell>
          <cell r="W106" t="str">
            <v>YEAR</v>
          </cell>
          <cell r="X106">
            <v>2180</v>
          </cell>
        </row>
        <row r="107">
          <cell r="R107" t="str">
            <v>Block Persons In-House</v>
          </cell>
          <cell r="V107">
            <v>2022</v>
          </cell>
          <cell r="W107" t="str">
            <v>DAY</v>
          </cell>
          <cell r="X107">
            <v>0</v>
          </cell>
        </row>
        <row r="108">
          <cell r="R108" t="str">
            <v>Block Persons In-House</v>
          </cell>
          <cell r="V108">
            <v>2022</v>
          </cell>
          <cell r="W108" t="str">
            <v>MONTH</v>
          </cell>
          <cell r="X108">
            <v>0</v>
          </cell>
        </row>
        <row r="109">
          <cell r="R109" t="str">
            <v>Block Persons In-House</v>
          </cell>
          <cell r="V109">
            <v>2022</v>
          </cell>
          <cell r="W109" t="str">
            <v>YEAR</v>
          </cell>
          <cell r="X109">
            <v>3223</v>
          </cell>
        </row>
        <row r="110">
          <cell r="R110" t="str">
            <v>Member Persons In-House</v>
          </cell>
          <cell r="V110">
            <v>2023</v>
          </cell>
          <cell r="W110" t="str">
            <v>DAY</v>
          </cell>
          <cell r="X110">
            <v>0</v>
          </cell>
        </row>
        <row r="111">
          <cell r="R111" t="str">
            <v>Member Persons In-House</v>
          </cell>
          <cell r="V111">
            <v>2023</v>
          </cell>
          <cell r="W111" t="str">
            <v>MONTH</v>
          </cell>
          <cell r="X111">
            <v>0</v>
          </cell>
        </row>
        <row r="112">
          <cell r="R112" t="str">
            <v>Member Persons In-House</v>
          </cell>
          <cell r="V112">
            <v>2023</v>
          </cell>
          <cell r="W112" t="str">
            <v>YEAR</v>
          </cell>
          <cell r="X112">
            <v>0</v>
          </cell>
        </row>
        <row r="113">
          <cell r="R113" t="str">
            <v>Member Persons In-House</v>
          </cell>
          <cell r="V113">
            <v>2022</v>
          </cell>
          <cell r="W113" t="str">
            <v>DAY</v>
          </cell>
          <cell r="X113">
            <v>0</v>
          </cell>
        </row>
        <row r="114">
          <cell r="R114" t="str">
            <v>Member Persons In-House</v>
          </cell>
          <cell r="V114">
            <v>2022</v>
          </cell>
          <cell r="W114" t="str">
            <v>MONTH</v>
          </cell>
          <cell r="X114">
            <v>0</v>
          </cell>
        </row>
        <row r="115">
          <cell r="R115" t="str">
            <v>Member Persons In-House</v>
          </cell>
          <cell r="V115">
            <v>2022</v>
          </cell>
          <cell r="W115" t="str">
            <v>YEAR</v>
          </cell>
          <cell r="X115">
            <v>0</v>
          </cell>
        </row>
        <row r="116">
          <cell r="R116" t="str">
            <v>VIP Persons In-House</v>
          </cell>
          <cell r="V116">
            <v>2023</v>
          </cell>
          <cell r="W116" t="str">
            <v>DAY</v>
          </cell>
          <cell r="X116">
            <v>0</v>
          </cell>
        </row>
        <row r="117">
          <cell r="R117" t="str">
            <v>VIP Persons In-House</v>
          </cell>
          <cell r="V117">
            <v>2023</v>
          </cell>
          <cell r="W117" t="str">
            <v>MONTH</v>
          </cell>
          <cell r="X117">
            <v>0</v>
          </cell>
        </row>
        <row r="118">
          <cell r="R118" t="str">
            <v>VIP Persons In-House</v>
          </cell>
          <cell r="V118">
            <v>2023</v>
          </cell>
          <cell r="W118" t="str">
            <v>YEAR</v>
          </cell>
          <cell r="X118">
            <v>301</v>
          </cell>
        </row>
        <row r="119">
          <cell r="R119" t="str">
            <v>VIP Persons In-House</v>
          </cell>
          <cell r="V119">
            <v>2022</v>
          </cell>
          <cell r="W119" t="str">
            <v>DAY</v>
          </cell>
          <cell r="X119">
            <v>1</v>
          </cell>
        </row>
        <row r="120">
          <cell r="R120" t="str">
            <v>VIP Persons In-House</v>
          </cell>
          <cell r="V120">
            <v>2022</v>
          </cell>
          <cell r="W120" t="str">
            <v>MONTH</v>
          </cell>
          <cell r="X120">
            <v>1</v>
          </cell>
        </row>
        <row r="121">
          <cell r="R121" t="str">
            <v>VIP Persons In-House</v>
          </cell>
          <cell r="V121">
            <v>2022</v>
          </cell>
          <cell r="W121" t="str">
            <v>YEAR</v>
          </cell>
          <cell r="X121">
            <v>112</v>
          </cell>
        </row>
        <row r="122">
          <cell r="R122" t="str">
            <v>Individual Rooms In-House</v>
          </cell>
          <cell r="V122">
            <v>2023</v>
          </cell>
          <cell r="W122" t="str">
            <v>DAY</v>
          </cell>
          <cell r="X122">
            <v>54</v>
          </cell>
        </row>
        <row r="123">
          <cell r="R123" t="str">
            <v>Individual Rooms In-House</v>
          </cell>
          <cell r="V123">
            <v>2023</v>
          </cell>
          <cell r="W123" t="str">
            <v>MONTH</v>
          </cell>
          <cell r="X123">
            <v>54</v>
          </cell>
        </row>
        <row r="124">
          <cell r="R124" t="str">
            <v>Individual Rooms In-House</v>
          </cell>
          <cell r="V124">
            <v>2023</v>
          </cell>
          <cell r="W124" t="str">
            <v>YEAR</v>
          </cell>
          <cell r="X124">
            <v>10005</v>
          </cell>
        </row>
        <row r="125">
          <cell r="R125" t="str">
            <v>Individual Rooms In-House</v>
          </cell>
          <cell r="V125">
            <v>2022</v>
          </cell>
          <cell r="W125" t="str">
            <v>DAY</v>
          </cell>
          <cell r="X125">
            <v>37</v>
          </cell>
        </row>
        <row r="126">
          <cell r="R126" t="str">
            <v>Individual Rooms In-House</v>
          </cell>
          <cell r="V126">
            <v>2022</v>
          </cell>
          <cell r="W126" t="str">
            <v>MONTH</v>
          </cell>
          <cell r="X126">
            <v>37</v>
          </cell>
        </row>
        <row r="127">
          <cell r="R127" t="str">
            <v>Individual Rooms In-House</v>
          </cell>
          <cell r="V127">
            <v>2022</v>
          </cell>
          <cell r="W127" t="str">
            <v>YEAR</v>
          </cell>
          <cell r="X127">
            <v>6880</v>
          </cell>
        </row>
        <row r="128">
          <cell r="R128" t="str">
            <v>Block Rooms In-House</v>
          </cell>
          <cell r="V128">
            <v>2023</v>
          </cell>
          <cell r="W128" t="str">
            <v>DAY</v>
          </cell>
          <cell r="X128">
            <v>0</v>
          </cell>
        </row>
        <row r="129">
          <cell r="R129" t="str">
            <v>Block Rooms In-House</v>
          </cell>
          <cell r="V129">
            <v>2023</v>
          </cell>
          <cell r="W129" t="str">
            <v>MONTH</v>
          </cell>
          <cell r="X129">
            <v>0</v>
          </cell>
        </row>
        <row r="130">
          <cell r="R130" t="str">
            <v>Block Rooms In-House</v>
          </cell>
          <cell r="V130">
            <v>2023</v>
          </cell>
          <cell r="W130" t="str">
            <v>YEAR</v>
          </cell>
          <cell r="X130">
            <v>1668</v>
          </cell>
        </row>
        <row r="131">
          <cell r="R131" t="str">
            <v>Block Rooms In-House</v>
          </cell>
          <cell r="V131">
            <v>2022</v>
          </cell>
          <cell r="W131" t="str">
            <v>DAY</v>
          </cell>
          <cell r="X131">
            <v>0</v>
          </cell>
        </row>
        <row r="132">
          <cell r="R132" t="str">
            <v>Block Rooms In-House</v>
          </cell>
          <cell r="V132">
            <v>2022</v>
          </cell>
          <cell r="W132" t="str">
            <v>MONTH</v>
          </cell>
          <cell r="X132">
            <v>0</v>
          </cell>
        </row>
        <row r="133">
          <cell r="R133" t="str">
            <v>Block Rooms In-House</v>
          </cell>
          <cell r="V133">
            <v>2022</v>
          </cell>
          <cell r="W133" t="str">
            <v>YEAR</v>
          </cell>
          <cell r="X133">
            <v>2278</v>
          </cell>
        </row>
        <row r="134">
          <cell r="R134" t="str">
            <v>Source Rooms In-House</v>
          </cell>
          <cell r="V134">
            <v>2023</v>
          </cell>
          <cell r="W134" t="str">
            <v>DAY</v>
          </cell>
          <cell r="X134">
            <v>0</v>
          </cell>
        </row>
        <row r="135">
          <cell r="R135" t="str">
            <v>Source Rooms In-House</v>
          </cell>
          <cell r="V135">
            <v>2023</v>
          </cell>
          <cell r="W135" t="str">
            <v>MONTH</v>
          </cell>
          <cell r="X135">
            <v>0</v>
          </cell>
        </row>
        <row r="136">
          <cell r="R136" t="str">
            <v>Source Rooms In-House</v>
          </cell>
          <cell r="V136">
            <v>2023</v>
          </cell>
          <cell r="W136" t="str">
            <v>YEAR</v>
          </cell>
          <cell r="X136">
            <v>222</v>
          </cell>
        </row>
        <row r="137">
          <cell r="R137" t="str">
            <v>Source Rooms In-House</v>
          </cell>
          <cell r="V137">
            <v>2022</v>
          </cell>
          <cell r="W137" t="str">
            <v>DAY</v>
          </cell>
          <cell r="X137">
            <v>0</v>
          </cell>
        </row>
        <row r="138">
          <cell r="R138" t="str">
            <v>Source Rooms In-House</v>
          </cell>
          <cell r="V138">
            <v>2022</v>
          </cell>
          <cell r="W138" t="str">
            <v>MONTH</v>
          </cell>
          <cell r="X138">
            <v>0</v>
          </cell>
        </row>
        <row r="139">
          <cell r="R139" t="str">
            <v>Source Rooms In-House</v>
          </cell>
          <cell r="V139">
            <v>2022</v>
          </cell>
          <cell r="W139" t="str">
            <v>YEAR</v>
          </cell>
          <cell r="X139">
            <v>45</v>
          </cell>
        </row>
        <row r="140">
          <cell r="R140" t="str">
            <v>Company Rooms In-House</v>
          </cell>
          <cell r="V140">
            <v>2023</v>
          </cell>
          <cell r="W140" t="str">
            <v>DAY</v>
          </cell>
          <cell r="X140">
            <v>17</v>
          </cell>
        </row>
        <row r="141">
          <cell r="R141" t="str">
            <v>Company Rooms In-House</v>
          </cell>
          <cell r="V141">
            <v>2023</v>
          </cell>
          <cell r="W141" t="str">
            <v>MONTH</v>
          </cell>
          <cell r="X141">
            <v>17</v>
          </cell>
        </row>
        <row r="142">
          <cell r="R142" t="str">
            <v>Company Rooms In-House</v>
          </cell>
          <cell r="V142">
            <v>2023</v>
          </cell>
          <cell r="W142" t="str">
            <v>YEAR</v>
          </cell>
          <cell r="X142">
            <v>2761</v>
          </cell>
        </row>
        <row r="143">
          <cell r="R143" t="str">
            <v>Company Rooms In-House</v>
          </cell>
          <cell r="V143">
            <v>2022</v>
          </cell>
          <cell r="W143" t="str">
            <v>DAY</v>
          </cell>
          <cell r="X143">
            <v>18</v>
          </cell>
        </row>
        <row r="144">
          <cell r="R144" t="str">
            <v>Company Rooms In-House</v>
          </cell>
          <cell r="V144">
            <v>2022</v>
          </cell>
          <cell r="W144" t="str">
            <v>MONTH</v>
          </cell>
          <cell r="X144">
            <v>18</v>
          </cell>
        </row>
        <row r="145">
          <cell r="R145" t="str">
            <v>Company Rooms In-House</v>
          </cell>
          <cell r="V145">
            <v>2022</v>
          </cell>
          <cell r="W145" t="str">
            <v>YEAR</v>
          </cell>
          <cell r="X145">
            <v>1340</v>
          </cell>
        </row>
        <row r="146">
          <cell r="R146" t="str">
            <v>Travel Agent Rooms In-House</v>
          </cell>
          <cell r="V146">
            <v>2023</v>
          </cell>
          <cell r="W146" t="str">
            <v>DAY</v>
          </cell>
          <cell r="X146">
            <v>24</v>
          </cell>
        </row>
        <row r="147">
          <cell r="R147" t="str">
            <v>Travel Agent Rooms In-House</v>
          </cell>
          <cell r="V147">
            <v>2023</v>
          </cell>
          <cell r="W147" t="str">
            <v>MONTH</v>
          </cell>
          <cell r="X147">
            <v>24</v>
          </cell>
        </row>
        <row r="148">
          <cell r="R148" t="str">
            <v>Travel Agent Rooms In-House</v>
          </cell>
          <cell r="V148">
            <v>2023</v>
          </cell>
          <cell r="W148" t="str">
            <v>YEAR</v>
          </cell>
          <cell r="X148">
            <v>5052</v>
          </cell>
        </row>
        <row r="149">
          <cell r="R149" t="str">
            <v>Travel Agent Rooms In-House</v>
          </cell>
          <cell r="V149">
            <v>2022</v>
          </cell>
          <cell r="W149" t="str">
            <v>DAY</v>
          </cell>
          <cell r="X149">
            <v>9</v>
          </cell>
        </row>
        <row r="150">
          <cell r="R150" t="str">
            <v>Travel Agent Rooms In-House</v>
          </cell>
          <cell r="V150">
            <v>2022</v>
          </cell>
          <cell r="W150" t="str">
            <v>MONTH</v>
          </cell>
          <cell r="X150">
            <v>9</v>
          </cell>
        </row>
        <row r="151">
          <cell r="R151" t="str">
            <v>Travel Agent Rooms In-House</v>
          </cell>
          <cell r="V151">
            <v>2022</v>
          </cell>
          <cell r="W151" t="str">
            <v>YEAR</v>
          </cell>
          <cell r="X151">
            <v>1678</v>
          </cell>
        </row>
        <row r="152">
          <cell r="R152" t="str">
            <v>Group Rooms In-House</v>
          </cell>
          <cell r="V152">
            <v>2023</v>
          </cell>
          <cell r="W152" t="str">
            <v>DAY</v>
          </cell>
          <cell r="X152">
            <v>0</v>
          </cell>
        </row>
        <row r="153">
          <cell r="R153" t="str">
            <v>Group Rooms In-House</v>
          </cell>
          <cell r="V153">
            <v>2023</v>
          </cell>
          <cell r="W153" t="str">
            <v>MONTH</v>
          </cell>
          <cell r="X153">
            <v>0</v>
          </cell>
        </row>
        <row r="154">
          <cell r="R154" t="str">
            <v>Group Rooms In-House</v>
          </cell>
          <cell r="V154">
            <v>2023</v>
          </cell>
          <cell r="W154" t="str">
            <v>YEAR</v>
          </cell>
          <cell r="X154">
            <v>1672</v>
          </cell>
        </row>
        <row r="155">
          <cell r="R155" t="str">
            <v>Group Rooms In-House</v>
          </cell>
          <cell r="V155">
            <v>2022</v>
          </cell>
          <cell r="W155" t="str">
            <v>DAY</v>
          </cell>
          <cell r="X155">
            <v>0</v>
          </cell>
        </row>
        <row r="156">
          <cell r="R156" t="str">
            <v>Group Rooms In-House</v>
          </cell>
          <cell r="V156">
            <v>2022</v>
          </cell>
          <cell r="W156" t="str">
            <v>MONTH</v>
          </cell>
          <cell r="X156">
            <v>0</v>
          </cell>
        </row>
        <row r="157">
          <cell r="R157" t="str">
            <v>Group Rooms In-House</v>
          </cell>
          <cell r="V157">
            <v>2022</v>
          </cell>
          <cell r="W157" t="str">
            <v>YEAR</v>
          </cell>
          <cell r="X157">
            <v>2281</v>
          </cell>
        </row>
        <row r="158">
          <cell r="R158" t="str">
            <v>Blocks In-House</v>
          </cell>
          <cell r="V158">
            <v>2023</v>
          </cell>
          <cell r="W158" t="str">
            <v>DAY</v>
          </cell>
          <cell r="X158">
            <v>0</v>
          </cell>
        </row>
        <row r="159">
          <cell r="R159" t="str">
            <v>Blocks In-House</v>
          </cell>
          <cell r="V159">
            <v>2023</v>
          </cell>
          <cell r="W159" t="str">
            <v>MONTH</v>
          </cell>
          <cell r="X159">
            <v>0</v>
          </cell>
        </row>
        <row r="160">
          <cell r="R160" t="str">
            <v>Blocks In-House</v>
          </cell>
          <cell r="V160">
            <v>2023</v>
          </cell>
          <cell r="W160" t="str">
            <v>YEAR</v>
          </cell>
          <cell r="X160">
            <v>103</v>
          </cell>
        </row>
        <row r="161">
          <cell r="R161" t="str">
            <v>Blocks In-House</v>
          </cell>
          <cell r="V161">
            <v>2022</v>
          </cell>
          <cell r="W161" t="str">
            <v>DAY</v>
          </cell>
          <cell r="X161">
            <v>0</v>
          </cell>
        </row>
        <row r="162">
          <cell r="R162" t="str">
            <v>Blocks In-House</v>
          </cell>
          <cell r="V162">
            <v>2022</v>
          </cell>
          <cell r="W162" t="str">
            <v>MONTH</v>
          </cell>
          <cell r="X162">
            <v>0</v>
          </cell>
        </row>
        <row r="163">
          <cell r="R163" t="str">
            <v>Blocks In-House</v>
          </cell>
          <cell r="V163">
            <v>2022</v>
          </cell>
          <cell r="W163" t="str">
            <v>YEAR</v>
          </cell>
          <cell r="X163">
            <v>101</v>
          </cell>
        </row>
        <row r="164">
          <cell r="R164" t="str">
            <v>Birthdays In-House</v>
          </cell>
          <cell r="V164">
            <v>2023</v>
          </cell>
          <cell r="W164" t="str">
            <v>DAY</v>
          </cell>
          <cell r="X164">
            <v>0</v>
          </cell>
        </row>
        <row r="165">
          <cell r="R165" t="str">
            <v>Birthdays In-House</v>
          </cell>
          <cell r="V165">
            <v>2023</v>
          </cell>
          <cell r="W165" t="str">
            <v>MONTH</v>
          </cell>
          <cell r="X165">
            <v>0</v>
          </cell>
        </row>
        <row r="166">
          <cell r="R166" t="str">
            <v>Birthdays In-House</v>
          </cell>
          <cell r="V166">
            <v>2023</v>
          </cell>
          <cell r="W166" t="str">
            <v>YEAR</v>
          </cell>
          <cell r="X166">
            <v>2</v>
          </cell>
        </row>
        <row r="167">
          <cell r="R167" t="str">
            <v>Birthdays In-House</v>
          </cell>
          <cell r="V167">
            <v>2022</v>
          </cell>
          <cell r="W167" t="str">
            <v>DAY</v>
          </cell>
          <cell r="X167">
            <v>0</v>
          </cell>
        </row>
        <row r="168">
          <cell r="R168" t="str">
            <v>Birthdays In-House</v>
          </cell>
          <cell r="V168">
            <v>2022</v>
          </cell>
          <cell r="W168" t="str">
            <v>MONTH</v>
          </cell>
          <cell r="X168">
            <v>0</v>
          </cell>
        </row>
        <row r="169">
          <cell r="R169" t="str">
            <v>Birthdays In-House</v>
          </cell>
          <cell r="V169">
            <v>2022</v>
          </cell>
          <cell r="W169" t="str">
            <v>YEAR</v>
          </cell>
          <cell r="X169">
            <v>10</v>
          </cell>
        </row>
        <row r="170">
          <cell r="R170" t="str">
            <v>% Rooms Occupied</v>
          </cell>
          <cell r="V170">
            <v>2023</v>
          </cell>
          <cell r="W170" t="str">
            <v>DAY</v>
          </cell>
          <cell r="X170">
            <v>41.53846154</v>
          </cell>
        </row>
        <row r="171">
          <cell r="R171" t="str">
            <v>% Rooms Occupied</v>
          </cell>
          <cell r="V171">
            <v>2023</v>
          </cell>
          <cell r="W171" t="str">
            <v>MONTH</v>
          </cell>
          <cell r="X171">
            <v>41.53846154</v>
          </cell>
        </row>
        <row r="172">
          <cell r="R172" t="str">
            <v>% Rooms Occupied</v>
          </cell>
          <cell r="V172">
            <v>2023</v>
          </cell>
          <cell r="W172" t="str">
            <v>YEAR</v>
          </cell>
          <cell r="X172">
            <v>29.440100879999999</v>
          </cell>
        </row>
        <row r="173">
          <cell r="R173" t="str">
            <v>% Rooms Occupied</v>
          </cell>
          <cell r="V173">
            <v>2022</v>
          </cell>
          <cell r="W173" t="str">
            <v>DAY</v>
          </cell>
          <cell r="X173">
            <v>28.46153846</v>
          </cell>
        </row>
        <row r="174">
          <cell r="R174" t="str">
            <v>% Rooms Occupied</v>
          </cell>
          <cell r="V174">
            <v>2022</v>
          </cell>
          <cell r="W174" t="str">
            <v>MONTH</v>
          </cell>
          <cell r="X174">
            <v>28.46153846</v>
          </cell>
        </row>
        <row r="175">
          <cell r="R175" t="str">
            <v>% Rooms Occupied</v>
          </cell>
          <cell r="V175">
            <v>2022</v>
          </cell>
          <cell r="W175" t="str">
            <v>YEAR</v>
          </cell>
          <cell r="X175">
            <v>23.097099620000002</v>
          </cell>
        </row>
        <row r="176">
          <cell r="R176" t="str">
            <v>% Rooms Occupied minus Comp and House</v>
          </cell>
          <cell r="V176">
            <v>2023</v>
          </cell>
          <cell r="W176" t="str">
            <v>DAY</v>
          </cell>
          <cell r="X176">
            <v>41.53846154</v>
          </cell>
        </row>
        <row r="177">
          <cell r="R177" t="str">
            <v>% Rooms Occupied minus Comp and House</v>
          </cell>
          <cell r="V177">
            <v>2023</v>
          </cell>
          <cell r="W177" t="str">
            <v>MONTH</v>
          </cell>
          <cell r="X177">
            <v>41.53846154</v>
          </cell>
        </row>
        <row r="178">
          <cell r="R178" t="str">
            <v>% Rooms Occupied minus Comp and House</v>
          </cell>
          <cell r="V178">
            <v>2023</v>
          </cell>
          <cell r="W178" t="str">
            <v>YEAR</v>
          </cell>
          <cell r="X178">
            <v>29.160151320000001</v>
          </cell>
        </row>
        <row r="179">
          <cell r="R179" t="str">
            <v>% Rooms Occupied minus Comp and House</v>
          </cell>
          <cell r="V179">
            <v>2022</v>
          </cell>
          <cell r="W179" t="str">
            <v>DAY</v>
          </cell>
          <cell r="X179">
            <v>26.92307692</v>
          </cell>
        </row>
        <row r="180">
          <cell r="R180" t="str">
            <v>% Rooms Occupied minus Comp and House</v>
          </cell>
          <cell r="V180">
            <v>2022</v>
          </cell>
          <cell r="W180" t="str">
            <v>MONTH</v>
          </cell>
          <cell r="X180">
            <v>26.92307692</v>
          </cell>
        </row>
        <row r="181">
          <cell r="R181" t="str">
            <v>% Rooms Occupied minus Comp and House</v>
          </cell>
          <cell r="V181">
            <v>2022</v>
          </cell>
          <cell r="W181" t="str">
            <v>YEAR</v>
          </cell>
          <cell r="X181">
            <v>22.6481715</v>
          </cell>
        </row>
        <row r="182">
          <cell r="R182" t="str">
            <v>% Rooms Occupied minus Comp, House and OOO</v>
          </cell>
          <cell r="V182">
            <v>2023</v>
          </cell>
          <cell r="W182" t="str">
            <v>DAY</v>
          </cell>
          <cell r="X182">
            <v>41.53846154</v>
          </cell>
        </row>
        <row r="183">
          <cell r="R183" t="str">
            <v>% Rooms Occupied minus Comp, House and OOO</v>
          </cell>
          <cell r="V183">
            <v>2023</v>
          </cell>
          <cell r="W183" t="str">
            <v>MONTH</v>
          </cell>
          <cell r="X183">
            <v>41.53846154</v>
          </cell>
        </row>
        <row r="184">
          <cell r="R184" t="str">
            <v>% Rooms Occupied minus Comp, House and OOO</v>
          </cell>
          <cell r="V184">
            <v>2023</v>
          </cell>
          <cell r="W184" t="str">
            <v>YEAR</v>
          </cell>
          <cell r="X184">
            <v>29.160151320000001</v>
          </cell>
        </row>
        <row r="185">
          <cell r="R185" t="str">
            <v>% Rooms Occupied minus Comp, House and OOO</v>
          </cell>
          <cell r="V185">
            <v>2022</v>
          </cell>
          <cell r="W185" t="str">
            <v>DAY</v>
          </cell>
          <cell r="X185">
            <v>26.92307692</v>
          </cell>
        </row>
        <row r="186">
          <cell r="R186" t="str">
            <v>% Rooms Occupied minus Comp, House and OOO</v>
          </cell>
          <cell r="V186">
            <v>2022</v>
          </cell>
          <cell r="W186" t="str">
            <v>MONTH</v>
          </cell>
          <cell r="X186">
            <v>26.92307692</v>
          </cell>
        </row>
        <row r="187">
          <cell r="R187" t="str">
            <v>% Rooms Occupied minus Comp, House and OOO</v>
          </cell>
          <cell r="V187">
            <v>2022</v>
          </cell>
          <cell r="W187" t="str">
            <v>YEAR</v>
          </cell>
          <cell r="X187">
            <v>22.6481715</v>
          </cell>
        </row>
        <row r="188">
          <cell r="R188" t="str">
            <v>% Rooms Occupied minus Comp</v>
          </cell>
          <cell r="V188">
            <v>2023</v>
          </cell>
          <cell r="W188" t="str">
            <v>DAY</v>
          </cell>
          <cell r="X188">
            <v>41.53846154</v>
          </cell>
        </row>
        <row r="189">
          <cell r="R189" t="str">
            <v>% Rooms Occupied minus Comp</v>
          </cell>
          <cell r="V189">
            <v>2023</v>
          </cell>
          <cell r="W189" t="str">
            <v>MONTH</v>
          </cell>
          <cell r="X189">
            <v>41.53846154</v>
          </cell>
        </row>
        <row r="190">
          <cell r="R190" t="str">
            <v>% Rooms Occupied minus Comp</v>
          </cell>
          <cell r="V190">
            <v>2023</v>
          </cell>
          <cell r="W190" t="str">
            <v>YEAR</v>
          </cell>
          <cell r="X190">
            <v>29.213114749999999</v>
          </cell>
        </row>
        <row r="191">
          <cell r="R191" t="str">
            <v>% Rooms Occupied minus Comp</v>
          </cell>
          <cell r="V191">
            <v>2022</v>
          </cell>
          <cell r="W191" t="str">
            <v>DAY</v>
          </cell>
          <cell r="X191">
            <v>26.92307692</v>
          </cell>
        </row>
        <row r="192">
          <cell r="R192" t="str">
            <v>% Rooms Occupied minus Comp</v>
          </cell>
          <cell r="V192">
            <v>2022</v>
          </cell>
          <cell r="W192" t="str">
            <v>MONTH</v>
          </cell>
          <cell r="X192">
            <v>26.92307692</v>
          </cell>
        </row>
        <row r="193">
          <cell r="R193" t="str">
            <v>% Rooms Occupied minus Comp</v>
          </cell>
          <cell r="V193">
            <v>2022</v>
          </cell>
          <cell r="W193" t="str">
            <v>YEAR</v>
          </cell>
          <cell r="X193">
            <v>23.04413619</v>
          </cell>
        </row>
        <row r="194">
          <cell r="R194" t="str">
            <v>% Rooms Occupied minus House</v>
          </cell>
          <cell r="V194">
            <v>2023</v>
          </cell>
          <cell r="W194" t="str">
            <v>DAY</v>
          </cell>
          <cell r="X194">
            <v>41.53846154</v>
          </cell>
        </row>
        <row r="195">
          <cell r="R195" t="str">
            <v>% Rooms Occupied minus House</v>
          </cell>
          <cell r="V195">
            <v>2023</v>
          </cell>
          <cell r="W195" t="str">
            <v>MONTH</v>
          </cell>
          <cell r="X195">
            <v>41.53846154</v>
          </cell>
        </row>
        <row r="196">
          <cell r="R196" t="str">
            <v>% Rooms Occupied minus House</v>
          </cell>
          <cell r="V196">
            <v>2023</v>
          </cell>
          <cell r="W196" t="str">
            <v>YEAR</v>
          </cell>
          <cell r="X196">
            <v>29.387137450000001</v>
          </cell>
        </row>
        <row r="197">
          <cell r="R197" t="str">
            <v>% Rooms Occupied minus House</v>
          </cell>
          <cell r="V197">
            <v>2022</v>
          </cell>
          <cell r="W197" t="str">
            <v>DAY</v>
          </cell>
          <cell r="X197">
            <v>28.46153846</v>
          </cell>
        </row>
        <row r="198">
          <cell r="R198" t="str">
            <v>% Rooms Occupied minus House</v>
          </cell>
          <cell r="V198">
            <v>2022</v>
          </cell>
          <cell r="W198" t="str">
            <v>MONTH</v>
          </cell>
          <cell r="X198">
            <v>28.46153846</v>
          </cell>
        </row>
        <row r="199">
          <cell r="R199" t="str">
            <v>% Rooms Occupied minus House</v>
          </cell>
          <cell r="V199">
            <v>2022</v>
          </cell>
          <cell r="W199" t="str">
            <v>YEAR</v>
          </cell>
          <cell r="X199">
            <v>22.701134929999998</v>
          </cell>
        </row>
        <row r="200">
          <cell r="R200" t="str">
            <v>% Rooms Occupied minus Comp and OOO</v>
          </cell>
          <cell r="V200">
            <v>2023</v>
          </cell>
          <cell r="W200" t="str">
            <v>DAY</v>
          </cell>
          <cell r="X200">
            <v>41.53846154</v>
          </cell>
        </row>
        <row r="201">
          <cell r="R201" t="str">
            <v>% Rooms Occupied minus Comp and OOO</v>
          </cell>
          <cell r="V201">
            <v>2023</v>
          </cell>
          <cell r="W201" t="str">
            <v>MONTH</v>
          </cell>
          <cell r="X201">
            <v>41.53846154</v>
          </cell>
        </row>
        <row r="202">
          <cell r="R202" t="str">
            <v>% Rooms Occupied minus Comp and OOO</v>
          </cell>
          <cell r="V202">
            <v>2023</v>
          </cell>
          <cell r="W202" t="str">
            <v>YEAR</v>
          </cell>
          <cell r="X202">
            <v>29.213114749999999</v>
          </cell>
        </row>
        <row r="203">
          <cell r="R203" t="str">
            <v>% Rooms Occupied minus Comp and OOO</v>
          </cell>
          <cell r="V203">
            <v>2022</v>
          </cell>
          <cell r="W203" t="str">
            <v>DAY</v>
          </cell>
          <cell r="X203">
            <v>26.92307692</v>
          </cell>
        </row>
        <row r="204">
          <cell r="R204" t="str">
            <v>% Rooms Occupied minus Comp and OOO</v>
          </cell>
          <cell r="V204">
            <v>2022</v>
          </cell>
          <cell r="W204" t="str">
            <v>MONTH</v>
          </cell>
          <cell r="X204">
            <v>26.92307692</v>
          </cell>
        </row>
        <row r="205">
          <cell r="R205" t="str">
            <v>% Rooms Occupied minus Comp and OOO</v>
          </cell>
          <cell r="V205">
            <v>2022</v>
          </cell>
          <cell r="W205" t="str">
            <v>YEAR</v>
          </cell>
          <cell r="X205">
            <v>23.04413619</v>
          </cell>
        </row>
        <row r="206">
          <cell r="R206" t="str">
            <v>% Rooms Occupied minus House and OOO</v>
          </cell>
          <cell r="V206">
            <v>2023</v>
          </cell>
          <cell r="W206" t="str">
            <v>DAY</v>
          </cell>
          <cell r="X206">
            <v>41.53846154</v>
          </cell>
        </row>
        <row r="207">
          <cell r="R207" t="str">
            <v>% Rooms Occupied minus House and OOO</v>
          </cell>
          <cell r="V207">
            <v>2023</v>
          </cell>
          <cell r="W207" t="str">
            <v>MONTH</v>
          </cell>
          <cell r="X207">
            <v>41.53846154</v>
          </cell>
        </row>
        <row r="208">
          <cell r="R208" t="str">
            <v>% Rooms Occupied minus House and OOO</v>
          </cell>
          <cell r="V208">
            <v>2023</v>
          </cell>
          <cell r="W208" t="str">
            <v>YEAR</v>
          </cell>
          <cell r="X208">
            <v>29.387137450000001</v>
          </cell>
        </row>
        <row r="209">
          <cell r="R209" t="str">
            <v>% Rooms Occupied minus House and OOO</v>
          </cell>
          <cell r="V209">
            <v>2022</v>
          </cell>
          <cell r="W209" t="str">
            <v>DAY</v>
          </cell>
          <cell r="X209">
            <v>28.46153846</v>
          </cell>
        </row>
        <row r="210">
          <cell r="R210" t="str">
            <v>% Rooms Occupied minus House and OOO</v>
          </cell>
          <cell r="V210">
            <v>2022</v>
          </cell>
          <cell r="W210" t="str">
            <v>MONTH</v>
          </cell>
          <cell r="X210">
            <v>28.46153846</v>
          </cell>
        </row>
        <row r="211">
          <cell r="R211" t="str">
            <v>% Rooms Occupied minus House and OOO</v>
          </cell>
          <cell r="V211">
            <v>2022</v>
          </cell>
          <cell r="W211" t="str">
            <v>YEAR</v>
          </cell>
          <cell r="X211">
            <v>22.701134929999998</v>
          </cell>
        </row>
        <row r="212">
          <cell r="R212" t="str">
            <v>% Rooms Occupied minus OOO</v>
          </cell>
          <cell r="V212">
            <v>2023</v>
          </cell>
          <cell r="W212" t="str">
            <v>DAY</v>
          </cell>
          <cell r="X212">
            <v>41.53846154</v>
          </cell>
        </row>
        <row r="213">
          <cell r="R213" t="str">
            <v>% Rooms Occupied minus OOO</v>
          </cell>
          <cell r="V213">
            <v>2023</v>
          </cell>
          <cell r="W213" t="str">
            <v>MONTH</v>
          </cell>
          <cell r="X213">
            <v>41.53846154</v>
          </cell>
        </row>
        <row r="214">
          <cell r="R214" t="str">
            <v>% Rooms Occupied minus OOO</v>
          </cell>
          <cell r="V214">
            <v>2023</v>
          </cell>
          <cell r="W214" t="str">
            <v>YEAR</v>
          </cell>
          <cell r="X214">
            <v>29.440100879999999</v>
          </cell>
        </row>
        <row r="215">
          <cell r="R215" t="str">
            <v>% Rooms Occupied minus OOO</v>
          </cell>
          <cell r="V215">
            <v>2022</v>
          </cell>
          <cell r="W215" t="str">
            <v>DAY</v>
          </cell>
          <cell r="X215">
            <v>28.46153846</v>
          </cell>
        </row>
        <row r="216">
          <cell r="R216" t="str">
            <v>% Rooms Occupied minus OOO</v>
          </cell>
          <cell r="V216">
            <v>2022</v>
          </cell>
          <cell r="W216" t="str">
            <v>MONTH</v>
          </cell>
          <cell r="X216">
            <v>28.46153846</v>
          </cell>
        </row>
        <row r="217">
          <cell r="R217" t="str">
            <v>% Rooms Occupied minus OOO</v>
          </cell>
          <cell r="V217">
            <v>2022</v>
          </cell>
          <cell r="W217" t="str">
            <v>YEAR</v>
          </cell>
          <cell r="X217">
            <v>23.097099620000002</v>
          </cell>
        </row>
        <row r="218">
          <cell r="R218" t="str">
            <v>Arrival Rooms</v>
          </cell>
          <cell r="V218">
            <v>2023</v>
          </cell>
          <cell r="W218" t="str">
            <v>DAY</v>
          </cell>
          <cell r="X218">
            <v>30</v>
          </cell>
        </row>
        <row r="219">
          <cell r="R219" t="str">
            <v>Arrival Rooms</v>
          </cell>
          <cell r="V219">
            <v>2023</v>
          </cell>
          <cell r="W219" t="str">
            <v>MONTH</v>
          </cell>
          <cell r="X219">
            <v>30</v>
          </cell>
        </row>
        <row r="220">
          <cell r="R220" t="str">
            <v>Arrival Rooms</v>
          </cell>
          <cell r="V220">
            <v>2023</v>
          </cell>
          <cell r="W220" t="str">
            <v>YEAR</v>
          </cell>
          <cell r="X220">
            <v>6472</v>
          </cell>
        </row>
        <row r="221">
          <cell r="R221" t="str">
            <v>Arrival Rooms</v>
          </cell>
          <cell r="V221">
            <v>2022</v>
          </cell>
          <cell r="W221" t="str">
            <v>DAY</v>
          </cell>
          <cell r="X221">
            <v>24</v>
          </cell>
        </row>
        <row r="222">
          <cell r="R222" t="str">
            <v>Arrival Rooms</v>
          </cell>
          <cell r="V222">
            <v>2022</v>
          </cell>
          <cell r="W222" t="str">
            <v>MONTH</v>
          </cell>
          <cell r="X222">
            <v>24</v>
          </cell>
        </row>
        <row r="223">
          <cell r="R223" t="str">
            <v>Arrival Rooms</v>
          </cell>
          <cell r="V223">
            <v>2022</v>
          </cell>
          <cell r="W223" t="str">
            <v>YEAR</v>
          </cell>
          <cell r="X223">
            <v>5124</v>
          </cell>
        </row>
        <row r="224">
          <cell r="R224" t="str">
            <v>Arrival Persons</v>
          </cell>
          <cell r="V224">
            <v>2023</v>
          </cell>
          <cell r="W224" t="str">
            <v>DAY</v>
          </cell>
          <cell r="X224">
            <v>41</v>
          </cell>
        </row>
        <row r="225">
          <cell r="R225" t="str">
            <v>Arrival Persons</v>
          </cell>
          <cell r="V225">
            <v>2023</v>
          </cell>
          <cell r="W225" t="str">
            <v>MONTH</v>
          </cell>
          <cell r="X225">
            <v>41</v>
          </cell>
        </row>
        <row r="226">
          <cell r="R226" t="str">
            <v>Arrival Persons</v>
          </cell>
          <cell r="V226">
            <v>2023</v>
          </cell>
          <cell r="W226" t="str">
            <v>YEAR</v>
          </cell>
          <cell r="X226">
            <v>8880</v>
          </cell>
        </row>
        <row r="227">
          <cell r="R227" t="str">
            <v>Arrival Persons</v>
          </cell>
          <cell r="V227">
            <v>2022</v>
          </cell>
          <cell r="W227" t="str">
            <v>DAY</v>
          </cell>
          <cell r="X227">
            <v>26</v>
          </cell>
        </row>
        <row r="228">
          <cell r="R228" t="str">
            <v>Arrival Persons</v>
          </cell>
          <cell r="V228">
            <v>2022</v>
          </cell>
          <cell r="W228" t="str">
            <v>MONTH</v>
          </cell>
          <cell r="X228">
            <v>26</v>
          </cell>
        </row>
        <row r="229">
          <cell r="R229" t="str">
            <v>Arrival Persons</v>
          </cell>
          <cell r="V229">
            <v>2022</v>
          </cell>
          <cell r="W229" t="str">
            <v>YEAR</v>
          </cell>
          <cell r="X229">
            <v>6884</v>
          </cell>
        </row>
        <row r="230">
          <cell r="R230" t="str">
            <v>Deducted Arrivals</v>
          </cell>
          <cell r="V230">
            <v>2023</v>
          </cell>
          <cell r="W230" t="str">
            <v>DAY</v>
          </cell>
          <cell r="X230">
            <v>30</v>
          </cell>
        </row>
        <row r="231">
          <cell r="R231" t="str">
            <v>Deducted Arrivals</v>
          </cell>
          <cell r="V231">
            <v>2023</v>
          </cell>
          <cell r="W231" t="str">
            <v>MONTH</v>
          </cell>
          <cell r="X231">
            <v>30</v>
          </cell>
        </row>
        <row r="232">
          <cell r="R232" t="str">
            <v>Deducted Arrivals</v>
          </cell>
          <cell r="V232">
            <v>2023</v>
          </cell>
          <cell r="W232" t="str">
            <v>YEAR</v>
          </cell>
          <cell r="X232">
            <v>6472</v>
          </cell>
        </row>
        <row r="233">
          <cell r="R233" t="str">
            <v>Deducted Arrivals</v>
          </cell>
          <cell r="V233">
            <v>2022</v>
          </cell>
          <cell r="W233" t="str">
            <v>DAY</v>
          </cell>
          <cell r="X233">
            <v>24</v>
          </cell>
        </row>
        <row r="234">
          <cell r="R234" t="str">
            <v>Deducted Arrivals</v>
          </cell>
          <cell r="V234">
            <v>2022</v>
          </cell>
          <cell r="W234" t="str">
            <v>MONTH</v>
          </cell>
          <cell r="X234">
            <v>24</v>
          </cell>
        </row>
        <row r="235">
          <cell r="R235" t="str">
            <v>Deducted Arrivals</v>
          </cell>
          <cell r="V235">
            <v>2022</v>
          </cell>
          <cell r="W235" t="str">
            <v>YEAR</v>
          </cell>
          <cell r="X235">
            <v>5124</v>
          </cell>
        </row>
        <row r="236">
          <cell r="R236" t="str">
            <v>Non-Deducted Arrivals</v>
          </cell>
          <cell r="V236">
            <v>2023</v>
          </cell>
          <cell r="W236" t="str">
            <v>DAY</v>
          </cell>
          <cell r="X236">
            <v>0</v>
          </cell>
        </row>
        <row r="237">
          <cell r="R237" t="str">
            <v>Non-Deducted Arrivals</v>
          </cell>
          <cell r="V237">
            <v>2023</v>
          </cell>
          <cell r="W237" t="str">
            <v>MONTH</v>
          </cell>
          <cell r="X237">
            <v>0</v>
          </cell>
        </row>
        <row r="238">
          <cell r="R238" t="str">
            <v>Non-Deducted Arrivals</v>
          </cell>
          <cell r="V238">
            <v>2023</v>
          </cell>
          <cell r="W238" t="str">
            <v>YEAR</v>
          </cell>
          <cell r="X238">
            <v>0</v>
          </cell>
        </row>
        <row r="239">
          <cell r="R239" t="str">
            <v>Non-Deducted Arrivals</v>
          </cell>
          <cell r="V239">
            <v>2022</v>
          </cell>
          <cell r="W239" t="str">
            <v>DAY</v>
          </cell>
          <cell r="X239">
            <v>0</v>
          </cell>
        </row>
        <row r="240">
          <cell r="R240" t="str">
            <v>Non-Deducted Arrivals</v>
          </cell>
          <cell r="V240">
            <v>2022</v>
          </cell>
          <cell r="W240" t="str">
            <v>MONTH</v>
          </cell>
          <cell r="X240">
            <v>0</v>
          </cell>
        </row>
        <row r="241">
          <cell r="R241" t="str">
            <v>Non-Deducted Arrivals</v>
          </cell>
          <cell r="V241">
            <v>2022</v>
          </cell>
          <cell r="W241" t="str">
            <v>YEAR</v>
          </cell>
          <cell r="X241">
            <v>0</v>
          </cell>
        </row>
        <row r="242">
          <cell r="R242" t="str">
            <v>Walk-in Rooms</v>
          </cell>
          <cell r="V242">
            <v>2023</v>
          </cell>
          <cell r="W242" t="str">
            <v>DAY</v>
          </cell>
          <cell r="X242">
            <v>0</v>
          </cell>
        </row>
        <row r="243">
          <cell r="R243" t="str">
            <v>Walk-in Rooms</v>
          </cell>
          <cell r="V243">
            <v>2023</v>
          </cell>
          <cell r="W243" t="str">
            <v>MONTH</v>
          </cell>
          <cell r="X243">
            <v>0</v>
          </cell>
        </row>
        <row r="244">
          <cell r="R244" t="str">
            <v>Walk-in Rooms</v>
          </cell>
          <cell r="V244">
            <v>2023</v>
          </cell>
          <cell r="W244" t="str">
            <v>YEAR</v>
          </cell>
          <cell r="X244">
            <v>0</v>
          </cell>
        </row>
        <row r="245">
          <cell r="R245" t="str">
            <v>Walk-in Rooms</v>
          </cell>
          <cell r="V245">
            <v>2022</v>
          </cell>
          <cell r="W245" t="str">
            <v>DAY</v>
          </cell>
          <cell r="X245">
            <v>0</v>
          </cell>
        </row>
        <row r="246">
          <cell r="R246" t="str">
            <v>Walk-in Rooms</v>
          </cell>
          <cell r="V246">
            <v>2022</v>
          </cell>
          <cell r="W246" t="str">
            <v>MONTH</v>
          </cell>
          <cell r="X246">
            <v>0</v>
          </cell>
        </row>
        <row r="247">
          <cell r="R247" t="str">
            <v>Walk-in Rooms</v>
          </cell>
          <cell r="V247">
            <v>2022</v>
          </cell>
          <cell r="W247" t="str">
            <v>YEAR</v>
          </cell>
          <cell r="X247">
            <v>0</v>
          </cell>
        </row>
        <row r="248">
          <cell r="R248" t="str">
            <v>Walk-in Persons</v>
          </cell>
          <cell r="V248">
            <v>2023</v>
          </cell>
          <cell r="W248" t="str">
            <v>DAY</v>
          </cell>
          <cell r="X248">
            <v>0</v>
          </cell>
        </row>
        <row r="249">
          <cell r="R249" t="str">
            <v>Walk-in Persons</v>
          </cell>
          <cell r="V249">
            <v>2023</v>
          </cell>
          <cell r="W249" t="str">
            <v>MONTH</v>
          </cell>
          <cell r="X249">
            <v>0</v>
          </cell>
        </row>
        <row r="250">
          <cell r="R250" t="str">
            <v>Walk-in Persons</v>
          </cell>
          <cell r="V250">
            <v>2023</v>
          </cell>
          <cell r="W250" t="str">
            <v>YEAR</v>
          </cell>
          <cell r="X250">
            <v>0</v>
          </cell>
        </row>
        <row r="251">
          <cell r="R251" t="str">
            <v>Walk-in Persons</v>
          </cell>
          <cell r="V251">
            <v>2022</v>
          </cell>
          <cell r="W251" t="str">
            <v>DAY</v>
          </cell>
          <cell r="X251">
            <v>0</v>
          </cell>
        </row>
        <row r="252">
          <cell r="R252" t="str">
            <v>Walk-in Persons</v>
          </cell>
          <cell r="V252">
            <v>2022</v>
          </cell>
          <cell r="W252" t="str">
            <v>MONTH</v>
          </cell>
          <cell r="X252">
            <v>0</v>
          </cell>
        </row>
        <row r="253">
          <cell r="R253" t="str">
            <v>Walk-in Persons</v>
          </cell>
          <cell r="V253">
            <v>2022</v>
          </cell>
          <cell r="W253" t="str">
            <v>YEAR</v>
          </cell>
          <cell r="X253">
            <v>0</v>
          </cell>
        </row>
        <row r="254">
          <cell r="R254" t="str">
            <v>Extended Departure Rooms</v>
          </cell>
          <cell r="V254">
            <v>2023</v>
          </cell>
          <cell r="W254" t="str">
            <v>DAY</v>
          </cell>
          <cell r="X254">
            <v>3</v>
          </cell>
        </row>
        <row r="255">
          <cell r="R255" t="str">
            <v>Extended Departure Rooms</v>
          </cell>
          <cell r="V255">
            <v>2023</v>
          </cell>
          <cell r="W255" t="str">
            <v>MONTH</v>
          </cell>
          <cell r="X255">
            <v>3</v>
          </cell>
        </row>
        <row r="256">
          <cell r="R256" t="str">
            <v>Extended Departure Rooms</v>
          </cell>
          <cell r="V256">
            <v>2023</v>
          </cell>
          <cell r="W256" t="str">
            <v>YEAR</v>
          </cell>
          <cell r="X256">
            <v>533</v>
          </cell>
        </row>
        <row r="257">
          <cell r="R257" t="str">
            <v>Extended Departure Rooms</v>
          </cell>
          <cell r="V257">
            <v>2022</v>
          </cell>
          <cell r="W257" t="str">
            <v>DAY</v>
          </cell>
          <cell r="X257">
            <v>0</v>
          </cell>
        </row>
        <row r="258">
          <cell r="R258" t="str">
            <v>Extended Departure Rooms</v>
          </cell>
          <cell r="V258">
            <v>2022</v>
          </cell>
          <cell r="W258" t="str">
            <v>MONTH</v>
          </cell>
          <cell r="X258">
            <v>0</v>
          </cell>
        </row>
        <row r="259">
          <cell r="R259" t="str">
            <v>Extended Departure Rooms</v>
          </cell>
          <cell r="V259">
            <v>2022</v>
          </cell>
          <cell r="W259" t="str">
            <v>YEAR</v>
          </cell>
          <cell r="X259">
            <v>437</v>
          </cell>
        </row>
        <row r="260">
          <cell r="R260" t="str">
            <v>Extended Departure Persons</v>
          </cell>
          <cell r="V260">
            <v>2023</v>
          </cell>
          <cell r="W260" t="str">
            <v>DAY</v>
          </cell>
          <cell r="X260">
            <v>3</v>
          </cell>
        </row>
        <row r="261">
          <cell r="R261" t="str">
            <v>Extended Departure Persons</v>
          </cell>
          <cell r="V261">
            <v>2023</v>
          </cell>
          <cell r="W261" t="str">
            <v>MONTH</v>
          </cell>
          <cell r="X261">
            <v>3</v>
          </cell>
        </row>
        <row r="262">
          <cell r="R262" t="str">
            <v>Extended Departure Persons</v>
          </cell>
          <cell r="V262">
            <v>2023</v>
          </cell>
          <cell r="W262" t="str">
            <v>YEAR</v>
          </cell>
          <cell r="X262">
            <v>757</v>
          </cell>
        </row>
        <row r="263">
          <cell r="R263" t="str">
            <v>Extended Departure Persons</v>
          </cell>
          <cell r="V263">
            <v>2022</v>
          </cell>
          <cell r="W263" t="str">
            <v>DAY</v>
          </cell>
          <cell r="X263">
            <v>0</v>
          </cell>
        </row>
        <row r="264">
          <cell r="R264" t="str">
            <v>Extended Departure Persons</v>
          </cell>
          <cell r="V264">
            <v>2022</v>
          </cell>
          <cell r="W264" t="str">
            <v>MONTH</v>
          </cell>
          <cell r="X264">
            <v>0</v>
          </cell>
        </row>
        <row r="265">
          <cell r="R265" t="str">
            <v>Extended Departure Persons</v>
          </cell>
          <cell r="V265">
            <v>2022</v>
          </cell>
          <cell r="W265" t="str">
            <v>YEAR</v>
          </cell>
          <cell r="X265">
            <v>614</v>
          </cell>
        </row>
        <row r="266">
          <cell r="R266" t="str">
            <v>Departure Rooms</v>
          </cell>
          <cell r="V266">
            <v>2023</v>
          </cell>
          <cell r="W266" t="str">
            <v>DAY</v>
          </cell>
          <cell r="X266">
            <v>36</v>
          </cell>
        </row>
        <row r="267">
          <cell r="R267" t="str">
            <v>Departure Rooms</v>
          </cell>
          <cell r="V267">
            <v>2023</v>
          </cell>
          <cell r="W267" t="str">
            <v>MONTH</v>
          </cell>
          <cell r="X267">
            <v>36</v>
          </cell>
        </row>
        <row r="268">
          <cell r="R268" t="str">
            <v>Departure Rooms</v>
          </cell>
          <cell r="V268">
            <v>2023</v>
          </cell>
          <cell r="W268" t="str">
            <v>YEAR</v>
          </cell>
          <cell r="X268">
            <v>6517</v>
          </cell>
        </row>
        <row r="269">
          <cell r="R269" t="str">
            <v>Departure Rooms</v>
          </cell>
          <cell r="V269">
            <v>2022</v>
          </cell>
          <cell r="W269" t="str">
            <v>DAY</v>
          </cell>
          <cell r="X269">
            <v>2</v>
          </cell>
        </row>
        <row r="270">
          <cell r="R270" t="str">
            <v>Departure Rooms</v>
          </cell>
          <cell r="V270">
            <v>2022</v>
          </cell>
          <cell r="W270" t="str">
            <v>MONTH</v>
          </cell>
          <cell r="X270">
            <v>2</v>
          </cell>
        </row>
        <row r="271">
          <cell r="R271" t="str">
            <v>Departure Rooms</v>
          </cell>
          <cell r="V271">
            <v>2022</v>
          </cell>
          <cell r="W271" t="str">
            <v>YEAR</v>
          </cell>
          <cell r="X271">
            <v>5109</v>
          </cell>
        </row>
        <row r="272">
          <cell r="R272" t="str">
            <v>Departure Persons</v>
          </cell>
          <cell r="V272">
            <v>2023</v>
          </cell>
          <cell r="W272" t="str">
            <v>DAY</v>
          </cell>
          <cell r="X272">
            <v>45</v>
          </cell>
        </row>
        <row r="273">
          <cell r="R273" t="str">
            <v>Departure Persons</v>
          </cell>
          <cell r="V273">
            <v>2023</v>
          </cell>
          <cell r="W273" t="str">
            <v>MONTH</v>
          </cell>
          <cell r="X273">
            <v>45</v>
          </cell>
        </row>
        <row r="274">
          <cell r="R274" t="str">
            <v>Departure Persons</v>
          </cell>
          <cell r="V274">
            <v>2023</v>
          </cell>
          <cell r="W274" t="str">
            <v>YEAR</v>
          </cell>
          <cell r="X274">
            <v>8951</v>
          </cell>
        </row>
        <row r="275">
          <cell r="R275" t="str">
            <v>Departure Persons</v>
          </cell>
          <cell r="V275">
            <v>2022</v>
          </cell>
          <cell r="W275" t="str">
            <v>DAY</v>
          </cell>
          <cell r="X275">
            <v>2</v>
          </cell>
        </row>
        <row r="276">
          <cell r="R276" t="str">
            <v>Departure Persons</v>
          </cell>
          <cell r="V276">
            <v>2022</v>
          </cell>
          <cell r="W276" t="str">
            <v>MONTH</v>
          </cell>
          <cell r="X276">
            <v>2</v>
          </cell>
        </row>
        <row r="277">
          <cell r="R277" t="str">
            <v>Departure Persons</v>
          </cell>
          <cell r="V277">
            <v>2022</v>
          </cell>
          <cell r="W277" t="str">
            <v>YEAR</v>
          </cell>
          <cell r="X277">
            <v>6879</v>
          </cell>
        </row>
        <row r="278">
          <cell r="R278" t="str">
            <v>Early Departure Rooms</v>
          </cell>
          <cell r="V278">
            <v>2023</v>
          </cell>
          <cell r="W278" t="str">
            <v>DAY</v>
          </cell>
          <cell r="X278">
            <v>1</v>
          </cell>
        </row>
        <row r="279">
          <cell r="R279" t="str">
            <v>Early Departure Rooms</v>
          </cell>
          <cell r="V279">
            <v>2023</v>
          </cell>
          <cell r="W279" t="str">
            <v>MONTH</v>
          </cell>
          <cell r="X279">
            <v>1</v>
          </cell>
        </row>
        <row r="280">
          <cell r="R280" t="str">
            <v>Early Departure Rooms</v>
          </cell>
          <cell r="V280">
            <v>2023</v>
          </cell>
          <cell r="W280" t="str">
            <v>YEAR</v>
          </cell>
          <cell r="X280">
            <v>423</v>
          </cell>
        </row>
        <row r="281">
          <cell r="R281" t="str">
            <v>Early Departure Rooms</v>
          </cell>
          <cell r="V281">
            <v>2022</v>
          </cell>
          <cell r="W281" t="str">
            <v>DAY</v>
          </cell>
          <cell r="X281">
            <v>0</v>
          </cell>
        </row>
        <row r="282">
          <cell r="R282" t="str">
            <v>Early Departure Rooms</v>
          </cell>
          <cell r="V282">
            <v>2022</v>
          </cell>
          <cell r="W282" t="str">
            <v>MONTH</v>
          </cell>
          <cell r="X282">
            <v>0</v>
          </cell>
        </row>
        <row r="283">
          <cell r="R283" t="str">
            <v>Early Departure Rooms</v>
          </cell>
          <cell r="V283">
            <v>2022</v>
          </cell>
          <cell r="W283" t="str">
            <v>YEAR</v>
          </cell>
          <cell r="X283">
            <v>335</v>
          </cell>
        </row>
        <row r="284">
          <cell r="R284" t="str">
            <v>Early Departure Persons</v>
          </cell>
          <cell r="V284">
            <v>2023</v>
          </cell>
          <cell r="W284" t="str">
            <v>DAY</v>
          </cell>
          <cell r="X284">
            <v>2</v>
          </cell>
        </row>
        <row r="285">
          <cell r="R285" t="str">
            <v>Early Departure Persons</v>
          </cell>
          <cell r="V285">
            <v>2023</v>
          </cell>
          <cell r="W285" t="str">
            <v>MONTH</v>
          </cell>
          <cell r="X285">
            <v>2</v>
          </cell>
        </row>
        <row r="286">
          <cell r="R286" t="str">
            <v>Early Departure Persons</v>
          </cell>
          <cell r="V286">
            <v>2023</v>
          </cell>
          <cell r="W286" t="str">
            <v>YEAR</v>
          </cell>
          <cell r="X286">
            <v>607</v>
          </cell>
        </row>
        <row r="287">
          <cell r="R287" t="str">
            <v>Early Departure Persons</v>
          </cell>
          <cell r="V287">
            <v>2022</v>
          </cell>
          <cell r="W287" t="str">
            <v>DAY</v>
          </cell>
          <cell r="X287">
            <v>0</v>
          </cell>
        </row>
        <row r="288">
          <cell r="R288" t="str">
            <v>Early Departure Persons</v>
          </cell>
          <cell r="V288">
            <v>2022</v>
          </cell>
          <cell r="W288" t="str">
            <v>MONTH</v>
          </cell>
          <cell r="X288">
            <v>0</v>
          </cell>
        </row>
        <row r="289">
          <cell r="R289" t="str">
            <v>Early Departure Persons</v>
          </cell>
          <cell r="V289">
            <v>2022</v>
          </cell>
          <cell r="W289" t="str">
            <v>YEAR</v>
          </cell>
          <cell r="X289">
            <v>440</v>
          </cell>
        </row>
        <row r="290">
          <cell r="R290" t="str">
            <v>Individual Departure Rooms</v>
          </cell>
          <cell r="V290">
            <v>2023</v>
          </cell>
          <cell r="W290" t="str">
            <v>DAY</v>
          </cell>
          <cell r="X290">
            <v>36</v>
          </cell>
        </row>
        <row r="291">
          <cell r="R291" t="str">
            <v>Individual Departure Rooms</v>
          </cell>
          <cell r="V291">
            <v>2023</v>
          </cell>
          <cell r="W291" t="str">
            <v>MONTH</v>
          </cell>
          <cell r="X291">
            <v>36</v>
          </cell>
        </row>
        <row r="292">
          <cell r="R292" t="str">
            <v>Individual Departure Rooms</v>
          </cell>
          <cell r="V292">
            <v>2023</v>
          </cell>
          <cell r="W292" t="str">
            <v>YEAR</v>
          </cell>
          <cell r="X292">
            <v>5228</v>
          </cell>
        </row>
        <row r="293">
          <cell r="R293" t="str">
            <v>Individual Departure Rooms</v>
          </cell>
          <cell r="V293">
            <v>2022</v>
          </cell>
          <cell r="W293" t="str">
            <v>DAY</v>
          </cell>
          <cell r="X293">
            <v>2</v>
          </cell>
        </row>
        <row r="294">
          <cell r="R294" t="str">
            <v>Individual Departure Rooms</v>
          </cell>
          <cell r="V294">
            <v>2022</v>
          </cell>
          <cell r="W294" t="str">
            <v>MONTH</v>
          </cell>
          <cell r="X294">
            <v>2</v>
          </cell>
        </row>
        <row r="295">
          <cell r="R295" t="str">
            <v>Individual Departure Rooms</v>
          </cell>
          <cell r="V295">
            <v>2022</v>
          </cell>
          <cell r="W295" t="str">
            <v>YEAR</v>
          </cell>
          <cell r="X295">
            <v>3907</v>
          </cell>
        </row>
        <row r="296">
          <cell r="R296" t="str">
            <v>Individual Departure Persons</v>
          </cell>
          <cell r="V296">
            <v>2023</v>
          </cell>
          <cell r="W296" t="str">
            <v>DAY</v>
          </cell>
          <cell r="X296">
            <v>45</v>
          </cell>
        </row>
        <row r="297">
          <cell r="R297" t="str">
            <v>Individual Departure Persons</v>
          </cell>
          <cell r="V297">
            <v>2023</v>
          </cell>
          <cell r="W297" t="str">
            <v>MONTH</v>
          </cell>
          <cell r="X297">
            <v>45</v>
          </cell>
        </row>
        <row r="298">
          <cell r="R298" t="str">
            <v>Individual Departure Persons</v>
          </cell>
          <cell r="V298">
            <v>2023</v>
          </cell>
          <cell r="W298" t="str">
            <v>YEAR</v>
          </cell>
          <cell r="X298">
            <v>7216</v>
          </cell>
        </row>
        <row r="299">
          <cell r="R299" t="str">
            <v>Individual Departure Persons</v>
          </cell>
          <cell r="V299">
            <v>2022</v>
          </cell>
          <cell r="W299" t="str">
            <v>DAY</v>
          </cell>
          <cell r="X299">
            <v>2</v>
          </cell>
        </row>
        <row r="300">
          <cell r="R300" t="str">
            <v>Individual Departure Persons</v>
          </cell>
          <cell r="V300">
            <v>2022</v>
          </cell>
          <cell r="W300" t="str">
            <v>MONTH</v>
          </cell>
          <cell r="X300">
            <v>2</v>
          </cell>
        </row>
        <row r="301">
          <cell r="R301" t="str">
            <v>Individual Departure Persons</v>
          </cell>
          <cell r="V301">
            <v>2022</v>
          </cell>
          <cell r="W301" t="str">
            <v>YEAR</v>
          </cell>
          <cell r="X301">
            <v>5191</v>
          </cell>
        </row>
        <row r="302">
          <cell r="R302" t="str">
            <v>Individual Member Departure Rooms</v>
          </cell>
          <cell r="V302">
            <v>2023</v>
          </cell>
          <cell r="W302" t="str">
            <v>DAY</v>
          </cell>
          <cell r="X302">
            <v>0</v>
          </cell>
        </row>
        <row r="303">
          <cell r="R303" t="str">
            <v>Individual Member Departure Rooms</v>
          </cell>
          <cell r="V303">
            <v>2023</v>
          </cell>
          <cell r="W303" t="str">
            <v>MONTH</v>
          </cell>
          <cell r="X303">
            <v>0</v>
          </cell>
        </row>
        <row r="304">
          <cell r="R304" t="str">
            <v>Individual Member Departure Rooms</v>
          </cell>
          <cell r="V304">
            <v>2023</v>
          </cell>
          <cell r="W304" t="str">
            <v>YEAR</v>
          </cell>
          <cell r="X304">
            <v>0</v>
          </cell>
        </row>
        <row r="305">
          <cell r="R305" t="str">
            <v>Individual Member Departure Rooms</v>
          </cell>
          <cell r="V305">
            <v>2022</v>
          </cell>
          <cell r="W305" t="str">
            <v>DAY</v>
          </cell>
          <cell r="X305">
            <v>0</v>
          </cell>
        </row>
        <row r="306">
          <cell r="R306" t="str">
            <v>Individual Member Departure Rooms</v>
          </cell>
          <cell r="V306">
            <v>2022</v>
          </cell>
          <cell r="W306" t="str">
            <v>MONTH</v>
          </cell>
          <cell r="X306">
            <v>0</v>
          </cell>
        </row>
        <row r="307">
          <cell r="R307" t="str">
            <v>Individual Member Departure Rooms</v>
          </cell>
          <cell r="V307">
            <v>2022</v>
          </cell>
          <cell r="W307" t="str">
            <v>YEAR</v>
          </cell>
          <cell r="X307">
            <v>0</v>
          </cell>
        </row>
        <row r="308">
          <cell r="R308" t="str">
            <v>Individual Member Departure Persons</v>
          </cell>
          <cell r="V308">
            <v>2023</v>
          </cell>
          <cell r="W308" t="str">
            <v>DAY</v>
          </cell>
          <cell r="X308">
            <v>0</v>
          </cell>
        </row>
        <row r="309">
          <cell r="R309" t="str">
            <v>Individual Member Departure Persons</v>
          </cell>
          <cell r="V309">
            <v>2023</v>
          </cell>
          <cell r="W309" t="str">
            <v>MONTH</v>
          </cell>
          <cell r="X309">
            <v>0</v>
          </cell>
        </row>
        <row r="310">
          <cell r="R310" t="str">
            <v>Individual Member Departure Persons</v>
          </cell>
          <cell r="V310">
            <v>2023</v>
          </cell>
          <cell r="W310" t="str">
            <v>YEAR</v>
          </cell>
          <cell r="X310">
            <v>0</v>
          </cell>
        </row>
        <row r="311">
          <cell r="R311" t="str">
            <v>Individual Member Departure Persons</v>
          </cell>
          <cell r="V311">
            <v>2022</v>
          </cell>
          <cell r="W311" t="str">
            <v>DAY</v>
          </cell>
          <cell r="X311">
            <v>0</v>
          </cell>
        </row>
        <row r="312">
          <cell r="R312" t="str">
            <v>Individual Member Departure Persons</v>
          </cell>
          <cell r="V312">
            <v>2022</v>
          </cell>
          <cell r="W312" t="str">
            <v>MONTH</v>
          </cell>
          <cell r="X312">
            <v>0</v>
          </cell>
        </row>
        <row r="313">
          <cell r="R313" t="str">
            <v>Individual Member Departure Persons</v>
          </cell>
          <cell r="V313">
            <v>2022</v>
          </cell>
          <cell r="W313" t="str">
            <v>YEAR</v>
          </cell>
          <cell r="X313">
            <v>0</v>
          </cell>
        </row>
        <row r="314">
          <cell r="R314" t="str">
            <v>% Individual Member Departures</v>
          </cell>
          <cell r="V314">
            <v>2023</v>
          </cell>
          <cell r="W314" t="str">
            <v>DAY</v>
          </cell>
          <cell r="X314">
            <v>0</v>
          </cell>
        </row>
        <row r="315">
          <cell r="R315" t="str">
            <v>% Individual Member Departures</v>
          </cell>
          <cell r="V315">
            <v>2023</v>
          </cell>
          <cell r="W315" t="str">
            <v>MONTH</v>
          </cell>
          <cell r="X315">
            <v>0</v>
          </cell>
        </row>
        <row r="316">
          <cell r="R316" t="str">
            <v>% Individual Member Departures</v>
          </cell>
          <cell r="V316">
            <v>2023</v>
          </cell>
          <cell r="W316" t="str">
            <v>YEAR</v>
          </cell>
          <cell r="X316">
            <v>0</v>
          </cell>
        </row>
        <row r="317">
          <cell r="R317" t="str">
            <v>% Individual Member Departures</v>
          </cell>
          <cell r="V317">
            <v>2022</v>
          </cell>
          <cell r="W317" t="str">
            <v>DAY</v>
          </cell>
          <cell r="X317">
            <v>0</v>
          </cell>
        </row>
        <row r="318">
          <cell r="R318" t="str">
            <v>% Individual Member Departures</v>
          </cell>
          <cell r="V318">
            <v>2022</v>
          </cell>
          <cell r="W318" t="str">
            <v>MONTH</v>
          </cell>
          <cell r="X318">
            <v>0</v>
          </cell>
        </row>
        <row r="319">
          <cell r="R319" t="str">
            <v>% Individual Member Departures</v>
          </cell>
          <cell r="V319">
            <v>2022</v>
          </cell>
          <cell r="W319" t="str">
            <v>YEAR</v>
          </cell>
          <cell r="X319">
            <v>0</v>
          </cell>
        </row>
        <row r="320">
          <cell r="R320" t="str">
            <v>Member Departure Rooms</v>
          </cell>
          <cell r="V320">
            <v>2023</v>
          </cell>
          <cell r="W320" t="str">
            <v>DAY</v>
          </cell>
          <cell r="X320">
            <v>0</v>
          </cell>
        </row>
        <row r="321">
          <cell r="R321" t="str">
            <v>Member Departure Rooms</v>
          </cell>
          <cell r="V321">
            <v>2023</v>
          </cell>
          <cell r="W321" t="str">
            <v>MONTH</v>
          </cell>
          <cell r="X321">
            <v>0</v>
          </cell>
        </row>
        <row r="322">
          <cell r="R322" t="str">
            <v>Member Departure Rooms</v>
          </cell>
          <cell r="V322">
            <v>2023</v>
          </cell>
          <cell r="W322" t="str">
            <v>YEAR</v>
          </cell>
          <cell r="X322">
            <v>0</v>
          </cell>
        </row>
        <row r="323">
          <cell r="R323" t="str">
            <v>Member Departure Rooms</v>
          </cell>
          <cell r="V323">
            <v>2022</v>
          </cell>
          <cell r="W323" t="str">
            <v>DAY</v>
          </cell>
          <cell r="X323">
            <v>0</v>
          </cell>
        </row>
        <row r="324">
          <cell r="R324" t="str">
            <v>Member Departure Rooms</v>
          </cell>
          <cell r="V324">
            <v>2022</v>
          </cell>
          <cell r="W324" t="str">
            <v>MONTH</v>
          </cell>
          <cell r="X324">
            <v>0</v>
          </cell>
        </row>
        <row r="325">
          <cell r="R325" t="str">
            <v>Member Departure Rooms</v>
          </cell>
          <cell r="V325">
            <v>2022</v>
          </cell>
          <cell r="W325" t="str">
            <v>YEAR</v>
          </cell>
          <cell r="X325">
            <v>0</v>
          </cell>
        </row>
        <row r="326">
          <cell r="R326" t="str">
            <v>Member Departure Persons</v>
          </cell>
          <cell r="V326">
            <v>2023</v>
          </cell>
          <cell r="W326" t="str">
            <v>DAY</v>
          </cell>
          <cell r="X326">
            <v>0</v>
          </cell>
        </row>
        <row r="327">
          <cell r="R327" t="str">
            <v>Member Departure Persons</v>
          </cell>
          <cell r="V327">
            <v>2023</v>
          </cell>
          <cell r="W327" t="str">
            <v>MONTH</v>
          </cell>
          <cell r="X327">
            <v>0</v>
          </cell>
        </row>
        <row r="328">
          <cell r="R328" t="str">
            <v>Member Departure Persons</v>
          </cell>
          <cell r="V328">
            <v>2023</v>
          </cell>
          <cell r="W328" t="str">
            <v>YEAR</v>
          </cell>
          <cell r="X328">
            <v>0</v>
          </cell>
        </row>
        <row r="329">
          <cell r="R329" t="str">
            <v>Member Departure Persons</v>
          </cell>
          <cell r="V329">
            <v>2022</v>
          </cell>
          <cell r="W329" t="str">
            <v>DAY</v>
          </cell>
          <cell r="X329">
            <v>0</v>
          </cell>
        </row>
        <row r="330">
          <cell r="R330" t="str">
            <v>Member Departure Persons</v>
          </cell>
          <cell r="V330">
            <v>2022</v>
          </cell>
          <cell r="W330" t="str">
            <v>MONTH</v>
          </cell>
          <cell r="X330">
            <v>0</v>
          </cell>
        </row>
        <row r="331">
          <cell r="R331" t="str">
            <v>Member Departure Persons</v>
          </cell>
          <cell r="V331">
            <v>2022</v>
          </cell>
          <cell r="W331" t="str">
            <v>YEAR</v>
          </cell>
          <cell r="X331">
            <v>0</v>
          </cell>
        </row>
        <row r="332">
          <cell r="R332" t="str">
            <v>% Member Departures</v>
          </cell>
          <cell r="V332">
            <v>2023</v>
          </cell>
          <cell r="W332" t="str">
            <v>DAY</v>
          </cell>
          <cell r="X332">
            <v>0</v>
          </cell>
        </row>
        <row r="333">
          <cell r="R333" t="str">
            <v>% Member Departures</v>
          </cell>
          <cell r="V333">
            <v>2023</v>
          </cell>
          <cell r="W333" t="str">
            <v>MONTH</v>
          </cell>
          <cell r="X333">
            <v>0</v>
          </cell>
        </row>
        <row r="334">
          <cell r="R334" t="str">
            <v>% Member Departures</v>
          </cell>
          <cell r="V334">
            <v>2023</v>
          </cell>
          <cell r="W334" t="str">
            <v>YEAR</v>
          </cell>
          <cell r="X334">
            <v>0</v>
          </cell>
        </row>
        <row r="335">
          <cell r="R335" t="str">
            <v>% Member Departures</v>
          </cell>
          <cell r="V335">
            <v>2022</v>
          </cell>
          <cell r="W335" t="str">
            <v>DAY</v>
          </cell>
          <cell r="X335">
            <v>0</v>
          </cell>
        </row>
        <row r="336">
          <cell r="R336" t="str">
            <v>% Member Departures</v>
          </cell>
          <cell r="V336">
            <v>2022</v>
          </cell>
          <cell r="W336" t="str">
            <v>MONTH</v>
          </cell>
          <cell r="X336">
            <v>0</v>
          </cell>
        </row>
        <row r="337">
          <cell r="R337" t="str">
            <v>% Member Departures</v>
          </cell>
          <cell r="V337">
            <v>2022</v>
          </cell>
          <cell r="W337" t="str">
            <v>YEAR</v>
          </cell>
          <cell r="X337">
            <v>0</v>
          </cell>
        </row>
        <row r="338">
          <cell r="R338" t="str">
            <v>No Show Rooms</v>
          </cell>
          <cell r="V338">
            <v>2023</v>
          </cell>
          <cell r="W338" t="str">
            <v>DAY</v>
          </cell>
          <cell r="X338">
            <v>0</v>
          </cell>
        </row>
        <row r="339">
          <cell r="R339" t="str">
            <v>No Show Rooms</v>
          </cell>
          <cell r="V339">
            <v>2023</v>
          </cell>
          <cell r="W339" t="str">
            <v>MONTH</v>
          </cell>
          <cell r="X339">
            <v>0</v>
          </cell>
        </row>
        <row r="340">
          <cell r="R340" t="str">
            <v>No Show Rooms</v>
          </cell>
          <cell r="V340">
            <v>2023</v>
          </cell>
          <cell r="W340" t="str">
            <v>YEAR</v>
          </cell>
          <cell r="X340">
            <v>324</v>
          </cell>
        </row>
        <row r="341">
          <cell r="R341" t="str">
            <v>No Show Rooms</v>
          </cell>
          <cell r="V341">
            <v>2022</v>
          </cell>
          <cell r="W341" t="str">
            <v>DAY</v>
          </cell>
          <cell r="X341">
            <v>0</v>
          </cell>
        </row>
        <row r="342">
          <cell r="R342" t="str">
            <v>No Show Rooms</v>
          </cell>
          <cell r="V342">
            <v>2022</v>
          </cell>
          <cell r="W342" t="str">
            <v>MONTH</v>
          </cell>
          <cell r="X342">
            <v>0</v>
          </cell>
        </row>
        <row r="343">
          <cell r="R343" t="str">
            <v>No Show Rooms</v>
          </cell>
          <cell r="V343">
            <v>2022</v>
          </cell>
          <cell r="W343" t="str">
            <v>YEAR</v>
          </cell>
          <cell r="X343">
            <v>324</v>
          </cell>
        </row>
        <row r="344">
          <cell r="R344" t="str">
            <v>No Show Persons</v>
          </cell>
          <cell r="V344">
            <v>2023</v>
          </cell>
          <cell r="W344" t="str">
            <v>DAY</v>
          </cell>
          <cell r="X344">
            <v>0</v>
          </cell>
        </row>
        <row r="345">
          <cell r="R345" t="str">
            <v>No Show Persons</v>
          </cell>
          <cell r="V345">
            <v>2023</v>
          </cell>
          <cell r="W345" t="str">
            <v>MONTH</v>
          </cell>
          <cell r="X345">
            <v>0</v>
          </cell>
        </row>
        <row r="346">
          <cell r="R346" t="str">
            <v>No Show Persons</v>
          </cell>
          <cell r="V346">
            <v>2023</v>
          </cell>
          <cell r="W346" t="str">
            <v>YEAR</v>
          </cell>
          <cell r="X346">
            <v>447</v>
          </cell>
        </row>
        <row r="347">
          <cell r="R347" t="str">
            <v>No Show Persons</v>
          </cell>
          <cell r="V347">
            <v>2022</v>
          </cell>
          <cell r="W347" t="str">
            <v>DAY</v>
          </cell>
          <cell r="X347">
            <v>0</v>
          </cell>
        </row>
        <row r="348">
          <cell r="R348" t="str">
            <v>No Show Persons</v>
          </cell>
          <cell r="V348">
            <v>2022</v>
          </cell>
          <cell r="W348" t="str">
            <v>MONTH</v>
          </cell>
          <cell r="X348">
            <v>0</v>
          </cell>
        </row>
        <row r="349">
          <cell r="R349" t="str">
            <v>No Show Persons</v>
          </cell>
          <cell r="V349">
            <v>2022</v>
          </cell>
          <cell r="W349" t="str">
            <v>YEAR</v>
          </cell>
          <cell r="X349">
            <v>425</v>
          </cell>
        </row>
        <row r="350">
          <cell r="R350" t="str">
            <v>Cancelled Reservations for Today</v>
          </cell>
          <cell r="V350">
            <v>2023</v>
          </cell>
          <cell r="W350" t="str">
            <v>DAY</v>
          </cell>
          <cell r="X350">
            <v>1</v>
          </cell>
        </row>
        <row r="351">
          <cell r="R351" t="str">
            <v>Cancelled Reservations for Today</v>
          </cell>
          <cell r="V351">
            <v>2023</v>
          </cell>
          <cell r="W351" t="str">
            <v>MONTH</v>
          </cell>
          <cell r="X351">
            <v>1</v>
          </cell>
        </row>
        <row r="352">
          <cell r="R352" t="str">
            <v>Cancelled Reservations for Today</v>
          </cell>
          <cell r="V352">
            <v>2023</v>
          </cell>
          <cell r="W352" t="str">
            <v>YEAR</v>
          </cell>
          <cell r="X352">
            <v>954</v>
          </cell>
        </row>
        <row r="353">
          <cell r="R353" t="str">
            <v>Cancelled Reservations for Today</v>
          </cell>
          <cell r="V353">
            <v>2022</v>
          </cell>
          <cell r="W353" t="str">
            <v>DAY</v>
          </cell>
          <cell r="X353">
            <v>0</v>
          </cell>
        </row>
        <row r="354">
          <cell r="R354" t="str">
            <v>Cancelled Reservations for Today</v>
          </cell>
          <cell r="V354">
            <v>2022</v>
          </cell>
          <cell r="W354" t="str">
            <v>MONTH</v>
          </cell>
          <cell r="X354">
            <v>0</v>
          </cell>
        </row>
        <row r="355">
          <cell r="R355" t="str">
            <v>Cancelled Reservations for Today</v>
          </cell>
          <cell r="V355">
            <v>2022</v>
          </cell>
          <cell r="W355" t="str">
            <v>YEAR</v>
          </cell>
          <cell r="X355">
            <v>505</v>
          </cell>
        </row>
        <row r="356">
          <cell r="R356" t="str">
            <v>Late Reservation Cancellations for Today</v>
          </cell>
          <cell r="V356">
            <v>2023</v>
          </cell>
          <cell r="W356" t="str">
            <v>DAY</v>
          </cell>
          <cell r="X356">
            <v>0</v>
          </cell>
        </row>
        <row r="357">
          <cell r="R357" t="str">
            <v>Late Reservation Cancellations for Today</v>
          </cell>
          <cell r="V357">
            <v>2023</v>
          </cell>
          <cell r="W357" t="str">
            <v>MONTH</v>
          </cell>
          <cell r="X357">
            <v>0</v>
          </cell>
        </row>
        <row r="358">
          <cell r="R358" t="str">
            <v>Late Reservation Cancellations for Today</v>
          </cell>
          <cell r="V358">
            <v>2023</v>
          </cell>
          <cell r="W358" t="str">
            <v>YEAR</v>
          </cell>
          <cell r="X358">
            <v>540</v>
          </cell>
        </row>
        <row r="359">
          <cell r="R359" t="str">
            <v>Late Reservation Cancellations for Today</v>
          </cell>
          <cell r="V359">
            <v>2022</v>
          </cell>
          <cell r="W359" t="str">
            <v>DAY</v>
          </cell>
          <cell r="X359">
            <v>0</v>
          </cell>
        </row>
        <row r="360">
          <cell r="R360" t="str">
            <v>Late Reservation Cancellations for Today</v>
          </cell>
          <cell r="V360">
            <v>2022</v>
          </cell>
          <cell r="W360" t="str">
            <v>MONTH</v>
          </cell>
          <cell r="X360">
            <v>0</v>
          </cell>
        </row>
        <row r="361">
          <cell r="R361" t="str">
            <v>Late Reservation Cancellations for Today</v>
          </cell>
          <cell r="V361">
            <v>2022</v>
          </cell>
          <cell r="W361" t="str">
            <v>YEAR</v>
          </cell>
          <cell r="X361">
            <v>339</v>
          </cell>
        </row>
        <row r="362">
          <cell r="R362" t="str">
            <v>Reservations Made Today</v>
          </cell>
          <cell r="V362">
            <v>2023</v>
          </cell>
          <cell r="W362" t="str">
            <v>DAY</v>
          </cell>
          <cell r="X362">
            <v>42</v>
          </cell>
        </row>
        <row r="363">
          <cell r="R363" t="str">
            <v>Reservations Made Today</v>
          </cell>
          <cell r="V363">
            <v>2023</v>
          </cell>
          <cell r="W363" t="str">
            <v>MONTH</v>
          </cell>
          <cell r="X363">
            <v>42</v>
          </cell>
        </row>
        <row r="364">
          <cell r="R364" t="str">
            <v>Reservations Made Today</v>
          </cell>
          <cell r="V364">
            <v>2023</v>
          </cell>
          <cell r="W364" t="str">
            <v>YEAR</v>
          </cell>
          <cell r="X364">
            <v>7711</v>
          </cell>
        </row>
        <row r="365">
          <cell r="R365" t="str">
            <v>Reservations Made Today</v>
          </cell>
          <cell r="V365">
            <v>2022</v>
          </cell>
          <cell r="W365" t="str">
            <v>DAY</v>
          </cell>
          <cell r="X365">
            <v>14</v>
          </cell>
        </row>
        <row r="366">
          <cell r="R366" t="str">
            <v>Reservations Made Today</v>
          </cell>
          <cell r="V366">
            <v>2022</v>
          </cell>
          <cell r="W366" t="str">
            <v>MONTH</v>
          </cell>
          <cell r="X366">
            <v>14</v>
          </cell>
        </row>
        <row r="367">
          <cell r="R367" t="str">
            <v>Reservations Made Today</v>
          </cell>
          <cell r="V367">
            <v>2022</v>
          </cell>
          <cell r="W367" t="str">
            <v>YEAR</v>
          </cell>
          <cell r="X367">
            <v>5897</v>
          </cell>
        </row>
        <row r="368">
          <cell r="R368" t="str">
            <v>Reservation Cancellations made Today</v>
          </cell>
          <cell r="V368">
            <v>2023</v>
          </cell>
          <cell r="W368" t="str">
            <v>DAY</v>
          </cell>
          <cell r="X368">
            <v>1</v>
          </cell>
        </row>
        <row r="369">
          <cell r="R369" t="str">
            <v>Reservation Cancellations made Today</v>
          </cell>
          <cell r="V369">
            <v>2023</v>
          </cell>
          <cell r="W369" t="str">
            <v>MONTH</v>
          </cell>
          <cell r="X369">
            <v>1</v>
          </cell>
        </row>
        <row r="370">
          <cell r="R370" t="str">
            <v>Reservation Cancellations made Today</v>
          </cell>
          <cell r="V370">
            <v>2023</v>
          </cell>
          <cell r="W370" t="str">
            <v>YEAR</v>
          </cell>
          <cell r="X370">
            <v>988</v>
          </cell>
        </row>
        <row r="371">
          <cell r="R371" t="str">
            <v>Reservation Cancellations made Today</v>
          </cell>
          <cell r="V371">
            <v>2022</v>
          </cell>
          <cell r="W371" t="str">
            <v>DAY</v>
          </cell>
          <cell r="X371">
            <v>0</v>
          </cell>
        </row>
        <row r="372">
          <cell r="R372" t="str">
            <v>Reservation Cancellations made Today</v>
          </cell>
          <cell r="V372">
            <v>2022</v>
          </cell>
          <cell r="W372" t="str">
            <v>MONTH</v>
          </cell>
          <cell r="X372">
            <v>0</v>
          </cell>
        </row>
        <row r="373">
          <cell r="R373" t="str">
            <v>Reservation Cancellations made Today</v>
          </cell>
          <cell r="V373">
            <v>2022</v>
          </cell>
          <cell r="W373" t="str">
            <v>YEAR</v>
          </cell>
          <cell r="X373">
            <v>476</v>
          </cell>
        </row>
        <row r="374">
          <cell r="R374" t="str">
            <v>Room Nights Reserved Today</v>
          </cell>
          <cell r="V374">
            <v>2023</v>
          </cell>
          <cell r="W374" t="str">
            <v>DAY</v>
          </cell>
          <cell r="X374">
            <v>112</v>
          </cell>
        </row>
        <row r="375">
          <cell r="R375" t="str">
            <v>Room Nights Reserved Today</v>
          </cell>
          <cell r="V375">
            <v>2023</v>
          </cell>
          <cell r="W375" t="str">
            <v>MONTH</v>
          </cell>
          <cell r="X375">
            <v>112</v>
          </cell>
        </row>
        <row r="376">
          <cell r="R376" t="str">
            <v>Room Nights Reserved Today</v>
          </cell>
          <cell r="V376">
            <v>2023</v>
          </cell>
          <cell r="W376" t="str">
            <v>YEAR</v>
          </cell>
          <cell r="X376">
            <v>14342</v>
          </cell>
        </row>
        <row r="377">
          <cell r="R377" t="str">
            <v>Room Nights Reserved Today</v>
          </cell>
          <cell r="V377">
            <v>2022</v>
          </cell>
          <cell r="W377" t="str">
            <v>DAY</v>
          </cell>
          <cell r="X377">
            <v>28</v>
          </cell>
        </row>
        <row r="378">
          <cell r="R378" t="str">
            <v>Room Nights Reserved Today</v>
          </cell>
          <cell r="V378">
            <v>2022</v>
          </cell>
          <cell r="W378" t="str">
            <v>MONTH</v>
          </cell>
          <cell r="X378">
            <v>28</v>
          </cell>
        </row>
        <row r="379">
          <cell r="R379" t="str">
            <v>Room Nights Reserved Today</v>
          </cell>
          <cell r="V379">
            <v>2022</v>
          </cell>
          <cell r="W379" t="str">
            <v>YEAR</v>
          </cell>
          <cell r="X379">
            <v>10060</v>
          </cell>
        </row>
        <row r="380">
          <cell r="R380" t="str">
            <v>Today's Demand</v>
          </cell>
          <cell r="V380">
            <v>2023</v>
          </cell>
          <cell r="W380" t="str">
            <v>DAY</v>
          </cell>
          <cell r="X380">
            <v>54</v>
          </cell>
        </row>
        <row r="381">
          <cell r="R381" t="str">
            <v>Today's Demand</v>
          </cell>
          <cell r="V381">
            <v>2023</v>
          </cell>
          <cell r="W381" t="str">
            <v>MONTH</v>
          </cell>
          <cell r="X381">
            <v>54</v>
          </cell>
        </row>
        <row r="382">
          <cell r="R382" t="str">
            <v>Today's Demand</v>
          </cell>
          <cell r="V382">
            <v>2023</v>
          </cell>
          <cell r="W382" t="str">
            <v>YEAR</v>
          </cell>
          <cell r="X382">
            <v>11673</v>
          </cell>
        </row>
        <row r="383">
          <cell r="R383" t="str">
            <v>Today's Demand</v>
          </cell>
          <cell r="V383">
            <v>2022</v>
          </cell>
          <cell r="W383" t="str">
            <v>DAY</v>
          </cell>
          <cell r="X383">
            <v>37</v>
          </cell>
        </row>
        <row r="384">
          <cell r="R384" t="str">
            <v>Today's Demand</v>
          </cell>
          <cell r="V384">
            <v>2022</v>
          </cell>
          <cell r="W384" t="str">
            <v>MONTH</v>
          </cell>
          <cell r="X384">
            <v>37</v>
          </cell>
        </row>
        <row r="385">
          <cell r="R385" t="str">
            <v>Today's Demand</v>
          </cell>
          <cell r="V385">
            <v>2022</v>
          </cell>
          <cell r="W385" t="str">
            <v>YEAR</v>
          </cell>
          <cell r="X385">
            <v>9158</v>
          </cell>
        </row>
        <row r="386">
          <cell r="R386" t="str">
            <v>Clean Rooms</v>
          </cell>
          <cell r="V386">
            <v>2023</v>
          </cell>
          <cell r="W386" t="str">
            <v>DAY</v>
          </cell>
          <cell r="X386">
            <v>0</v>
          </cell>
        </row>
        <row r="387">
          <cell r="R387" t="str">
            <v>Clean Rooms</v>
          </cell>
          <cell r="V387">
            <v>2023</v>
          </cell>
          <cell r="W387" t="str">
            <v>MONTH</v>
          </cell>
        </row>
        <row r="388">
          <cell r="R388" t="str">
            <v>Clean Rooms</v>
          </cell>
          <cell r="V388">
            <v>2023</v>
          </cell>
          <cell r="W388" t="str">
            <v>YEAR</v>
          </cell>
        </row>
        <row r="389">
          <cell r="R389" t="str">
            <v>Clean Rooms</v>
          </cell>
          <cell r="V389">
            <v>2022</v>
          </cell>
          <cell r="W389" t="str">
            <v>DAY</v>
          </cell>
          <cell r="X389">
            <v>24</v>
          </cell>
        </row>
        <row r="390">
          <cell r="R390" t="str">
            <v>Clean Rooms</v>
          </cell>
          <cell r="V390">
            <v>2022</v>
          </cell>
          <cell r="W390" t="str">
            <v>MONTH</v>
          </cell>
        </row>
        <row r="391">
          <cell r="R391" t="str">
            <v>Clean Rooms</v>
          </cell>
          <cell r="V391">
            <v>2022</v>
          </cell>
          <cell r="W391" t="str">
            <v>YEAR</v>
          </cell>
        </row>
        <row r="392">
          <cell r="R392" t="str">
            <v>Dirty Rooms</v>
          </cell>
          <cell r="V392">
            <v>2023</v>
          </cell>
          <cell r="W392" t="str">
            <v>DAY</v>
          </cell>
          <cell r="X392">
            <v>130</v>
          </cell>
        </row>
        <row r="393">
          <cell r="R393" t="str">
            <v>Dirty Rooms</v>
          </cell>
          <cell r="V393">
            <v>2023</v>
          </cell>
          <cell r="W393" t="str">
            <v>MONTH</v>
          </cell>
        </row>
        <row r="394">
          <cell r="R394" t="str">
            <v>Dirty Rooms</v>
          </cell>
          <cell r="V394">
            <v>2023</v>
          </cell>
          <cell r="W394" t="str">
            <v>YEAR</v>
          </cell>
        </row>
        <row r="395">
          <cell r="R395" t="str">
            <v>Dirty Rooms</v>
          </cell>
          <cell r="V395">
            <v>2022</v>
          </cell>
          <cell r="W395" t="str">
            <v>DAY</v>
          </cell>
          <cell r="X395">
            <v>106</v>
          </cell>
        </row>
        <row r="396">
          <cell r="R396" t="str">
            <v>Dirty Rooms</v>
          </cell>
          <cell r="V396">
            <v>2022</v>
          </cell>
          <cell r="W396" t="str">
            <v>MONTH</v>
          </cell>
        </row>
        <row r="397">
          <cell r="R397" t="str">
            <v>Dirty Rooms</v>
          </cell>
          <cell r="V397">
            <v>2022</v>
          </cell>
          <cell r="W397" t="str">
            <v>YEAR</v>
          </cell>
        </row>
        <row r="398">
          <cell r="R398" t="str">
            <v>Doubles As Singles</v>
          </cell>
          <cell r="V398">
            <v>2023</v>
          </cell>
          <cell r="W398" t="str">
            <v>DAY</v>
          </cell>
          <cell r="X398">
            <v>36</v>
          </cell>
        </row>
        <row r="399">
          <cell r="R399" t="str">
            <v>Doubles As Singles</v>
          </cell>
          <cell r="V399">
            <v>2023</v>
          </cell>
          <cell r="W399" t="str">
            <v>MONTH</v>
          </cell>
          <cell r="X399">
            <v>36</v>
          </cell>
        </row>
        <row r="400">
          <cell r="R400" t="str">
            <v>Doubles As Singles</v>
          </cell>
          <cell r="V400">
            <v>2023</v>
          </cell>
          <cell r="W400" t="str">
            <v>YEAR</v>
          </cell>
          <cell r="X400">
            <v>7755</v>
          </cell>
        </row>
        <row r="401">
          <cell r="R401" t="str">
            <v>Doubles As Singles</v>
          </cell>
          <cell r="V401">
            <v>2022</v>
          </cell>
          <cell r="W401" t="str">
            <v>DAY</v>
          </cell>
          <cell r="X401">
            <v>32</v>
          </cell>
        </row>
        <row r="402">
          <cell r="R402" t="str">
            <v>Doubles As Singles</v>
          </cell>
          <cell r="V402">
            <v>2022</v>
          </cell>
          <cell r="W402" t="str">
            <v>MONTH</v>
          </cell>
          <cell r="X402">
            <v>32</v>
          </cell>
        </row>
        <row r="403">
          <cell r="R403" t="str">
            <v>Doubles As Singles</v>
          </cell>
          <cell r="V403">
            <v>2022</v>
          </cell>
          <cell r="W403" t="str">
            <v>YEAR</v>
          </cell>
          <cell r="X403">
            <v>6122</v>
          </cell>
        </row>
        <row r="404">
          <cell r="R404" t="str">
            <v>% Beds Occupied</v>
          </cell>
          <cell r="V404">
            <v>2023</v>
          </cell>
          <cell r="W404" t="str">
            <v>DAY</v>
          </cell>
          <cell r="X404">
            <v>66.666666669999998</v>
          </cell>
        </row>
        <row r="405">
          <cell r="R405" t="str">
            <v>% Beds Occupied</v>
          </cell>
          <cell r="V405">
            <v>2023</v>
          </cell>
          <cell r="W405" t="str">
            <v>MONTH</v>
          </cell>
          <cell r="X405">
            <v>66.666666669999998</v>
          </cell>
        </row>
        <row r="406">
          <cell r="R406" t="str">
            <v>% Beds Occupied</v>
          </cell>
          <cell r="V406">
            <v>2023</v>
          </cell>
          <cell r="W406" t="str">
            <v>YEAR</v>
          </cell>
          <cell r="X406">
            <v>67.158876899999996</v>
          </cell>
        </row>
        <row r="407">
          <cell r="R407" t="str">
            <v>% Beds Occupied</v>
          </cell>
          <cell r="V407">
            <v>2022</v>
          </cell>
          <cell r="W407" t="str">
            <v>DAY</v>
          </cell>
          <cell r="X407">
            <v>55.40540541</v>
          </cell>
        </row>
        <row r="408">
          <cell r="R408" t="str">
            <v>% Beds Occupied</v>
          </cell>
          <cell r="V408">
            <v>2022</v>
          </cell>
          <cell r="W408" t="str">
            <v>MONTH</v>
          </cell>
          <cell r="X408">
            <v>55.40540541</v>
          </cell>
        </row>
        <row r="409">
          <cell r="R409" t="str">
            <v>% Beds Occupied</v>
          </cell>
          <cell r="V409">
            <v>2022</v>
          </cell>
          <cell r="W409" t="str">
            <v>YEAR</v>
          </cell>
          <cell r="X409">
            <v>66.617655069999998</v>
          </cell>
        </row>
        <row r="410">
          <cell r="R410" t="str">
            <v>ADR</v>
          </cell>
          <cell r="V410">
            <v>2023</v>
          </cell>
          <cell r="W410" t="str">
            <v>DAY</v>
          </cell>
          <cell r="X410">
            <v>99.576646139999994</v>
          </cell>
        </row>
        <row r="411">
          <cell r="R411" t="str">
            <v>ADR</v>
          </cell>
          <cell r="V411">
            <v>2023</v>
          </cell>
          <cell r="W411" t="str">
            <v>MONTH</v>
          </cell>
          <cell r="X411">
            <v>99.576646139999994</v>
          </cell>
        </row>
        <row r="412">
          <cell r="R412" t="str">
            <v>ADR</v>
          </cell>
          <cell r="V412">
            <v>2023</v>
          </cell>
          <cell r="W412" t="str">
            <v>YEAR</v>
          </cell>
          <cell r="X412">
            <v>98.127225449999997</v>
          </cell>
        </row>
        <row r="413">
          <cell r="R413" t="str">
            <v>ADR</v>
          </cell>
          <cell r="V413">
            <v>2022</v>
          </cell>
          <cell r="W413" t="str">
            <v>DAY</v>
          </cell>
          <cell r="X413">
            <v>105.7169402</v>
          </cell>
        </row>
        <row r="414">
          <cell r="R414" t="str">
            <v>ADR</v>
          </cell>
          <cell r="V414">
            <v>2022</v>
          </cell>
          <cell r="W414" t="str">
            <v>MONTH</v>
          </cell>
          <cell r="X414">
            <v>105.7169402</v>
          </cell>
        </row>
        <row r="415">
          <cell r="R415" t="str">
            <v>ADR</v>
          </cell>
          <cell r="V415">
            <v>2022</v>
          </cell>
          <cell r="W415" t="str">
            <v>YEAR</v>
          </cell>
          <cell r="X415">
            <v>101.7447568</v>
          </cell>
        </row>
        <row r="416">
          <cell r="R416" t="str">
            <v>ADR minus Comp</v>
          </cell>
          <cell r="V416">
            <v>2023</v>
          </cell>
          <cell r="W416" t="str">
            <v>DAY</v>
          </cell>
          <cell r="X416">
            <v>99.576646139999994</v>
          </cell>
        </row>
        <row r="417">
          <cell r="R417" t="str">
            <v>ADR minus Comp</v>
          </cell>
          <cell r="V417">
            <v>2023</v>
          </cell>
          <cell r="W417" t="str">
            <v>MONTH</v>
          </cell>
          <cell r="X417">
            <v>99.576646139999994</v>
          </cell>
        </row>
        <row r="418">
          <cell r="R418" t="str">
            <v>ADR minus Comp</v>
          </cell>
          <cell r="V418">
            <v>2023</v>
          </cell>
          <cell r="W418" t="str">
            <v>YEAR</v>
          </cell>
          <cell r="X418">
            <v>98.889674760000005</v>
          </cell>
        </row>
        <row r="419">
          <cell r="R419" t="str">
            <v>ADR minus Comp</v>
          </cell>
          <cell r="V419">
            <v>2022</v>
          </cell>
          <cell r="W419" t="str">
            <v>DAY</v>
          </cell>
          <cell r="X419">
            <v>111.7579082</v>
          </cell>
        </row>
        <row r="420">
          <cell r="R420" t="str">
            <v>ADR minus Comp</v>
          </cell>
          <cell r="V420">
            <v>2022</v>
          </cell>
          <cell r="W420" t="str">
            <v>MONTH</v>
          </cell>
          <cell r="X420">
            <v>111.7579082</v>
          </cell>
        </row>
        <row r="421">
          <cell r="R421" t="str">
            <v>ADR minus Comp</v>
          </cell>
          <cell r="V421">
            <v>2022</v>
          </cell>
          <cell r="W421" t="str">
            <v>YEAR</v>
          </cell>
          <cell r="X421">
            <v>101.9786016</v>
          </cell>
        </row>
        <row r="422">
          <cell r="R422" t="str">
            <v>ADR minus House</v>
          </cell>
          <cell r="V422">
            <v>2023</v>
          </cell>
          <cell r="W422" t="str">
            <v>DAY</v>
          </cell>
          <cell r="X422">
            <v>99.576646139999994</v>
          </cell>
        </row>
        <row r="423">
          <cell r="R423" t="str">
            <v>ADR minus House</v>
          </cell>
          <cell r="V423">
            <v>2023</v>
          </cell>
          <cell r="W423" t="str">
            <v>MONTH</v>
          </cell>
          <cell r="X423">
            <v>99.576646139999994</v>
          </cell>
        </row>
        <row r="424">
          <cell r="R424" t="str">
            <v>ADR minus House</v>
          </cell>
          <cell r="V424">
            <v>2023</v>
          </cell>
          <cell r="W424" t="str">
            <v>YEAR</v>
          </cell>
          <cell r="X424">
            <v>98.304076780000003</v>
          </cell>
        </row>
        <row r="425">
          <cell r="R425" t="str">
            <v>ADR minus House</v>
          </cell>
          <cell r="V425">
            <v>2022</v>
          </cell>
          <cell r="W425" t="str">
            <v>DAY</v>
          </cell>
          <cell r="X425">
            <v>105.7169402</v>
          </cell>
        </row>
        <row r="426">
          <cell r="R426" t="str">
            <v>ADR minus House</v>
          </cell>
          <cell r="V426">
            <v>2022</v>
          </cell>
          <cell r="W426" t="str">
            <v>MONTH</v>
          </cell>
          <cell r="X426">
            <v>105.7169402</v>
          </cell>
        </row>
        <row r="427">
          <cell r="R427" t="str">
            <v>ADR minus House</v>
          </cell>
          <cell r="V427">
            <v>2022</v>
          </cell>
          <cell r="W427" t="str">
            <v>YEAR</v>
          </cell>
          <cell r="X427">
            <v>103.51944039999999</v>
          </cell>
        </row>
        <row r="428">
          <cell r="R428" t="str">
            <v>ADR minus Comp and House</v>
          </cell>
          <cell r="V428">
            <v>2023</v>
          </cell>
          <cell r="W428" t="str">
            <v>DAY</v>
          </cell>
          <cell r="X428">
            <v>99.576646139999994</v>
          </cell>
        </row>
        <row r="429">
          <cell r="R429" t="str">
            <v>ADR minus Comp and House</v>
          </cell>
          <cell r="V429">
            <v>2023</v>
          </cell>
          <cell r="W429" t="str">
            <v>MONTH</v>
          </cell>
          <cell r="X429">
            <v>99.576646139999994</v>
          </cell>
        </row>
        <row r="430">
          <cell r="R430" t="str">
            <v>ADR minus Comp and House</v>
          </cell>
          <cell r="V430">
            <v>2023</v>
          </cell>
          <cell r="W430" t="str">
            <v>YEAR</v>
          </cell>
          <cell r="X430">
            <v>99.069287549999999</v>
          </cell>
        </row>
        <row r="431">
          <cell r="R431" t="str">
            <v>ADR minus Comp and House</v>
          </cell>
          <cell r="V431">
            <v>2022</v>
          </cell>
          <cell r="W431" t="str">
            <v>DAY</v>
          </cell>
          <cell r="X431">
            <v>111.7579082</v>
          </cell>
        </row>
        <row r="432">
          <cell r="R432" t="str">
            <v>ADR minus Comp and House</v>
          </cell>
          <cell r="V432">
            <v>2022</v>
          </cell>
          <cell r="W432" t="str">
            <v>MONTH</v>
          </cell>
          <cell r="X432">
            <v>111.7579082</v>
          </cell>
        </row>
        <row r="433">
          <cell r="R433" t="str">
            <v>ADR minus Comp and House</v>
          </cell>
          <cell r="V433">
            <v>2022</v>
          </cell>
          <cell r="W433" t="str">
            <v>YEAR</v>
          </cell>
          <cell r="X433">
            <v>103.7615237</v>
          </cell>
        </row>
        <row r="434">
          <cell r="R434" t="str">
            <v>Average Person Rate</v>
          </cell>
          <cell r="V434">
            <v>2023</v>
          </cell>
          <cell r="W434" t="str">
            <v>DAY</v>
          </cell>
          <cell r="X434">
            <v>74.682484599999995</v>
          </cell>
        </row>
        <row r="435">
          <cell r="R435" t="str">
            <v>Average Person Rate</v>
          </cell>
          <cell r="V435">
            <v>2023</v>
          </cell>
          <cell r="W435" t="str">
            <v>MONTH</v>
          </cell>
          <cell r="X435">
            <v>74.682484599999995</v>
          </cell>
        </row>
        <row r="436">
          <cell r="R436" t="str">
            <v>Average Person Rate</v>
          </cell>
          <cell r="V436">
            <v>2023</v>
          </cell>
          <cell r="W436" t="str">
            <v>YEAR</v>
          </cell>
          <cell r="X436">
            <v>72.999751619999998</v>
          </cell>
        </row>
        <row r="437">
          <cell r="R437" t="str">
            <v>Average Person Rate</v>
          </cell>
          <cell r="V437">
            <v>2022</v>
          </cell>
          <cell r="W437" t="str">
            <v>DAY</v>
          </cell>
          <cell r="X437">
            <v>95.403092389999998</v>
          </cell>
        </row>
        <row r="438">
          <cell r="R438" t="str">
            <v>Average Person Rate</v>
          </cell>
          <cell r="V438">
            <v>2022</v>
          </cell>
          <cell r="W438" t="str">
            <v>MONTH</v>
          </cell>
          <cell r="X438">
            <v>95.403092389999998</v>
          </cell>
        </row>
        <row r="439">
          <cell r="R439" t="str">
            <v>Average Person Rate</v>
          </cell>
          <cell r="V439">
            <v>2022</v>
          </cell>
          <cell r="W439" t="str">
            <v>YEAR</v>
          </cell>
          <cell r="X439">
            <v>76.169253900000001</v>
          </cell>
        </row>
        <row r="440">
          <cell r="R440" t="str">
            <v>Average Persons per Block Rooms</v>
          </cell>
          <cell r="V440">
            <v>2023</v>
          </cell>
          <cell r="W440" t="str">
            <v>DAY</v>
          </cell>
          <cell r="X440">
            <v>0</v>
          </cell>
        </row>
        <row r="441">
          <cell r="R441" t="str">
            <v>Average Persons per Block Rooms</v>
          </cell>
          <cell r="V441">
            <v>2023</v>
          </cell>
          <cell r="W441" t="str">
            <v>MONTH</v>
          </cell>
          <cell r="X441">
            <v>0</v>
          </cell>
        </row>
        <row r="442">
          <cell r="R442" t="str">
            <v>Average Persons per Block Rooms</v>
          </cell>
          <cell r="V442">
            <v>2023</v>
          </cell>
          <cell r="W442" t="str">
            <v>YEAR</v>
          </cell>
          <cell r="X442">
            <v>1.3069544360000001</v>
          </cell>
        </row>
        <row r="443">
          <cell r="R443" t="str">
            <v>Average Persons per Block Rooms</v>
          </cell>
          <cell r="V443">
            <v>2022</v>
          </cell>
          <cell r="W443" t="str">
            <v>DAY</v>
          </cell>
          <cell r="X443">
            <v>0</v>
          </cell>
        </row>
        <row r="444">
          <cell r="R444" t="str">
            <v>Average Persons per Block Rooms</v>
          </cell>
          <cell r="V444">
            <v>2022</v>
          </cell>
          <cell r="W444" t="str">
            <v>MONTH</v>
          </cell>
          <cell r="X444">
            <v>0</v>
          </cell>
        </row>
        <row r="445">
          <cell r="R445" t="str">
            <v>Average Persons per Block Rooms</v>
          </cell>
          <cell r="V445">
            <v>2022</v>
          </cell>
          <cell r="W445" t="str">
            <v>YEAR</v>
          </cell>
          <cell r="X445">
            <v>1.4148375769999999</v>
          </cell>
        </row>
        <row r="446">
          <cell r="R446" t="str">
            <v>Average Revenue per Block Rooms</v>
          </cell>
          <cell r="V446">
            <v>2023</v>
          </cell>
          <cell r="W446" t="str">
            <v>DAY</v>
          </cell>
          <cell r="X446">
            <v>0</v>
          </cell>
        </row>
        <row r="447">
          <cell r="R447" t="str">
            <v>Average Revenue per Block Rooms</v>
          </cell>
          <cell r="V447">
            <v>2023</v>
          </cell>
          <cell r="W447" t="str">
            <v>MONTH</v>
          </cell>
          <cell r="X447">
            <v>0</v>
          </cell>
        </row>
        <row r="448">
          <cell r="R448" t="str">
            <v>Average Revenue per Block Rooms</v>
          </cell>
          <cell r="V448">
            <v>2023</v>
          </cell>
          <cell r="W448" t="str">
            <v>YEAR</v>
          </cell>
          <cell r="X448">
            <v>277.8069261</v>
          </cell>
        </row>
        <row r="449">
          <cell r="R449" t="str">
            <v>Average Revenue per Block Rooms</v>
          </cell>
          <cell r="V449">
            <v>2022</v>
          </cell>
          <cell r="W449" t="str">
            <v>DAY</v>
          </cell>
          <cell r="X449">
            <v>0</v>
          </cell>
        </row>
        <row r="450">
          <cell r="R450" t="str">
            <v>Average Revenue per Block Rooms</v>
          </cell>
          <cell r="V450">
            <v>2022</v>
          </cell>
          <cell r="W450" t="str">
            <v>MONTH</v>
          </cell>
          <cell r="X450">
            <v>0</v>
          </cell>
        </row>
        <row r="451">
          <cell r="R451" t="str">
            <v>Average Revenue per Block Rooms</v>
          </cell>
          <cell r="V451">
            <v>2022</v>
          </cell>
          <cell r="W451" t="str">
            <v>YEAR</v>
          </cell>
          <cell r="X451">
            <v>257.07162940000001</v>
          </cell>
        </row>
        <row r="452">
          <cell r="R452" t="str">
            <v>Average Room Revenue per Block Rooms</v>
          </cell>
          <cell r="V452">
            <v>2023</v>
          </cell>
          <cell r="W452" t="str">
            <v>DAY</v>
          </cell>
          <cell r="X452">
            <v>0</v>
          </cell>
        </row>
        <row r="453">
          <cell r="R453" t="str">
            <v>Average Room Revenue per Block Rooms</v>
          </cell>
          <cell r="V453">
            <v>2023</v>
          </cell>
          <cell r="W453" t="str">
            <v>MONTH</v>
          </cell>
          <cell r="X453">
            <v>0</v>
          </cell>
        </row>
        <row r="454">
          <cell r="R454" t="str">
            <v>Average Room Revenue per Block Rooms</v>
          </cell>
          <cell r="V454">
            <v>2023</v>
          </cell>
          <cell r="W454" t="str">
            <v>YEAR</v>
          </cell>
          <cell r="X454">
            <v>77.365159689999999</v>
          </cell>
        </row>
        <row r="455">
          <cell r="R455" t="str">
            <v>Average Room Revenue per Block Rooms</v>
          </cell>
          <cell r="V455">
            <v>2022</v>
          </cell>
          <cell r="W455" t="str">
            <v>DAY</v>
          </cell>
          <cell r="X455">
            <v>0</v>
          </cell>
        </row>
        <row r="456">
          <cell r="R456" t="str">
            <v>Average Room Revenue per Block Rooms</v>
          </cell>
          <cell r="V456">
            <v>2022</v>
          </cell>
          <cell r="W456" t="str">
            <v>MONTH</v>
          </cell>
          <cell r="X456">
            <v>0</v>
          </cell>
        </row>
        <row r="457">
          <cell r="R457" t="str">
            <v>Average Room Revenue per Block Rooms</v>
          </cell>
          <cell r="V457">
            <v>2022</v>
          </cell>
          <cell r="W457" t="str">
            <v>YEAR</v>
          </cell>
          <cell r="X457">
            <v>90.785952879999996</v>
          </cell>
        </row>
        <row r="458">
          <cell r="R458" t="str">
            <v>Room Revenue</v>
          </cell>
          <cell r="V458">
            <v>2023</v>
          </cell>
          <cell r="W458" t="str">
            <v>DAY</v>
          </cell>
          <cell r="X458">
            <v>5377.1388909999996</v>
          </cell>
        </row>
        <row r="459">
          <cell r="R459" t="str">
            <v>Room Revenue</v>
          </cell>
          <cell r="V459">
            <v>2023</v>
          </cell>
          <cell r="W459" t="str">
            <v>MONTH</v>
          </cell>
          <cell r="X459">
            <v>5377.1388909999996</v>
          </cell>
        </row>
        <row r="460">
          <cell r="R460" t="str">
            <v>Room Revenue</v>
          </cell>
          <cell r="V460">
            <v>2023</v>
          </cell>
          <cell r="W460" t="str">
            <v>YEAR</v>
          </cell>
          <cell r="X460">
            <v>1145439.1029999999</v>
          </cell>
        </row>
        <row r="461">
          <cell r="R461" t="str">
            <v>Room Revenue</v>
          </cell>
          <cell r="V461">
            <v>2022</v>
          </cell>
          <cell r="W461" t="str">
            <v>DAY</v>
          </cell>
          <cell r="X461">
            <v>3911.5267880000001</v>
          </cell>
        </row>
        <row r="462">
          <cell r="R462" t="str">
            <v>Room Revenue</v>
          </cell>
          <cell r="V462">
            <v>2022</v>
          </cell>
          <cell r="W462" t="str">
            <v>MONTH</v>
          </cell>
          <cell r="X462">
            <v>3911.5267880000001</v>
          </cell>
        </row>
        <row r="463">
          <cell r="R463" t="str">
            <v>Room Revenue</v>
          </cell>
          <cell r="V463">
            <v>2022</v>
          </cell>
          <cell r="W463" t="str">
            <v>YEAR</v>
          </cell>
          <cell r="X463">
            <v>931778.48300000001</v>
          </cell>
        </row>
        <row r="464">
          <cell r="R464" t="str">
            <v>Food And Beverage Revenue</v>
          </cell>
          <cell r="V464">
            <v>2023</v>
          </cell>
          <cell r="W464" t="str">
            <v>DAY</v>
          </cell>
          <cell r="X464">
            <v>6087.1571720000002</v>
          </cell>
        </row>
        <row r="465">
          <cell r="R465" t="str">
            <v>Food And Beverage Revenue</v>
          </cell>
          <cell r="V465">
            <v>2023</v>
          </cell>
          <cell r="W465" t="str">
            <v>MONTH</v>
          </cell>
          <cell r="X465">
            <v>6087.1571720000002</v>
          </cell>
        </row>
        <row r="466">
          <cell r="R466" t="str">
            <v>Food And Beverage Revenue</v>
          </cell>
          <cell r="V466">
            <v>2023</v>
          </cell>
          <cell r="W466" t="str">
            <v>YEAR</v>
          </cell>
          <cell r="X466">
            <v>1732955.5660000001</v>
          </cell>
        </row>
        <row r="467">
          <cell r="R467" t="str">
            <v>Food And Beverage Revenue</v>
          </cell>
          <cell r="V467">
            <v>2022</v>
          </cell>
          <cell r="W467" t="str">
            <v>DAY</v>
          </cell>
          <cell r="X467">
            <v>2847.2286479999998</v>
          </cell>
        </row>
        <row r="468">
          <cell r="R468" t="str">
            <v>Food And Beverage Revenue</v>
          </cell>
          <cell r="V468">
            <v>2022</v>
          </cell>
          <cell r="W468" t="str">
            <v>MONTH</v>
          </cell>
          <cell r="X468">
            <v>2847.2286479999998</v>
          </cell>
        </row>
        <row r="469">
          <cell r="R469" t="str">
            <v>Food And Beverage Revenue</v>
          </cell>
          <cell r="V469">
            <v>2022</v>
          </cell>
          <cell r="W469" t="str">
            <v>YEAR</v>
          </cell>
          <cell r="X469">
            <v>1583594.1240000001</v>
          </cell>
        </row>
        <row r="470">
          <cell r="R470" t="str">
            <v>Other Revenue</v>
          </cell>
          <cell r="V470">
            <v>2023</v>
          </cell>
          <cell r="W470" t="str">
            <v>DAY</v>
          </cell>
          <cell r="X470">
            <v>42.379938930000002</v>
          </cell>
        </row>
        <row r="471">
          <cell r="R471" t="str">
            <v>Other Revenue</v>
          </cell>
          <cell r="V471">
            <v>2023</v>
          </cell>
          <cell r="W471" t="str">
            <v>MONTH</v>
          </cell>
          <cell r="X471">
            <v>42.379938930000002</v>
          </cell>
        </row>
        <row r="472">
          <cell r="R472" t="str">
            <v>Other Revenue</v>
          </cell>
          <cell r="V472">
            <v>2023</v>
          </cell>
          <cell r="W472" t="str">
            <v>YEAR</v>
          </cell>
          <cell r="X472">
            <v>264481.23019999999</v>
          </cell>
        </row>
        <row r="473">
          <cell r="R473" t="str">
            <v>Other Revenue</v>
          </cell>
          <cell r="V473">
            <v>2022</v>
          </cell>
          <cell r="W473" t="str">
            <v>DAY</v>
          </cell>
          <cell r="X473">
            <v>30.535763859999999</v>
          </cell>
        </row>
        <row r="474">
          <cell r="R474" t="str">
            <v>Other Revenue</v>
          </cell>
          <cell r="V474">
            <v>2022</v>
          </cell>
          <cell r="W474" t="str">
            <v>MONTH</v>
          </cell>
          <cell r="X474">
            <v>30.535763859999999</v>
          </cell>
        </row>
        <row r="475">
          <cell r="R475" t="str">
            <v>Other Revenue</v>
          </cell>
          <cell r="V475">
            <v>2022</v>
          </cell>
          <cell r="W475" t="str">
            <v>YEAR</v>
          </cell>
          <cell r="X475">
            <v>279132.90509999997</v>
          </cell>
        </row>
        <row r="476">
          <cell r="R476" t="str">
            <v>Total Revenue</v>
          </cell>
          <cell r="V476">
            <v>2023</v>
          </cell>
          <cell r="W476" t="str">
            <v>DAY</v>
          </cell>
          <cell r="X476">
            <v>11506.675999999999</v>
          </cell>
        </row>
        <row r="477">
          <cell r="R477" t="str">
            <v>Total Revenue</v>
          </cell>
          <cell r="V477">
            <v>2023</v>
          </cell>
          <cell r="W477" t="str">
            <v>MONTH</v>
          </cell>
          <cell r="X477">
            <v>11506.675999999999</v>
          </cell>
        </row>
        <row r="478">
          <cell r="R478" t="str">
            <v>Total Revenue</v>
          </cell>
          <cell r="V478">
            <v>2023</v>
          </cell>
          <cell r="W478" t="str">
            <v>YEAR</v>
          </cell>
          <cell r="X478">
            <v>3142875.8990000002</v>
          </cell>
        </row>
        <row r="479">
          <cell r="R479" t="str">
            <v>Total Revenue</v>
          </cell>
          <cell r="V479">
            <v>2022</v>
          </cell>
          <cell r="W479" t="str">
            <v>DAY</v>
          </cell>
          <cell r="X479">
            <v>6789.2911999999997</v>
          </cell>
        </row>
        <row r="480">
          <cell r="R480" t="str">
            <v>Total Revenue</v>
          </cell>
          <cell r="V480">
            <v>2022</v>
          </cell>
          <cell r="W480" t="str">
            <v>MONTH</v>
          </cell>
          <cell r="X480">
            <v>6789.2911999999997</v>
          </cell>
        </row>
        <row r="481">
          <cell r="R481" t="str">
            <v>Total Revenue</v>
          </cell>
          <cell r="V481">
            <v>2022</v>
          </cell>
          <cell r="W481" t="str">
            <v>YEAR</v>
          </cell>
          <cell r="X481">
            <v>2794505.5129999998</v>
          </cell>
        </row>
        <row r="482">
          <cell r="R482" t="str">
            <v>Block Revenue</v>
          </cell>
          <cell r="V482">
            <v>2023</v>
          </cell>
          <cell r="W482" t="str">
            <v>DAY</v>
          </cell>
          <cell r="X482">
            <v>0</v>
          </cell>
        </row>
        <row r="483">
          <cell r="R483" t="str">
            <v>Block Revenue</v>
          </cell>
          <cell r="V483">
            <v>2023</v>
          </cell>
          <cell r="W483" t="str">
            <v>MONTH</v>
          </cell>
          <cell r="X483">
            <v>0</v>
          </cell>
        </row>
        <row r="484">
          <cell r="R484" t="str">
            <v>Block Revenue</v>
          </cell>
          <cell r="V484">
            <v>2023</v>
          </cell>
          <cell r="W484" t="str">
            <v>YEAR</v>
          </cell>
          <cell r="X484">
            <v>463381.95280000003</v>
          </cell>
        </row>
        <row r="485">
          <cell r="R485" t="str">
            <v>Block Revenue</v>
          </cell>
          <cell r="V485">
            <v>2022</v>
          </cell>
          <cell r="W485" t="str">
            <v>DAY</v>
          </cell>
          <cell r="X485">
            <v>9.9999999999999998E-13</v>
          </cell>
        </row>
        <row r="486">
          <cell r="R486" t="str">
            <v>Block Revenue</v>
          </cell>
          <cell r="V486">
            <v>2022</v>
          </cell>
          <cell r="W486" t="str">
            <v>MONTH</v>
          </cell>
          <cell r="X486">
            <v>9.9999999999999998E-13</v>
          </cell>
        </row>
        <row r="487">
          <cell r="R487" t="str">
            <v>Block Revenue</v>
          </cell>
          <cell r="V487">
            <v>2022</v>
          </cell>
          <cell r="W487" t="str">
            <v>YEAR</v>
          </cell>
          <cell r="X487">
            <v>585609.17180000001</v>
          </cell>
        </row>
        <row r="488">
          <cell r="R488" t="str">
            <v>Block Room Revenue</v>
          </cell>
          <cell r="V488">
            <v>2023</v>
          </cell>
          <cell r="W488" t="str">
            <v>DAY</v>
          </cell>
          <cell r="X488">
            <v>0</v>
          </cell>
        </row>
        <row r="489">
          <cell r="R489" t="str">
            <v>Block Room Revenue</v>
          </cell>
          <cell r="V489">
            <v>2023</v>
          </cell>
          <cell r="W489" t="str">
            <v>MONTH</v>
          </cell>
          <cell r="X489">
            <v>0</v>
          </cell>
        </row>
        <row r="490">
          <cell r="R490" t="str">
            <v>Block Room Revenue</v>
          </cell>
          <cell r="V490">
            <v>2023</v>
          </cell>
          <cell r="W490" t="str">
            <v>YEAR</v>
          </cell>
          <cell r="X490">
            <v>129045.0864</v>
          </cell>
        </row>
        <row r="491">
          <cell r="R491" t="str">
            <v>Block Room Revenue</v>
          </cell>
          <cell r="V491">
            <v>2022</v>
          </cell>
          <cell r="W491" t="str">
            <v>DAY</v>
          </cell>
          <cell r="X491">
            <v>-3.2386416210000002</v>
          </cell>
        </row>
        <row r="492">
          <cell r="R492" t="str">
            <v>Block Room Revenue</v>
          </cell>
          <cell r="V492">
            <v>2022</v>
          </cell>
          <cell r="W492" t="str">
            <v>MONTH</v>
          </cell>
          <cell r="X492">
            <v>-3.2386416210000002</v>
          </cell>
        </row>
        <row r="493">
          <cell r="R493" t="str">
            <v>Block Room Revenue</v>
          </cell>
          <cell r="V493">
            <v>2022</v>
          </cell>
          <cell r="W493" t="str">
            <v>YEAR</v>
          </cell>
          <cell r="X493">
            <v>206810.4007</v>
          </cell>
        </row>
        <row r="494">
          <cell r="R494" t="str">
            <v>Individual Revenue</v>
          </cell>
          <cell r="V494">
            <v>2023</v>
          </cell>
          <cell r="W494" t="str">
            <v>DAY</v>
          </cell>
          <cell r="X494">
            <v>11506.675999999999</v>
          </cell>
        </row>
        <row r="495">
          <cell r="R495" t="str">
            <v>Individual Revenue</v>
          </cell>
          <cell r="V495">
            <v>2023</v>
          </cell>
          <cell r="W495" t="str">
            <v>MONTH</v>
          </cell>
          <cell r="X495">
            <v>11506.675999999999</v>
          </cell>
        </row>
        <row r="496">
          <cell r="R496" t="str">
            <v>Individual Revenue</v>
          </cell>
          <cell r="V496">
            <v>2023</v>
          </cell>
          <cell r="W496" t="str">
            <v>YEAR</v>
          </cell>
          <cell r="X496">
            <v>2679493.946</v>
          </cell>
        </row>
        <row r="497">
          <cell r="R497" t="str">
            <v>Individual Revenue</v>
          </cell>
          <cell r="V497">
            <v>2022</v>
          </cell>
          <cell r="W497" t="str">
            <v>DAY</v>
          </cell>
          <cell r="X497">
            <v>6789.2911999999997</v>
          </cell>
        </row>
        <row r="498">
          <cell r="R498" t="str">
            <v>Individual Revenue</v>
          </cell>
          <cell r="V498">
            <v>2022</v>
          </cell>
          <cell r="W498" t="str">
            <v>MONTH</v>
          </cell>
          <cell r="X498">
            <v>6789.2911999999997</v>
          </cell>
        </row>
        <row r="499">
          <cell r="R499" t="str">
            <v>Individual Revenue</v>
          </cell>
          <cell r="V499">
            <v>2022</v>
          </cell>
          <cell r="W499" t="str">
            <v>YEAR</v>
          </cell>
          <cell r="X499">
            <v>2208896.341</v>
          </cell>
        </row>
        <row r="500">
          <cell r="R500" t="str">
            <v>Individual Room Revenue</v>
          </cell>
          <cell r="V500">
            <v>2023</v>
          </cell>
          <cell r="W500" t="str">
            <v>DAY</v>
          </cell>
          <cell r="X500">
            <v>5377.1388909999996</v>
          </cell>
        </row>
        <row r="501">
          <cell r="R501" t="str">
            <v>Individual Room Revenue</v>
          </cell>
          <cell r="V501">
            <v>2023</v>
          </cell>
          <cell r="W501" t="str">
            <v>MONTH</v>
          </cell>
          <cell r="X501">
            <v>5377.1388909999996</v>
          </cell>
        </row>
        <row r="502">
          <cell r="R502" t="str">
            <v>Individual Room Revenue</v>
          </cell>
          <cell r="V502">
            <v>2023</v>
          </cell>
          <cell r="W502" t="str">
            <v>YEAR</v>
          </cell>
          <cell r="X502">
            <v>1016394.0159999999</v>
          </cell>
        </row>
        <row r="503">
          <cell r="R503" t="str">
            <v>Individual Room Revenue</v>
          </cell>
          <cell r="V503">
            <v>2022</v>
          </cell>
          <cell r="W503" t="str">
            <v>DAY</v>
          </cell>
          <cell r="X503">
            <v>3914.7654299999999</v>
          </cell>
        </row>
        <row r="504">
          <cell r="R504" t="str">
            <v>Individual Room Revenue</v>
          </cell>
          <cell r="V504">
            <v>2022</v>
          </cell>
          <cell r="W504" t="str">
            <v>MONTH</v>
          </cell>
          <cell r="X504">
            <v>3914.7654299999999</v>
          </cell>
        </row>
        <row r="505">
          <cell r="R505" t="str">
            <v>Individual Room Revenue</v>
          </cell>
          <cell r="V505">
            <v>2022</v>
          </cell>
          <cell r="W505" t="str">
            <v>YEAR</v>
          </cell>
          <cell r="X505">
            <v>724968.08230000001</v>
          </cell>
        </row>
        <row r="506">
          <cell r="R506" t="str">
            <v>Member Revenue</v>
          </cell>
          <cell r="V506">
            <v>2023</v>
          </cell>
          <cell r="W506" t="str">
            <v>DAY</v>
          </cell>
          <cell r="X506">
            <v>0</v>
          </cell>
        </row>
        <row r="507">
          <cell r="R507" t="str">
            <v>Member Revenue</v>
          </cell>
          <cell r="V507">
            <v>2023</v>
          </cell>
          <cell r="W507" t="str">
            <v>MONTH</v>
          </cell>
          <cell r="X507">
            <v>0</v>
          </cell>
        </row>
        <row r="508">
          <cell r="R508" t="str">
            <v>Member Revenue</v>
          </cell>
          <cell r="V508">
            <v>2023</v>
          </cell>
          <cell r="W508" t="str">
            <v>YEAR</v>
          </cell>
          <cell r="X508">
            <v>0</v>
          </cell>
        </row>
        <row r="509">
          <cell r="R509" t="str">
            <v>Member Revenue</v>
          </cell>
          <cell r="V509">
            <v>2022</v>
          </cell>
          <cell r="W509" t="str">
            <v>DAY</v>
          </cell>
          <cell r="X509">
            <v>0</v>
          </cell>
        </row>
        <row r="510">
          <cell r="R510" t="str">
            <v>Member Revenue</v>
          </cell>
          <cell r="V510">
            <v>2022</v>
          </cell>
          <cell r="W510" t="str">
            <v>MONTH</v>
          </cell>
          <cell r="X510">
            <v>0</v>
          </cell>
        </row>
        <row r="511">
          <cell r="R511" t="str">
            <v>Member Revenue</v>
          </cell>
          <cell r="V511">
            <v>2022</v>
          </cell>
          <cell r="W511" t="str">
            <v>YEAR</v>
          </cell>
          <cell r="X511">
            <v>0</v>
          </cell>
        </row>
        <row r="512">
          <cell r="R512" t="str">
            <v>Member Room Revenue</v>
          </cell>
          <cell r="V512">
            <v>2023</v>
          </cell>
          <cell r="W512" t="str">
            <v>DAY</v>
          </cell>
          <cell r="X512">
            <v>0</v>
          </cell>
        </row>
        <row r="513">
          <cell r="R513" t="str">
            <v>Member Room Revenue</v>
          </cell>
          <cell r="V513">
            <v>2023</v>
          </cell>
          <cell r="W513" t="str">
            <v>MONTH</v>
          </cell>
          <cell r="X513">
            <v>0</v>
          </cell>
        </row>
        <row r="514">
          <cell r="R514" t="str">
            <v>Member Room Revenue</v>
          </cell>
          <cell r="V514">
            <v>2023</v>
          </cell>
          <cell r="W514" t="str">
            <v>YEAR</v>
          </cell>
          <cell r="X514">
            <v>0</v>
          </cell>
        </row>
        <row r="515">
          <cell r="R515" t="str">
            <v>Member Room Revenue</v>
          </cell>
          <cell r="V515">
            <v>2022</v>
          </cell>
          <cell r="W515" t="str">
            <v>DAY</v>
          </cell>
          <cell r="X515">
            <v>0</v>
          </cell>
        </row>
        <row r="516">
          <cell r="R516" t="str">
            <v>Member Room Revenue</v>
          </cell>
          <cell r="V516">
            <v>2022</v>
          </cell>
          <cell r="W516" t="str">
            <v>MONTH</v>
          </cell>
          <cell r="X516">
            <v>0</v>
          </cell>
        </row>
        <row r="517">
          <cell r="R517" t="str">
            <v>Member Room Revenue</v>
          </cell>
          <cell r="V517">
            <v>2022</v>
          </cell>
          <cell r="W517" t="str">
            <v>YEAR</v>
          </cell>
          <cell r="X517">
            <v>0</v>
          </cell>
        </row>
        <row r="518">
          <cell r="R518" t="str">
            <v>Total Revenue per Person</v>
          </cell>
          <cell r="V518">
            <v>2023</v>
          </cell>
          <cell r="W518" t="str">
            <v>DAY</v>
          </cell>
          <cell r="X518">
            <v>159.8149445</v>
          </cell>
        </row>
        <row r="519">
          <cell r="R519" t="str">
            <v>Total Revenue per Person</v>
          </cell>
          <cell r="V519">
            <v>2023</v>
          </cell>
          <cell r="W519" t="str">
            <v>MONTH</v>
          </cell>
          <cell r="X519">
            <v>159.8149445</v>
          </cell>
        </row>
        <row r="520">
          <cell r="R520" t="str">
            <v>Total Revenue per Person</v>
          </cell>
          <cell r="V520">
            <v>2023</v>
          </cell>
          <cell r="W520" t="str">
            <v>YEAR</v>
          </cell>
          <cell r="X520">
            <v>200.29799879999999</v>
          </cell>
        </row>
        <row r="521">
          <cell r="R521" t="str">
            <v>Total Revenue per Person</v>
          </cell>
          <cell r="V521">
            <v>2022</v>
          </cell>
          <cell r="W521" t="str">
            <v>DAY</v>
          </cell>
          <cell r="X521">
            <v>165.59246830000001</v>
          </cell>
        </row>
        <row r="522">
          <cell r="R522" t="str">
            <v>Total Revenue per Person</v>
          </cell>
          <cell r="V522">
            <v>2022</v>
          </cell>
          <cell r="W522" t="str">
            <v>MONTH</v>
          </cell>
          <cell r="X522">
            <v>165.59246830000001</v>
          </cell>
        </row>
        <row r="523">
          <cell r="R523" t="str">
            <v>Total Revenue per Person</v>
          </cell>
          <cell r="V523">
            <v>2022</v>
          </cell>
          <cell r="W523" t="str">
            <v>YEAR</v>
          </cell>
          <cell r="X523">
            <v>228.4399176</v>
          </cell>
        </row>
        <row r="524">
          <cell r="R524" t="str">
            <v>Payments</v>
          </cell>
          <cell r="V524">
            <v>2023</v>
          </cell>
          <cell r="W524" t="str">
            <v>DAY</v>
          </cell>
          <cell r="X524">
            <v>10704.8</v>
          </cell>
        </row>
        <row r="525">
          <cell r="R525" t="str">
            <v>Payments</v>
          </cell>
          <cell r="V525">
            <v>2023</v>
          </cell>
          <cell r="W525" t="str">
            <v>MONTH</v>
          </cell>
          <cell r="X525">
            <v>10704.8</v>
          </cell>
        </row>
        <row r="526">
          <cell r="R526" t="str">
            <v>Payments</v>
          </cell>
          <cell r="V526">
            <v>2023</v>
          </cell>
          <cell r="W526" t="str">
            <v>YEAR</v>
          </cell>
          <cell r="X526">
            <v>3742918.5129999998</v>
          </cell>
        </row>
        <row r="527">
          <cell r="R527" t="str">
            <v>Payments</v>
          </cell>
          <cell r="V527">
            <v>2022</v>
          </cell>
          <cell r="W527" t="str">
            <v>DAY</v>
          </cell>
          <cell r="X527">
            <v>13810.9</v>
          </cell>
        </row>
        <row r="528">
          <cell r="R528" t="str">
            <v>Payments</v>
          </cell>
          <cell r="V528">
            <v>2022</v>
          </cell>
          <cell r="W528" t="str">
            <v>MONTH</v>
          </cell>
          <cell r="X528">
            <v>13810.9</v>
          </cell>
        </row>
        <row r="529">
          <cell r="R529" t="str">
            <v>Payments</v>
          </cell>
          <cell r="V529">
            <v>2022</v>
          </cell>
          <cell r="W529" t="str">
            <v>YEAR</v>
          </cell>
          <cell r="X529">
            <v>3255150.5610000002</v>
          </cell>
        </row>
        <row r="530">
          <cell r="R530" t="str">
            <v>Maximum Revenue</v>
          </cell>
          <cell r="V530">
            <v>2023</v>
          </cell>
          <cell r="W530" t="str">
            <v>DAY</v>
          </cell>
          <cell r="X530">
            <v>0</v>
          </cell>
        </row>
        <row r="531">
          <cell r="R531" t="str">
            <v>Maximum Revenue</v>
          </cell>
          <cell r="V531">
            <v>2023</v>
          </cell>
          <cell r="W531" t="str">
            <v>MONTH</v>
          </cell>
          <cell r="X531">
            <v>0</v>
          </cell>
        </row>
        <row r="532">
          <cell r="R532" t="str">
            <v>Maximum Revenue</v>
          </cell>
          <cell r="V532">
            <v>2023</v>
          </cell>
          <cell r="W532" t="str">
            <v>YEAR</v>
          </cell>
          <cell r="X532">
            <v>0</v>
          </cell>
        </row>
        <row r="533">
          <cell r="R533" t="str">
            <v>Maximum Revenue</v>
          </cell>
          <cell r="V533">
            <v>2022</v>
          </cell>
          <cell r="W533" t="str">
            <v>DAY</v>
          </cell>
          <cell r="X533">
            <v>0</v>
          </cell>
        </row>
        <row r="534">
          <cell r="R534" t="str">
            <v>Maximum Revenue</v>
          </cell>
          <cell r="V534">
            <v>2022</v>
          </cell>
          <cell r="W534" t="str">
            <v>MONTH</v>
          </cell>
          <cell r="X534">
            <v>0</v>
          </cell>
        </row>
        <row r="535">
          <cell r="R535" t="str">
            <v>Maximum Revenue</v>
          </cell>
          <cell r="V535">
            <v>2022</v>
          </cell>
          <cell r="W535" t="str">
            <v>YEAR</v>
          </cell>
          <cell r="X535">
            <v>0</v>
          </cell>
        </row>
        <row r="536">
          <cell r="R536" t="str">
            <v>Maximum Revenue for Rooms Occupied</v>
          </cell>
          <cell r="V536">
            <v>2023</v>
          </cell>
          <cell r="W536" t="str">
            <v>DAY</v>
          </cell>
          <cell r="X536">
            <v>0</v>
          </cell>
        </row>
        <row r="537">
          <cell r="R537" t="str">
            <v>Maximum Revenue for Rooms Occupied</v>
          </cell>
          <cell r="V537">
            <v>2023</v>
          </cell>
          <cell r="W537" t="str">
            <v>MONTH</v>
          </cell>
          <cell r="X537">
            <v>0</v>
          </cell>
        </row>
        <row r="538">
          <cell r="R538" t="str">
            <v>Maximum Revenue for Rooms Occupied</v>
          </cell>
          <cell r="V538">
            <v>2023</v>
          </cell>
          <cell r="W538" t="str">
            <v>YEAR</v>
          </cell>
          <cell r="X538">
            <v>0</v>
          </cell>
        </row>
        <row r="539">
          <cell r="R539" t="str">
            <v>Maximum Revenue for Rooms Occupied</v>
          </cell>
          <cell r="V539">
            <v>2022</v>
          </cell>
          <cell r="W539" t="str">
            <v>DAY</v>
          </cell>
          <cell r="X539">
            <v>0</v>
          </cell>
        </row>
        <row r="540">
          <cell r="R540" t="str">
            <v>Maximum Revenue for Rooms Occupied</v>
          </cell>
          <cell r="V540">
            <v>2022</v>
          </cell>
          <cell r="W540" t="str">
            <v>MONTH</v>
          </cell>
          <cell r="X540">
            <v>0</v>
          </cell>
        </row>
        <row r="541">
          <cell r="R541" t="str">
            <v>Maximum Revenue for Rooms Occupied</v>
          </cell>
          <cell r="V541">
            <v>2022</v>
          </cell>
          <cell r="W541" t="str">
            <v>YEAR</v>
          </cell>
          <cell r="X541">
            <v>0</v>
          </cell>
        </row>
        <row r="542">
          <cell r="R542" t="str">
            <v>Maximum Revenue %</v>
          </cell>
          <cell r="V542">
            <v>2023</v>
          </cell>
          <cell r="W542" t="str">
            <v>DAY</v>
          </cell>
          <cell r="X542">
            <v>0</v>
          </cell>
        </row>
        <row r="543">
          <cell r="R543" t="str">
            <v>Maximum Revenue %</v>
          </cell>
          <cell r="V543">
            <v>2023</v>
          </cell>
          <cell r="W543" t="str">
            <v>MONTH</v>
          </cell>
          <cell r="X543">
            <v>0</v>
          </cell>
        </row>
        <row r="544">
          <cell r="R544" t="str">
            <v>Maximum Revenue %</v>
          </cell>
          <cell r="V544">
            <v>2023</v>
          </cell>
          <cell r="W544" t="str">
            <v>YEAR</v>
          </cell>
          <cell r="X544">
            <v>0</v>
          </cell>
        </row>
        <row r="545">
          <cell r="R545" t="str">
            <v>Maximum Revenue %</v>
          </cell>
          <cell r="V545">
            <v>2022</v>
          </cell>
          <cell r="W545" t="str">
            <v>DAY</v>
          </cell>
          <cell r="X545">
            <v>0</v>
          </cell>
        </row>
        <row r="546">
          <cell r="R546" t="str">
            <v>Maximum Revenue %</v>
          </cell>
          <cell r="V546">
            <v>2022</v>
          </cell>
          <cell r="W546" t="str">
            <v>MONTH</v>
          </cell>
          <cell r="X546">
            <v>0</v>
          </cell>
        </row>
        <row r="547">
          <cell r="R547" t="str">
            <v>Maximum Revenue %</v>
          </cell>
          <cell r="V547">
            <v>2022</v>
          </cell>
          <cell r="W547" t="str">
            <v>YEAR</v>
          </cell>
          <cell r="X547">
            <v>0</v>
          </cell>
        </row>
        <row r="548">
          <cell r="R548" t="str">
            <v>Maximum Revenue % per Rooms Occupied</v>
          </cell>
          <cell r="V548">
            <v>2023</v>
          </cell>
          <cell r="W548" t="str">
            <v>DAY</v>
          </cell>
          <cell r="X548">
            <v>0</v>
          </cell>
        </row>
        <row r="549">
          <cell r="R549" t="str">
            <v>Maximum Revenue % per Rooms Occupied</v>
          </cell>
          <cell r="V549">
            <v>2023</v>
          </cell>
          <cell r="W549" t="str">
            <v>MONTH</v>
          </cell>
          <cell r="X549">
            <v>0</v>
          </cell>
        </row>
        <row r="550">
          <cell r="R550" t="str">
            <v>Maximum Revenue % per Rooms Occupied</v>
          </cell>
          <cell r="V550">
            <v>2023</v>
          </cell>
          <cell r="W550" t="str">
            <v>YEAR</v>
          </cell>
          <cell r="X550">
            <v>0</v>
          </cell>
        </row>
        <row r="551">
          <cell r="R551" t="str">
            <v>Maximum Revenue % per Rooms Occupied</v>
          </cell>
          <cell r="V551">
            <v>2022</v>
          </cell>
          <cell r="W551" t="str">
            <v>DAY</v>
          </cell>
          <cell r="X551">
            <v>0</v>
          </cell>
        </row>
        <row r="552">
          <cell r="R552" t="str">
            <v>Maximum Revenue % per Rooms Occupied</v>
          </cell>
          <cell r="V552">
            <v>2022</v>
          </cell>
          <cell r="W552" t="str">
            <v>MONTH</v>
          </cell>
          <cell r="X552">
            <v>0</v>
          </cell>
        </row>
        <row r="553">
          <cell r="R553" t="str">
            <v>Maximum Revenue % per Rooms Occupied</v>
          </cell>
          <cell r="V553">
            <v>2022</v>
          </cell>
          <cell r="W553" t="str">
            <v>YEAR</v>
          </cell>
          <cell r="X553">
            <v>0</v>
          </cell>
        </row>
        <row r="554">
          <cell r="R554" t="str">
            <v>Arrival Rooms for Tomorrow</v>
          </cell>
          <cell r="V554">
            <v>2023</v>
          </cell>
          <cell r="W554" t="str">
            <v>DAY</v>
          </cell>
          <cell r="X554">
            <v>6</v>
          </cell>
        </row>
        <row r="555">
          <cell r="R555" t="str">
            <v>Arrival Rooms for Tomorrow</v>
          </cell>
          <cell r="V555">
            <v>2023</v>
          </cell>
          <cell r="W555" t="str">
            <v>MONTH</v>
          </cell>
        </row>
        <row r="556">
          <cell r="R556" t="str">
            <v>Arrival Rooms for Tomorrow</v>
          </cell>
          <cell r="V556">
            <v>2023</v>
          </cell>
          <cell r="W556" t="str">
            <v>YEAR</v>
          </cell>
        </row>
        <row r="557">
          <cell r="R557" t="str">
            <v>Arrival Rooms for Tomorrow</v>
          </cell>
          <cell r="V557">
            <v>2022</v>
          </cell>
          <cell r="W557" t="str">
            <v>DAY</v>
          </cell>
          <cell r="X557">
            <v>5</v>
          </cell>
        </row>
        <row r="558">
          <cell r="R558" t="str">
            <v>Arrival Rooms for Tomorrow</v>
          </cell>
          <cell r="V558">
            <v>2022</v>
          </cell>
          <cell r="W558" t="str">
            <v>MONTH</v>
          </cell>
        </row>
        <row r="559">
          <cell r="R559" t="str">
            <v>Arrival Rooms for Tomorrow</v>
          </cell>
          <cell r="V559">
            <v>2022</v>
          </cell>
          <cell r="W559" t="str">
            <v>YEAR</v>
          </cell>
        </row>
        <row r="560">
          <cell r="R560" t="str">
            <v>Arrival Persons for Tomorrow</v>
          </cell>
          <cell r="V560">
            <v>2023</v>
          </cell>
          <cell r="W560" t="str">
            <v>DAY</v>
          </cell>
          <cell r="X560">
            <v>6</v>
          </cell>
        </row>
        <row r="561">
          <cell r="R561" t="str">
            <v>Arrival Persons for Tomorrow</v>
          </cell>
          <cell r="V561">
            <v>2023</v>
          </cell>
          <cell r="W561" t="str">
            <v>MONTH</v>
          </cell>
        </row>
        <row r="562">
          <cell r="R562" t="str">
            <v>Arrival Persons for Tomorrow</v>
          </cell>
          <cell r="V562">
            <v>2023</v>
          </cell>
          <cell r="W562" t="str">
            <v>YEAR</v>
          </cell>
        </row>
        <row r="563">
          <cell r="R563" t="str">
            <v>Arrival Persons for Tomorrow</v>
          </cell>
          <cell r="V563">
            <v>2022</v>
          </cell>
          <cell r="W563" t="str">
            <v>DAY</v>
          </cell>
          <cell r="X563">
            <v>5</v>
          </cell>
        </row>
        <row r="564">
          <cell r="R564" t="str">
            <v>Arrival Persons for Tomorrow</v>
          </cell>
          <cell r="V564">
            <v>2022</v>
          </cell>
          <cell r="W564" t="str">
            <v>MONTH</v>
          </cell>
        </row>
        <row r="565">
          <cell r="R565" t="str">
            <v>Arrival Persons for Tomorrow</v>
          </cell>
          <cell r="V565">
            <v>2022</v>
          </cell>
          <cell r="W565" t="str">
            <v>YEAR</v>
          </cell>
        </row>
        <row r="566">
          <cell r="R566" t="str">
            <v>Departure Rooms for Tomorrow</v>
          </cell>
          <cell r="V566">
            <v>2023</v>
          </cell>
          <cell r="W566" t="str">
            <v>DAY</v>
          </cell>
          <cell r="X566">
            <v>31</v>
          </cell>
        </row>
        <row r="567">
          <cell r="R567" t="str">
            <v>Departure Rooms for Tomorrow</v>
          </cell>
          <cell r="V567">
            <v>2023</v>
          </cell>
          <cell r="W567" t="str">
            <v>MONTH</v>
          </cell>
        </row>
        <row r="568">
          <cell r="R568" t="str">
            <v>Departure Rooms for Tomorrow</v>
          </cell>
          <cell r="V568">
            <v>2023</v>
          </cell>
          <cell r="W568" t="str">
            <v>YEAR</v>
          </cell>
        </row>
        <row r="569">
          <cell r="R569" t="str">
            <v>Departure Rooms for Tomorrow</v>
          </cell>
          <cell r="V569">
            <v>2022</v>
          </cell>
          <cell r="W569" t="str">
            <v>DAY</v>
          </cell>
          <cell r="X569">
            <v>12</v>
          </cell>
        </row>
        <row r="570">
          <cell r="R570" t="str">
            <v>Departure Rooms for Tomorrow</v>
          </cell>
          <cell r="V570">
            <v>2022</v>
          </cell>
          <cell r="W570" t="str">
            <v>MONTH</v>
          </cell>
        </row>
        <row r="571">
          <cell r="R571" t="str">
            <v>Departure Rooms for Tomorrow</v>
          </cell>
          <cell r="V571">
            <v>2022</v>
          </cell>
          <cell r="W571" t="str">
            <v>YEAR</v>
          </cell>
        </row>
        <row r="572">
          <cell r="R572" t="str">
            <v>Departure Persons for Tomorrow</v>
          </cell>
          <cell r="V572">
            <v>2023</v>
          </cell>
          <cell r="W572" t="str">
            <v>DAY</v>
          </cell>
          <cell r="X572">
            <v>40</v>
          </cell>
        </row>
        <row r="573">
          <cell r="R573" t="str">
            <v>Departure Persons for Tomorrow</v>
          </cell>
          <cell r="V573">
            <v>2023</v>
          </cell>
          <cell r="W573" t="str">
            <v>MONTH</v>
          </cell>
        </row>
        <row r="574">
          <cell r="R574" t="str">
            <v>Departure Persons for Tomorrow</v>
          </cell>
          <cell r="V574">
            <v>2023</v>
          </cell>
          <cell r="W574" t="str">
            <v>YEAR</v>
          </cell>
        </row>
        <row r="575">
          <cell r="R575" t="str">
            <v>Departure Persons for Tomorrow</v>
          </cell>
          <cell r="V575">
            <v>2022</v>
          </cell>
          <cell r="W575" t="str">
            <v>DAY</v>
          </cell>
          <cell r="X575">
            <v>15</v>
          </cell>
        </row>
        <row r="576">
          <cell r="R576" t="str">
            <v>Departure Persons for Tomorrow</v>
          </cell>
          <cell r="V576">
            <v>2022</v>
          </cell>
          <cell r="W576" t="str">
            <v>MONTH</v>
          </cell>
        </row>
        <row r="577">
          <cell r="R577" t="str">
            <v>Departure Persons for Tomorrow</v>
          </cell>
          <cell r="V577">
            <v>2022</v>
          </cell>
          <cell r="W577" t="str">
            <v>YEAR</v>
          </cell>
        </row>
        <row r="578">
          <cell r="R578" t="str">
            <v>% Rooms Occupied for Tomorrow</v>
          </cell>
          <cell r="V578">
            <v>2023</v>
          </cell>
          <cell r="W578" t="str">
            <v>DAY</v>
          </cell>
          <cell r="X578">
            <v>22.30769231</v>
          </cell>
        </row>
        <row r="579">
          <cell r="R579" t="str">
            <v>% Rooms Occupied for Tomorrow</v>
          </cell>
          <cell r="V579">
            <v>2023</v>
          </cell>
          <cell r="W579" t="str">
            <v>MONTH</v>
          </cell>
        </row>
        <row r="580">
          <cell r="R580" t="str">
            <v>% Rooms Occupied for Tomorrow</v>
          </cell>
          <cell r="V580">
            <v>2023</v>
          </cell>
          <cell r="W580" t="str">
            <v>YEAR</v>
          </cell>
        </row>
        <row r="581">
          <cell r="R581" t="str">
            <v>% Rooms Occupied for Tomorrow</v>
          </cell>
          <cell r="V581">
            <v>2022</v>
          </cell>
          <cell r="W581" t="str">
            <v>DAY</v>
          </cell>
          <cell r="X581">
            <v>23.07692308</v>
          </cell>
        </row>
        <row r="582">
          <cell r="R582" t="str">
            <v>% Rooms Occupied for Tomorrow</v>
          </cell>
          <cell r="V582">
            <v>2022</v>
          </cell>
          <cell r="W582" t="str">
            <v>MONTH</v>
          </cell>
        </row>
        <row r="583">
          <cell r="R583" t="str">
            <v>% Rooms Occupied for Tomorrow</v>
          </cell>
          <cell r="V583">
            <v>2022</v>
          </cell>
          <cell r="W583" t="str">
            <v>YEAR</v>
          </cell>
        </row>
        <row r="584">
          <cell r="R584" t="str">
            <v>% Multiple Occupancy</v>
          </cell>
          <cell r="V584">
            <v>2023</v>
          </cell>
          <cell r="W584" t="str">
            <v>DAY</v>
          </cell>
          <cell r="X584">
            <v>33.333333330000002</v>
          </cell>
        </row>
        <row r="585">
          <cell r="R585" t="str">
            <v>% Multiple Occupancy</v>
          </cell>
          <cell r="V585">
            <v>2023</v>
          </cell>
          <cell r="W585" t="str">
            <v>MONTH</v>
          </cell>
        </row>
        <row r="586">
          <cell r="R586" t="str">
            <v>% Multiple Occupancy</v>
          </cell>
          <cell r="V586">
            <v>2023</v>
          </cell>
          <cell r="W586" t="str">
            <v>YEAR</v>
          </cell>
        </row>
        <row r="587">
          <cell r="R587" t="str">
            <v>% Multiple Occupancy</v>
          </cell>
          <cell r="V587">
            <v>2022</v>
          </cell>
          <cell r="W587" t="str">
            <v>DAY</v>
          </cell>
          <cell r="X587">
            <v>10.81081081</v>
          </cell>
        </row>
        <row r="588">
          <cell r="R588" t="str">
            <v>% Multiple Occupancy</v>
          </cell>
          <cell r="V588">
            <v>2022</v>
          </cell>
          <cell r="W588" t="str">
            <v>MONTH</v>
          </cell>
        </row>
        <row r="589">
          <cell r="R589" t="str">
            <v>% Multiple Occupancy</v>
          </cell>
          <cell r="V589">
            <v>2022</v>
          </cell>
          <cell r="W589" t="str">
            <v>YEAR</v>
          </cell>
        </row>
        <row r="590">
          <cell r="R590" t="str">
            <v>% Rooms Occupied for the Next 7 Days</v>
          </cell>
          <cell r="V590">
            <v>2023</v>
          </cell>
          <cell r="W590" t="str">
            <v>DAY</v>
          </cell>
          <cell r="X590">
            <v>15.824175820000001</v>
          </cell>
        </row>
        <row r="591">
          <cell r="R591" t="str">
            <v>% Rooms Occupied for the Next 7 Days</v>
          </cell>
          <cell r="V591">
            <v>2023</v>
          </cell>
          <cell r="W591" t="str">
            <v>MONTH</v>
          </cell>
        </row>
        <row r="592">
          <cell r="R592" t="str">
            <v>% Rooms Occupied for the Next 7 Days</v>
          </cell>
          <cell r="V592">
            <v>2023</v>
          </cell>
          <cell r="W592" t="str">
            <v>YEAR</v>
          </cell>
        </row>
        <row r="593">
          <cell r="R593" t="str">
            <v>% Rooms Occupied for the Next 7 Days</v>
          </cell>
          <cell r="V593">
            <v>2022</v>
          </cell>
          <cell r="W593" t="str">
            <v>DAY</v>
          </cell>
          <cell r="X593">
            <v>12.30769231</v>
          </cell>
        </row>
        <row r="594">
          <cell r="R594" t="str">
            <v>% Rooms Occupied for the Next 7 Days</v>
          </cell>
          <cell r="V594">
            <v>2022</v>
          </cell>
          <cell r="W594" t="str">
            <v>MONTH</v>
          </cell>
        </row>
        <row r="595">
          <cell r="R595" t="str">
            <v>% Rooms Occupied for the Next 7 Days</v>
          </cell>
          <cell r="V595">
            <v>2022</v>
          </cell>
          <cell r="W595" t="str">
            <v>YEAR</v>
          </cell>
        </row>
      </sheetData>
      <sheetData sheetId="7">
        <row r="1">
          <cell r="M1" t="str">
            <v>TRX_CODE</v>
          </cell>
          <cell r="P1" t="str">
            <v>QUANTITY</v>
          </cell>
          <cell r="Q1" t="str">
            <v>GROSS_AMT</v>
          </cell>
        </row>
        <row r="2">
          <cell r="M2">
            <v>1000</v>
          </cell>
          <cell r="P2">
            <v>55</v>
          </cell>
          <cell r="Q2">
            <v>5811.0739999999996</v>
          </cell>
        </row>
        <row r="3">
          <cell r="M3">
            <v>1500</v>
          </cell>
          <cell r="P3">
            <v>70</v>
          </cell>
          <cell r="Q3">
            <v>210</v>
          </cell>
        </row>
        <row r="4">
          <cell r="M4">
            <v>1501</v>
          </cell>
          <cell r="P4">
            <v>2</v>
          </cell>
          <cell r="Q4">
            <v>2</v>
          </cell>
        </row>
        <row r="5">
          <cell r="M5">
            <v>2000</v>
          </cell>
          <cell r="P5">
            <v>54</v>
          </cell>
          <cell r="Q5">
            <v>1590</v>
          </cell>
        </row>
        <row r="6">
          <cell r="M6">
            <v>2002</v>
          </cell>
          <cell r="P6">
            <v>3</v>
          </cell>
          <cell r="Q6">
            <v>150</v>
          </cell>
        </row>
        <row r="7">
          <cell r="M7">
            <v>2200</v>
          </cell>
          <cell r="P7">
            <v>56</v>
          </cell>
          <cell r="Q7">
            <v>1913.5</v>
          </cell>
        </row>
        <row r="8">
          <cell r="M8">
            <v>2201</v>
          </cell>
          <cell r="P8">
            <v>4</v>
          </cell>
          <cell r="Q8">
            <v>82</v>
          </cell>
        </row>
        <row r="9">
          <cell r="M9">
            <v>2300</v>
          </cell>
          <cell r="P9">
            <v>1</v>
          </cell>
          <cell r="Q9">
            <v>5</v>
          </cell>
        </row>
        <row r="10">
          <cell r="M10">
            <v>2302</v>
          </cell>
          <cell r="P10">
            <v>5</v>
          </cell>
          <cell r="Q10">
            <v>298</v>
          </cell>
        </row>
        <row r="11">
          <cell r="M11">
            <v>2303</v>
          </cell>
          <cell r="P11">
            <v>4</v>
          </cell>
          <cell r="Q11">
            <v>36</v>
          </cell>
        </row>
        <row r="12">
          <cell r="M12">
            <v>2304</v>
          </cell>
          <cell r="P12">
            <v>10</v>
          </cell>
          <cell r="Q12">
            <v>1230</v>
          </cell>
        </row>
        <row r="13">
          <cell r="M13">
            <v>2305</v>
          </cell>
          <cell r="P13">
            <v>10</v>
          </cell>
          <cell r="Q13">
            <v>118</v>
          </cell>
        </row>
        <row r="14">
          <cell r="M14">
            <v>2609</v>
          </cell>
          <cell r="P14">
            <v>1</v>
          </cell>
          <cell r="Q14">
            <v>476</v>
          </cell>
        </row>
        <row r="15">
          <cell r="M15">
            <v>2610</v>
          </cell>
          <cell r="P15">
            <v>2</v>
          </cell>
          <cell r="Q15">
            <v>135</v>
          </cell>
        </row>
        <row r="16">
          <cell r="M16">
            <v>4000</v>
          </cell>
          <cell r="P16">
            <v>1</v>
          </cell>
          <cell r="Q16">
            <v>600</v>
          </cell>
        </row>
        <row r="17">
          <cell r="M17">
            <v>5509</v>
          </cell>
          <cell r="P17">
            <v>1</v>
          </cell>
          <cell r="Q17">
            <v>45.8</v>
          </cell>
        </row>
      </sheetData>
      <sheetData sheetId="8">
        <row r="1">
          <cell r="I1" t="str">
            <v>TRX_CODE</v>
          </cell>
          <cell r="L1" t="str">
            <v>HEADING1</v>
          </cell>
          <cell r="M1" t="str">
            <v>HEADER_YEAR</v>
          </cell>
          <cell r="V1" t="str">
            <v>AMOUNT</v>
          </cell>
        </row>
        <row r="2">
          <cell r="I2">
            <v>9000</v>
          </cell>
          <cell r="L2" t="str">
            <v>DAY</v>
          </cell>
          <cell r="M2">
            <v>2023</v>
          </cell>
          <cell r="V2">
            <v>-1641.8</v>
          </cell>
        </row>
        <row r="3">
          <cell r="I3">
            <v>9000</v>
          </cell>
          <cell r="L3" t="str">
            <v>MONTH</v>
          </cell>
          <cell r="M3">
            <v>2023</v>
          </cell>
          <cell r="V3">
            <v>-1641.8</v>
          </cell>
        </row>
        <row r="4">
          <cell r="I4">
            <v>9000</v>
          </cell>
          <cell r="L4" t="str">
            <v>YEAR</v>
          </cell>
          <cell r="M4">
            <v>2023</v>
          </cell>
          <cell r="V4">
            <v>-694205.7</v>
          </cell>
        </row>
        <row r="5">
          <cell r="I5">
            <v>9000</v>
          </cell>
          <cell r="L5" t="str">
            <v>DAY</v>
          </cell>
          <cell r="M5">
            <v>2022</v>
          </cell>
          <cell r="V5">
            <v>-1308.8</v>
          </cell>
        </row>
        <row r="6">
          <cell r="I6">
            <v>9000</v>
          </cell>
          <cell r="L6" t="str">
            <v>MONTH</v>
          </cell>
          <cell r="M6">
            <v>2022</v>
          </cell>
          <cell r="V6">
            <v>-1308.8</v>
          </cell>
        </row>
        <row r="7">
          <cell r="I7">
            <v>9000</v>
          </cell>
          <cell r="L7" t="str">
            <v>YEAR</v>
          </cell>
          <cell r="M7">
            <v>2022</v>
          </cell>
          <cell r="V7">
            <v>-627709.41599999997</v>
          </cell>
        </row>
        <row r="8">
          <cell r="I8">
            <v>9001</v>
          </cell>
          <cell r="L8" t="str">
            <v>DAY</v>
          </cell>
          <cell r="M8">
            <v>2023</v>
          </cell>
          <cell r="V8">
            <v>-170</v>
          </cell>
        </row>
        <row r="9">
          <cell r="I9">
            <v>9001</v>
          </cell>
          <cell r="L9" t="str">
            <v>MONTH</v>
          </cell>
          <cell r="M9">
            <v>2023</v>
          </cell>
          <cell r="V9">
            <v>-170</v>
          </cell>
        </row>
        <row r="10">
          <cell r="I10">
            <v>9001</v>
          </cell>
          <cell r="L10" t="str">
            <v>YEAR</v>
          </cell>
          <cell r="M10">
            <v>2023</v>
          </cell>
          <cell r="V10">
            <v>-473276.18599999999</v>
          </cell>
        </row>
        <row r="11">
          <cell r="I11">
            <v>9001</v>
          </cell>
          <cell r="L11" t="str">
            <v>DAY</v>
          </cell>
          <cell r="M11">
            <v>2022</v>
          </cell>
          <cell r="V11">
            <v>0</v>
          </cell>
        </row>
        <row r="12">
          <cell r="I12">
            <v>9001</v>
          </cell>
          <cell r="L12" t="str">
            <v>MONTH</v>
          </cell>
          <cell r="M12">
            <v>2022</v>
          </cell>
          <cell r="V12">
            <v>0</v>
          </cell>
        </row>
        <row r="13">
          <cell r="I13">
            <v>9001</v>
          </cell>
          <cell r="L13" t="str">
            <v>YEAR</v>
          </cell>
          <cell r="M13">
            <v>2022</v>
          </cell>
          <cell r="V13">
            <v>-300662.53700000001</v>
          </cell>
        </row>
        <row r="14">
          <cell r="I14">
            <v>9005</v>
          </cell>
          <cell r="L14" t="str">
            <v>DAY</v>
          </cell>
          <cell r="M14">
            <v>2023</v>
          </cell>
          <cell r="V14">
            <v>0</v>
          </cell>
        </row>
        <row r="15">
          <cell r="I15">
            <v>9005</v>
          </cell>
          <cell r="L15" t="str">
            <v>MONTH</v>
          </cell>
          <cell r="M15">
            <v>2023</v>
          </cell>
          <cell r="V15">
            <v>0</v>
          </cell>
        </row>
        <row r="16">
          <cell r="I16">
            <v>9005</v>
          </cell>
          <cell r="L16" t="str">
            <v>YEAR</v>
          </cell>
          <cell r="M16">
            <v>2023</v>
          </cell>
          <cell r="V16">
            <v>0</v>
          </cell>
        </row>
        <row r="17">
          <cell r="I17">
            <v>9005</v>
          </cell>
          <cell r="L17" t="str">
            <v>DAY</v>
          </cell>
          <cell r="M17">
            <v>2022</v>
          </cell>
          <cell r="V17">
            <v>0</v>
          </cell>
        </row>
        <row r="18">
          <cell r="I18">
            <v>9005</v>
          </cell>
          <cell r="L18" t="str">
            <v>MONTH</v>
          </cell>
          <cell r="M18">
            <v>2022</v>
          </cell>
          <cell r="V18">
            <v>0</v>
          </cell>
        </row>
        <row r="19">
          <cell r="I19">
            <v>9005</v>
          </cell>
          <cell r="L19" t="str">
            <v>YEAR</v>
          </cell>
          <cell r="M19">
            <v>2022</v>
          </cell>
          <cell r="V19">
            <v>0</v>
          </cell>
        </row>
        <row r="20">
          <cell r="I20">
            <v>9006</v>
          </cell>
          <cell r="L20" t="str">
            <v>DAY</v>
          </cell>
          <cell r="M20">
            <v>2023</v>
          </cell>
        </row>
        <row r="21">
          <cell r="I21">
            <v>9006</v>
          </cell>
          <cell r="L21" t="str">
            <v>MONTH</v>
          </cell>
          <cell r="M21">
            <v>2023</v>
          </cell>
        </row>
        <row r="22">
          <cell r="I22">
            <v>9006</v>
          </cell>
          <cell r="L22" t="str">
            <v>YEAR</v>
          </cell>
          <cell r="M22">
            <v>2023</v>
          </cell>
        </row>
        <row r="23">
          <cell r="I23">
            <v>9006</v>
          </cell>
          <cell r="L23" t="str">
            <v>DAY</v>
          </cell>
          <cell r="M23">
            <v>2022</v>
          </cell>
        </row>
        <row r="24">
          <cell r="I24">
            <v>9006</v>
          </cell>
          <cell r="L24" t="str">
            <v>MONTH</v>
          </cell>
          <cell r="M24">
            <v>2022</v>
          </cell>
        </row>
        <row r="25">
          <cell r="I25">
            <v>9006</v>
          </cell>
          <cell r="L25" t="str">
            <v>YEAR</v>
          </cell>
          <cell r="M25">
            <v>2022</v>
          </cell>
        </row>
        <row r="26">
          <cell r="I26">
            <v>9013</v>
          </cell>
          <cell r="L26" t="str">
            <v>DAY</v>
          </cell>
          <cell r="M26">
            <v>2023</v>
          </cell>
        </row>
        <row r="27">
          <cell r="I27">
            <v>9013</v>
          </cell>
          <cell r="L27" t="str">
            <v>MONTH</v>
          </cell>
          <cell r="M27">
            <v>2023</v>
          </cell>
        </row>
        <row r="28">
          <cell r="I28">
            <v>9013</v>
          </cell>
          <cell r="L28" t="str">
            <v>YEAR</v>
          </cell>
          <cell r="M28">
            <v>2023</v>
          </cell>
        </row>
        <row r="29">
          <cell r="I29">
            <v>9013</v>
          </cell>
          <cell r="L29" t="str">
            <v>DAY</v>
          </cell>
          <cell r="M29">
            <v>2022</v>
          </cell>
        </row>
        <row r="30">
          <cell r="I30">
            <v>9013</v>
          </cell>
          <cell r="L30" t="str">
            <v>MONTH</v>
          </cell>
          <cell r="M30">
            <v>2022</v>
          </cell>
        </row>
        <row r="31">
          <cell r="I31">
            <v>9013</v>
          </cell>
          <cell r="L31" t="str">
            <v>YEAR</v>
          </cell>
          <cell r="M31">
            <v>2022</v>
          </cell>
        </row>
        <row r="32">
          <cell r="I32">
            <v>9014</v>
          </cell>
          <cell r="L32" t="str">
            <v>DAY</v>
          </cell>
          <cell r="M32">
            <v>2023</v>
          </cell>
        </row>
        <row r="33">
          <cell r="I33">
            <v>9014</v>
          </cell>
          <cell r="L33" t="str">
            <v>MONTH</v>
          </cell>
          <cell r="M33">
            <v>2023</v>
          </cell>
        </row>
        <row r="34">
          <cell r="I34">
            <v>9014</v>
          </cell>
          <cell r="L34" t="str">
            <v>YEAR</v>
          </cell>
          <cell r="M34">
            <v>2023</v>
          </cell>
        </row>
        <row r="35">
          <cell r="I35">
            <v>9014</v>
          </cell>
          <cell r="L35" t="str">
            <v>DAY</v>
          </cell>
          <cell r="M35">
            <v>2022</v>
          </cell>
        </row>
        <row r="36">
          <cell r="I36">
            <v>9014</v>
          </cell>
          <cell r="L36" t="str">
            <v>MONTH</v>
          </cell>
          <cell r="M36">
            <v>2022</v>
          </cell>
        </row>
        <row r="37">
          <cell r="I37">
            <v>9014</v>
          </cell>
          <cell r="L37" t="str">
            <v>YEAR</v>
          </cell>
          <cell r="M37">
            <v>2022</v>
          </cell>
        </row>
        <row r="38">
          <cell r="I38">
            <v>9100</v>
          </cell>
          <cell r="L38" t="str">
            <v>DAY</v>
          </cell>
          <cell r="M38">
            <v>2023</v>
          </cell>
        </row>
        <row r="39">
          <cell r="I39">
            <v>9100</v>
          </cell>
          <cell r="L39" t="str">
            <v>MONTH</v>
          </cell>
          <cell r="M39">
            <v>2023</v>
          </cell>
        </row>
        <row r="40">
          <cell r="I40">
            <v>9100</v>
          </cell>
          <cell r="L40" t="str">
            <v>YEAR</v>
          </cell>
          <cell r="M40">
            <v>2023</v>
          </cell>
        </row>
        <row r="41">
          <cell r="I41">
            <v>9100</v>
          </cell>
          <cell r="L41" t="str">
            <v>DAY</v>
          </cell>
          <cell r="M41">
            <v>2022</v>
          </cell>
        </row>
        <row r="42">
          <cell r="I42">
            <v>9100</v>
          </cell>
          <cell r="L42" t="str">
            <v>MONTH</v>
          </cell>
          <cell r="M42">
            <v>2022</v>
          </cell>
        </row>
        <row r="43">
          <cell r="I43">
            <v>9100</v>
          </cell>
          <cell r="L43" t="str">
            <v>YEAR</v>
          </cell>
          <cell r="M43">
            <v>2022</v>
          </cell>
        </row>
        <row r="44">
          <cell r="I44">
            <v>9101</v>
          </cell>
          <cell r="L44" t="str">
            <v>DAY</v>
          </cell>
          <cell r="M44">
            <v>2023</v>
          </cell>
        </row>
        <row r="45">
          <cell r="I45">
            <v>9101</v>
          </cell>
          <cell r="L45" t="str">
            <v>MONTH</v>
          </cell>
          <cell r="M45">
            <v>2023</v>
          </cell>
        </row>
        <row r="46">
          <cell r="I46">
            <v>9101</v>
          </cell>
          <cell r="L46" t="str">
            <v>YEAR</v>
          </cell>
          <cell r="M46">
            <v>2023</v>
          </cell>
        </row>
        <row r="47">
          <cell r="I47">
            <v>9101</v>
          </cell>
          <cell r="L47" t="str">
            <v>DAY</v>
          </cell>
          <cell r="M47">
            <v>2022</v>
          </cell>
        </row>
        <row r="48">
          <cell r="I48">
            <v>9101</v>
          </cell>
          <cell r="L48" t="str">
            <v>MONTH</v>
          </cell>
          <cell r="M48">
            <v>2022</v>
          </cell>
        </row>
        <row r="49">
          <cell r="I49">
            <v>9101</v>
          </cell>
          <cell r="L49" t="str">
            <v>YEAR</v>
          </cell>
          <cell r="M49">
            <v>2022</v>
          </cell>
        </row>
        <row r="50">
          <cell r="I50">
            <v>9102</v>
          </cell>
          <cell r="L50" t="str">
            <v>DAY</v>
          </cell>
          <cell r="M50">
            <v>2023</v>
          </cell>
        </row>
        <row r="51">
          <cell r="I51">
            <v>9102</v>
          </cell>
          <cell r="L51" t="str">
            <v>MONTH</v>
          </cell>
          <cell r="M51">
            <v>2023</v>
          </cell>
        </row>
        <row r="52">
          <cell r="I52">
            <v>9102</v>
          </cell>
          <cell r="L52" t="str">
            <v>YEAR</v>
          </cell>
          <cell r="M52">
            <v>2023</v>
          </cell>
        </row>
        <row r="53">
          <cell r="I53">
            <v>9102</v>
          </cell>
          <cell r="L53" t="str">
            <v>DAY</v>
          </cell>
          <cell r="M53">
            <v>2022</v>
          </cell>
        </row>
        <row r="54">
          <cell r="I54">
            <v>9102</v>
          </cell>
          <cell r="L54" t="str">
            <v>MONTH</v>
          </cell>
          <cell r="M54">
            <v>2022</v>
          </cell>
        </row>
        <row r="55">
          <cell r="I55">
            <v>9102</v>
          </cell>
          <cell r="L55" t="str">
            <v>YEAR</v>
          </cell>
          <cell r="M55">
            <v>2022</v>
          </cell>
        </row>
        <row r="56">
          <cell r="I56">
            <v>9103</v>
          </cell>
          <cell r="L56" t="str">
            <v>DAY</v>
          </cell>
          <cell r="M56">
            <v>2023</v>
          </cell>
        </row>
        <row r="57">
          <cell r="I57">
            <v>9103</v>
          </cell>
          <cell r="L57" t="str">
            <v>MONTH</v>
          </cell>
          <cell r="M57">
            <v>2023</v>
          </cell>
        </row>
        <row r="58">
          <cell r="I58">
            <v>9103</v>
          </cell>
          <cell r="L58" t="str">
            <v>YEAR</v>
          </cell>
          <cell r="M58">
            <v>2023</v>
          </cell>
        </row>
        <row r="59">
          <cell r="I59">
            <v>9103</v>
          </cell>
          <cell r="L59" t="str">
            <v>DAY</v>
          </cell>
          <cell r="M59">
            <v>2022</v>
          </cell>
        </row>
        <row r="60">
          <cell r="I60">
            <v>9103</v>
          </cell>
          <cell r="L60" t="str">
            <v>MONTH</v>
          </cell>
          <cell r="M60">
            <v>2022</v>
          </cell>
        </row>
        <row r="61">
          <cell r="I61">
            <v>9103</v>
          </cell>
          <cell r="L61" t="str">
            <v>YEAR</v>
          </cell>
          <cell r="M61">
            <v>2022</v>
          </cell>
        </row>
        <row r="62">
          <cell r="I62">
            <v>9104</v>
          </cell>
          <cell r="L62" t="str">
            <v>DAY</v>
          </cell>
          <cell r="M62">
            <v>2023</v>
          </cell>
        </row>
        <row r="63">
          <cell r="I63">
            <v>9104</v>
          </cell>
          <cell r="L63" t="str">
            <v>MONTH</v>
          </cell>
          <cell r="M63">
            <v>2023</v>
          </cell>
        </row>
        <row r="64">
          <cell r="I64">
            <v>9104</v>
          </cell>
          <cell r="L64" t="str">
            <v>YEAR</v>
          </cell>
          <cell r="M64">
            <v>2023</v>
          </cell>
        </row>
        <row r="65">
          <cell r="I65">
            <v>9104</v>
          </cell>
          <cell r="L65" t="str">
            <v>DAY</v>
          </cell>
          <cell r="M65">
            <v>2022</v>
          </cell>
        </row>
        <row r="66">
          <cell r="I66">
            <v>9104</v>
          </cell>
          <cell r="L66" t="str">
            <v>MONTH</v>
          </cell>
          <cell r="M66">
            <v>2022</v>
          </cell>
        </row>
        <row r="67">
          <cell r="I67">
            <v>9104</v>
          </cell>
          <cell r="L67" t="str">
            <v>YEAR</v>
          </cell>
          <cell r="M67">
            <v>2022</v>
          </cell>
        </row>
        <row r="68">
          <cell r="I68">
            <v>9105</v>
          </cell>
          <cell r="L68" t="str">
            <v>DAY</v>
          </cell>
          <cell r="M68">
            <v>2023</v>
          </cell>
        </row>
        <row r="69">
          <cell r="I69">
            <v>9105</v>
          </cell>
          <cell r="L69" t="str">
            <v>MONTH</v>
          </cell>
          <cell r="M69">
            <v>2023</v>
          </cell>
        </row>
        <row r="70">
          <cell r="I70">
            <v>9105</v>
          </cell>
          <cell r="L70" t="str">
            <v>YEAR</v>
          </cell>
          <cell r="M70">
            <v>2023</v>
          </cell>
        </row>
        <row r="71">
          <cell r="I71">
            <v>9105</v>
          </cell>
          <cell r="L71" t="str">
            <v>DAY</v>
          </cell>
          <cell r="M71">
            <v>2022</v>
          </cell>
        </row>
        <row r="72">
          <cell r="I72">
            <v>9105</v>
          </cell>
          <cell r="L72" t="str">
            <v>MONTH</v>
          </cell>
          <cell r="M72">
            <v>2022</v>
          </cell>
        </row>
        <row r="73">
          <cell r="I73">
            <v>9105</v>
          </cell>
          <cell r="L73" t="str">
            <v>YEAR</v>
          </cell>
          <cell r="M73">
            <v>2022</v>
          </cell>
        </row>
        <row r="74">
          <cell r="I74">
            <v>9116</v>
          </cell>
          <cell r="L74" t="str">
            <v>DAY</v>
          </cell>
          <cell r="M74">
            <v>2023</v>
          </cell>
        </row>
        <row r="75">
          <cell r="I75">
            <v>9116</v>
          </cell>
          <cell r="L75" t="str">
            <v>MONTH</v>
          </cell>
          <cell r="M75">
            <v>2023</v>
          </cell>
        </row>
        <row r="76">
          <cell r="I76">
            <v>9116</v>
          </cell>
          <cell r="L76" t="str">
            <v>YEAR</v>
          </cell>
          <cell r="M76">
            <v>2023</v>
          </cell>
        </row>
        <row r="77">
          <cell r="I77">
            <v>9116</v>
          </cell>
          <cell r="L77" t="str">
            <v>DAY</v>
          </cell>
          <cell r="M77">
            <v>2022</v>
          </cell>
        </row>
        <row r="78">
          <cell r="I78">
            <v>9116</v>
          </cell>
          <cell r="L78" t="str">
            <v>MONTH</v>
          </cell>
          <cell r="M78">
            <v>2022</v>
          </cell>
        </row>
        <row r="79">
          <cell r="I79">
            <v>9116</v>
          </cell>
          <cell r="L79" t="str">
            <v>YEAR</v>
          </cell>
          <cell r="M79">
            <v>2022</v>
          </cell>
        </row>
        <row r="80">
          <cell r="I80">
            <v>9200</v>
          </cell>
          <cell r="L80" t="str">
            <v>DAY</v>
          </cell>
          <cell r="M80">
            <v>2023</v>
          </cell>
        </row>
        <row r="81">
          <cell r="I81">
            <v>9200</v>
          </cell>
          <cell r="L81" t="str">
            <v>MONTH</v>
          </cell>
          <cell r="M81">
            <v>2023</v>
          </cell>
        </row>
        <row r="82">
          <cell r="I82">
            <v>9200</v>
          </cell>
          <cell r="L82" t="str">
            <v>YEAR</v>
          </cell>
          <cell r="M82">
            <v>2023</v>
          </cell>
        </row>
        <row r="83">
          <cell r="I83">
            <v>9200</v>
          </cell>
          <cell r="L83" t="str">
            <v>DAY</v>
          </cell>
          <cell r="M83">
            <v>2022</v>
          </cell>
        </row>
        <row r="84">
          <cell r="I84">
            <v>9200</v>
          </cell>
          <cell r="L84" t="str">
            <v>MONTH</v>
          </cell>
          <cell r="M84">
            <v>2022</v>
          </cell>
        </row>
        <row r="85">
          <cell r="I85">
            <v>9200</v>
          </cell>
          <cell r="L85" t="str">
            <v>YEAR</v>
          </cell>
          <cell r="M85">
            <v>2022</v>
          </cell>
        </row>
        <row r="86">
          <cell r="I86">
            <v>9201</v>
          </cell>
          <cell r="L86" t="str">
            <v>DAY</v>
          </cell>
          <cell r="M86">
            <v>2023</v>
          </cell>
        </row>
        <row r="87">
          <cell r="I87">
            <v>9201</v>
          </cell>
          <cell r="L87" t="str">
            <v>MONTH</v>
          </cell>
          <cell r="M87">
            <v>2023</v>
          </cell>
        </row>
        <row r="88">
          <cell r="I88">
            <v>9201</v>
          </cell>
          <cell r="L88" t="str">
            <v>YEAR</v>
          </cell>
          <cell r="M88">
            <v>2023</v>
          </cell>
        </row>
        <row r="89">
          <cell r="I89">
            <v>9201</v>
          </cell>
          <cell r="L89" t="str">
            <v>DAY</v>
          </cell>
          <cell r="M89">
            <v>2022</v>
          </cell>
        </row>
        <row r="90">
          <cell r="I90">
            <v>9201</v>
          </cell>
          <cell r="L90" t="str">
            <v>MONTH</v>
          </cell>
          <cell r="M90">
            <v>2022</v>
          </cell>
        </row>
        <row r="91">
          <cell r="I91">
            <v>9201</v>
          </cell>
          <cell r="L91" t="str">
            <v>YEAR</v>
          </cell>
          <cell r="M91">
            <v>2022</v>
          </cell>
        </row>
        <row r="92">
          <cell r="I92">
            <v>9202</v>
          </cell>
          <cell r="L92" t="str">
            <v>DAY</v>
          </cell>
          <cell r="M92">
            <v>2023</v>
          </cell>
        </row>
        <row r="93">
          <cell r="I93">
            <v>9202</v>
          </cell>
          <cell r="L93" t="str">
            <v>MONTH</v>
          </cell>
          <cell r="M93">
            <v>2023</v>
          </cell>
        </row>
        <row r="94">
          <cell r="I94">
            <v>9202</v>
          </cell>
          <cell r="L94" t="str">
            <v>YEAR</v>
          </cell>
          <cell r="M94">
            <v>2023</v>
          </cell>
        </row>
        <row r="95">
          <cell r="I95">
            <v>9202</v>
          </cell>
          <cell r="L95" t="str">
            <v>DAY</v>
          </cell>
          <cell r="M95">
            <v>2022</v>
          </cell>
        </row>
        <row r="96">
          <cell r="I96">
            <v>9202</v>
          </cell>
          <cell r="L96" t="str">
            <v>MONTH</v>
          </cell>
          <cell r="M96">
            <v>2022</v>
          </cell>
        </row>
        <row r="97">
          <cell r="I97">
            <v>9202</v>
          </cell>
          <cell r="L97" t="str">
            <v>YEAR</v>
          </cell>
          <cell r="M97">
            <v>2022</v>
          </cell>
        </row>
        <row r="98">
          <cell r="I98">
            <v>9203</v>
          </cell>
          <cell r="L98" t="str">
            <v>DAY</v>
          </cell>
          <cell r="M98">
            <v>2023</v>
          </cell>
        </row>
        <row r="99">
          <cell r="I99">
            <v>9203</v>
          </cell>
          <cell r="L99" t="str">
            <v>MONTH</v>
          </cell>
          <cell r="M99">
            <v>2023</v>
          </cell>
        </row>
        <row r="100">
          <cell r="I100">
            <v>9203</v>
          </cell>
          <cell r="L100" t="str">
            <v>YEAR</v>
          </cell>
          <cell r="M100">
            <v>2023</v>
          </cell>
        </row>
        <row r="101">
          <cell r="I101">
            <v>9203</v>
          </cell>
          <cell r="L101" t="str">
            <v>DAY</v>
          </cell>
          <cell r="M101">
            <v>2022</v>
          </cell>
        </row>
        <row r="102">
          <cell r="I102">
            <v>9203</v>
          </cell>
          <cell r="L102" t="str">
            <v>MONTH</v>
          </cell>
          <cell r="M102">
            <v>2022</v>
          </cell>
        </row>
        <row r="103">
          <cell r="I103">
            <v>9203</v>
          </cell>
          <cell r="L103" t="str">
            <v>YEAR</v>
          </cell>
          <cell r="M103">
            <v>2022</v>
          </cell>
        </row>
        <row r="104">
          <cell r="I104">
            <v>9204</v>
          </cell>
          <cell r="L104" t="str">
            <v>DAY</v>
          </cell>
          <cell r="M104">
            <v>2023</v>
          </cell>
        </row>
        <row r="105">
          <cell r="I105">
            <v>9204</v>
          </cell>
          <cell r="L105" t="str">
            <v>MONTH</v>
          </cell>
          <cell r="M105">
            <v>2023</v>
          </cell>
        </row>
        <row r="106">
          <cell r="I106">
            <v>9204</v>
          </cell>
          <cell r="L106" t="str">
            <v>YEAR</v>
          </cell>
          <cell r="M106">
            <v>2023</v>
          </cell>
        </row>
        <row r="107">
          <cell r="I107">
            <v>9204</v>
          </cell>
          <cell r="L107" t="str">
            <v>DAY</v>
          </cell>
          <cell r="M107">
            <v>2022</v>
          </cell>
        </row>
        <row r="108">
          <cell r="I108">
            <v>9204</v>
          </cell>
          <cell r="L108" t="str">
            <v>MONTH</v>
          </cell>
          <cell r="M108">
            <v>2022</v>
          </cell>
        </row>
        <row r="109">
          <cell r="I109">
            <v>9204</v>
          </cell>
          <cell r="L109" t="str">
            <v>YEAR</v>
          </cell>
          <cell r="M109">
            <v>2022</v>
          </cell>
        </row>
        <row r="110">
          <cell r="I110">
            <v>9205</v>
          </cell>
          <cell r="L110" t="str">
            <v>DAY</v>
          </cell>
          <cell r="M110">
            <v>2023</v>
          </cell>
        </row>
        <row r="111">
          <cell r="I111">
            <v>9205</v>
          </cell>
          <cell r="L111" t="str">
            <v>MONTH</v>
          </cell>
          <cell r="M111">
            <v>2023</v>
          </cell>
        </row>
        <row r="112">
          <cell r="I112">
            <v>9205</v>
          </cell>
          <cell r="L112" t="str">
            <v>YEAR</v>
          </cell>
          <cell r="M112">
            <v>2023</v>
          </cell>
        </row>
        <row r="113">
          <cell r="I113">
            <v>9205</v>
          </cell>
          <cell r="L113" t="str">
            <v>DAY</v>
          </cell>
          <cell r="M113">
            <v>2022</v>
          </cell>
        </row>
        <row r="114">
          <cell r="I114">
            <v>9205</v>
          </cell>
          <cell r="L114" t="str">
            <v>MONTH</v>
          </cell>
          <cell r="M114">
            <v>2022</v>
          </cell>
        </row>
        <row r="115">
          <cell r="I115">
            <v>9205</v>
          </cell>
          <cell r="L115" t="str">
            <v>YEAR</v>
          </cell>
          <cell r="M115">
            <v>2022</v>
          </cell>
        </row>
        <row r="116">
          <cell r="I116">
            <v>9206</v>
          </cell>
          <cell r="L116" t="str">
            <v>DAY</v>
          </cell>
          <cell r="M116">
            <v>2023</v>
          </cell>
        </row>
        <row r="117">
          <cell r="I117">
            <v>9206</v>
          </cell>
          <cell r="L117" t="str">
            <v>MONTH</v>
          </cell>
          <cell r="M117">
            <v>2023</v>
          </cell>
        </row>
        <row r="118">
          <cell r="I118">
            <v>9206</v>
          </cell>
          <cell r="L118" t="str">
            <v>YEAR</v>
          </cell>
          <cell r="M118">
            <v>2023</v>
          </cell>
        </row>
        <row r="119">
          <cell r="I119">
            <v>9206</v>
          </cell>
          <cell r="L119" t="str">
            <v>DAY</v>
          </cell>
          <cell r="M119">
            <v>2022</v>
          </cell>
        </row>
        <row r="120">
          <cell r="I120">
            <v>9206</v>
          </cell>
          <cell r="L120" t="str">
            <v>MONTH</v>
          </cell>
          <cell r="M120">
            <v>2022</v>
          </cell>
        </row>
        <row r="121">
          <cell r="I121">
            <v>9206</v>
          </cell>
          <cell r="L121" t="str">
            <v>YEAR</v>
          </cell>
          <cell r="M121">
            <v>2022</v>
          </cell>
        </row>
        <row r="122">
          <cell r="I122">
            <v>9207</v>
          </cell>
          <cell r="L122" t="str">
            <v>DAY</v>
          </cell>
          <cell r="M122">
            <v>2023</v>
          </cell>
        </row>
        <row r="123">
          <cell r="I123">
            <v>9207</v>
          </cell>
          <cell r="L123" t="str">
            <v>MONTH</v>
          </cell>
          <cell r="M123">
            <v>2023</v>
          </cell>
        </row>
        <row r="124">
          <cell r="I124">
            <v>9207</v>
          </cell>
          <cell r="L124" t="str">
            <v>YEAR</v>
          </cell>
          <cell r="M124">
            <v>2023</v>
          </cell>
        </row>
        <row r="125">
          <cell r="I125">
            <v>9207</v>
          </cell>
          <cell r="L125" t="str">
            <v>DAY</v>
          </cell>
          <cell r="M125">
            <v>2022</v>
          </cell>
        </row>
        <row r="126">
          <cell r="I126">
            <v>9207</v>
          </cell>
          <cell r="L126" t="str">
            <v>MONTH</v>
          </cell>
          <cell r="M126">
            <v>2022</v>
          </cell>
        </row>
        <row r="127">
          <cell r="I127">
            <v>9207</v>
          </cell>
          <cell r="L127" t="str">
            <v>YEAR</v>
          </cell>
          <cell r="M127">
            <v>2022</v>
          </cell>
        </row>
        <row r="128">
          <cell r="I128">
            <v>9210</v>
          </cell>
          <cell r="L128" t="str">
            <v>DAY</v>
          </cell>
          <cell r="M128">
            <v>2023</v>
          </cell>
        </row>
        <row r="129">
          <cell r="I129">
            <v>9210</v>
          </cell>
          <cell r="L129" t="str">
            <v>MONTH</v>
          </cell>
          <cell r="M129">
            <v>2023</v>
          </cell>
        </row>
        <row r="130">
          <cell r="I130">
            <v>9210</v>
          </cell>
          <cell r="L130" t="str">
            <v>YEAR</v>
          </cell>
          <cell r="M130">
            <v>2023</v>
          </cell>
        </row>
        <row r="131">
          <cell r="I131">
            <v>9210</v>
          </cell>
          <cell r="L131" t="str">
            <v>DAY</v>
          </cell>
          <cell r="M131">
            <v>2022</v>
          </cell>
        </row>
        <row r="132">
          <cell r="I132">
            <v>9210</v>
          </cell>
          <cell r="L132" t="str">
            <v>MONTH</v>
          </cell>
          <cell r="M132">
            <v>2022</v>
          </cell>
        </row>
        <row r="133">
          <cell r="I133">
            <v>9210</v>
          </cell>
          <cell r="L133" t="str">
            <v>YEAR</v>
          </cell>
          <cell r="M133">
            <v>2022</v>
          </cell>
        </row>
        <row r="134">
          <cell r="I134">
            <v>9211</v>
          </cell>
          <cell r="L134" t="str">
            <v>DAY</v>
          </cell>
          <cell r="M134">
            <v>2023</v>
          </cell>
        </row>
        <row r="135">
          <cell r="I135">
            <v>9211</v>
          </cell>
          <cell r="L135" t="str">
            <v>MONTH</v>
          </cell>
          <cell r="M135">
            <v>2023</v>
          </cell>
        </row>
        <row r="136">
          <cell r="I136">
            <v>9211</v>
          </cell>
          <cell r="L136" t="str">
            <v>YEAR</v>
          </cell>
          <cell r="M136">
            <v>2023</v>
          </cell>
        </row>
        <row r="137">
          <cell r="I137">
            <v>9211</v>
          </cell>
          <cell r="L137" t="str">
            <v>DAY</v>
          </cell>
          <cell r="M137">
            <v>2022</v>
          </cell>
        </row>
        <row r="138">
          <cell r="I138">
            <v>9211</v>
          </cell>
          <cell r="L138" t="str">
            <v>MONTH</v>
          </cell>
          <cell r="M138">
            <v>2022</v>
          </cell>
        </row>
        <row r="139">
          <cell r="I139">
            <v>9211</v>
          </cell>
          <cell r="L139" t="str">
            <v>YEAR</v>
          </cell>
          <cell r="M139">
            <v>2022</v>
          </cell>
        </row>
        <row r="140">
          <cell r="I140">
            <v>9220</v>
          </cell>
          <cell r="L140" t="str">
            <v>DAY</v>
          </cell>
          <cell r="M140">
            <v>2023</v>
          </cell>
        </row>
        <row r="141">
          <cell r="I141">
            <v>9220</v>
          </cell>
          <cell r="L141" t="str">
            <v>MONTH</v>
          </cell>
          <cell r="M141">
            <v>2023</v>
          </cell>
        </row>
        <row r="142">
          <cell r="I142">
            <v>9220</v>
          </cell>
          <cell r="L142" t="str">
            <v>YEAR</v>
          </cell>
          <cell r="M142">
            <v>2023</v>
          </cell>
        </row>
        <row r="143">
          <cell r="I143">
            <v>9220</v>
          </cell>
          <cell r="L143" t="str">
            <v>DAY</v>
          </cell>
          <cell r="M143">
            <v>2022</v>
          </cell>
        </row>
        <row r="144">
          <cell r="I144">
            <v>9220</v>
          </cell>
          <cell r="L144" t="str">
            <v>MONTH</v>
          </cell>
          <cell r="M144">
            <v>2022</v>
          </cell>
        </row>
        <row r="145">
          <cell r="I145">
            <v>9220</v>
          </cell>
          <cell r="L145" t="str">
            <v>YEAR</v>
          </cell>
          <cell r="M145">
            <v>2022</v>
          </cell>
        </row>
        <row r="146">
          <cell r="I146">
            <v>9230</v>
          </cell>
          <cell r="L146" t="str">
            <v>DAY</v>
          </cell>
          <cell r="M146">
            <v>2023</v>
          </cell>
        </row>
        <row r="147">
          <cell r="I147">
            <v>9230</v>
          </cell>
          <cell r="L147" t="str">
            <v>MONTH</v>
          </cell>
          <cell r="M147">
            <v>2023</v>
          </cell>
        </row>
        <row r="148">
          <cell r="I148">
            <v>9230</v>
          </cell>
          <cell r="L148" t="str">
            <v>YEAR</v>
          </cell>
          <cell r="M148">
            <v>2023</v>
          </cell>
        </row>
        <row r="149">
          <cell r="I149">
            <v>9230</v>
          </cell>
          <cell r="L149" t="str">
            <v>DAY</v>
          </cell>
          <cell r="M149">
            <v>2022</v>
          </cell>
        </row>
        <row r="150">
          <cell r="I150">
            <v>9230</v>
          </cell>
          <cell r="L150" t="str">
            <v>MONTH</v>
          </cell>
          <cell r="M150">
            <v>2022</v>
          </cell>
        </row>
        <row r="151">
          <cell r="I151">
            <v>9230</v>
          </cell>
          <cell r="L151" t="str">
            <v>YEAR</v>
          </cell>
          <cell r="M151">
            <v>2022</v>
          </cell>
        </row>
        <row r="152">
          <cell r="I152">
            <v>9235</v>
          </cell>
          <cell r="L152" t="str">
            <v>DAY</v>
          </cell>
          <cell r="M152">
            <v>2023</v>
          </cell>
        </row>
        <row r="153">
          <cell r="I153">
            <v>9235</v>
          </cell>
          <cell r="L153" t="str">
            <v>MONTH</v>
          </cell>
          <cell r="M153">
            <v>2023</v>
          </cell>
        </row>
        <row r="154">
          <cell r="I154">
            <v>9235</v>
          </cell>
          <cell r="L154" t="str">
            <v>YEAR</v>
          </cell>
          <cell r="M154">
            <v>2023</v>
          </cell>
        </row>
        <row r="155">
          <cell r="I155">
            <v>9235</v>
          </cell>
          <cell r="L155" t="str">
            <v>DAY</v>
          </cell>
          <cell r="M155">
            <v>2022</v>
          </cell>
        </row>
        <row r="156">
          <cell r="I156">
            <v>9235</v>
          </cell>
          <cell r="L156" t="str">
            <v>MONTH</v>
          </cell>
          <cell r="M156">
            <v>2022</v>
          </cell>
        </row>
        <row r="157">
          <cell r="I157">
            <v>9235</v>
          </cell>
          <cell r="L157" t="str">
            <v>YEAR</v>
          </cell>
          <cell r="M157">
            <v>2022</v>
          </cell>
        </row>
        <row r="158">
          <cell r="I158">
            <v>9236</v>
          </cell>
          <cell r="L158" t="str">
            <v>DAY</v>
          </cell>
          <cell r="M158">
            <v>2023</v>
          </cell>
        </row>
        <row r="159">
          <cell r="I159">
            <v>9236</v>
          </cell>
          <cell r="L159" t="str">
            <v>MONTH</v>
          </cell>
          <cell r="M159">
            <v>2023</v>
          </cell>
        </row>
        <row r="160">
          <cell r="I160">
            <v>9236</v>
          </cell>
          <cell r="L160" t="str">
            <v>YEAR</v>
          </cell>
          <cell r="M160">
            <v>2023</v>
          </cell>
        </row>
        <row r="161">
          <cell r="I161">
            <v>9236</v>
          </cell>
          <cell r="L161" t="str">
            <v>DAY</v>
          </cell>
          <cell r="M161">
            <v>2022</v>
          </cell>
        </row>
        <row r="162">
          <cell r="I162">
            <v>9236</v>
          </cell>
          <cell r="L162" t="str">
            <v>MONTH</v>
          </cell>
          <cell r="M162">
            <v>2022</v>
          </cell>
        </row>
        <row r="163">
          <cell r="I163">
            <v>9236</v>
          </cell>
          <cell r="L163" t="str">
            <v>YEAR</v>
          </cell>
          <cell r="M163">
            <v>2022</v>
          </cell>
        </row>
        <row r="164">
          <cell r="I164">
            <v>9250</v>
          </cell>
          <cell r="L164" t="str">
            <v>DAY</v>
          </cell>
          <cell r="M164">
            <v>2023</v>
          </cell>
        </row>
        <row r="165">
          <cell r="I165">
            <v>9250</v>
          </cell>
          <cell r="L165" t="str">
            <v>MONTH</v>
          </cell>
          <cell r="M165">
            <v>2023</v>
          </cell>
        </row>
        <row r="166">
          <cell r="I166">
            <v>9250</v>
          </cell>
          <cell r="L166" t="str">
            <v>YEAR</v>
          </cell>
          <cell r="M166">
            <v>2023</v>
          </cell>
        </row>
        <row r="167">
          <cell r="I167">
            <v>9250</v>
          </cell>
          <cell r="L167" t="str">
            <v>DAY</v>
          </cell>
          <cell r="M167">
            <v>2022</v>
          </cell>
        </row>
        <row r="168">
          <cell r="I168">
            <v>9250</v>
          </cell>
          <cell r="L168" t="str">
            <v>MONTH</v>
          </cell>
          <cell r="M168">
            <v>2022</v>
          </cell>
        </row>
        <row r="169">
          <cell r="I169">
            <v>9250</v>
          </cell>
          <cell r="L169" t="str">
            <v>YEAR</v>
          </cell>
          <cell r="M169">
            <v>2022</v>
          </cell>
        </row>
        <row r="170">
          <cell r="I170">
            <v>9251</v>
          </cell>
          <cell r="L170" t="str">
            <v>DAY</v>
          </cell>
          <cell r="M170">
            <v>2023</v>
          </cell>
        </row>
        <row r="171">
          <cell r="I171">
            <v>9251</v>
          </cell>
          <cell r="L171" t="str">
            <v>MONTH</v>
          </cell>
          <cell r="M171">
            <v>2023</v>
          </cell>
        </row>
        <row r="172">
          <cell r="I172">
            <v>9251</v>
          </cell>
          <cell r="L172" t="str">
            <v>YEAR</v>
          </cell>
          <cell r="M172">
            <v>2023</v>
          </cell>
        </row>
        <row r="173">
          <cell r="I173">
            <v>9251</v>
          </cell>
          <cell r="L173" t="str">
            <v>DAY</v>
          </cell>
          <cell r="M173">
            <v>2022</v>
          </cell>
        </row>
        <row r="174">
          <cell r="I174">
            <v>9251</v>
          </cell>
          <cell r="L174" t="str">
            <v>MONTH</v>
          </cell>
          <cell r="M174">
            <v>2022</v>
          </cell>
        </row>
        <row r="175">
          <cell r="I175">
            <v>9251</v>
          </cell>
          <cell r="L175" t="str">
            <v>YEAR</v>
          </cell>
          <cell r="M175">
            <v>2022</v>
          </cell>
        </row>
        <row r="176">
          <cell r="I176">
            <v>9252</v>
          </cell>
          <cell r="L176" t="str">
            <v>DAY</v>
          </cell>
          <cell r="M176">
            <v>2023</v>
          </cell>
        </row>
        <row r="177">
          <cell r="I177">
            <v>9252</v>
          </cell>
          <cell r="L177" t="str">
            <v>MONTH</v>
          </cell>
          <cell r="M177">
            <v>2023</v>
          </cell>
        </row>
        <row r="178">
          <cell r="I178">
            <v>9252</v>
          </cell>
          <cell r="L178" t="str">
            <v>YEAR</v>
          </cell>
          <cell r="M178">
            <v>2023</v>
          </cell>
        </row>
        <row r="179">
          <cell r="I179">
            <v>9252</v>
          </cell>
          <cell r="L179" t="str">
            <v>DAY</v>
          </cell>
          <cell r="M179">
            <v>2022</v>
          </cell>
        </row>
        <row r="180">
          <cell r="I180">
            <v>9252</v>
          </cell>
          <cell r="L180" t="str">
            <v>MONTH</v>
          </cell>
          <cell r="M180">
            <v>2022</v>
          </cell>
        </row>
        <row r="181">
          <cell r="I181">
            <v>9252</v>
          </cell>
          <cell r="L181" t="str">
            <v>YEAR</v>
          </cell>
          <cell r="M181">
            <v>2022</v>
          </cell>
        </row>
        <row r="182">
          <cell r="I182">
            <v>9253</v>
          </cell>
          <cell r="L182" t="str">
            <v>DAY</v>
          </cell>
          <cell r="M182">
            <v>2023</v>
          </cell>
        </row>
        <row r="183">
          <cell r="I183">
            <v>9253</v>
          </cell>
          <cell r="L183" t="str">
            <v>MONTH</v>
          </cell>
          <cell r="M183">
            <v>2023</v>
          </cell>
        </row>
        <row r="184">
          <cell r="I184">
            <v>9253</v>
          </cell>
          <cell r="L184" t="str">
            <v>YEAR</v>
          </cell>
          <cell r="M184">
            <v>2023</v>
          </cell>
        </row>
        <row r="185">
          <cell r="I185">
            <v>9253</v>
          </cell>
          <cell r="L185" t="str">
            <v>DAY</v>
          </cell>
          <cell r="M185">
            <v>2022</v>
          </cell>
        </row>
        <row r="186">
          <cell r="I186">
            <v>9253</v>
          </cell>
          <cell r="L186" t="str">
            <v>MONTH</v>
          </cell>
          <cell r="M186">
            <v>2022</v>
          </cell>
        </row>
        <row r="187">
          <cell r="I187">
            <v>9253</v>
          </cell>
          <cell r="L187" t="str">
            <v>YEAR</v>
          </cell>
          <cell r="M187">
            <v>2022</v>
          </cell>
        </row>
        <row r="188">
          <cell r="I188">
            <v>9254</v>
          </cell>
          <cell r="L188" t="str">
            <v>DAY</v>
          </cell>
          <cell r="M188">
            <v>2023</v>
          </cell>
        </row>
        <row r="189">
          <cell r="I189">
            <v>9254</v>
          </cell>
          <cell r="L189" t="str">
            <v>MONTH</v>
          </cell>
          <cell r="M189">
            <v>2023</v>
          </cell>
        </row>
        <row r="190">
          <cell r="I190">
            <v>9254</v>
          </cell>
          <cell r="L190" t="str">
            <v>YEAR</v>
          </cell>
          <cell r="M190">
            <v>2023</v>
          </cell>
        </row>
        <row r="191">
          <cell r="I191">
            <v>9254</v>
          </cell>
          <cell r="L191" t="str">
            <v>DAY</v>
          </cell>
          <cell r="M191">
            <v>2022</v>
          </cell>
        </row>
        <row r="192">
          <cell r="I192">
            <v>9254</v>
          </cell>
          <cell r="L192" t="str">
            <v>MONTH</v>
          </cell>
          <cell r="M192">
            <v>2022</v>
          </cell>
        </row>
        <row r="193">
          <cell r="I193">
            <v>9254</v>
          </cell>
          <cell r="L193" t="str">
            <v>YEAR</v>
          </cell>
          <cell r="M193">
            <v>2022</v>
          </cell>
        </row>
        <row r="194">
          <cell r="I194">
            <v>9255</v>
          </cell>
          <cell r="L194" t="str">
            <v>DAY</v>
          </cell>
          <cell r="M194">
            <v>2023</v>
          </cell>
        </row>
        <row r="195">
          <cell r="I195">
            <v>9255</v>
          </cell>
          <cell r="L195" t="str">
            <v>MONTH</v>
          </cell>
          <cell r="M195">
            <v>2023</v>
          </cell>
        </row>
        <row r="196">
          <cell r="I196">
            <v>9255</v>
          </cell>
          <cell r="L196" t="str">
            <v>YEAR</v>
          </cell>
          <cell r="M196">
            <v>2023</v>
          </cell>
        </row>
        <row r="197">
          <cell r="I197">
            <v>9255</v>
          </cell>
          <cell r="L197" t="str">
            <v>DAY</v>
          </cell>
          <cell r="M197">
            <v>2022</v>
          </cell>
        </row>
        <row r="198">
          <cell r="I198">
            <v>9255</v>
          </cell>
          <cell r="L198" t="str">
            <v>MONTH</v>
          </cell>
          <cell r="M198">
            <v>2022</v>
          </cell>
        </row>
        <row r="199">
          <cell r="I199">
            <v>9255</v>
          </cell>
          <cell r="L199" t="str">
            <v>YEAR</v>
          </cell>
          <cell r="M199">
            <v>2022</v>
          </cell>
        </row>
        <row r="200">
          <cell r="I200">
            <v>9256</v>
          </cell>
          <cell r="L200" t="str">
            <v>DAY</v>
          </cell>
          <cell r="M200">
            <v>2023</v>
          </cell>
        </row>
        <row r="201">
          <cell r="I201">
            <v>9256</v>
          </cell>
          <cell r="L201" t="str">
            <v>MONTH</v>
          </cell>
          <cell r="M201">
            <v>2023</v>
          </cell>
        </row>
        <row r="202">
          <cell r="I202">
            <v>9256</v>
          </cell>
          <cell r="L202" t="str">
            <v>YEAR</v>
          </cell>
          <cell r="M202">
            <v>2023</v>
          </cell>
        </row>
        <row r="203">
          <cell r="I203">
            <v>9256</v>
          </cell>
          <cell r="L203" t="str">
            <v>DAY</v>
          </cell>
          <cell r="M203">
            <v>2022</v>
          </cell>
        </row>
        <row r="204">
          <cell r="I204">
            <v>9256</v>
          </cell>
          <cell r="L204" t="str">
            <v>MONTH</v>
          </cell>
          <cell r="M204">
            <v>2022</v>
          </cell>
        </row>
        <row r="205">
          <cell r="I205">
            <v>9256</v>
          </cell>
          <cell r="L205" t="str">
            <v>YEAR</v>
          </cell>
          <cell r="M205">
            <v>2022</v>
          </cell>
        </row>
        <row r="206">
          <cell r="I206">
            <v>9257</v>
          </cell>
          <cell r="L206" t="str">
            <v>DAY</v>
          </cell>
          <cell r="M206">
            <v>2023</v>
          </cell>
        </row>
        <row r="207">
          <cell r="I207">
            <v>9257</v>
          </cell>
          <cell r="L207" t="str">
            <v>MONTH</v>
          </cell>
          <cell r="M207">
            <v>2023</v>
          </cell>
        </row>
        <row r="208">
          <cell r="I208">
            <v>9257</v>
          </cell>
          <cell r="L208" t="str">
            <v>YEAR</v>
          </cell>
          <cell r="M208">
            <v>2023</v>
          </cell>
        </row>
        <row r="209">
          <cell r="I209">
            <v>9257</v>
          </cell>
          <cell r="L209" t="str">
            <v>DAY</v>
          </cell>
          <cell r="M209">
            <v>2022</v>
          </cell>
        </row>
        <row r="210">
          <cell r="I210">
            <v>9257</v>
          </cell>
          <cell r="L210" t="str">
            <v>MONTH</v>
          </cell>
          <cell r="M210">
            <v>2022</v>
          </cell>
        </row>
        <row r="211">
          <cell r="I211">
            <v>9257</v>
          </cell>
          <cell r="L211" t="str">
            <v>YEAR</v>
          </cell>
          <cell r="M211">
            <v>2022</v>
          </cell>
        </row>
        <row r="212">
          <cell r="I212">
            <v>9258</v>
          </cell>
          <cell r="L212" t="str">
            <v>DAY</v>
          </cell>
          <cell r="M212">
            <v>2023</v>
          </cell>
        </row>
        <row r="213">
          <cell r="I213">
            <v>9258</v>
          </cell>
          <cell r="L213" t="str">
            <v>MONTH</v>
          </cell>
          <cell r="M213">
            <v>2023</v>
          </cell>
        </row>
        <row r="214">
          <cell r="I214">
            <v>9258</v>
          </cell>
          <cell r="L214" t="str">
            <v>YEAR</v>
          </cell>
          <cell r="M214">
            <v>2023</v>
          </cell>
        </row>
        <row r="215">
          <cell r="I215">
            <v>9258</v>
          </cell>
          <cell r="L215" t="str">
            <v>DAY</v>
          </cell>
          <cell r="M215">
            <v>2022</v>
          </cell>
        </row>
        <row r="216">
          <cell r="I216">
            <v>9258</v>
          </cell>
          <cell r="L216" t="str">
            <v>MONTH</v>
          </cell>
          <cell r="M216">
            <v>2022</v>
          </cell>
        </row>
        <row r="217">
          <cell r="I217">
            <v>9258</v>
          </cell>
          <cell r="L217" t="str">
            <v>YEAR</v>
          </cell>
          <cell r="M217">
            <v>2022</v>
          </cell>
        </row>
        <row r="218">
          <cell r="I218">
            <v>9301</v>
          </cell>
          <cell r="L218" t="str">
            <v>DAY</v>
          </cell>
          <cell r="M218">
            <v>2023</v>
          </cell>
        </row>
        <row r="219">
          <cell r="I219">
            <v>9301</v>
          </cell>
          <cell r="L219" t="str">
            <v>MONTH</v>
          </cell>
          <cell r="M219">
            <v>2023</v>
          </cell>
        </row>
        <row r="220">
          <cell r="I220">
            <v>9301</v>
          </cell>
          <cell r="L220" t="str">
            <v>YEAR</v>
          </cell>
          <cell r="M220">
            <v>2023</v>
          </cell>
        </row>
        <row r="221">
          <cell r="I221">
            <v>9301</v>
          </cell>
          <cell r="L221" t="str">
            <v>DAY</v>
          </cell>
          <cell r="M221">
            <v>2022</v>
          </cell>
        </row>
        <row r="222">
          <cell r="I222">
            <v>9301</v>
          </cell>
          <cell r="L222" t="str">
            <v>MONTH</v>
          </cell>
          <cell r="M222">
            <v>2022</v>
          </cell>
        </row>
        <row r="223">
          <cell r="I223">
            <v>9301</v>
          </cell>
          <cell r="L223" t="str">
            <v>YEAR</v>
          </cell>
          <cell r="M223">
            <v>2022</v>
          </cell>
        </row>
        <row r="224">
          <cell r="I224">
            <v>9308</v>
          </cell>
          <cell r="L224" t="str">
            <v>DAY</v>
          </cell>
          <cell r="M224">
            <v>2023</v>
          </cell>
        </row>
        <row r="225">
          <cell r="I225">
            <v>9308</v>
          </cell>
          <cell r="L225" t="str">
            <v>MONTH</v>
          </cell>
          <cell r="M225">
            <v>2023</v>
          </cell>
        </row>
        <row r="226">
          <cell r="I226">
            <v>9308</v>
          </cell>
          <cell r="L226" t="str">
            <v>YEAR</v>
          </cell>
          <cell r="M226">
            <v>2023</v>
          </cell>
        </row>
        <row r="227">
          <cell r="I227">
            <v>9308</v>
          </cell>
          <cell r="L227" t="str">
            <v>DAY</v>
          </cell>
          <cell r="M227">
            <v>2022</v>
          </cell>
        </row>
        <row r="228">
          <cell r="I228">
            <v>9308</v>
          </cell>
          <cell r="L228" t="str">
            <v>MONTH</v>
          </cell>
          <cell r="M228">
            <v>2022</v>
          </cell>
        </row>
        <row r="229">
          <cell r="I229">
            <v>9308</v>
          </cell>
          <cell r="L229" t="str">
            <v>YEAR</v>
          </cell>
          <cell r="M229">
            <v>2022</v>
          </cell>
        </row>
        <row r="230">
          <cell r="I230">
            <v>9400</v>
          </cell>
          <cell r="L230" t="str">
            <v>DAY</v>
          </cell>
          <cell r="M230">
            <v>2023</v>
          </cell>
        </row>
        <row r="231">
          <cell r="I231">
            <v>9400</v>
          </cell>
          <cell r="L231" t="str">
            <v>MONTH</v>
          </cell>
          <cell r="M231">
            <v>2023</v>
          </cell>
        </row>
        <row r="232">
          <cell r="I232">
            <v>9400</v>
          </cell>
          <cell r="L232" t="str">
            <v>YEAR</v>
          </cell>
          <cell r="M232">
            <v>2023</v>
          </cell>
        </row>
        <row r="233">
          <cell r="I233">
            <v>9400</v>
          </cell>
          <cell r="L233" t="str">
            <v>DAY</v>
          </cell>
          <cell r="M233">
            <v>2022</v>
          </cell>
        </row>
        <row r="234">
          <cell r="I234">
            <v>9400</v>
          </cell>
          <cell r="L234" t="str">
            <v>MONTH</v>
          </cell>
          <cell r="M234">
            <v>2022</v>
          </cell>
        </row>
        <row r="235">
          <cell r="I235">
            <v>9400</v>
          </cell>
          <cell r="L235" t="str">
            <v>YEAR</v>
          </cell>
          <cell r="M235">
            <v>2022</v>
          </cell>
        </row>
        <row r="236">
          <cell r="I236">
            <v>9900</v>
          </cell>
          <cell r="L236" t="str">
            <v>DAY</v>
          </cell>
          <cell r="M236">
            <v>2023</v>
          </cell>
          <cell r="V236">
            <v>-1925.5</v>
          </cell>
        </row>
        <row r="237">
          <cell r="I237">
            <v>9900</v>
          </cell>
          <cell r="L237" t="str">
            <v>MONTH</v>
          </cell>
          <cell r="M237">
            <v>2023</v>
          </cell>
          <cell r="V237">
            <v>-1925.5</v>
          </cell>
        </row>
        <row r="238">
          <cell r="I238">
            <v>9900</v>
          </cell>
          <cell r="L238" t="str">
            <v>YEAR</v>
          </cell>
          <cell r="M238">
            <v>2023</v>
          </cell>
          <cell r="V238">
            <v>-541276.99600000004</v>
          </cell>
        </row>
        <row r="239">
          <cell r="I239">
            <v>9900</v>
          </cell>
          <cell r="L239" t="str">
            <v>DAY</v>
          </cell>
          <cell r="M239">
            <v>2022</v>
          </cell>
          <cell r="V239">
            <v>-1047.5</v>
          </cell>
        </row>
        <row r="240">
          <cell r="I240">
            <v>9900</v>
          </cell>
          <cell r="L240" t="str">
            <v>MONTH</v>
          </cell>
          <cell r="M240">
            <v>2022</v>
          </cell>
          <cell r="V240">
            <v>-1047.5</v>
          </cell>
        </row>
        <row r="241">
          <cell r="I241">
            <v>9900</v>
          </cell>
          <cell r="L241" t="str">
            <v>YEAR</v>
          </cell>
          <cell r="M241">
            <v>2022</v>
          </cell>
          <cell r="V241">
            <v>-422676.44</v>
          </cell>
        </row>
        <row r="242">
          <cell r="I242">
            <v>9901</v>
          </cell>
          <cell r="L242" t="str">
            <v>DAY</v>
          </cell>
          <cell r="M242">
            <v>2023</v>
          </cell>
        </row>
        <row r="243">
          <cell r="I243">
            <v>9901</v>
          </cell>
          <cell r="L243" t="str">
            <v>MONTH</v>
          </cell>
          <cell r="M243">
            <v>2023</v>
          </cell>
        </row>
        <row r="244">
          <cell r="I244">
            <v>9901</v>
          </cell>
          <cell r="L244" t="str">
            <v>YEAR</v>
          </cell>
          <cell r="M244">
            <v>2023</v>
          </cell>
        </row>
        <row r="245">
          <cell r="I245">
            <v>9901</v>
          </cell>
          <cell r="L245" t="str">
            <v>DAY</v>
          </cell>
          <cell r="M245">
            <v>2022</v>
          </cell>
        </row>
        <row r="246">
          <cell r="I246">
            <v>9901</v>
          </cell>
          <cell r="L246" t="str">
            <v>MONTH</v>
          </cell>
          <cell r="M246">
            <v>2022</v>
          </cell>
        </row>
        <row r="247">
          <cell r="I247">
            <v>9901</v>
          </cell>
          <cell r="L247" t="str">
            <v>YEAR</v>
          </cell>
          <cell r="M247">
            <v>2022</v>
          </cell>
        </row>
        <row r="248">
          <cell r="I248">
            <v>9902</v>
          </cell>
          <cell r="L248" t="str">
            <v>DAY</v>
          </cell>
          <cell r="M248">
            <v>2023</v>
          </cell>
        </row>
        <row r="249">
          <cell r="I249">
            <v>9902</v>
          </cell>
          <cell r="L249" t="str">
            <v>MONTH</v>
          </cell>
          <cell r="M249">
            <v>2023</v>
          </cell>
        </row>
        <row r="250">
          <cell r="I250">
            <v>9902</v>
          </cell>
          <cell r="L250" t="str">
            <v>YEAR</v>
          </cell>
          <cell r="M250">
            <v>2023</v>
          </cell>
        </row>
        <row r="251">
          <cell r="I251">
            <v>9902</v>
          </cell>
          <cell r="L251" t="str">
            <v>DAY</v>
          </cell>
          <cell r="M251">
            <v>2022</v>
          </cell>
        </row>
        <row r="252">
          <cell r="I252">
            <v>9902</v>
          </cell>
          <cell r="L252" t="str">
            <v>MONTH</v>
          </cell>
          <cell r="M252">
            <v>2022</v>
          </cell>
        </row>
        <row r="253">
          <cell r="I253">
            <v>9902</v>
          </cell>
          <cell r="L253" t="str">
            <v>YEAR</v>
          </cell>
          <cell r="M253">
            <v>2022</v>
          </cell>
        </row>
        <row r="254">
          <cell r="I254" t="str">
            <v>9902I</v>
          </cell>
          <cell r="L254" t="str">
            <v>DAY</v>
          </cell>
          <cell r="M254">
            <v>2023</v>
          </cell>
        </row>
        <row r="255">
          <cell r="I255" t="str">
            <v>9902I</v>
          </cell>
          <cell r="L255" t="str">
            <v>MONTH</v>
          </cell>
          <cell r="M255">
            <v>2023</v>
          </cell>
        </row>
        <row r="256">
          <cell r="I256" t="str">
            <v>9902I</v>
          </cell>
          <cell r="L256" t="str">
            <v>YEAR</v>
          </cell>
          <cell r="M256">
            <v>2023</v>
          </cell>
        </row>
        <row r="257">
          <cell r="I257" t="str">
            <v>9902I</v>
          </cell>
          <cell r="L257" t="str">
            <v>DAY</v>
          </cell>
          <cell r="M257">
            <v>2022</v>
          </cell>
        </row>
        <row r="258">
          <cell r="I258" t="str">
            <v>9902I</v>
          </cell>
          <cell r="L258" t="str">
            <v>MONTH</v>
          </cell>
          <cell r="M258">
            <v>2022</v>
          </cell>
        </row>
        <row r="259">
          <cell r="I259" t="str">
            <v>9902I</v>
          </cell>
          <cell r="L259" t="str">
            <v>YEAR</v>
          </cell>
          <cell r="M259">
            <v>2022</v>
          </cell>
        </row>
        <row r="260">
          <cell r="I260">
            <v>9903</v>
          </cell>
          <cell r="L260" t="str">
            <v>DAY</v>
          </cell>
          <cell r="M260">
            <v>2023</v>
          </cell>
        </row>
        <row r="261">
          <cell r="I261">
            <v>9903</v>
          </cell>
          <cell r="L261" t="str">
            <v>MONTH</v>
          </cell>
          <cell r="M261">
            <v>2023</v>
          </cell>
        </row>
        <row r="262">
          <cell r="I262">
            <v>9903</v>
          </cell>
          <cell r="L262" t="str">
            <v>YEAR</v>
          </cell>
          <cell r="M262">
            <v>2023</v>
          </cell>
        </row>
        <row r="263">
          <cell r="I263">
            <v>9903</v>
          </cell>
          <cell r="L263" t="str">
            <v>DAY</v>
          </cell>
          <cell r="M263">
            <v>2022</v>
          </cell>
        </row>
        <row r="264">
          <cell r="I264">
            <v>9903</v>
          </cell>
          <cell r="L264" t="str">
            <v>MONTH</v>
          </cell>
          <cell r="M264">
            <v>2022</v>
          </cell>
        </row>
        <row r="265">
          <cell r="I265">
            <v>9903</v>
          </cell>
          <cell r="L265" t="str">
            <v>YEAR</v>
          </cell>
          <cell r="M265">
            <v>2022</v>
          </cell>
        </row>
        <row r="266">
          <cell r="I266">
            <v>9904</v>
          </cell>
          <cell r="L266" t="str">
            <v>DAY</v>
          </cell>
          <cell r="M266">
            <v>2023</v>
          </cell>
        </row>
        <row r="267">
          <cell r="I267">
            <v>9904</v>
          </cell>
          <cell r="L267" t="str">
            <v>MONTH</v>
          </cell>
          <cell r="M267">
            <v>2023</v>
          </cell>
        </row>
        <row r="268">
          <cell r="I268">
            <v>9904</v>
          </cell>
          <cell r="L268" t="str">
            <v>YEAR</v>
          </cell>
          <cell r="M268">
            <v>2023</v>
          </cell>
        </row>
        <row r="269">
          <cell r="I269">
            <v>9904</v>
          </cell>
          <cell r="L269" t="str">
            <v>DAY</v>
          </cell>
          <cell r="M269">
            <v>2022</v>
          </cell>
        </row>
        <row r="270">
          <cell r="I270">
            <v>9904</v>
          </cell>
          <cell r="L270" t="str">
            <v>MONTH</v>
          </cell>
          <cell r="M270">
            <v>2022</v>
          </cell>
        </row>
        <row r="271">
          <cell r="I271">
            <v>9904</v>
          </cell>
          <cell r="L271" t="str">
            <v>YEAR</v>
          </cell>
          <cell r="M271">
            <v>2022</v>
          </cell>
        </row>
        <row r="272">
          <cell r="I272">
            <v>9905</v>
          </cell>
          <cell r="L272" t="str">
            <v>DAY</v>
          </cell>
          <cell r="M272">
            <v>2023</v>
          </cell>
        </row>
        <row r="273">
          <cell r="I273">
            <v>9905</v>
          </cell>
          <cell r="L273" t="str">
            <v>MONTH</v>
          </cell>
          <cell r="M273">
            <v>2023</v>
          </cell>
        </row>
        <row r="274">
          <cell r="I274">
            <v>9905</v>
          </cell>
          <cell r="L274" t="str">
            <v>YEAR</v>
          </cell>
          <cell r="M274">
            <v>2023</v>
          </cell>
        </row>
        <row r="275">
          <cell r="I275">
            <v>9905</v>
          </cell>
          <cell r="L275" t="str">
            <v>DAY</v>
          </cell>
          <cell r="M275">
            <v>2022</v>
          </cell>
        </row>
        <row r="276">
          <cell r="I276">
            <v>9905</v>
          </cell>
          <cell r="L276" t="str">
            <v>MONTH</v>
          </cell>
          <cell r="M276">
            <v>2022</v>
          </cell>
        </row>
        <row r="277">
          <cell r="I277">
            <v>9905</v>
          </cell>
          <cell r="L277" t="str">
            <v>YEAR</v>
          </cell>
          <cell r="M277">
            <v>2022</v>
          </cell>
        </row>
        <row r="278">
          <cell r="I278">
            <v>9906</v>
          </cell>
          <cell r="L278" t="str">
            <v>DAY</v>
          </cell>
          <cell r="M278">
            <v>2023</v>
          </cell>
        </row>
        <row r="279">
          <cell r="I279">
            <v>9906</v>
          </cell>
          <cell r="L279" t="str">
            <v>MONTH</v>
          </cell>
          <cell r="M279">
            <v>2023</v>
          </cell>
        </row>
        <row r="280">
          <cell r="I280">
            <v>9906</v>
          </cell>
          <cell r="L280" t="str">
            <v>YEAR</v>
          </cell>
          <cell r="M280">
            <v>2023</v>
          </cell>
        </row>
        <row r="281">
          <cell r="I281">
            <v>9906</v>
          </cell>
          <cell r="L281" t="str">
            <v>DAY</v>
          </cell>
          <cell r="M281">
            <v>2022</v>
          </cell>
        </row>
        <row r="282">
          <cell r="I282">
            <v>9906</v>
          </cell>
          <cell r="L282" t="str">
            <v>MONTH</v>
          </cell>
          <cell r="M282">
            <v>2022</v>
          </cell>
        </row>
        <row r="283">
          <cell r="I283">
            <v>9906</v>
          </cell>
          <cell r="L283" t="str">
            <v>YEAR</v>
          </cell>
          <cell r="M283">
            <v>2022</v>
          </cell>
        </row>
        <row r="284">
          <cell r="I284" t="str">
            <v>9908I</v>
          </cell>
          <cell r="L284" t="str">
            <v>DAY</v>
          </cell>
          <cell r="M284">
            <v>2023</v>
          </cell>
        </row>
        <row r="285">
          <cell r="I285" t="str">
            <v>9908I</v>
          </cell>
          <cell r="L285" t="str">
            <v>MONTH</v>
          </cell>
          <cell r="M285">
            <v>2023</v>
          </cell>
        </row>
        <row r="286">
          <cell r="I286" t="str">
            <v>9908I</v>
          </cell>
          <cell r="L286" t="str">
            <v>YEAR</v>
          </cell>
          <cell r="M286">
            <v>2023</v>
          </cell>
        </row>
        <row r="287">
          <cell r="I287" t="str">
            <v>9908I</v>
          </cell>
          <cell r="L287" t="str">
            <v>DAY</v>
          </cell>
          <cell r="M287">
            <v>2022</v>
          </cell>
        </row>
        <row r="288">
          <cell r="I288" t="str">
            <v>9908I</v>
          </cell>
          <cell r="L288" t="str">
            <v>MONTH</v>
          </cell>
          <cell r="M288">
            <v>2022</v>
          </cell>
        </row>
        <row r="289">
          <cell r="I289" t="str">
            <v>9908I</v>
          </cell>
          <cell r="L289" t="str">
            <v>YEAR</v>
          </cell>
          <cell r="M289">
            <v>2022</v>
          </cell>
        </row>
        <row r="290">
          <cell r="I290" t="str">
            <v>9909I</v>
          </cell>
          <cell r="L290" t="str">
            <v>DAY</v>
          </cell>
          <cell r="M290">
            <v>2023</v>
          </cell>
        </row>
        <row r="291">
          <cell r="I291" t="str">
            <v>9909I</v>
          </cell>
          <cell r="L291" t="str">
            <v>MONTH</v>
          </cell>
          <cell r="M291">
            <v>2023</v>
          </cell>
        </row>
        <row r="292">
          <cell r="I292" t="str">
            <v>9909I</v>
          </cell>
          <cell r="L292" t="str">
            <v>YEAR</v>
          </cell>
          <cell r="M292">
            <v>2023</v>
          </cell>
        </row>
        <row r="293">
          <cell r="I293" t="str">
            <v>9909I</v>
          </cell>
          <cell r="L293" t="str">
            <v>DAY</v>
          </cell>
          <cell r="M293">
            <v>2022</v>
          </cell>
        </row>
        <row r="294">
          <cell r="I294" t="str">
            <v>9909I</v>
          </cell>
          <cell r="L294" t="str">
            <v>MONTH</v>
          </cell>
          <cell r="M294">
            <v>2022</v>
          </cell>
        </row>
        <row r="295">
          <cell r="I295" t="str">
            <v>9909I</v>
          </cell>
          <cell r="L295" t="str">
            <v>YEAR</v>
          </cell>
          <cell r="M295">
            <v>2022</v>
          </cell>
        </row>
        <row r="296">
          <cell r="I296">
            <v>9998</v>
          </cell>
          <cell r="L296" t="str">
            <v>DAY</v>
          </cell>
          <cell r="M296">
            <v>2023</v>
          </cell>
        </row>
        <row r="297">
          <cell r="I297">
            <v>9998</v>
          </cell>
          <cell r="L297" t="str">
            <v>MONTH</v>
          </cell>
          <cell r="M297">
            <v>2023</v>
          </cell>
        </row>
        <row r="298">
          <cell r="I298">
            <v>9998</v>
          </cell>
          <cell r="L298" t="str">
            <v>YEAR</v>
          </cell>
          <cell r="M298">
            <v>2023</v>
          </cell>
        </row>
        <row r="299">
          <cell r="I299">
            <v>9998</v>
          </cell>
          <cell r="L299" t="str">
            <v>DAY</v>
          </cell>
          <cell r="M299">
            <v>2022</v>
          </cell>
        </row>
        <row r="300">
          <cell r="I300">
            <v>9998</v>
          </cell>
          <cell r="L300" t="str">
            <v>MONTH</v>
          </cell>
          <cell r="M300">
            <v>2022</v>
          </cell>
        </row>
        <row r="301">
          <cell r="I301">
            <v>9998</v>
          </cell>
          <cell r="L301" t="str">
            <v>YEAR</v>
          </cell>
          <cell r="M301">
            <v>2022</v>
          </cell>
        </row>
        <row r="302">
          <cell r="I302">
            <v>9999</v>
          </cell>
          <cell r="L302" t="str">
            <v>DAY</v>
          </cell>
          <cell r="M302">
            <v>2023</v>
          </cell>
        </row>
        <row r="303">
          <cell r="I303">
            <v>9999</v>
          </cell>
          <cell r="L303" t="str">
            <v>MONTH</v>
          </cell>
          <cell r="M303">
            <v>2023</v>
          </cell>
        </row>
        <row r="304">
          <cell r="I304">
            <v>9999</v>
          </cell>
          <cell r="L304" t="str">
            <v>YEAR</v>
          </cell>
          <cell r="M304">
            <v>2023</v>
          </cell>
        </row>
        <row r="305">
          <cell r="I305">
            <v>9999</v>
          </cell>
          <cell r="L305" t="str">
            <v>DAY</v>
          </cell>
          <cell r="M305">
            <v>2022</v>
          </cell>
        </row>
        <row r="306">
          <cell r="I306">
            <v>9999</v>
          </cell>
          <cell r="L306" t="str">
            <v>MONTH</v>
          </cell>
          <cell r="M306">
            <v>2022</v>
          </cell>
        </row>
        <row r="307">
          <cell r="I307">
            <v>9999</v>
          </cell>
          <cell r="L307" t="str">
            <v>YEAR</v>
          </cell>
          <cell r="M307">
            <v>2022</v>
          </cell>
        </row>
        <row r="308">
          <cell r="I308">
            <v>9000</v>
          </cell>
          <cell r="L308" t="str">
            <v>DAY</v>
          </cell>
          <cell r="M308">
            <v>2023</v>
          </cell>
        </row>
        <row r="309">
          <cell r="I309">
            <v>9000</v>
          </cell>
          <cell r="L309" t="str">
            <v>MONTH</v>
          </cell>
          <cell r="M309">
            <v>2023</v>
          </cell>
        </row>
        <row r="310">
          <cell r="I310">
            <v>9000</v>
          </cell>
          <cell r="L310" t="str">
            <v>YEAR</v>
          </cell>
          <cell r="M310">
            <v>2023</v>
          </cell>
        </row>
        <row r="311">
          <cell r="I311">
            <v>9000</v>
          </cell>
          <cell r="L311" t="str">
            <v>DAY</v>
          </cell>
          <cell r="M311">
            <v>2022</v>
          </cell>
        </row>
        <row r="312">
          <cell r="I312">
            <v>9000</v>
          </cell>
          <cell r="L312" t="str">
            <v>MONTH</v>
          </cell>
          <cell r="M312">
            <v>2022</v>
          </cell>
        </row>
        <row r="313">
          <cell r="I313">
            <v>9000</v>
          </cell>
          <cell r="L313" t="str">
            <v>YEAR</v>
          </cell>
          <cell r="M313">
            <v>2022</v>
          </cell>
        </row>
        <row r="314">
          <cell r="I314">
            <v>9001</v>
          </cell>
          <cell r="L314" t="str">
            <v>DAY</v>
          </cell>
          <cell r="M314">
            <v>2023</v>
          </cell>
        </row>
        <row r="315">
          <cell r="I315">
            <v>9001</v>
          </cell>
          <cell r="L315" t="str">
            <v>MONTH</v>
          </cell>
          <cell r="M315">
            <v>2023</v>
          </cell>
        </row>
        <row r="316">
          <cell r="I316">
            <v>9001</v>
          </cell>
          <cell r="L316" t="str">
            <v>YEAR</v>
          </cell>
          <cell r="M316">
            <v>2023</v>
          </cell>
        </row>
        <row r="317">
          <cell r="I317">
            <v>9001</v>
          </cell>
          <cell r="L317" t="str">
            <v>DAY</v>
          </cell>
          <cell r="M317">
            <v>2022</v>
          </cell>
        </row>
        <row r="318">
          <cell r="I318">
            <v>9001</v>
          </cell>
          <cell r="L318" t="str">
            <v>MONTH</v>
          </cell>
          <cell r="M318">
            <v>2022</v>
          </cell>
        </row>
        <row r="319">
          <cell r="I319">
            <v>9001</v>
          </cell>
          <cell r="L319" t="str">
            <v>YEAR</v>
          </cell>
          <cell r="M319">
            <v>2022</v>
          </cell>
        </row>
        <row r="320">
          <cell r="I320">
            <v>9005</v>
          </cell>
          <cell r="L320" t="str">
            <v>DAY</v>
          </cell>
          <cell r="M320">
            <v>2023</v>
          </cell>
        </row>
        <row r="321">
          <cell r="I321">
            <v>9005</v>
          </cell>
          <cell r="L321" t="str">
            <v>MONTH</v>
          </cell>
          <cell r="M321">
            <v>2023</v>
          </cell>
        </row>
        <row r="322">
          <cell r="I322">
            <v>9005</v>
          </cell>
          <cell r="L322" t="str">
            <v>YEAR</v>
          </cell>
          <cell r="M322">
            <v>2023</v>
          </cell>
        </row>
        <row r="323">
          <cell r="I323">
            <v>9005</v>
          </cell>
          <cell r="L323" t="str">
            <v>DAY</v>
          </cell>
          <cell r="M323">
            <v>2022</v>
          </cell>
        </row>
        <row r="324">
          <cell r="I324">
            <v>9005</v>
          </cell>
          <cell r="L324" t="str">
            <v>MONTH</v>
          </cell>
          <cell r="M324">
            <v>2022</v>
          </cell>
        </row>
        <row r="325">
          <cell r="I325">
            <v>9005</v>
          </cell>
          <cell r="L325" t="str">
            <v>YEAR</v>
          </cell>
          <cell r="M325">
            <v>2022</v>
          </cell>
        </row>
        <row r="326">
          <cell r="I326">
            <v>9006</v>
          </cell>
          <cell r="L326" t="str">
            <v>DAY</v>
          </cell>
          <cell r="M326">
            <v>2023</v>
          </cell>
        </row>
        <row r="327">
          <cell r="I327">
            <v>9006</v>
          </cell>
          <cell r="L327" t="str">
            <v>MONTH</v>
          </cell>
          <cell r="M327">
            <v>2023</v>
          </cell>
        </row>
        <row r="328">
          <cell r="I328">
            <v>9006</v>
          </cell>
          <cell r="L328" t="str">
            <v>YEAR</v>
          </cell>
          <cell r="M328">
            <v>2023</v>
          </cell>
        </row>
        <row r="329">
          <cell r="I329">
            <v>9006</v>
          </cell>
          <cell r="L329" t="str">
            <v>DAY</v>
          </cell>
          <cell r="M329">
            <v>2022</v>
          </cell>
        </row>
        <row r="330">
          <cell r="I330">
            <v>9006</v>
          </cell>
          <cell r="L330" t="str">
            <v>MONTH</v>
          </cell>
          <cell r="M330">
            <v>2022</v>
          </cell>
        </row>
        <row r="331">
          <cell r="I331">
            <v>9006</v>
          </cell>
          <cell r="L331" t="str">
            <v>YEAR</v>
          </cell>
          <cell r="M331">
            <v>2022</v>
          </cell>
        </row>
        <row r="332">
          <cell r="I332">
            <v>9013</v>
          </cell>
          <cell r="L332" t="str">
            <v>DAY</v>
          </cell>
          <cell r="M332">
            <v>2023</v>
          </cell>
        </row>
        <row r="333">
          <cell r="I333">
            <v>9013</v>
          </cell>
          <cell r="L333" t="str">
            <v>MONTH</v>
          </cell>
          <cell r="M333">
            <v>2023</v>
          </cell>
        </row>
        <row r="334">
          <cell r="I334">
            <v>9013</v>
          </cell>
          <cell r="L334" t="str">
            <v>YEAR</v>
          </cell>
          <cell r="M334">
            <v>2023</v>
          </cell>
        </row>
        <row r="335">
          <cell r="I335">
            <v>9013</v>
          </cell>
          <cell r="L335" t="str">
            <v>DAY</v>
          </cell>
          <cell r="M335">
            <v>2022</v>
          </cell>
        </row>
        <row r="336">
          <cell r="I336">
            <v>9013</v>
          </cell>
          <cell r="L336" t="str">
            <v>MONTH</v>
          </cell>
          <cell r="M336">
            <v>2022</v>
          </cell>
        </row>
        <row r="337">
          <cell r="I337">
            <v>9013</v>
          </cell>
          <cell r="L337" t="str">
            <v>YEAR</v>
          </cell>
          <cell r="M337">
            <v>2022</v>
          </cell>
        </row>
        <row r="338">
          <cell r="I338">
            <v>9014</v>
          </cell>
          <cell r="L338" t="str">
            <v>DAY</v>
          </cell>
          <cell r="M338">
            <v>2023</v>
          </cell>
        </row>
        <row r="339">
          <cell r="I339">
            <v>9014</v>
          </cell>
          <cell r="L339" t="str">
            <v>MONTH</v>
          </cell>
          <cell r="M339">
            <v>2023</v>
          </cell>
        </row>
        <row r="340">
          <cell r="I340">
            <v>9014</v>
          </cell>
          <cell r="L340" t="str">
            <v>YEAR</v>
          </cell>
          <cell r="M340">
            <v>2023</v>
          </cell>
        </row>
        <row r="341">
          <cell r="I341">
            <v>9014</v>
          </cell>
          <cell r="L341" t="str">
            <v>DAY</v>
          </cell>
          <cell r="M341">
            <v>2022</v>
          </cell>
        </row>
        <row r="342">
          <cell r="I342">
            <v>9014</v>
          </cell>
          <cell r="L342" t="str">
            <v>MONTH</v>
          </cell>
          <cell r="M342">
            <v>2022</v>
          </cell>
        </row>
        <row r="343">
          <cell r="I343">
            <v>9014</v>
          </cell>
          <cell r="L343" t="str">
            <v>YEAR</v>
          </cell>
          <cell r="M343">
            <v>2022</v>
          </cell>
        </row>
        <row r="344">
          <cell r="I344">
            <v>9100</v>
          </cell>
          <cell r="L344" t="str">
            <v>DAY</v>
          </cell>
          <cell r="M344">
            <v>2023</v>
          </cell>
          <cell r="V344">
            <v>-322</v>
          </cell>
        </row>
        <row r="345">
          <cell r="I345">
            <v>9100</v>
          </cell>
          <cell r="L345" t="str">
            <v>MONTH</v>
          </cell>
          <cell r="M345">
            <v>2023</v>
          </cell>
          <cell r="V345">
            <v>-322</v>
          </cell>
        </row>
        <row r="346">
          <cell r="I346">
            <v>9100</v>
          </cell>
          <cell r="L346" t="str">
            <v>YEAR</v>
          </cell>
          <cell r="M346">
            <v>2023</v>
          </cell>
          <cell r="V346">
            <v>-91514.277000000002</v>
          </cell>
        </row>
        <row r="347">
          <cell r="I347">
            <v>9100</v>
          </cell>
          <cell r="L347" t="str">
            <v>DAY</v>
          </cell>
          <cell r="M347">
            <v>2022</v>
          </cell>
          <cell r="V347">
            <v>0</v>
          </cell>
        </row>
        <row r="348">
          <cell r="I348">
            <v>9100</v>
          </cell>
          <cell r="L348" t="str">
            <v>MONTH</v>
          </cell>
          <cell r="M348">
            <v>2022</v>
          </cell>
          <cell r="V348">
            <v>0</v>
          </cell>
        </row>
        <row r="349">
          <cell r="I349">
            <v>9100</v>
          </cell>
          <cell r="L349" t="str">
            <v>YEAR</v>
          </cell>
          <cell r="M349">
            <v>2022</v>
          </cell>
          <cell r="V349">
            <v>-74817.770999999993</v>
          </cell>
        </row>
        <row r="350">
          <cell r="I350">
            <v>9101</v>
          </cell>
          <cell r="L350" t="str">
            <v>DAY</v>
          </cell>
          <cell r="M350">
            <v>2023</v>
          </cell>
          <cell r="V350">
            <v>-168</v>
          </cell>
        </row>
        <row r="351">
          <cell r="I351">
            <v>9101</v>
          </cell>
          <cell r="L351" t="str">
            <v>MONTH</v>
          </cell>
          <cell r="M351">
            <v>2023</v>
          </cell>
          <cell r="V351">
            <v>-168</v>
          </cell>
        </row>
        <row r="352">
          <cell r="I352">
            <v>9101</v>
          </cell>
          <cell r="L352" t="str">
            <v>YEAR</v>
          </cell>
          <cell r="M352">
            <v>2023</v>
          </cell>
          <cell r="V352">
            <v>-184391.13500000001</v>
          </cell>
        </row>
        <row r="353">
          <cell r="I353">
            <v>9101</v>
          </cell>
          <cell r="L353" t="str">
            <v>DAY</v>
          </cell>
          <cell r="M353">
            <v>2022</v>
          </cell>
          <cell r="V353">
            <v>0</v>
          </cell>
        </row>
        <row r="354">
          <cell r="I354">
            <v>9101</v>
          </cell>
          <cell r="L354" t="str">
            <v>MONTH</v>
          </cell>
          <cell r="M354">
            <v>2022</v>
          </cell>
          <cell r="V354">
            <v>0</v>
          </cell>
        </row>
        <row r="355">
          <cell r="I355">
            <v>9101</v>
          </cell>
          <cell r="L355" t="str">
            <v>YEAR</v>
          </cell>
          <cell r="M355">
            <v>2022</v>
          </cell>
          <cell r="V355">
            <v>-102965.352</v>
          </cell>
        </row>
        <row r="356">
          <cell r="I356">
            <v>9102</v>
          </cell>
          <cell r="L356" t="str">
            <v>DAY</v>
          </cell>
          <cell r="M356">
            <v>2023</v>
          </cell>
          <cell r="V356">
            <v>0</v>
          </cell>
        </row>
        <row r="357">
          <cell r="I357">
            <v>9102</v>
          </cell>
          <cell r="L357" t="str">
            <v>MONTH</v>
          </cell>
          <cell r="M357">
            <v>2023</v>
          </cell>
          <cell r="V357">
            <v>0</v>
          </cell>
        </row>
        <row r="358">
          <cell r="I358">
            <v>9102</v>
          </cell>
          <cell r="L358" t="str">
            <v>YEAR</v>
          </cell>
          <cell r="M358">
            <v>2023</v>
          </cell>
          <cell r="V358">
            <v>-14676.054</v>
          </cell>
        </row>
        <row r="359">
          <cell r="I359">
            <v>9102</v>
          </cell>
          <cell r="L359" t="str">
            <v>DAY</v>
          </cell>
          <cell r="M359">
            <v>2022</v>
          </cell>
          <cell r="V359">
            <v>0</v>
          </cell>
        </row>
        <row r="360">
          <cell r="I360">
            <v>9102</v>
          </cell>
          <cell r="L360" t="str">
            <v>MONTH</v>
          </cell>
          <cell r="M360">
            <v>2022</v>
          </cell>
          <cell r="V360">
            <v>0</v>
          </cell>
        </row>
        <row r="361">
          <cell r="I361">
            <v>9102</v>
          </cell>
          <cell r="L361" t="str">
            <v>YEAR</v>
          </cell>
          <cell r="M361">
            <v>2022</v>
          </cell>
          <cell r="V361">
            <v>-9030.6720000000005</v>
          </cell>
        </row>
        <row r="362">
          <cell r="I362">
            <v>9103</v>
          </cell>
          <cell r="L362" t="str">
            <v>DAY</v>
          </cell>
          <cell r="M362">
            <v>2023</v>
          </cell>
          <cell r="V362">
            <v>0</v>
          </cell>
        </row>
        <row r="363">
          <cell r="I363">
            <v>9103</v>
          </cell>
          <cell r="L363" t="str">
            <v>MONTH</v>
          </cell>
          <cell r="M363">
            <v>2023</v>
          </cell>
          <cell r="V363">
            <v>0</v>
          </cell>
        </row>
        <row r="364">
          <cell r="I364">
            <v>9103</v>
          </cell>
          <cell r="L364" t="str">
            <v>YEAR</v>
          </cell>
          <cell r="M364">
            <v>2023</v>
          </cell>
          <cell r="V364">
            <v>0</v>
          </cell>
        </row>
        <row r="365">
          <cell r="I365">
            <v>9103</v>
          </cell>
          <cell r="L365" t="str">
            <v>DAY</v>
          </cell>
          <cell r="M365">
            <v>2022</v>
          </cell>
          <cell r="V365">
            <v>0</v>
          </cell>
        </row>
        <row r="366">
          <cell r="I366">
            <v>9103</v>
          </cell>
          <cell r="L366" t="str">
            <v>MONTH</v>
          </cell>
          <cell r="M366">
            <v>2022</v>
          </cell>
          <cell r="V366">
            <v>0</v>
          </cell>
        </row>
        <row r="367">
          <cell r="I367">
            <v>9103</v>
          </cell>
          <cell r="L367" t="str">
            <v>YEAR</v>
          </cell>
          <cell r="M367">
            <v>2022</v>
          </cell>
          <cell r="V367">
            <v>0</v>
          </cell>
        </row>
        <row r="368">
          <cell r="I368">
            <v>9104</v>
          </cell>
          <cell r="L368" t="str">
            <v>DAY</v>
          </cell>
          <cell r="M368">
            <v>2023</v>
          </cell>
          <cell r="V368">
            <v>0</v>
          </cell>
        </row>
        <row r="369">
          <cell r="I369">
            <v>9104</v>
          </cell>
          <cell r="L369" t="str">
            <v>MONTH</v>
          </cell>
          <cell r="M369">
            <v>2023</v>
          </cell>
          <cell r="V369">
            <v>0</v>
          </cell>
        </row>
        <row r="370">
          <cell r="I370">
            <v>9104</v>
          </cell>
          <cell r="L370" t="str">
            <v>YEAR</v>
          </cell>
          <cell r="M370">
            <v>2023</v>
          </cell>
          <cell r="V370">
            <v>0</v>
          </cell>
        </row>
        <row r="371">
          <cell r="I371">
            <v>9104</v>
          </cell>
          <cell r="L371" t="str">
            <v>DAY</v>
          </cell>
          <cell r="M371">
            <v>2022</v>
          </cell>
          <cell r="V371">
            <v>0</v>
          </cell>
        </row>
        <row r="372">
          <cell r="I372">
            <v>9104</v>
          </cell>
          <cell r="L372" t="str">
            <v>MONTH</v>
          </cell>
          <cell r="M372">
            <v>2022</v>
          </cell>
          <cell r="V372">
            <v>0</v>
          </cell>
        </row>
        <row r="373">
          <cell r="I373">
            <v>9104</v>
          </cell>
          <cell r="L373" t="str">
            <v>YEAR</v>
          </cell>
          <cell r="M373">
            <v>2022</v>
          </cell>
          <cell r="V373">
            <v>0</v>
          </cell>
        </row>
        <row r="374">
          <cell r="I374">
            <v>9105</v>
          </cell>
          <cell r="L374" t="str">
            <v>DAY</v>
          </cell>
          <cell r="M374">
            <v>2023</v>
          </cell>
          <cell r="V374">
            <v>0</v>
          </cell>
        </row>
        <row r="375">
          <cell r="I375">
            <v>9105</v>
          </cell>
          <cell r="L375" t="str">
            <v>MONTH</v>
          </cell>
          <cell r="M375">
            <v>2023</v>
          </cell>
          <cell r="V375">
            <v>0</v>
          </cell>
        </row>
        <row r="376">
          <cell r="I376">
            <v>9105</v>
          </cell>
          <cell r="L376" t="str">
            <v>YEAR</v>
          </cell>
          <cell r="M376">
            <v>2023</v>
          </cell>
          <cell r="V376">
            <v>0</v>
          </cell>
        </row>
        <row r="377">
          <cell r="I377">
            <v>9105</v>
          </cell>
          <cell r="L377" t="str">
            <v>DAY</v>
          </cell>
          <cell r="M377">
            <v>2022</v>
          </cell>
          <cell r="V377">
            <v>0</v>
          </cell>
        </row>
        <row r="378">
          <cell r="I378">
            <v>9105</v>
          </cell>
          <cell r="L378" t="str">
            <v>MONTH</v>
          </cell>
          <cell r="M378">
            <v>2022</v>
          </cell>
          <cell r="V378">
            <v>0</v>
          </cell>
        </row>
        <row r="379">
          <cell r="I379">
            <v>9105</v>
          </cell>
          <cell r="L379" t="str">
            <v>YEAR</v>
          </cell>
          <cell r="M379">
            <v>2022</v>
          </cell>
          <cell r="V379">
            <v>0</v>
          </cell>
        </row>
        <row r="380">
          <cell r="I380">
            <v>9116</v>
          </cell>
          <cell r="L380" t="str">
            <v>DAY</v>
          </cell>
          <cell r="M380">
            <v>2023</v>
          </cell>
          <cell r="V380">
            <v>0</v>
          </cell>
        </row>
        <row r="381">
          <cell r="I381">
            <v>9116</v>
          </cell>
          <cell r="L381" t="str">
            <v>MONTH</v>
          </cell>
          <cell r="M381">
            <v>2023</v>
          </cell>
          <cell r="V381">
            <v>0</v>
          </cell>
        </row>
        <row r="382">
          <cell r="I382">
            <v>9116</v>
          </cell>
          <cell r="L382" t="str">
            <v>YEAR</v>
          </cell>
          <cell r="M382">
            <v>2023</v>
          </cell>
          <cell r="V382">
            <v>0</v>
          </cell>
        </row>
        <row r="383">
          <cell r="I383">
            <v>9116</v>
          </cell>
          <cell r="L383" t="str">
            <v>DAY</v>
          </cell>
          <cell r="M383">
            <v>2022</v>
          </cell>
          <cell r="V383">
            <v>0</v>
          </cell>
        </row>
        <row r="384">
          <cell r="I384">
            <v>9116</v>
          </cell>
          <cell r="L384" t="str">
            <v>MONTH</v>
          </cell>
          <cell r="M384">
            <v>2022</v>
          </cell>
          <cell r="V384">
            <v>0</v>
          </cell>
        </row>
        <row r="385">
          <cell r="I385">
            <v>9116</v>
          </cell>
          <cell r="L385" t="str">
            <v>YEAR</v>
          </cell>
          <cell r="M385">
            <v>2022</v>
          </cell>
          <cell r="V385">
            <v>0</v>
          </cell>
        </row>
        <row r="386">
          <cell r="I386">
            <v>9200</v>
          </cell>
          <cell r="L386" t="str">
            <v>DAY</v>
          </cell>
          <cell r="M386">
            <v>2023</v>
          </cell>
        </row>
        <row r="387">
          <cell r="I387">
            <v>9200</v>
          </cell>
          <cell r="L387" t="str">
            <v>MONTH</v>
          </cell>
          <cell r="M387">
            <v>2023</v>
          </cell>
        </row>
        <row r="388">
          <cell r="I388">
            <v>9200</v>
          </cell>
          <cell r="L388" t="str">
            <v>YEAR</v>
          </cell>
          <cell r="M388">
            <v>2023</v>
          </cell>
        </row>
        <row r="389">
          <cell r="I389">
            <v>9200</v>
          </cell>
          <cell r="L389" t="str">
            <v>DAY</v>
          </cell>
          <cell r="M389">
            <v>2022</v>
          </cell>
        </row>
        <row r="390">
          <cell r="I390">
            <v>9200</v>
          </cell>
          <cell r="L390" t="str">
            <v>MONTH</v>
          </cell>
          <cell r="M390">
            <v>2022</v>
          </cell>
        </row>
        <row r="391">
          <cell r="I391">
            <v>9200</v>
          </cell>
          <cell r="L391" t="str">
            <v>YEAR</v>
          </cell>
          <cell r="M391">
            <v>2022</v>
          </cell>
        </row>
        <row r="392">
          <cell r="I392">
            <v>9201</v>
          </cell>
          <cell r="L392" t="str">
            <v>DAY</v>
          </cell>
          <cell r="M392">
            <v>2023</v>
          </cell>
        </row>
        <row r="393">
          <cell r="I393">
            <v>9201</v>
          </cell>
          <cell r="L393" t="str">
            <v>MONTH</v>
          </cell>
          <cell r="M393">
            <v>2023</v>
          </cell>
        </row>
        <row r="394">
          <cell r="I394">
            <v>9201</v>
          </cell>
          <cell r="L394" t="str">
            <v>YEAR</v>
          </cell>
          <cell r="M394">
            <v>2023</v>
          </cell>
        </row>
        <row r="395">
          <cell r="I395">
            <v>9201</v>
          </cell>
          <cell r="L395" t="str">
            <v>DAY</v>
          </cell>
          <cell r="M395">
            <v>2022</v>
          </cell>
        </row>
        <row r="396">
          <cell r="I396">
            <v>9201</v>
          </cell>
          <cell r="L396" t="str">
            <v>MONTH</v>
          </cell>
          <cell r="M396">
            <v>2022</v>
          </cell>
        </row>
        <row r="397">
          <cell r="I397">
            <v>9201</v>
          </cell>
          <cell r="L397" t="str">
            <v>YEAR</v>
          </cell>
          <cell r="M397">
            <v>2022</v>
          </cell>
        </row>
        <row r="398">
          <cell r="I398">
            <v>9202</v>
          </cell>
          <cell r="L398" t="str">
            <v>DAY</v>
          </cell>
          <cell r="M398">
            <v>2023</v>
          </cell>
        </row>
        <row r="399">
          <cell r="I399">
            <v>9202</v>
          </cell>
          <cell r="L399" t="str">
            <v>MONTH</v>
          </cell>
          <cell r="M399">
            <v>2023</v>
          </cell>
        </row>
        <row r="400">
          <cell r="I400">
            <v>9202</v>
          </cell>
          <cell r="L400" t="str">
            <v>YEAR</v>
          </cell>
          <cell r="M400">
            <v>2023</v>
          </cell>
        </row>
        <row r="401">
          <cell r="I401">
            <v>9202</v>
          </cell>
          <cell r="L401" t="str">
            <v>DAY</v>
          </cell>
          <cell r="M401">
            <v>2022</v>
          </cell>
        </row>
        <row r="402">
          <cell r="I402">
            <v>9202</v>
          </cell>
          <cell r="L402" t="str">
            <v>MONTH</v>
          </cell>
          <cell r="M402">
            <v>2022</v>
          </cell>
        </row>
        <row r="403">
          <cell r="I403">
            <v>9202</v>
          </cell>
          <cell r="L403" t="str">
            <v>YEAR</v>
          </cell>
          <cell r="M403">
            <v>2022</v>
          </cell>
        </row>
        <row r="404">
          <cell r="I404">
            <v>9203</v>
          </cell>
          <cell r="L404" t="str">
            <v>DAY</v>
          </cell>
          <cell r="M404">
            <v>2023</v>
          </cell>
        </row>
        <row r="405">
          <cell r="I405">
            <v>9203</v>
          </cell>
          <cell r="L405" t="str">
            <v>MONTH</v>
          </cell>
          <cell r="M405">
            <v>2023</v>
          </cell>
        </row>
        <row r="406">
          <cell r="I406">
            <v>9203</v>
          </cell>
          <cell r="L406" t="str">
            <v>YEAR</v>
          </cell>
          <cell r="M406">
            <v>2023</v>
          </cell>
        </row>
        <row r="407">
          <cell r="I407">
            <v>9203</v>
          </cell>
          <cell r="L407" t="str">
            <v>DAY</v>
          </cell>
          <cell r="M407">
            <v>2022</v>
          </cell>
        </row>
        <row r="408">
          <cell r="I408">
            <v>9203</v>
          </cell>
          <cell r="L408" t="str">
            <v>MONTH</v>
          </cell>
          <cell r="M408">
            <v>2022</v>
          </cell>
        </row>
        <row r="409">
          <cell r="I409">
            <v>9203</v>
          </cell>
          <cell r="L409" t="str">
            <v>YEAR</v>
          </cell>
          <cell r="M409">
            <v>2022</v>
          </cell>
        </row>
        <row r="410">
          <cell r="I410">
            <v>9204</v>
          </cell>
          <cell r="L410" t="str">
            <v>DAY</v>
          </cell>
          <cell r="M410">
            <v>2023</v>
          </cell>
        </row>
        <row r="411">
          <cell r="I411">
            <v>9204</v>
          </cell>
          <cell r="L411" t="str">
            <v>MONTH</v>
          </cell>
          <cell r="M411">
            <v>2023</v>
          </cell>
        </row>
        <row r="412">
          <cell r="I412">
            <v>9204</v>
          </cell>
          <cell r="L412" t="str">
            <v>YEAR</v>
          </cell>
          <cell r="M412">
            <v>2023</v>
          </cell>
        </row>
        <row r="413">
          <cell r="I413">
            <v>9204</v>
          </cell>
          <cell r="L413" t="str">
            <v>DAY</v>
          </cell>
          <cell r="M413">
            <v>2022</v>
          </cell>
        </row>
        <row r="414">
          <cell r="I414">
            <v>9204</v>
          </cell>
          <cell r="L414" t="str">
            <v>MONTH</v>
          </cell>
          <cell r="M414">
            <v>2022</v>
          </cell>
        </row>
        <row r="415">
          <cell r="I415">
            <v>9204</v>
          </cell>
          <cell r="L415" t="str">
            <v>YEAR</v>
          </cell>
          <cell r="M415">
            <v>2022</v>
          </cell>
        </row>
        <row r="416">
          <cell r="I416">
            <v>9205</v>
          </cell>
          <cell r="L416" t="str">
            <v>DAY</v>
          </cell>
          <cell r="M416">
            <v>2023</v>
          </cell>
        </row>
        <row r="417">
          <cell r="I417">
            <v>9205</v>
          </cell>
          <cell r="L417" t="str">
            <v>MONTH</v>
          </cell>
          <cell r="M417">
            <v>2023</v>
          </cell>
        </row>
        <row r="418">
          <cell r="I418">
            <v>9205</v>
          </cell>
          <cell r="L418" t="str">
            <v>YEAR</v>
          </cell>
          <cell r="M418">
            <v>2023</v>
          </cell>
        </row>
        <row r="419">
          <cell r="I419">
            <v>9205</v>
          </cell>
          <cell r="L419" t="str">
            <v>DAY</v>
          </cell>
          <cell r="M419">
            <v>2022</v>
          </cell>
        </row>
        <row r="420">
          <cell r="I420">
            <v>9205</v>
          </cell>
          <cell r="L420" t="str">
            <v>MONTH</v>
          </cell>
          <cell r="M420">
            <v>2022</v>
          </cell>
        </row>
        <row r="421">
          <cell r="I421">
            <v>9205</v>
          </cell>
          <cell r="L421" t="str">
            <v>YEAR</v>
          </cell>
          <cell r="M421">
            <v>2022</v>
          </cell>
        </row>
        <row r="422">
          <cell r="I422">
            <v>9206</v>
          </cell>
          <cell r="L422" t="str">
            <v>DAY</v>
          </cell>
          <cell r="M422">
            <v>2023</v>
          </cell>
        </row>
        <row r="423">
          <cell r="I423">
            <v>9206</v>
          </cell>
          <cell r="L423" t="str">
            <v>MONTH</v>
          </cell>
          <cell r="M423">
            <v>2023</v>
          </cell>
        </row>
        <row r="424">
          <cell r="I424">
            <v>9206</v>
          </cell>
          <cell r="L424" t="str">
            <v>YEAR</v>
          </cell>
          <cell r="M424">
            <v>2023</v>
          </cell>
        </row>
        <row r="425">
          <cell r="I425">
            <v>9206</v>
          </cell>
          <cell r="L425" t="str">
            <v>DAY</v>
          </cell>
          <cell r="M425">
            <v>2022</v>
          </cell>
        </row>
        <row r="426">
          <cell r="I426">
            <v>9206</v>
          </cell>
          <cell r="L426" t="str">
            <v>MONTH</v>
          </cell>
          <cell r="M426">
            <v>2022</v>
          </cell>
        </row>
        <row r="427">
          <cell r="I427">
            <v>9206</v>
          </cell>
          <cell r="L427" t="str">
            <v>YEAR</v>
          </cell>
          <cell r="M427">
            <v>2022</v>
          </cell>
        </row>
        <row r="428">
          <cell r="I428">
            <v>9207</v>
          </cell>
          <cell r="L428" t="str">
            <v>DAY</v>
          </cell>
          <cell r="M428">
            <v>2023</v>
          </cell>
        </row>
        <row r="429">
          <cell r="I429">
            <v>9207</v>
          </cell>
          <cell r="L429" t="str">
            <v>MONTH</v>
          </cell>
          <cell r="M429">
            <v>2023</v>
          </cell>
        </row>
        <row r="430">
          <cell r="I430">
            <v>9207</v>
          </cell>
          <cell r="L430" t="str">
            <v>YEAR</v>
          </cell>
          <cell r="M430">
            <v>2023</v>
          </cell>
        </row>
        <row r="431">
          <cell r="I431">
            <v>9207</v>
          </cell>
          <cell r="L431" t="str">
            <v>DAY</v>
          </cell>
          <cell r="M431">
            <v>2022</v>
          </cell>
        </row>
        <row r="432">
          <cell r="I432">
            <v>9207</v>
          </cell>
          <cell r="L432" t="str">
            <v>MONTH</v>
          </cell>
          <cell r="M432">
            <v>2022</v>
          </cell>
        </row>
        <row r="433">
          <cell r="I433">
            <v>9207</v>
          </cell>
          <cell r="L433" t="str">
            <v>YEAR</v>
          </cell>
          <cell r="M433">
            <v>2022</v>
          </cell>
        </row>
        <row r="434">
          <cell r="I434">
            <v>9210</v>
          </cell>
          <cell r="L434" t="str">
            <v>DAY</v>
          </cell>
          <cell r="M434">
            <v>2023</v>
          </cell>
        </row>
        <row r="435">
          <cell r="I435">
            <v>9210</v>
          </cell>
          <cell r="L435" t="str">
            <v>MONTH</v>
          </cell>
          <cell r="M435">
            <v>2023</v>
          </cell>
        </row>
        <row r="436">
          <cell r="I436">
            <v>9210</v>
          </cell>
          <cell r="L436" t="str">
            <v>YEAR</v>
          </cell>
          <cell r="M436">
            <v>2023</v>
          </cell>
        </row>
        <row r="437">
          <cell r="I437">
            <v>9210</v>
          </cell>
          <cell r="L437" t="str">
            <v>DAY</v>
          </cell>
          <cell r="M437">
            <v>2022</v>
          </cell>
        </row>
        <row r="438">
          <cell r="I438">
            <v>9210</v>
          </cell>
          <cell r="L438" t="str">
            <v>MONTH</v>
          </cell>
          <cell r="M438">
            <v>2022</v>
          </cell>
        </row>
        <row r="439">
          <cell r="I439">
            <v>9210</v>
          </cell>
          <cell r="L439" t="str">
            <v>YEAR</v>
          </cell>
          <cell r="M439">
            <v>2022</v>
          </cell>
        </row>
        <row r="440">
          <cell r="I440">
            <v>9211</v>
          </cell>
          <cell r="L440" t="str">
            <v>DAY</v>
          </cell>
          <cell r="M440">
            <v>2023</v>
          </cell>
        </row>
        <row r="441">
          <cell r="I441">
            <v>9211</v>
          </cell>
          <cell r="L441" t="str">
            <v>MONTH</v>
          </cell>
          <cell r="M441">
            <v>2023</v>
          </cell>
        </row>
        <row r="442">
          <cell r="I442">
            <v>9211</v>
          </cell>
          <cell r="L442" t="str">
            <v>YEAR</v>
          </cell>
          <cell r="M442">
            <v>2023</v>
          </cell>
        </row>
        <row r="443">
          <cell r="I443">
            <v>9211</v>
          </cell>
          <cell r="L443" t="str">
            <v>DAY</v>
          </cell>
          <cell r="M443">
            <v>2022</v>
          </cell>
        </row>
        <row r="444">
          <cell r="I444">
            <v>9211</v>
          </cell>
          <cell r="L444" t="str">
            <v>MONTH</v>
          </cell>
          <cell r="M444">
            <v>2022</v>
          </cell>
        </row>
        <row r="445">
          <cell r="I445">
            <v>9211</v>
          </cell>
          <cell r="L445" t="str">
            <v>YEAR</v>
          </cell>
          <cell r="M445">
            <v>2022</v>
          </cell>
        </row>
        <row r="446">
          <cell r="I446">
            <v>9220</v>
          </cell>
          <cell r="L446" t="str">
            <v>DAY</v>
          </cell>
          <cell r="M446">
            <v>2023</v>
          </cell>
        </row>
        <row r="447">
          <cell r="I447">
            <v>9220</v>
          </cell>
          <cell r="L447" t="str">
            <v>MONTH</v>
          </cell>
          <cell r="M447">
            <v>2023</v>
          </cell>
        </row>
        <row r="448">
          <cell r="I448">
            <v>9220</v>
          </cell>
          <cell r="L448" t="str">
            <v>YEAR</v>
          </cell>
          <cell r="M448">
            <v>2023</v>
          </cell>
        </row>
        <row r="449">
          <cell r="I449">
            <v>9220</v>
          </cell>
          <cell r="L449" t="str">
            <v>DAY</v>
          </cell>
          <cell r="M449">
            <v>2022</v>
          </cell>
        </row>
        <row r="450">
          <cell r="I450">
            <v>9220</v>
          </cell>
          <cell r="L450" t="str">
            <v>MONTH</v>
          </cell>
          <cell r="M450">
            <v>2022</v>
          </cell>
        </row>
        <row r="451">
          <cell r="I451">
            <v>9220</v>
          </cell>
          <cell r="L451" t="str">
            <v>YEAR</v>
          </cell>
          <cell r="M451">
            <v>2022</v>
          </cell>
        </row>
        <row r="452">
          <cell r="I452">
            <v>9230</v>
          </cell>
          <cell r="L452" t="str">
            <v>DAY</v>
          </cell>
          <cell r="M452">
            <v>2023</v>
          </cell>
        </row>
        <row r="453">
          <cell r="I453">
            <v>9230</v>
          </cell>
          <cell r="L453" t="str">
            <v>MONTH</v>
          </cell>
          <cell r="M453">
            <v>2023</v>
          </cell>
        </row>
        <row r="454">
          <cell r="I454">
            <v>9230</v>
          </cell>
          <cell r="L454" t="str">
            <v>YEAR</v>
          </cell>
          <cell r="M454">
            <v>2023</v>
          </cell>
        </row>
        <row r="455">
          <cell r="I455">
            <v>9230</v>
          </cell>
          <cell r="L455" t="str">
            <v>DAY</v>
          </cell>
          <cell r="M455">
            <v>2022</v>
          </cell>
        </row>
        <row r="456">
          <cell r="I456">
            <v>9230</v>
          </cell>
          <cell r="L456" t="str">
            <v>MONTH</v>
          </cell>
          <cell r="M456">
            <v>2022</v>
          </cell>
        </row>
        <row r="457">
          <cell r="I457">
            <v>9230</v>
          </cell>
          <cell r="L457" t="str">
            <v>YEAR</v>
          </cell>
          <cell r="M457">
            <v>2022</v>
          </cell>
        </row>
        <row r="458">
          <cell r="I458">
            <v>9235</v>
          </cell>
          <cell r="L458" t="str">
            <v>DAY</v>
          </cell>
          <cell r="M458">
            <v>2023</v>
          </cell>
        </row>
        <row r="459">
          <cell r="I459">
            <v>9235</v>
          </cell>
          <cell r="L459" t="str">
            <v>MONTH</v>
          </cell>
          <cell r="M459">
            <v>2023</v>
          </cell>
        </row>
        <row r="460">
          <cell r="I460">
            <v>9235</v>
          </cell>
          <cell r="L460" t="str">
            <v>YEAR</v>
          </cell>
          <cell r="M460">
            <v>2023</v>
          </cell>
        </row>
        <row r="461">
          <cell r="I461">
            <v>9235</v>
          </cell>
          <cell r="L461" t="str">
            <v>DAY</v>
          </cell>
          <cell r="M461">
            <v>2022</v>
          </cell>
        </row>
        <row r="462">
          <cell r="I462">
            <v>9235</v>
          </cell>
          <cell r="L462" t="str">
            <v>MONTH</v>
          </cell>
          <cell r="M462">
            <v>2022</v>
          </cell>
        </row>
        <row r="463">
          <cell r="I463">
            <v>9235</v>
          </cell>
          <cell r="L463" t="str">
            <v>YEAR</v>
          </cell>
          <cell r="M463">
            <v>2022</v>
          </cell>
        </row>
        <row r="464">
          <cell r="I464">
            <v>9236</v>
          </cell>
          <cell r="L464" t="str">
            <v>DAY</v>
          </cell>
          <cell r="M464">
            <v>2023</v>
          </cell>
        </row>
        <row r="465">
          <cell r="I465">
            <v>9236</v>
          </cell>
          <cell r="L465" t="str">
            <v>MONTH</v>
          </cell>
          <cell r="M465">
            <v>2023</v>
          </cell>
        </row>
        <row r="466">
          <cell r="I466">
            <v>9236</v>
          </cell>
          <cell r="L466" t="str">
            <v>YEAR</v>
          </cell>
          <cell r="M466">
            <v>2023</v>
          </cell>
        </row>
        <row r="467">
          <cell r="I467">
            <v>9236</v>
          </cell>
          <cell r="L467" t="str">
            <v>DAY</v>
          </cell>
          <cell r="M467">
            <v>2022</v>
          </cell>
        </row>
        <row r="468">
          <cell r="I468">
            <v>9236</v>
          </cell>
          <cell r="L468" t="str">
            <v>MONTH</v>
          </cell>
          <cell r="M468">
            <v>2022</v>
          </cell>
        </row>
        <row r="469">
          <cell r="I469">
            <v>9236</v>
          </cell>
          <cell r="L469" t="str">
            <v>YEAR</v>
          </cell>
          <cell r="M469">
            <v>2022</v>
          </cell>
        </row>
        <row r="470">
          <cell r="I470">
            <v>9250</v>
          </cell>
          <cell r="L470" t="str">
            <v>DAY</v>
          </cell>
          <cell r="M470">
            <v>2023</v>
          </cell>
        </row>
        <row r="471">
          <cell r="I471">
            <v>9250</v>
          </cell>
          <cell r="L471" t="str">
            <v>MONTH</v>
          </cell>
          <cell r="M471">
            <v>2023</v>
          </cell>
        </row>
        <row r="472">
          <cell r="I472">
            <v>9250</v>
          </cell>
          <cell r="L472" t="str">
            <v>YEAR</v>
          </cell>
          <cell r="M472">
            <v>2023</v>
          </cell>
        </row>
        <row r="473">
          <cell r="I473">
            <v>9250</v>
          </cell>
          <cell r="L473" t="str">
            <v>DAY</v>
          </cell>
          <cell r="M473">
            <v>2022</v>
          </cell>
        </row>
        <row r="474">
          <cell r="I474">
            <v>9250</v>
          </cell>
          <cell r="L474" t="str">
            <v>MONTH</v>
          </cell>
          <cell r="M474">
            <v>2022</v>
          </cell>
        </row>
        <row r="475">
          <cell r="I475">
            <v>9250</v>
          </cell>
          <cell r="L475" t="str">
            <v>YEAR</v>
          </cell>
          <cell r="M475">
            <v>2022</v>
          </cell>
        </row>
        <row r="476">
          <cell r="I476">
            <v>9251</v>
          </cell>
          <cell r="L476" t="str">
            <v>DAY</v>
          </cell>
          <cell r="M476">
            <v>2023</v>
          </cell>
        </row>
        <row r="477">
          <cell r="I477">
            <v>9251</v>
          </cell>
          <cell r="L477" t="str">
            <v>MONTH</v>
          </cell>
          <cell r="M477">
            <v>2023</v>
          </cell>
        </row>
        <row r="478">
          <cell r="I478">
            <v>9251</v>
          </cell>
          <cell r="L478" t="str">
            <v>YEAR</v>
          </cell>
          <cell r="M478">
            <v>2023</v>
          </cell>
        </row>
        <row r="479">
          <cell r="I479">
            <v>9251</v>
          </cell>
          <cell r="L479" t="str">
            <v>DAY</v>
          </cell>
          <cell r="M479">
            <v>2022</v>
          </cell>
        </row>
        <row r="480">
          <cell r="I480">
            <v>9251</v>
          </cell>
          <cell r="L480" t="str">
            <v>MONTH</v>
          </cell>
          <cell r="M480">
            <v>2022</v>
          </cell>
        </row>
        <row r="481">
          <cell r="I481">
            <v>9251</v>
          </cell>
          <cell r="L481" t="str">
            <v>YEAR</v>
          </cell>
          <cell r="M481">
            <v>2022</v>
          </cell>
        </row>
        <row r="482">
          <cell r="I482">
            <v>9252</v>
          </cell>
          <cell r="L482" t="str">
            <v>DAY</v>
          </cell>
          <cell r="M482">
            <v>2023</v>
          </cell>
        </row>
        <row r="483">
          <cell r="I483">
            <v>9252</v>
          </cell>
          <cell r="L483" t="str">
            <v>MONTH</v>
          </cell>
          <cell r="M483">
            <v>2023</v>
          </cell>
        </row>
        <row r="484">
          <cell r="I484">
            <v>9252</v>
          </cell>
          <cell r="L484" t="str">
            <v>YEAR</v>
          </cell>
          <cell r="M484">
            <v>2023</v>
          </cell>
        </row>
        <row r="485">
          <cell r="I485">
            <v>9252</v>
          </cell>
          <cell r="L485" t="str">
            <v>DAY</v>
          </cell>
          <cell r="M485">
            <v>2022</v>
          </cell>
        </row>
        <row r="486">
          <cell r="I486">
            <v>9252</v>
          </cell>
          <cell r="L486" t="str">
            <v>MONTH</v>
          </cell>
          <cell r="M486">
            <v>2022</v>
          </cell>
        </row>
        <row r="487">
          <cell r="I487">
            <v>9252</v>
          </cell>
          <cell r="L487" t="str">
            <v>YEAR</v>
          </cell>
          <cell r="M487">
            <v>2022</v>
          </cell>
        </row>
        <row r="488">
          <cell r="I488">
            <v>9253</v>
          </cell>
          <cell r="L488" t="str">
            <v>DAY</v>
          </cell>
          <cell r="M488">
            <v>2023</v>
          </cell>
        </row>
        <row r="489">
          <cell r="I489">
            <v>9253</v>
          </cell>
          <cell r="L489" t="str">
            <v>MONTH</v>
          </cell>
          <cell r="M489">
            <v>2023</v>
          </cell>
        </row>
        <row r="490">
          <cell r="I490">
            <v>9253</v>
          </cell>
          <cell r="L490" t="str">
            <v>YEAR</v>
          </cell>
          <cell r="M490">
            <v>2023</v>
          </cell>
        </row>
        <row r="491">
          <cell r="I491">
            <v>9253</v>
          </cell>
          <cell r="L491" t="str">
            <v>DAY</v>
          </cell>
          <cell r="M491">
            <v>2022</v>
          </cell>
        </row>
        <row r="492">
          <cell r="I492">
            <v>9253</v>
          </cell>
          <cell r="L492" t="str">
            <v>MONTH</v>
          </cell>
          <cell r="M492">
            <v>2022</v>
          </cell>
        </row>
        <row r="493">
          <cell r="I493">
            <v>9253</v>
          </cell>
          <cell r="L493" t="str">
            <v>YEAR</v>
          </cell>
          <cell r="M493">
            <v>2022</v>
          </cell>
        </row>
        <row r="494">
          <cell r="I494">
            <v>9254</v>
          </cell>
          <cell r="L494" t="str">
            <v>DAY</v>
          </cell>
          <cell r="M494">
            <v>2023</v>
          </cell>
        </row>
        <row r="495">
          <cell r="I495">
            <v>9254</v>
          </cell>
          <cell r="L495" t="str">
            <v>MONTH</v>
          </cell>
          <cell r="M495">
            <v>2023</v>
          </cell>
        </row>
        <row r="496">
          <cell r="I496">
            <v>9254</v>
          </cell>
          <cell r="L496" t="str">
            <v>YEAR</v>
          </cell>
          <cell r="M496">
            <v>2023</v>
          </cell>
        </row>
        <row r="497">
          <cell r="I497">
            <v>9254</v>
          </cell>
          <cell r="L497" t="str">
            <v>DAY</v>
          </cell>
          <cell r="M497">
            <v>2022</v>
          </cell>
        </row>
        <row r="498">
          <cell r="I498">
            <v>9254</v>
          </cell>
          <cell r="L498" t="str">
            <v>MONTH</v>
          </cell>
          <cell r="M498">
            <v>2022</v>
          </cell>
        </row>
        <row r="499">
          <cell r="I499">
            <v>9254</v>
          </cell>
          <cell r="L499" t="str">
            <v>YEAR</v>
          </cell>
          <cell r="M499">
            <v>2022</v>
          </cell>
        </row>
        <row r="500">
          <cell r="I500">
            <v>9255</v>
          </cell>
          <cell r="L500" t="str">
            <v>DAY</v>
          </cell>
          <cell r="M500">
            <v>2023</v>
          </cell>
        </row>
        <row r="501">
          <cell r="I501">
            <v>9255</v>
          </cell>
          <cell r="L501" t="str">
            <v>MONTH</v>
          </cell>
          <cell r="M501">
            <v>2023</v>
          </cell>
        </row>
        <row r="502">
          <cell r="I502">
            <v>9255</v>
          </cell>
          <cell r="L502" t="str">
            <v>YEAR</v>
          </cell>
          <cell r="M502">
            <v>2023</v>
          </cell>
        </row>
        <row r="503">
          <cell r="I503">
            <v>9255</v>
          </cell>
          <cell r="L503" t="str">
            <v>DAY</v>
          </cell>
          <cell r="M503">
            <v>2022</v>
          </cell>
        </row>
        <row r="504">
          <cell r="I504">
            <v>9255</v>
          </cell>
          <cell r="L504" t="str">
            <v>MONTH</v>
          </cell>
          <cell r="M504">
            <v>2022</v>
          </cell>
        </row>
        <row r="505">
          <cell r="I505">
            <v>9255</v>
          </cell>
          <cell r="L505" t="str">
            <v>YEAR</v>
          </cell>
          <cell r="M505">
            <v>2022</v>
          </cell>
        </row>
        <row r="506">
          <cell r="I506">
            <v>9256</v>
          </cell>
          <cell r="L506" t="str">
            <v>DAY</v>
          </cell>
          <cell r="M506">
            <v>2023</v>
          </cell>
        </row>
        <row r="507">
          <cell r="I507">
            <v>9256</v>
          </cell>
          <cell r="L507" t="str">
            <v>MONTH</v>
          </cell>
          <cell r="M507">
            <v>2023</v>
          </cell>
        </row>
        <row r="508">
          <cell r="I508">
            <v>9256</v>
          </cell>
          <cell r="L508" t="str">
            <v>YEAR</v>
          </cell>
          <cell r="M508">
            <v>2023</v>
          </cell>
        </row>
        <row r="509">
          <cell r="I509">
            <v>9256</v>
          </cell>
          <cell r="L509" t="str">
            <v>DAY</v>
          </cell>
          <cell r="M509">
            <v>2022</v>
          </cell>
        </row>
        <row r="510">
          <cell r="I510">
            <v>9256</v>
          </cell>
          <cell r="L510" t="str">
            <v>MONTH</v>
          </cell>
          <cell r="M510">
            <v>2022</v>
          </cell>
        </row>
        <row r="511">
          <cell r="I511">
            <v>9256</v>
          </cell>
          <cell r="L511" t="str">
            <v>YEAR</v>
          </cell>
          <cell r="M511">
            <v>2022</v>
          </cell>
        </row>
        <row r="512">
          <cell r="I512">
            <v>9257</v>
          </cell>
          <cell r="L512" t="str">
            <v>DAY</v>
          </cell>
          <cell r="M512">
            <v>2023</v>
          </cell>
        </row>
        <row r="513">
          <cell r="I513">
            <v>9257</v>
          </cell>
          <cell r="L513" t="str">
            <v>MONTH</v>
          </cell>
          <cell r="M513">
            <v>2023</v>
          </cell>
        </row>
        <row r="514">
          <cell r="I514">
            <v>9257</v>
          </cell>
          <cell r="L514" t="str">
            <v>YEAR</v>
          </cell>
          <cell r="M514">
            <v>2023</v>
          </cell>
        </row>
        <row r="515">
          <cell r="I515">
            <v>9257</v>
          </cell>
          <cell r="L515" t="str">
            <v>DAY</v>
          </cell>
          <cell r="M515">
            <v>2022</v>
          </cell>
        </row>
        <row r="516">
          <cell r="I516">
            <v>9257</v>
          </cell>
          <cell r="L516" t="str">
            <v>MONTH</v>
          </cell>
          <cell r="M516">
            <v>2022</v>
          </cell>
        </row>
        <row r="517">
          <cell r="I517">
            <v>9257</v>
          </cell>
          <cell r="L517" t="str">
            <v>YEAR</v>
          </cell>
          <cell r="M517">
            <v>2022</v>
          </cell>
        </row>
        <row r="518">
          <cell r="I518">
            <v>9258</v>
          </cell>
          <cell r="L518" t="str">
            <v>DAY</v>
          </cell>
          <cell r="M518">
            <v>2023</v>
          </cell>
        </row>
        <row r="519">
          <cell r="I519">
            <v>9258</v>
          </cell>
          <cell r="L519" t="str">
            <v>MONTH</v>
          </cell>
          <cell r="M519">
            <v>2023</v>
          </cell>
        </row>
        <row r="520">
          <cell r="I520">
            <v>9258</v>
          </cell>
          <cell r="L520" t="str">
            <v>YEAR</v>
          </cell>
          <cell r="M520">
            <v>2023</v>
          </cell>
        </row>
        <row r="521">
          <cell r="I521">
            <v>9258</v>
          </cell>
          <cell r="L521" t="str">
            <v>DAY</v>
          </cell>
          <cell r="M521">
            <v>2022</v>
          </cell>
        </row>
        <row r="522">
          <cell r="I522">
            <v>9258</v>
          </cell>
          <cell r="L522" t="str">
            <v>MONTH</v>
          </cell>
          <cell r="M522">
            <v>2022</v>
          </cell>
        </row>
        <row r="523">
          <cell r="I523">
            <v>9258</v>
          </cell>
          <cell r="L523" t="str">
            <v>YEAR</v>
          </cell>
          <cell r="M523">
            <v>2022</v>
          </cell>
        </row>
        <row r="524">
          <cell r="I524">
            <v>9301</v>
          </cell>
          <cell r="L524" t="str">
            <v>DAY</v>
          </cell>
          <cell r="M524">
            <v>2023</v>
          </cell>
        </row>
        <row r="525">
          <cell r="I525">
            <v>9301</v>
          </cell>
          <cell r="L525" t="str">
            <v>MONTH</v>
          </cell>
          <cell r="M525">
            <v>2023</v>
          </cell>
        </row>
        <row r="526">
          <cell r="I526">
            <v>9301</v>
          </cell>
          <cell r="L526" t="str">
            <v>YEAR</v>
          </cell>
          <cell r="M526">
            <v>2023</v>
          </cell>
        </row>
        <row r="527">
          <cell r="I527">
            <v>9301</v>
          </cell>
          <cell r="L527" t="str">
            <v>DAY</v>
          </cell>
          <cell r="M527">
            <v>2022</v>
          </cell>
        </row>
        <row r="528">
          <cell r="I528">
            <v>9301</v>
          </cell>
          <cell r="L528" t="str">
            <v>MONTH</v>
          </cell>
          <cell r="M528">
            <v>2022</v>
          </cell>
        </row>
        <row r="529">
          <cell r="I529">
            <v>9301</v>
          </cell>
          <cell r="L529" t="str">
            <v>YEAR</v>
          </cell>
          <cell r="M529">
            <v>2022</v>
          </cell>
        </row>
        <row r="530">
          <cell r="I530">
            <v>9308</v>
          </cell>
          <cell r="L530" t="str">
            <v>DAY</v>
          </cell>
          <cell r="M530">
            <v>2023</v>
          </cell>
        </row>
        <row r="531">
          <cell r="I531">
            <v>9308</v>
          </cell>
          <cell r="L531" t="str">
            <v>MONTH</v>
          </cell>
          <cell r="M531">
            <v>2023</v>
          </cell>
        </row>
        <row r="532">
          <cell r="I532">
            <v>9308</v>
          </cell>
          <cell r="L532" t="str">
            <v>YEAR</v>
          </cell>
          <cell r="M532">
            <v>2023</v>
          </cell>
        </row>
        <row r="533">
          <cell r="I533">
            <v>9308</v>
          </cell>
          <cell r="L533" t="str">
            <v>DAY</v>
          </cell>
          <cell r="M533">
            <v>2022</v>
          </cell>
        </row>
        <row r="534">
          <cell r="I534">
            <v>9308</v>
          </cell>
          <cell r="L534" t="str">
            <v>MONTH</v>
          </cell>
          <cell r="M534">
            <v>2022</v>
          </cell>
        </row>
        <row r="535">
          <cell r="I535">
            <v>9308</v>
          </cell>
          <cell r="L535" t="str">
            <v>YEAR</v>
          </cell>
          <cell r="M535">
            <v>2022</v>
          </cell>
        </row>
        <row r="536">
          <cell r="I536">
            <v>9400</v>
          </cell>
          <cell r="L536" t="str">
            <v>DAY</v>
          </cell>
          <cell r="M536">
            <v>2023</v>
          </cell>
        </row>
        <row r="537">
          <cell r="I537">
            <v>9400</v>
          </cell>
          <cell r="L537" t="str">
            <v>MONTH</v>
          </cell>
          <cell r="M537">
            <v>2023</v>
          </cell>
        </row>
        <row r="538">
          <cell r="I538">
            <v>9400</v>
          </cell>
          <cell r="L538" t="str">
            <v>YEAR</v>
          </cell>
          <cell r="M538">
            <v>2023</v>
          </cell>
        </row>
        <row r="539">
          <cell r="I539">
            <v>9400</v>
          </cell>
          <cell r="L539" t="str">
            <v>DAY</v>
          </cell>
          <cell r="M539">
            <v>2022</v>
          </cell>
        </row>
        <row r="540">
          <cell r="I540">
            <v>9400</v>
          </cell>
          <cell r="L540" t="str">
            <v>MONTH</v>
          </cell>
          <cell r="M540">
            <v>2022</v>
          </cell>
        </row>
        <row r="541">
          <cell r="I541">
            <v>9400</v>
          </cell>
          <cell r="L541" t="str">
            <v>YEAR</v>
          </cell>
          <cell r="M541">
            <v>2022</v>
          </cell>
        </row>
        <row r="542">
          <cell r="I542">
            <v>9900</v>
          </cell>
          <cell r="L542" t="str">
            <v>DAY</v>
          </cell>
          <cell r="M542">
            <v>2023</v>
          </cell>
        </row>
        <row r="543">
          <cell r="I543">
            <v>9900</v>
          </cell>
          <cell r="L543" t="str">
            <v>MONTH</v>
          </cell>
          <cell r="M543">
            <v>2023</v>
          </cell>
        </row>
        <row r="544">
          <cell r="I544">
            <v>9900</v>
          </cell>
          <cell r="L544" t="str">
            <v>YEAR</v>
          </cell>
          <cell r="M544">
            <v>2023</v>
          </cell>
        </row>
        <row r="545">
          <cell r="I545">
            <v>9900</v>
          </cell>
          <cell r="L545" t="str">
            <v>DAY</v>
          </cell>
          <cell r="M545">
            <v>2022</v>
          </cell>
        </row>
        <row r="546">
          <cell r="I546">
            <v>9900</v>
          </cell>
          <cell r="L546" t="str">
            <v>MONTH</v>
          </cell>
          <cell r="M546">
            <v>2022</v>
          </cell>
        </row>
        <row r="547">
          <cell r="I547">
            <v>9900</v>
          </cell>
          <cell r="L547" t="str">
            <v>YEAR</v>
          </cell>
          <cell r="M547">
            <v>2022</v>
          </cell>
        </row>
        <row r="548">
          <cell r="I548">
            <v>9901</v>
          </cell>
          <cell r="L548" t="str">
            <v>DAY</v>
          </cell>
          <cell r="M548">
            <v>2023</v>
          </cell>
          <cell r="V548">
            <v>-50</v>
          </cell>
        </row>
        <row r="549">
          <cell r="I549">
            <v>9901</v>
          </cell>
          <cell r="L549" t="str">
            <v>MONTH</v>
          </cell>
          <cell r="M549">
            <v>2023</v>
          </cell>
          <cell r="V549">
            <v>-50</v>
          </cell>
        </row>
        <row r="550">
          <cell r="I550">
            <v>9901</v>
          </cell>
          <cell r="L550" t="str">
            <v>YEAR</v>
          </cell>
          <cell r="M550">
            <v>2023</v>
          </cell>
          <cell r="V550">
            <v>-34727.5</v>
          </cell>
        </row>
        <row r="551">
          <cell r="I551">
            <v>9901</v>
          </cell>
          <cell r="L551" t="str">
            <v>DAY</v>
          </cell>
          <cell r="M551">
            <v>2022</v>
          </cell>
          <cell r="V551">
            <v>0</v>
          </cell>
        </row>
        <row r="552">
          <cell r="I552">
            <v>9901</v>
          </cell>
          <cell r="L552" t="str">
            <v>MONTH</v>
          </cell>
          <cell r="M552">
            <v>2022</v>
          </cell>
          <cell r="V552">
            <v>0</v>
          </cell>
        </row>
        <row r="553">
          <cell r="I553">
            <v>9901</v>
          </cell>
          <cell r="L553" t="str">
            <v>YEAR</v>
          </cell>
          <cell r="M553">
            <v>2022</v>
          </cell>
          <cell r="V553">
            <v>-40319.5</v>
          </cell>
        </row>
        <row r="554">
          <cell r="I554">
            <v>9902</v>
          </cell>
          <cell r="L554" t="str">
            <v>DAY</v>
          </cell>
          <cell r="M554">
            <v>2023</v>
          </cell>
          <cell r="V554">
            <v>-492</v>
          </cell>
        </row>
        <row r="555">
          <cell r="I555">
            <v>9902</v>
          </cell>
          <cell r="L555" t="str">
            <v>MONTH</v>
          </cell>
          <cell r="M555">
            <v>2023</v>
          </cell>
          <cell r="V555">
            <v>-492</v>
          </cell>
        </row>
        <row r="556">
          <cell r="I556">
            <v>9902</v>
          </cell>
          <cell r="L556" t="str">
            <v>YEAR</v>
          </cell>
          <cell r="M556">
            <v>2023</v>
          </cell>
          <cell r="V556">
            <v>-14794</v>
          </cell>
        </row>
        <row r="557">
          <cell r="I557">
            <v>9902</v>
          </cell>
          <cell r="L557" t="str">
            <v>DAY</v>
          </cell>
          <cell r="M557">
            <v>2022</v>
          </cell>
          <cell r="V557">
            <v>0</v>
          </cell>
        </row>
        <row r="558">
          <cell r="I558">
            <v>9902</v>
          </cell>
          <cell r="L558" t="str">
            <v>MONTH</v>
          </cell>
          <cell r="M558">
            <v>2022</v>
          </cell>
          <cell r="V558">
            <v>0</v>
          </cell>
        </row>
        <row r="559">
          <cell r="I559">
            <v>9902</v>
          </cell>
          <cell r="L559" t="str">
            <v>YEAR</v>
          </cell>
          <cell r="M559">
            <v>2022</v>
          </cell>
          <cell r="V559">
            <v>-17284.560000000001</v>
          </cell>
        </row>
        <row r="560">
          <cell r="I560" t="str">
            <v>9902I</v>
          </cell>
          <cell r="L560" t="str">
            <v>DAY</v>
          </cell>
          <cell r="M560">
            <v>2023</v>
          </cell>
        </row>
        <row r="561">
          <cell r="I561" t="str">
            <v>9902I</v>
          </cell>
          <cell r="L561" t="str">
            <v>MONTH</v>
          </cell>
          <cell r="M561">
            <v>2023</v>
          </cell>
        </row>
        <row r="562">
          <cell r="I562" t="str">
            <v>9902I</v>
          </cell>
          <cell r="L562" t="str">
            <v>YEAR</v>
          </cell>
          <cell r="M562">
            <v>2023</v>
          </cell>
        </row>
        <row r="563">
          <cell r="I563" t="str">
            <v>9902I</v>
          </cell>
          <cell r="L563" t="str">
            <v>DAY</v>
          </cell>
          <cell r="M563">
            <v>2022</v>
          </cell>
        </row>
        <row r="564">
          <cell r="I564" t="str">
            <v>9902I</v>
          </cell>
          <cell r="L564" t="str">
            <v>MONTH</v>
          </cell>
          <cell r="M564">
            <v>2022</v>
          </cell>
        </row>
        <row r="565">
          <cell r="I565" t="str">
            <v>9902I</v>
          </cell>
          <cell r="L565" t="str">
            <v>YEAR</v>
          </cell>
          <cell r="M565">
            <v>2022</v>
          </cell>
        </row>
        <row r="566">
          <cell r="I566">
            <v>9903</v>
          </cell>
          <cell r="L566" t="str">
            <v>DAY</v>
          </cell>
          <cell r="M566">
            <v>2023</v>
          </cell>
          <cell r="V566">
            <v>0</v>
          </cell>
        </row>
        <row r="567">
          <cell r="I567">
            <v>9903</v>
          </cell>
          <cell r="L567" t="str">
            <v>MONTH</v>
          </cell>
          <cell r="M567">
            <v>2023</v>
          </cell>
          <cell r="V567">
            <v>0</v>
          </cell>
        </row>
        <row r="568">
          <cell r="I568">
            <v>9903</v>
          </cell>
          <cell r="L568" t="str">
            <v>YEAR</v>
          </cell>
          <cell r="M568">
            <v>2023</v>
          </cell>
          <cell r="V568">
            <v>0</v>
          </cell>
        </row>
        <row r="569">
          <cell r="I569">
            <v>9903</v>
          </cell>
          <cell r="L569" t="str">
            <v>DAY</v>
          </cell>
          <cell r="M569">
            <v>2022</v>
          </cell>
          <cell r="V569">
            <v>0</v>
          </cell>
        </row>
        <row r="570">
          <cell r="I570">
            <v>9903</v>
          </cell>
          <cell r="L570" t="str">
            <v>MONTH</v>
          </cell>
          <cell r="M570">
            <v>2022</v>
          </cell>
          <cell r="V570">
            <v>0</v>
          </cell>
        </row>
        <row r="571">
          <cell r="I571">
            <v>9903</v>
          </cell>
          <cell r="L571" t="str">
            <v>YEAR</v>
          </cell>
          <cell r="M571">
            <v>2022</v>
          </cell>
          <cell r="V571">
            <v>0</v>
          </cell>
        </row>
        <row r="572">
          <cell r="I572">
            <v>9904</v>
          </cell>
          <cell r="L572" t="str">
            <v>DAY</v>
          </cell>
          <cell r="M572">
            <v>2023</v>
          </cell>
          <cell r="V572">
            <v>0</v>
          </cell>
        </row>
        <row r="573">
          <cell r="I573">
            <v>9904</v>
          </cell>
          <cell r="L573" t="str">
            <v>MONTH</v>
          </cell>
          <cell r="M573">
            <v>2023</v>
          </cell>
          <cell r="V573">
            <v>0</v>
          </cell>
        </row>
        <row r="574">
          <cell r="I574">
            <v>9904</v>
          </cell>
          <cell r="L574" t="str">
            <v>YEAR</v>
          </cell>
          <cell r="M574">
            <v>2023</v>
          </cell>
          <cell r="V574">
            <v>0</v>
          </cell>
        </row>
        <row r="575">
          <cell r="I575">
            <v>9904</v>
          </cell>
          <cell r="L575" t="str">
            <v>DAY</v>
          </cell>
          <cell r="M575">
            <v>2022</v>
          </cell>
          <cell r="V575">
            <v>0</v>
          </cell>
        </row>
        <row r="576">
          <cell r="I576">
            <v>9904</v>
          </cell>
          <cell r="L576" t="str">
            <v>MONTH</v>
          </cell>
          <cell r="M576">
            <v>2022</v>
          </cell>
          <cell r="V576">
            <v>0</v>
          </cell>
        </row>
        <row r="577">
          <cell r="I577">
            <v>9904</v>
          </cell>
          <cell r="L577" t="str">
            <v>YEAR</v>
          </cell>
          <cell r="M577">
            <v>2022</v>
          </cell>
          <cell r="V577">
            <v>0</v>
          </cell>
        </row>
        <row r="578">
          <cell r="I578">
            <v>9905</v>
          </cell>
          <cell r="L578" t="str">
            <v>DAY</v>
          </cell>
          <cell r="M578">
            <v>2023</v>
          </cell>
          <cell r="V578">
            <v>0</v>
          </cell>
        </row>
        <row r="579">
          <cell r="I579">
            <v>9905</v>
          </cell>
          <cell r="L579" t="str">
            <v>MONTH</v>
          </cell>
          <cell r="M579">
            <v>2023</v>
          </cell>
          <cell r="V579">
            <v>0</v>
          </cell>
        </row>
        <row r="580">
          <cell r="I580">
            <v>9905</v>
          </cell>
          <cell r="L580" t="str">
            <v>YEAR</v>
          </cell>
          <cell r="M580">
            <v>2023</v>
          </cell>
          <cell r="V580">
            <v>0</v>
          </cell>
        </row>
        <row r="581">
          <cell r="I581">
            <v>9905</v>
          </cell>
          <cell r="L581" t="str">
            <v>DAY</v>
          </cell>
          <cell r="M581">
            <v>2022</v>
          </cell>
          <cell r="V581">
            <v>0</v>
          </cell>
        </row>
        <row r="582">
          <cell r="I582">
            <v>9905</v>
          </cell>
          <cell r="L582" t="str">
            <v>MONTH</v>
          </cell>
          <cell r="M582">
            <v>2022</v>
          </cell>
          <cell r="V582">
            <v>0</v>
          </cell>
        </row>
        <row r="583">
          <cell r="I583">
            <v>9905</v>
          </cell>
          <cell r="L583" t="str">
            <v>YEAR</v>
          </cell>
          <cell r="M583">
            <v>2022</v>
          </cell>
          <cell r="V583">
            <v>0</v>
          </cell>
        </row>
        <row r="584">
          <cell r="I584">
            <v>9906</v>
          </cell>
          <cell r="L584" t="str">
            <v>DAY</v>
          </cell>
          <cell r="M584">
            <v>2023</v>
          </cell>
          <cell r="V584">
            <v>0</v>
          </cell>
        </row>
        <row r="585">
          <cell r="I585">
            <v>9906</v>
          </cell>
          <cell r="L585" t="str">
            <v>MONTH</v>
          </cell>
          <cell r="M585">
            <v>2023</v>
          </cell>
          <cell r="V585">
            <v>0</v>
          </cell>
        </row>
        <row r="586">
          <cell r="I586">
            <v>9906</v>
          </cell>
          <cell r="L586" t="str">
            <v>YEAR</v>
          </cell>
          <cell r="M586">
            <v>2023</v>
          </cell>
          <cell r="V586">
            <v>-7767</v>
          </cell>
        </row>
        <row r="587">
          <cell r="I587">
            <v>9906</v>
          </cell>
          <cell r="L587" t="str">
            <v>DAY</v>
          </cell>
          <cell r="M587">
            <v>2022</v>
          </cell>
          <cell r="V587">
            <v>0</v>
          </cell>
        </row>
        <row r="588">
          <cell r="I588">
            <v>9906</v>
          </cell>
          <cell r="L588" t="str">
            <v>MONTH</v>
          </cell>
          <cell r="M588">
            <v>2022</v>
          </cell>
          <cell r="V588">
            <v>0</v>
          </cell>
        </row>
        <row r="589">
          <cell r="I589">
            <v>9906</v>
          </cell>
          <cell r="L589" t="str">
            <v>YEAR</v>
          </cell>
          <cell r="M589">
            <v>2022</v>
          </cell>
          <cell r="V589">
            <v>-17796.5</v>
          </cell>
        </row>
        <row r="590">
          <cell r="I590" t="str">
            <v>9908I</v>
          </cell>
          <cell r="L590" t="str">
            <v>DAY</v>
          </cell>
          <cell r="M590">
            <v>2023</v>
          </cell>
        </row>
        <row r="591">
          <cell r="I591" t="str">
            <v>9908I</v>
          </cell>
          <cell r="L591" t="str">
            <v>MONTH</v>
          </cell>
          <cell r="M591">
            <v>2023</v>
          </cell>
        </row>
        <row r="592">
          <cell r="I592" t="str">
            <v>9908I</v>
          </cell>
          <cell r="L592" t="str">
            <v>YEAR</v>
          </cell>
          <cell r="M592">
            <v>2023</v>
          </cell>
        </row>
        <row r="593">
          <cell r="I593" t="str">
            <v>9908I</v>
          </cell>
          <cell r="L593" t="str">
            <v>DAY</v>
          </cell>
          <cell r="M593">
            <v>2022</v>
          </cell>
        </row>
        <row r="594">
          <cell r="I594" t="str">
            <v>9908I</v>
          </cell>
          <cell r="L594" t="str">
            <v>MONTH</v>
          </cell>
          <cell r="M594">
            <v>2022</v>
          </cell>
        </row>
        <row r="595">
          <cell r="I595" t="str">
            <v>9908I</v>
          </cell>
          <cell r="L595" t="str">
            <v>YEAR</v>
          </cell>
          <cell r="M595">
            <v>2022</v>
          </cell>
        </row>
        <row r="596">
          <cell r="I596" t="str">
            <v>9909I</v>
          </cell>
          <cell r="L596" t="str">
            <v>DAY</v>
          </cell>
          <cell r="M596">
            <v>2023</v>
          </cell>
        </row>
        <row r="597">
          <cell r="I597" t="str">
            <v>9909I</v>
          </cell>
          <cell r="L597" t="str">
            <v>MONTH</v>
          </cell>
          <cell r="M597">
            <v>2023</v>
          </cell>
        </row>
        <row r="598">
          <cell r="I598" t="str">
            <v>9909I</v>
          </cell>
          <cell r="L598" t="str">
            <v>YEAR</v>
          </cell>
          <cell r="M598">
            <v>2023</v>
          </cell>
        </row>
        <row r="599">
          <cell r="I599" t="str">
            <v>9909I</v>
          </cell>
          <cell r="L599" t="str">
            <v>DAY</v>
          </cell>
          <cell r="M599">
            <v>2022</v>
          </cell>
        </row>
        <row r="600">
          <cell r="I600" t="str">
            <v>9909I</v>
          </cell>
          <cell r="L600" t="str">
            <v>MONTH</v>
          </cell>
          <cell r="M600">
            <v>2022</v>
          </cell>
        </row>
        <row r="601">
          <cell r="I601" t="str">
            <v>9909I</v>
          </cell>
          <cell r="L601" t="str">
            <v>YEAR</v>
          </cell>
          <cell r="M601">
            <v>2022</v>
          </cell>
        </row>
        <row r="602">
          <cell r="I602">
            <v>9998</v>
          </cell>
          <cell r="L602" t="str">
            <v>DAY</v>
          </cell>
          <cell r="M602">
            <v>2023</v>
          </cell>
        </row>
        <row r="603">
          <cell r="I603">
            <v>9998</v>
          </cell>
          <cell r="L603" t="str">
            <v>MONTH</v>
          </cell>
          <cell r="M603">
            <v>2023</v>
          </cell>
        </row>
        <row r="604">
          <cell r="I604">
            <v>9998</v>
          </cell>
          <cell r="L604" t="str">
            <v>YEAR</v>
          </cell>
          <cell r="M604">
            <v>2023</v>
          </cell>
        </row>
        <row r="605">
          <cell r="I605">
            <v>9998</v>
          </cell>
          <cell r="L605" t="str">
            <v>DAY</v>
          </cell>
          <cell r="M605">
            <v>2022</v>
          </cell>
        </row>
        <row r="606">
          <cell r="I606">
            <v>9998</v>
          </cell>
          <cell r="L606" t="str">
            <v>MONTH</v>
          </cell>
          <cell r="M606">
            <v>2022</v>
          </cell>
        </row>
        <row r="607">
          <cell r="I607">
            <v>9998</v>
          </cell>
          <cell r="L607" t="str">
            <v>YEAR</v>
          </cell>
          <cell r="M607">
            <v>2022</v>
          </cell>
        </row>
        <row r="608">
          <cell r="I608">
            <v>9999</v>
          </cell>
          <cell r="L608" t="str">
            <v>DAY</v>
          </cell>
          <cell r="M608">
            <v>2023</v>
          </cell>
        </row>
        <row r="609">
          <cell r="I609">
            <v>9999</v>
          </cell>
          <cell r="L609" t="str">
            <v>MONTH</v>
          </cell>
          <cell r="M609">
            <v>2023</v>
          </cell>
        </row>
        <row r="610">
          <cell r="I610">
            <v>9999</v>
          </cell>
          <cell r="L610" t="str">
            <v>YEAR</v>
          </cell>
          <cell r="M610">
            <v>2023</v>
          </cell>
        </row>
        <row r="611">
          <cell r="I611">
            <v>9999</v>
          </cell>
          <cell r="L611" t="str">
            <v>DAY</v>
          </cell>
          <cell r="M611">
            <v>2022</v>
          </cell>
        </row>
        <row r="612">
          <cell r="I612">
            <v>9999</v>
          </cell>
          <cell r="L612" t="str">
            <v>MONTH</v>
          </cell>
          <cell r="M612">
            <v>2022</v>
          </cell>
        </row>
        <row r="613">
          <cell r="I613">
            <v>9999</v>
          </cell>
          <cell r="L613" t="str">
            <v>YEAR</v>
          </cell>
          <cell r="M613">
            <v>2022</v>
          </cell>
        </row>
        <row r="614">
          <cell r="I614">
            <v>9000</v>
          </cell>
          <cell r="L614" t="str">
            <v>DAY</v>
          </cell>
          <cell r="M614">
            <v>2023</v>
          </cell>
        </row>
        <row r="615">
          <cell r="I615">
            <v>9000</v>
          </cell>
          <cell r="L615" t="str">
            <v>MONTH</v>
          </cell>
          <cell r="M615">
            <v>2023</v>
          </cell>
        </row>
        <row r="616">
          <cell r="I616">
            <v>9000</v>
          </cell>
          <cell r="L616" t="str">
            <v>YEAR</v>
          </cell>
          <cell r="M616">
            <v>2023</v>
          </cell>
        </row>
        <row r="617">
          <cell r="I617">
            <v>9000</v>
          </cell>
          <cell r="L617" t="str">
            <v>DAY</v>
          </cell>
          <cell r="M617">
            <v>2022</v>
          </cell>
        </row>
        <row r="618">
          <cell r="I618">
            <v>9000</v>
          </cell>
          <cell r="L618" t="str">
            <v>MONTH</v>
          </cell>
          <cell r="M618">
            <v>2022</v>
          </cell>
        </row>
        <row r="619">
          <cell r="I619">
            <v>9000</v>
          </cell>
          <cell r="L619" t="str">
            <v>YEAR</v>
          </cell>
          <cell r="M619">
            <v>2022</v>
          </cell>
        </row>
        <row r="620">
          <cell r="I620">
            <v>9001</v>
          </cell>
          <cell r="L620" t="str">
            <v>DAY</v>
          </cell>
          <cell r="M620">
            <v>2023</v>
          </cell>
        </row>
        <row r="621">
          <cell r="I621">
            <v>9001</v>
          </cell>
          <cell r="L621" t="str">
            <v>MONTH</v>
          </cell>
          <cell r="M621">
            <v>2023</v>
          </cell>
        </row>
        <row r="622">
          <cell r="I622">
            <v>9001</v>
          </cell>
          <cell r="L622" t="str">
            <v>YEAR</v>
          </cell>
          <cell r="M622">
            <v>2023</v>
          </cell>
        </row>
        <row r="623">
          <cell r="I623">
            <v>9001</v>
          </cell>
          <cell r="L623" t="str">
            <v>DAY</v>
          </cell>
          <cell r="M623">
            <v>2022</v>
          </cell>
        </row>
        <row r="624">
          <cell r="I624">
            <v>9001</v>
          </cell>
          <cell r="L624" t="str">
            <v>MONTH</v>
          </cell>
          <cell r="M624">
            <v>2022</v>
          </cell>
        </row>
        <row r="625">
          <cell r="I625">
            <v>9001</v>
          </cell>
          <cell r="L625" t="str">
            <v>YEAR</v>
          </cell>
          <cell r="M625">
            <v>2022</v>
          </cell>
        </row>
        <row r="626">
          <cell r="I626">
            <v>9005</v>
          </cell>
          <cell r="L626" t="str">
            <v>DAY</v>
          </cell>
          <cell r="M626">
            <v>2023</v>
          </cell>
        </row>
        <row r="627">
          <cell r="I627">
            <v>9005</v>
          </cell>
          <cell r="L627" t="str">
            <v>MONTH</v>
          </cell>
          <cell r="M627">
            <v>2023</v>
          </cell>
        </row>
        <row r="628">
          <cell r="I628">
            <v>9005</v>
          </cell>
          <cell r="L628" t="str">
            <v>YEAR</v>
          </cell>
          <cell r="M628">
            <v>2023</v>
          </cell>
        </row>
        <row r="629">
          <cell r="I629">
            <v>9005</v>
          </cell>
          <cell r="L629" t="str">
            <v>DAY</v>
          </cell>
          <cell r="M629">
            <v>2022</v>
          </cell>
        </row>
        <row r="630">
          <cell r="I630">
            <v>9005</v>
          </cell>
          <cell r="L630" t="str">
            <v>MONTH</v>
          </cell>
          <cell r="M630">
            <v>2022</v>
          </cell>
        </row>
        <row r="631">
          <cell r="I631">
            <v>9005</v>
          </cell>
          <cell r="L631" t="str">
            <v>YEAR</v>
          </cell>
          <cell r="M631">
            <v>2022</v>
          </cell>
        </row>
        <row r="632">
          <cell r="I632">
            <v>9006</v>
          </cell>
          <cell r="L632" t="str">
            <v>DAY</v>
          </cell>
          <cell r="M632">
            <v>2023</v>
          </cell>
        </row>
        <row r="633">
          <cell r="I633">
            <v>9006</v>
          </cell>
          <cell r="L633" t="str">
            <v>MONTH</v>
          </cell>
          <cell r="M633">
            <v>2023</v>
          </cell>
        </row>
        <row r="634">
          <cell r="I634">
            <v>9006</v>
          </cell>
          <cell r="L634" t="str">
            <v>YEAR</v>
          </cell>
          <cell r="M634">
            <v>2023</v>
          </cell>
        </row>
        <row r="635">
          <cell r="I635">
            <v>9006</v>
          </cell>
          <cell r="L635" t="str">
            <v>DAY</v>
          </cell>
          <cell r="M635">
            <v>2022</v>
          </cell>
        </row>
        <row r="636">
          <cell r="I636">
            <v>9006</v>
          </cell>
          <cell r="L636" t="str">
            <v>MONTH</v>
          </cell>
          <cell r="M636">
            <v>2022</v>
          </cell>
        </row>
        <row r="637">
          <cell r="I637">
            <v>9006</v>
          </cell>
          <cell r="L637" t="str">
            <v>YEAR</v>
          </cell>
          <cell r="M637">
            <v>2022</v>
          </cell>
        </row>
        <row r="638">
          <cell r="I638">
            <v>9013</v>
          </cell>
          <cell r="L638" t="str">
            <v>DAY</v>
          </cell>
          <cell r="M638">
            <v>2023</v>
          </cell>
        </row>
        <row r="639">
          <cell r="I639">
            <v>9013</v>
          </cell>
          <cell r="L639" t="str">
            <v>MONTH</v>
          </cell>
          <cell r="M639">
            <v>2023</v>
          </cell>
        </row>
        <row r="640">
          <cell r="I640">
            <v>9013</v>
          </cell>
          <cell r="L640" t="str">
            <v>YEAR</v>
          </cell>
          <cell r="M640">
            <v>2023</v>
          </cell>
        </row>
        <row r="641">
          <cell r="I641">
            <v>9013</v>
          </cell>
          <cell r="L641" t="str">
            <v>DAY</v>
          </cell>
          <cell r="M641">
            <v>2022</v>
          </cell>
        </row>
        <row r="642">
          <cell r="I642">
            <v>9013</v>
          </cell>
          <cell r="L642" t="str">
            <v>MONTH</v>
          </cell>
          <cell r="M642">
            <v>2022</v>
          </cell>
        </row>
        <row r="643">
          <cell r="I643">
            <v>9013</v>
          </cell>
          <cell r="L643" t="str">
            <v>YEAR</v>
          </cell>
          <cell r="M643">
            <v>2022</v>
          </cell>
        </row>
        <row r="644">
          <cell r="I644">
            <v>9014</v>
          </cell>
          <cell r="L644" t="str">
            <v>DAY</v>
          </cell>
          <cell r="M644">
            <v>2023</v>
          </cell>
        </row>
        <row r="645">
          <cell r="I645">
            <v>9014</v>
          </cell>
          <cell r="L645" t="str">
            <v>MONTH</v>
          </cell>
          <cell r="M645">
            <v>2023</v>
          </cell>
        </row>
        <row r="646">
          <cell r="I646">
            <v>9014</v>
          </cell>
          <cell r="L646" t="str">
            <v>YEAR</v>
          </cell>
          <cell r="M646">
            <v>2023</v>
          </cell>
        </row>
        <row r="647">
          <cell r="I647">
            <v>9014</v>
          </cell>
          <cell r="L647" t="str">
            <v>DAY</v>
          </cell>
          <cell r="M647">
            <v>2022</v>
          </cell>
        </row>
        <row r="648">
          <cell r="I648">
            <v>9014</v>
          </cell>
          <cell r="L648" t="str">
            <v>MONTH</v>
          </cell>
          <cell r="M648">
            <v>2022</v>
          </cell>
        </row>
        <row r="649">
          <cell r="I649">
            <v>9014</v>
          </cell>
          <cell r="L649" t="str">
            <v>YEAR</v>
          </cell>
          <cell r="M649">
            <v>2022</v>
          </cell>
        </row>
        <row r="650">
          <cell r="I650">
            <v>9100</v>
          </cell>
          <cell r="L650" t="str">
            <v>DAY</v>
          </cell>
          <cell r="M650">
            <v>2023</v>
          </cell>
        </row>
        <row r="651">
          <cell r="I651">
            <v>9100</v>
          </cell>
          <cell r="L651" t="str">
            <v>MONTH</v>
          </cell>
          <cell r="M651">
            <v>2023</v>
          </cell>
        </row>
        <row r="652">
          <cell r="I652">
            <v>9100</v>
          </cell>
          <cell r="L652" t="str">
            <v>YEAR</v>
          </cell>
          <cell r="M652">
            <v>2023</v>
          </cell>
        </row>
        <row r="653">
          <cell r="I653">
            <v>9100</v>
          </cell>
          <cell r="L653" t="str">
            <v>DAY</v>
          </cell>
          <cell r="M653">
            <v>2022</v>
          </cell>
        </row>
        <row r="654">
          <cell r="I654">
            <v>9100</v>
          </cell>
          <cell r="L654" t="str">
            <v>MONTH</v>
          </cell>
          <cell r="M654">
            <v>2022</v>
          </cell>
        </row>
        <row r="655">
          <cell r="I655">
            <v>9100</v>
          </cell>
          <cell r="L655" t="str">
            <v>YEAR</v>
          </cell>
          <cell r="M655">
            <v>2022</v>
          </cell>
        </row>
        <row r="656">
          <cell r="I656">
            <v>9101</v>
          </cell>
          <cell r="L656" t="str">
            <v>DAY</v>
          </cell>
          <cell r="M656">
            <v>2023</v>
          </cell>
        </row>
        <row r="657">
          <cell r="I657">
            <v>9101</v>
          </cell>
          <cell r="L657" t="str">
            <v>MONTH</v>
          </cell>
          <cell r="M657">
            <v>2023</v>
          </cell>
        </row>
        <row r="658">
          <cell r="I658">
            <v>9101</v>
          </cell>
          <cell r="L658" t="str">
            <v>YEAR</v>
          </cell>
          <cell r="M658">
            <v>2023</v>
          </cell>
        </row>
        <row r="659">
          <cell r="I659">
            <v>9101</v>
          </cell>
          <cell r="L659" t="str">
            <v>DAY</v>
          </cell>
          <cell r="M659">
            <v>2022</v>
          </cell>
        </row>
        <row r="660">
          <cell r="I660">
            <v>9101</v>
          </cell>
          <cell r="L660" t="str">
            <v>MONTH</v>
          </cell>
          <cell r="M660">
            <v>2022</v>
          </cell>
        </row>
        <row r="661">
          <cell r="I661">
            <v>9101</v>
          </cell>
          <cell r="L661" t="str">
            <v>YEAR</v>
          </cell>
          <cell r="M661">
            <v>2022</v>
          </cell>
        </row>
        <row r="662">
          <cell r="I662">
            <v>9102</v>
          </cell>
          <cell r="L662" t="str">
            <v>DAY</v>
          </cell>
          <cell r="M662">
            <v>2023</v>
          </cell>
        </row>
        <row r="663">
          <cell r="I663">
            <v>9102</v>
          </cell>
          <cell r="L663" t="str">
            <v>MONTH</v>
          </cell>
          <cell r="M663">
            <v>2023</v>
          </cell>
        </row>
        <row r="664">
          <cell r="I664">
            <v>9102</v>
          </cell>
          <cell r="L664" t="str">
            <v>YEAR</v>
          </cell>
          <cell r="M664">
            <v>2023</v>
          </cell>
        </row>
        <row r="665">
          <cell r="I665">
            <v>9102</v>
          </cell>
          <cell r="L665" t="str">
            <v>DAY</v>
          </cell>
          <cell r="M665">
            <v>2022</v>
          </cell>
        </row>
        <row r="666">
          <cell r="I666">
            <v>9102</v>
          </cell>
          <cell r="L666" t="str">
            <v>MONTH</v>
          </cell>
          <cell r="M666">
            <v>2022</v>
          </cell>
        </row>
        <row r="667">
          <cell r="I667">
            <v>9102</v>
          </cell>
          <cell r="L667" t="str">
            <v>YEAR</v>
          </cell>
          <cell r="M667">
            <v>2022</v>
          </cell>
        </row>
        <row r="668">
          <cell r="I668">
            <v>9103</v>
          </cell>
          <cell r="L668" t="str">
            <v>DAY</v>
          </cell>
          <cell r="M668">
            <v>2023</v>
          </cell>
        </row>
        <row r="669">
          <cell r="I669">
            <v>9103</v>
          </cell>
          <cell r="L669" t="str">
            <v>MONTH</v>
          </cell>
          <cell r="M669">
            <v>2023</v>
          </cell>
        </row>
        <row r="670">
          <cell r="I670">
            <v>9103</v>
          </cell>
          <cell r="L670" t="str">
            <v>YEAR</v>
          </cell>
          <cell r="M670">
            <v>2023</v>
          </cell>
        </row>
        <row r="671">
          <cell r="I671">
            <v>9103</v>
          </cell>
          <cell r="L671" t="str">
            <v>DAY</v>
          </cell>
          <cell r="M671">
            <v>2022</v>
          </cell>
        </row>
        <row r="672">
          <cell r="I672">
            <v>9103</v>
          </cell>
          <cell r="L672" t="str">
            <v>MONTH</v>
          </cell>
          <cell r="M672">
            <v>2022</v>
          </cell>
        </row>
        <row r="673">
          <cell r="I673">
            <v>9103</v>
          </cell>
          <cell r="L673" t="str">
            <v>YEAR</v>
          </cell>
          <cell r="M673">
            <v>2022</v>
          </cell>
        </row>
        <row r="674">
          <cell r="I674">
            <v>9104</v>
          </cell>
          <cell r="L674" t="str">
            <v>DAY</v>
          </cell>
          <cell r="M674">
            <v>2023</v>
          </cell>
        </row>
        <row r="675">
          <cell r="I675">
            <v>9104</v>
          </cell>
          <cell r="L675" t="str">
            <v>MONTH</v>
          </cell>
          <cell r="M675">
            <v>2023</v>
          </cell>
        </row>
        <row r="676">
          <cell r="I676">
            <v>9104</v>
          </cell>
          <cell r="L676" t="str">
            <v>YEAR</v>
          </cell>
          <cell r="M676">
            <v>2023</v>
          </cell>
        </row>
        <row r="677">
          <cell r="I677">
            <v>9104</v>
          </cell>
          <cell r="L677" t="str">
            <v>DAY</v>
          </cell>
          <cell r="M677">
            <v>2022</v>
          </cell>
        </row>
        <row r="678">
          <cell r="I678">
            <v>9104</v>
          </cell>
          <cell r="L678" t="str">
            <v>MONTH</v>
          </cell>
          <cell r="M678">
            <v>2022</v>
          </cell>
        </row>
        <row r="679">
          <cell r="I679">
            <v>9104</v>
          </cell>
          <cell r="L679" t="str">
            <v>YEAR</v>
          </cell>
          <cell r="M679">
            <v>2022</v>
          </cell>
        </row>
        <row r="680">
          <cell r="I680">
            <v>9105</v>
          </cell>
          <cell r="L680" t="str">
            <v>DAY</v>
          </cell>
          <cell r="M680">
            <v>2023</v>
          </cell>
        </row>
        <row r="681">
          <cell r="I681">
            <v>9105</v>
          </cell>
          <cell r="L681" t="str">
            <v>MONTH</v>
          </cell>
          <cell r="M681">
            <v>2023</v>
          </cell>
        </row>
        <row r="682">
          <cell r="I682">
            <v>9105</v>
          </cell>
          <cell r="L682" t="str">
            <v>YEAR</v>
          </cell>
          <cell r="M682">
            <v>2023</v>
          </cell>
        </row>
        <row r="683">
          <cell r="I683">
            <v>9105</v>
          </cell>
          <cell r="L683" t="str">
            <v>DAY</v>
          </cell>
          <cell r="M683">
            <v>2022</v>
          </cell>
        </row>
        <row r="684">
          <cell r="I684">
            <v>9105</v>
          </cell>
          <cell r="L684" t="str">
            <v>MONTH</v>
          </cell>
          <cell r="M684">
            <v>2022</v>
          </cell>
        </row>
        <row r="685">
          <cell r="I685">
            <v>9105</v>
          </cell>
          <cell r="L685" t="str">
            <v>YEAR</v>
          </cell>
          <cell r="M685">
            <v>2022</v>
          </cell>
        </row>
        <row r="686">
          <cell r="I686">
            <v>9116</v>
          </cell>
          <cell r="L686" t="str">
            <v>DAY</v>
          </cell>
          <cell r="M686">
            <v>2023</v>
          </cell>
        </row>
        <row r="687">
          <cell r="I687">
            <v>9116</v>
          </cell>
          <cell r="L687" t="str">
            <v>MONTH</v>
          </cell>
          <cell r="M687">
            <v>2023</v>
          </cell>
        </row>
        <row r="688">
          <cell r="I688">
            <v>9116</v>
          </cell>
          <cell r="L688" t="str">
            <v>YEAR</v>
          </cell>
          <cell r="M688">
            <v>2023</v>
          </cell>
        </row>
        <row r="689">
          <cell r="I689">
            <v>9116</v>
          </cell>
          <cell r="L689" t="str">
            <v>DAY</v>
          </cell>
          <cell r="M689">
            <v>2022</v>
          </cell>
        </row>
        <row r="690">
          <cell r="I690">
            <v>9116</v>
          </cell>
          <cell r="L690" t="str">
            <v>MONTH</v>
          </cell>
          <cell r="M690">
            <v>2022</v>
          </cell>
        </row>
        <row r="691">
          <cell r="I691">
            <v>9116</v>
          </cell>
          <cell r="L691" t="str">
            <v>YEAR</v>
          </cell>
          <cell r="M691">
            <v>2022</v>
          </cell>
        </row>
        <row r="692">
          <cell r="I692">
            <v>9200</v>
          </cell>
          <cell r="L692" t="str">
            <v>DAY</v>
          </cell>
          <cell r="M692">
            <v>2023</v>
          </cell>
          <cell r="V692">
            <v>0</v>
          </cell>
        </row>
        <row r="693">
          <cell r="I693">
            <v>9200</v>
          </cell>
          <cell r="L693" t="str">
            <v>MONTH</v>
          </cell>
          <cell r="M693">
            <v>2023</v>
          </cell>
          <cell r="V693">
            <v>0</v>
          </cell>
        </row>
        <row r="694">
          <cell r="I694">
            <v>9200</v>
          </cell>
          <cell r="L694" t="str">
            <v>YEAR</v>
          </cell>
          <cell r="M694">
            <v>2023</v>
          </cell>
          <cell r="V694">
            <v>0</v>
          </cell>
        </row>
        <row r="695">
          <cell r="I695">
            <v>9200</v>
          </cell>
          <cell r="L695" t="str">
            <v>DAY</v>
          </cell>
          <cell r="M695">
            <v>2022</v>
          </cell>
          <cell r="V695">
            <v>0</v>
          </cell>
        </row>
        <row r="696">
          <cell r="I696">
            <v>9200</v>
          </cell>
          <cell r="L696" t="str">
            <v>MONTH</v>
          </cell>
          <cell r="M696">
            <v>2022</v>
          </cell>
          <cell r="V696">
            <v>0</v>
          </cell>
        </row>
        <row r="697">
          <cell r="I697">
            <v>9200</v>
          </cell>
          <cell r="L697" t="str">
            <v>YEAR</v>
          </cell>
          <cell r="M697">
            <v>2022</v>
          </cell>
          <cell r="V697">
            <v>0</v>
          </cell>
        </row>
        <row r="698">
          <cell r="I698">
            <v>9201</v>
          </cell>
          <cell r="L698" t="str">
            <v>DAY</v>
          </cell>
          <cell r="M698">
            <v>2023</v>
          </cell>
          <cell r="V698">
            <v>0</v>
          </cell>
        </row>
        <row r="699">
          <cell r="I699">
            <v>9201</v>
          </cell>
          <cell r="L699" t="str">
            <v>MONTH</v>
          </cell>
          <cell r="M699">
            <v>2023</v>
          </cell>
          <cell r="V699">
            <v>0</v>
          </cell>
        </row>
        <row r="700">
          <cell r="I700">
            <v>9201</v>
          </cell>
          <cell r="L700" t="str">
            <v>YEAR</v>
          </cell>
          <cell r="M700">
            <v>2023</v>
          </cell>
          <cell r="V700">
            <v>0</v>
          </cell>
        </row>
        <row r="701">
          <cell r="I701">
            <v>9201</v>
          </cell>
          <cell r="L701" t="str">
            <v>DAY</v>
          </cell>
          <cell r="M701">
            <v>2022</v>
          </cell>
          <cell r="V701">
            <v>0</v>
          </cell>
        </row>
        <row r="702">
          <cell r="I702">
            <v>9201</v>
          </cell>
          <cell r="L702" t="str">
            <v>MONTH</v>
          </cell>
          <cell r="M702">
            <v>2022</v>
          </cell>
          <cell r="V702">
            <v>0</v>
          </cell>
        </row>
        <row r="703">
          <cell r="I703">
            <v>9201</v>
          </cell>
          <cell r="L703" t="str">
            <v>YEAR</v>
          </cell>
          <cell r="M703">
            <v>2022</v>
          </cell>
          <cell r="V703">
            <v>0</v>
          </cell>
        </row>
        <row r="704">
          <cell r="I704">
            <v>9202</v>
          </cell>
          <cell r="L704" t="str">
            <v>DAY</v>
          </cell>
          <cell r="M704">
            <v>2023</v>
          </cell>
          <cell r="V704">
            <v>0</v>
          </cell>
        </row>
        <row r="705">
          <cell r="I705">
            <v>9202</v>
          </cell>
          <cell r="L705" t="str">
            <v>MONTH</v>
          </cell>
          <cell r="M705">
            <v>2023</v>
          </cell>
          <cell r="V705">
            <v>0</v>
          </cell>
        </row>
        <row r="706">
          <cell r="I706">
            <v>9202</v>
          </cell>
          <cell r="L706" t="str">
            <v>YEAR</v>
          </cell>
          <cell r="M706">
            <v>2023</v>
          </cell>
          <cell r="V706">
            <v>0</v>
          </cell>
        </row>
        <row r="707">
          <cell r="I707">
            <v>9202</v>
          </cell>
          <cell r="L707" t="str">
            <v>DAY</v>
          </cell>
          <cell r="M707">
            <v>2022</v>
          </cell>
          <cell r="V707">
            <v>0</v>
          </cell>
        </row>
        <row r="708">
          <cell r="I708">
            <v>9202</v>
          </cell>
          <cell r="L708" t="str">
            <v>MONTH</v>
          </cell>
          <cell r="M708">
            <v>2022</v>
          </cell>
          <cell r="V708">
            <v>0</v>
          </cell>
        </row>
        <row r="709">
          <cell r="I709">
            <v>9202</v>
          </cell>
          <cell r="L709" t="str">
            <v>YEAR</v>
          </cell>
          <cell r="M709">
            <v>2022</v>
          </cell>
          <cell r="V709">
            <v>0</v>
          </cell>
        </row>
        <row r="710">
          <cell r="I710">
            <v>9203</v>
          </cell>
          <cell r="L710" t="str">
            <v>DAY</v>
          </cell>
          <cell r="M710">
            <v>2023</v>
          </cell>
          <cell r="V710">
            <v>0</v>
          </cell>
        </row>
        <row r="711">
          <cell r="I711">
            <v>9203</v>
          </cell>
          <cell r="L711" t="str">
            <v>MONTH</v>
          </cell>
          <cell r="M711">
            <v>2023</v>
          </cell>
          <cell r="V711">
            <v>0</v>
          </cell>
        </row>
        <row r="712">
          <cell r="I712">
            <v>9203</v>
          </cell>
          <cell r="L712" t="str">
            <v>YEAR</v>
          </cell>
          <cell r="M712">
            <v>2023</v>
          </cell>
          <cell r="V712">
            <v>0</v>
          </cell>
        </row>
        <row r="713">
          <cell r="I713">
            <v>9203</v>
          </cell>
          <cell r="L713" t="str">
            <v>DAY</v>
          </cell>
          <cell r="M713">
            <v>2022</v>
          </cell>
          <cell r="V713">
            <v>0</v>
          </cell>
        </row>
        <row r="714">
          <cell r="I714">
            <v>9203</v>
          </cell>
          <cell r="L714" t="str">
            <v>MONTH</v>
          </cell>
          <cell r="M714">
            <v>2022</v>
          </cell>
          <cell r="V714">
            <v>0</v>
          </cell>
        </row>
        <row r="715">
          <cell r="I715">
            <v>9203</v>
          </cell>
          <cell r="L715" t="str">
            <v>YEAR</v>
          </cell>
          <cell r="M715">
            <v>2022</v>
          </cell>
          <cell r="V715">
            <v>0</v>
          </cell>
        </row>
        <row r="716">
          <cell r="I716">
            <v>9204</v>
          </cell>
          <cell r="L716" t="str">
            <v>DAY</v>
          </cell>
          <cell r="M716">
            <v>2023</v>
          </cell>
          <cell r="V716">
            <v>0</v>
          </cell>
        </row>
        <row r="717">
          <cell r="I717">
            <v>9204</v>
          </cell>
          <cell r="L717" t="str">
            <v>MONTH</v>
          </cell>
          <cell r="M717">
            <v>2023</v>
          </cell>
          <cell r="V717">
            <v>0</v>
          </cell>
        </row>
        <row r="718">
          <cell r="I718">
            <v>9204</v>
          </cell>
          <cell r="L718" t="str">
            <v>YEAR</v>
          </cell>
          <cell r="M718">
            <v>2023</v>
          </cell>
          <cell r="V718">
            <v>0</v>
          </cell>
        </row>
        <row r="719">
          <cell r="I719">
            <v>9204</v>
          </cell>
          <cell r="L719" t="str">
            <v>DAY</v>
          </cell>
          <cell r="M719">
            <v>2022</v>
          </cell>
          <cell r="V719">
            <v>0</v>
          </cell>
        </row>
        <row r="720">
          <cell r="I720">
            <v>9204</v>
          </cell>
          <cell r="L720" t="str">
            <v>MONTH</v>
          </cell>
          <cell r="M720">
            <v>2022</v>
          </cell>
          <cell r="V720">
            <v>0</v>
          </cell>
        </row>
        <row r="721">
          <cell r="I721">
            <v>9204</v>
          </cell>
          <cell r="L721" t="str">
            <v>YEAR</v>
          </cell>
          <cell r="M721">
            <v>2022</v>
          </cell>
          <cell r="V721">
            <v>0</v>
          </cell>
        </row>
        <row r="722">
          <cell r="I722">
            <v>9205</v>
          </cell>
          <cell r="L722" t="str">
            <v>DAY</v>
          </cell>
          <cell r="M722">
            <v>2023</v>
          </cell>
          <cell r="V722">
            <v>0</v>
          </cell>
        </row>
        <row r="723">
          <cell r="I723">
            <v>9205</v>
          </cell>
          <cell r="L723" t="str">
            <v>MONTH</v>
          </cell>
          <cell r="M723">
            <v>2023</v>
          </cell>
          <cell r="V723">
            <v>0</v>
          </cell>
        </row>
        <row r="724">
          <cell r="I724">
            <v>9205</v>
          </cell>
          <cell r="L724" t="str">
            <v>YEAR</v>
          </cell>
          <cell r="M724">
            <v>2023</v>
          </cell>
          <cell r="V724">
            <v>0</v>
          </cell>
        </row>
        <row r="725">
          <cell r="I725">
            <v>9205</v>
          </cell>
          <cell r="L725" t="str">
            <v>DAY</v>
          </cell>
          <cell r="M725">
            <v>2022</v>
          </cell>
          <cell r="V725">
            <v>0</v>
          </cell>
        </row>
        <row r="726">
          <cell r="I726">
            <v>9205</v>
          </cell>
          <cell r="L726" t="str">
            <v>MONTH</v>
          </cell>
          <cell r="M726">
            <v>2022</v>
          </cell>
          <cell r="V726">
            <v>0</v>
          </cell>
        </row>
        <row r="727">
          <cell r="I727">
            <v>9205</v>
          </cell>
          <cell r="L727" t="str">
            <v>YEAR</v>
          </cell>
          <cell r="M727">
            <v>2022</v>
          </cell>
          <cell r="V727">
            <v>0</v>
          </cell>
        </row>
        <row r="728">
          <cell r="I728">
            <v>9206</v>
          </cell>
          <cell r="L728" t="str">
            <v>DAY</v>
          </cell>
          <cell r="M728">
            <v>2023</v>
          </cell>
          <cell r="V728">
            <v>0</v>
          </cell>
        </row>
        <row r="729">
          <cell r="I729">
            <v>9206</v>
          </cell>
          <cell r="L729" t="str">
            <v>MONTH</v>
          </cell>
          <cell r="M729">
            <v>2023</v>
          </cell>
          <cell r="V729">
            <v>0</v>
          </cell>
        </row>
        <row r="730">
          <cell r="I730">
            <v>9206</v>
          </cell>
          <cell r="L730" t="str">
            <v>YEAR</v>
          </cell>
          <cell r="M730">
            <v>2023</v>
          </cell>
          <cell r="V730">
            <v>0</v>
          </cell>
        </row>
        <row r="731">
          <cell r="I731">
            <v>9206</v>
          </cell>
          <cell r="L731" t="str">
            <v>DAY</v>
          </cell>
          <cell r="M731">
            <v>2022</v>
          </cell>
          <cell r="V731">
            <v>0</v>
          </cell>
        </row>
        <row r="732">
          <cell r="I732">
            <v>9206</v>
          </cell>
          <cell r="L732" t="str">
            <v>MONTH</v>
          </cell>
          <cell r="M732">
            <v>2022</v>
          </cell>
          <cell r="V732">
            <v>0</v>
          </cell>
        </row>
        <row r="733">
          <cell r="I733">
            <v>9206</v>
          </cell>
          <cell r="L733" t="str">
            <v>YEAR</v>
          </cell>
          <cell r="M733">
            <v>2022</v>
          </cell>
          <cell r="V733">
            <v>0</v>
          </cell>
        </row>
        <row r="734">
          <cell r="I734">
            <v>9207</v>
          </cell>
          <cell r="L734" t="str">
            <v>DAY</v>
          </cell>
          <cell r="M734">
            <v>2023</v>
          </cell>
          <cell r="V734">
            <v>0</v>
          </cell>
        </row>
        <row r="735">
          <cell r="I735">
            <v>9207</v>
          </cell>
          <cell r="L735" t="str">
            <v>MONTH</v>
          </cell>
          <cell r="M735">
            <v>2023</v>
          </cell>
          <cell r="V735">
            <v>0</v>
          </cell>
        </row>
        <row r="736">
          <cell r="I736">
            <v>9207</v>
          </cell>
          <cell r="L736" t="str">
            <v>YEAR</v>
          </cell>
          <cell r="M736">
            <v>2023</v>
          </cell>
          <cell r="V736">
            <v>0</v>
          </cell>
        </row>
        <row r="737">
          <cell r="I737">
            <v>9207</v>
          </cell>
          <cell r="L737" t="str">
            <v>DAY</v>
          </cell>
          <cell r="M737">
            <v>2022</v>
          </cell>
          <cell r="V737">
            <v>0</v>
          </cell>
        </row>
        <row r="738">
          <cell r="I738">
            <v>9207</v>
          </cell>
          <cell r="L738" t="str">
            <v>MONTH</v>
          </cell>
          <cell r="M738">
            <v>2022</v>
          </cell>
          <cell r="V738">
            <v>0</v>
          </cell>
        </row>
        <row r="739">
          <cell r="I739">
            <v>9207</v>
          </cell>
          <cell r="L739" t="str">
            <v>YEAR</v>
          </cell>
          <cell r="M739">
            <v>2022</v>
          </cell>
          <cell r="V739">
            <v>0</v>
          </cell>
        </row>
        <row r="740">
          <cell r="I740">
            <v>9210</v>
          </cell>
          <cell r="L740" t="str">
            <v>DAY</v>
          </cell>
          <cell r="M740">
            <v>2023</v>
          </cell>
          <cell r="V740">
            <v>0</v>
          </cell>
        </row>
        <row r="741">
          <cell r="I741">
            <v>9210</v>
          </cell>
          <cell r="L741" t="str">
            <v>MONTH</v>
          </cell>
          <cell r="M741">
            <v>2023</v>
          </cell>
          <cell r="V741">
            <v>0</v>
          </cell>
        </row>
        <row r="742">
          <cell r="I742">
            <v>9210</v>
          </cell>
          <cell r="L742" t="str">
            <v>YEAR</v>
          </cell>
          <cell r="M742">
            <v>2023</v>
          </cell>
          <cell r="V742">
            <v>0</v>
          </cell>
        </row>
        <row r="743">
          <cell r="I743">
            <v>9210</v>
          </cell>
          <cell r="L743" t="str">
            <v>DAY</v>
          </cell>
          <cell r="M743">
            <v>2022</v>
          </cell>
          <cell r="V743">
            <v>0</v>
          </cell>
        </row>
        <row r="744">
          <cell r="I744">
            <v>9210</v>
          </cell>
          <cell r="L744" t="str">
            <v>MONTH</v>
          </cell>
          <cell r="M744">
            <v>2022</v>
          </cell>
          <cell r="V744">
            <v>0</v>
          </cell>
        </row>
        <row r="745">
          <cell r="I745">
            <v>9210</v>
          </cell>
          <cell r="L745" t="str">
            <v>YEAR</v>
          </cell>
          <cell r="M745">
            <v>2022</v>
          </cell>
          <cell r="V745">
            <v>0</v>
          </cell>
        </row>
        <row r="746">
          <cell r="I746">
            <v>9211</v>
          </cell>
          <cell r="L746" t="str">
            <v>DAY</v>
          </cell>
          <cell r="M746">
            <v>2023</v>
          </cell>
          <cell r="V746">
            <v>0</v>
          </cell>
        </row>
        <row r="747">
          <cell r="I747">
            <v>9211</v>
          </cell>
          <cell r="L747" t="str">
            <v>MONTH</v>
          </cell>
          <cell r="M747">
            <v>2023</v>
          </cell>
          <cell r="V747">
            <v>0</v>
          </cell>
        </row>
        <row r="748">
          <cell r="I748">
            <v>9211</v>
          </cell>
          <cell r="L748" t="str">
            <v>YEAR</v>
          </cell>
          <cell r="M748">
            <v>2023</v>
          </cell>
          <cell r="V748">
            <v>-5328.5320000000002</v>
          </cell>
        </row>
        <row r="749">
          <cell r="I749">
            <v>9211</v>
          </cell>
          <cell r="L749" t="str">
            <v>DAY</v>
          </cell>
          <cell r="M749">
            <v>2022</v>
          </cell>
          <cell r="V749">
            <v>0</v>
          </cell>
        </row>
        <row r="750">
          <cell r="I750">
            <v>9211</v>
          </cell>
          <cell r="L750" t="str">
            <v>MONTH</v>
          </cell>
          <cell r="M750">
            <v>2022</v>
          </cell>
          <cell r="V750">
            <v>0</v>
          </cell>
        </row>
        <row r="751">
          <cell r="I751">
            <v>9211</v>
          </cell>
          <cell r="L751" t="str">
            <v>YEAR</v>
          </cell>
          <cell r="M751">
            <v>2022</v>
          </cell>
          <cell r="V751">
            <v>-382.51</v>
          </cell>
        </row>
        <row r="752">
          <cell r="I752">
            <v>9220</v>
          </cell>
          <cell r="L752" t="str">
            <v>DAY</v>
          </cell>
          <cell r="M752">
            <v>2023</v>
          </cell>
          <cell r="V752">
            <v>0</v>
          </cell>
        </row>
        <row r="753">
          <cell r="I753">
            <v>9220</v>
          </cell>
          <cell r="L753" t="str">
            <v>MONTH</v>
          </cell>
          <cell r="M753">
            <v>2023</v>
          </cell>
          <cell r="V753">
            <v>0</v>
          </cell>
        </row>
        <row r="754">
          <cell r="I754">
            <v>9220</v>
          </cell>
          <cell r="L754" t="str">
            <v>YEAR</v>
          </cell>
          <cell r="M754">
            <v>2023</v>
          </cell>
          <cell r="V754">
            <v>0</v>
          </cell>
        </row>
        <row r="755">
          <cell r="I755">
            <v>9220</v>
          </cell>
          <cell r="L755" t="str">
            <v>DAY</v>
          </cell>
          <cell r="M755">
            <v>2022</v>
          </cell>
          <cell r="V755">
            <v>0</v>
          </cell>
        </row>
        <row r="756">
          <cell r="I756">
            <v>9220</v>
          </cell>
          <cell r="L756" t="str">
            <v>MONTH</v>
          </cell>
          <cell r="M756">
            <v>2022</v>
          </cell>
          <cell r="V756">
            <v>0</v>
          </cell>
        </row>
        <row r="757">
          <cell r="I757">
            <v>9220</v>
          </cell>
          <cell r="L757" t="str">
            <v>YEAR</v>
          </cell>
          <cell r="M757">
            <v>2022</v>
          </cell>
          <cell r="V757">
            <v>0</v>
          </cell>
        </row>
        <row r="758">
          <cell r="I758">
            <v>9230</v>
          </cell>
          <cell r="L758" t="str">
            <v>DAY</v>
          </cell>
          <cell r="M758">
            <v>2023</v>
          </cell>
          <cell r="V758">
            <v>0</v>
          </cell>
        </row>
        <row r="759">
          <cell r="I759">
            <v>9230</v>
          </cell>
          <cell r="L759" t="str">
            <v>MONTH</v>
          </cell>
          <cell r="M759">
            <v>2023</v>
          </cell>
          <cell r="V759">
            <v>0</v>
          </cell>
        </row>
        <row r="760">
          <cell r="I760">
            <v>9230</v>
          </cell>
          <cell r="L760" t="str">
            <v>YEAR</v>
          </cell>
          <cell r="M760">
            <v>2023</v>
          </cell>
          <cell r="V760">
            <v>0</v>
          </cell>
        </row>
        <row r="761">
          <cell r="I761">
            <v>9230</v>
          </cell>
          <cell r="L761" t="str">
            <v>DAY</v>
          </cell>
          <cell r="M761">
            <v>2022</v>
          </cell>
          <cell r="V761">
            <v>0</v>
          </cell>
        </row>
        <row r="762">
          <cell r="I762">
            <v>9230</v>
          </cell>
          <cell r="L762" t="str">
            <v>MONTH</v>
          </cell>
          <cell r="M762">
            <v>2022</v>
          </cell>
          <cell r="V762">
            <v>0</v>
          </cell>
        </row>
        <row r="763">
          <cell r="I763">
            <v>9230</v>
          </cell>
          <cell r="L763" t="str">
            <v>YEAR</v>
          </cell>
          <cell r="M763">
            <v>2022</v>
          </cell>
          <cell r="V763">
            <v>0</v>
          </cell>
        </row>
        <row r="764">
          <cell r="I764">
            <v>9235</v>
          </cell>
          <cell r="L764" t="str">
            <v>DAY</v>
          </cell>
          <cell r="M764">
            <v>2023</v>
          </cell>
          <cell r="V764">
            <v>0</v>
          </cell>
        </row>
        <row r="765">
          <cell r="I765">
            <v>9235</v>
          </cell>
          <cell r="L765" t="str">
            <v>MONTH</v>
          </cell>
          <cell r="M765">
            <v>2023</v>
          </cell>
          <cell r="V765">
            <v>0</v>
          </cell>
        </row>
        <row r="766">
          <cell r="I766">
            <v>9235</v>
          </cell>
          <cell r="L766" t="str">
            <v>YEAR</v>
          </cell>
          <cell r="M766">
            <v>2023</v>
          </cell>
          <cell r="V766">
            <v>0</v>
          </cell>
        </row>
        <row r="767">
          <cell r="I767">
            <v>9235</v>
          </cell>
          <cell r="L767" t="str">
            <v>DAY</v>
          </cell>
          <cell r="M767">
            <v>2022</v>
          </cell>
          <cell r="V767">
            <v>0</v>
          </cell>
        </row>
        <row r="768">
          <cell r="I768">
            <v>9235</v>
          </cell>
          <cell r="L768" t="str">
            <v>MONTH</v>
          </cell>
          <cell r="M768">
            <v>2022</v>
          </cell>
          <cell r="V768">
            <v>0</v>
          </cell>
        </row>
        <row r="769">
          <cell r="I769">
            <v>9235</v>
          </cell>
          <cell r="L769" t="str">
            <v>YEAR</v>
          </cell>
          <cell r="M769">
            <v>2022</v>
          </cell>
          <cell r="V769">
            <v>0</v>
          </cell>
        </row>
        <row r="770">
          <cell r="I770">
            <v>9236</v>
          </cell>
          <cell r="L770" t="str">
            <v>DAY</v>
          </cell>
          <cell r="M770">
            <v>2023</v>
          </cell>
          <cell r="V770">
            <v>0</v>
          </cell>
        </row>
        <row r="771">
          <cell r="I771">
            <v>9236</v>
          </cell>
          <cell r="L771" t="str">
            <v>MONTH</v>
          </cell>
          <cell r="M771">
            <v>2023</v>
          </cell>
          <cell r="V771">
            <v>0</v>
          </cell>
        </row>
        <row r="772">
          <cell r="I772">
            <v>9236</v>
          </cell>
          <cell r="L772" t="str">
            <v>YEAR</v>
          </cell>
          <cell r="M772">
            <v>2023</v>
          </cell>
          <cell r="V772">
            <v>0</v>
          </cell>
        </row>
        <row r="773">
          <cell r="I773">
            <v>9236</v>
          </cell>
          <cell r="L773" t="str">
            <v>DAY</v>
          </cell>
          <cell r="M773">
            <v>2022</v>
          </cell>
          <cell r="V773">
            <v>0</v>
          </cell>
        </row>
        <row r="774">
          <cell r="I774">
            <v>9236</v>
          </cell>
          <cell r="L774" t="str">
            <v>MONTH</v>
          </cell>
          <cell r="M774">
            <v>2022</v>
          </cell>
          <cell r="V774">
            <v>0</v>
          </cell>
        </row>
        <row r="775">
          <cell r="I775">
            <v>9236</v>
          </cell>
          <cell r="L775" t="str">
            <v>YEAR</v>
          </cell>
          <cell r="M775">
            <v>2022</v>
          </cell>
          <cell r="V775">
            <v>0</v>
          </cell>
        </row>
        <row r="776">
          <cell r="I776">
            <v>9250</v>
          </cell>
          <cell r="L776" t="str">
            <v>DAY</v>
          </cell>
          <cell r="M776">
            <v>2023</v>
          </cell>
        </row>
        <row r="777">
          <cell r="I777">
            <v>9250</v>
          </cell>
          <cell r="L777" t="str">
            <v>MONTH</v>
          </cell>
          <cell r="M777">
            <v>2023</v>
          </cell>
        </row>
        <row r="778">
          <cell r="I778">
            <v>9250</v>
          </cell>
          <cell r="L778" t="str">
            <v>YEAR</v>
          </cell>
          <cell r="M778">
            <v>2023</v>
          </cell>
        </row>
        <row r="779">
          <cell r="I779">
            <v>9250</v>
          </cell>
          <cell r="L779" t="str">
            <v>DAY</v>
          </cell>
          <cell r="M779">
            <v>2022</v>
          </cell>
        </row>
        <row r="780">
          <cell r="I780">
            <v>9250</v>
          </cell>
          <cell r="L780" t="str">
            <v>MONTH</v>
          </cell>
          <cell r="M780">
            <v>2022</v>
          </cell>
        </row>
        <row r="781">
          <cell r="I781">
            <v>9250</v>
          </cell>
          <cell r="L781" t="str">
            <v>YEAR</v>
          </cell>
          <cell r="M781">
            <v>2022</v>
          </cell>
        </row>
        <row r="782">
          <cell r="I782">
            <v>9251</v>
          </cell>
          <cell r="L782" t="str">
            <v>DAY</v>
          </cell>
          <cell r="M782">
            <v>2023</v>
          </cell>
        </row>
        <row r="783">
          <cell r="I783">
            <v>9251</v>
          </cell>
          <cell r="L783" t="str">
            <v>MONTH</v>
          </cell>
          <cell r="M783">
            <v>2023</v>
          </cell>
        </row>
        <row r="784">
          <cell r="I784">
            <v>9251</v>
          </cell>
          <cell r="L784" t="str">
            <v>YEAR</v>
          </cell>
          <cell r="M784">
            <v>2023</v>
          </cell>
        </row>
        <row r="785">
          <cell r="I785">
            <v>9251</v>
          </cell>
          <cell r="L785" t="str">
            <v>DAY</v>
          </cell>
          <cell r="M785">
            <v>2022</v>
          </cell>
        </row>
        <row r="786">
          <cell r="I786">
            <v>9251</v>
          </cell>
          <cell r="L786" t="str">
            <v>MONTH</v>
          </cell>
          <cell r="M786">
            <v>2022</v>
          </cell>
        </row>
        <row r="787">
          <cell r="I787">
            <v>9251</v>
          </cell>
          <cell r="L787" t="str">
            <v>YEAR</v>
          </cell>
          <cell r="M787">
            <v>2022</v>
          </cell>
        </row>
        <row r="788">
          <cell r="I788">
            <v>9252</v>
          </cell>
          <cell r="L788" t="str">
            <v>DAY</v>
          </cell>
          <cell r="M788">
            <v>2023</v>
          </cell>
        </row>
        <row r="789">
          <cell r="I789">
            <v>9252</v>
          </cell>
          <cell r="L789" t="str">
            <v>MONTH</v>
          </cell>
          <cell r="M789">
            <v>2023</v>
          </cell>
        </row>
        <row r="790">
          <cell r="I790">
            <v>9252</v>
          </cell>
          <cell r="L790" t="str">
            <v>YEAR</v>
          </cell>
          <cell r="M790">
            <v>2023</v>
          </cell>
        </row>
        <row r="791">
          <cell r="I791">
            <v>9252</v>
          </cell>
          <cell r="L791" t="str">
            <v>DAY</v>
          </cell>
          <cell r="M791">
            <v>2022</v>
          </cell>
        </row>
        <row r="792">
          <cell r="I792">
            <v>9252</v>
          </cell>
          <cell r="L792" t="str">
            <v>MONTH</v>
          </cell>
          <cell r="M792">
            <v>2022</v>
          </cell>
        </row>
        <row r="793">
          <cell r="I793">
            <v>9252</v>
          </cell>
          <cell r="L793" t="str">
            <v>YEAR</v>
          </cell>
          <cell r="M793">
            <v>2022</v>
          </cell>
        </row>
        <row r="794">
          <cell r="I794">
            <v>9253</v>
          </cell>
          <cell r="L794" t="str">
            <v>DAY</v>
          </cell>
          <cell r="M794">
            <v>2023</v>
          </cell>
        </row>
        <row r="795">
          <cell r="I795">
            <v>9253</v>
          </cell>
          <cell r="L795" t="str">
            <v>MONTH</v>
          </cell>
          <cell r="M795">
            <v>2023</v>
          </cell>
        </row>
        <row r="796">
          <cell r="I796">
            <v>9253</v>
          </cell>
          <cell r="L796" t="str">
            <v>YEAR</v>
          </cell>
          <cell r="M796">
            <v>2023</v>
          </cell>
        </row>
        <row r="797">
          <cell r="I797">
            <v>9253</v>
          </cell>
          <cell r="L797" t="str">
            <v>DAY</v>
          </cell>
          <cell r="M797">
            <v>2022</v>
          </cell>
        </row>
        <row r="798">
          <cell r="I798">
            <v>9253</v>
          </cell>
          <cell r="L798" t="str">
            <v>MONTH</v>
          </cell>
          <cell r="M798">
            <v>2022</v>
          </cell>
        </row>
        <row r="799">
          <cell r="I799">
            <v>9253</v>
          </cell>
          <cell r="L799" t="str">
            <v>YEAR</v>
          </cell>
          <cell r="M799">
            <v>2022</v>
          </cell>
        </row>
        <row r="800">
          <cell r="I800">
            <v>9254</v>
          </cell>
          <cell r="L800" t="str">
            <v>DAY</v>
          </cell>
          <cell r="M800">
            <v>2023</v>
          </cell>
        </row>
        <row r="801">
          <cell r="I801">
            <v>9254</v>
          </cell>
          <cell r="L801" t="str">
            <v>MONTH</v>
          </cell>
          <cell r="M801">
            <v>2023</v>
          </cell>
        </row>
        <row r="802">
          <cell r="I802">
            <v>9254</v>
          </cell>
          <cell r="L802" t="str">
            <v>YEAR</v>
          </cell>
          <cell r="M802">
            <v>2023</v>
          </cell>
        </row>
        <row r="803">
          <cell r="I803">
            <v>9254</v>
          </cell>
          <cell r="L803" t="str">
            <v>DAY</v>
          </cell>
          <cell r="M803">
            <v>2022</v>
          </cell>
        </row>
        <row r="804">
          <cell r="I804">
            <v>9254</v>
          </cell>
          <cell r="L804" t="str">
            <v>MONTH</v>
          </cell>
          <cell r="M804">
            <v>2022</v>
          </cell>
        </row>
        <row r="805">
          <cell r="I805">
            <v>9254</v>
          </cell>
          <cell r="L805" t="str">
            <v>YEAR</v>
          </cell>
          <cell r="M805">
            <v>2022</v>
          </cell>
        </row>
        <row r="806">
          <cell r="I806">
            <v>9255</v>
          </cell>
          <cell r="L806" t="str">
            <v>DAY</v>
          </cell>
          <cell r="M806">
            <v>2023</v>
          </cell>
        </row>
        <row r="807">
          <cell r="I807">
            <v>9255</v>
          </cell>
          <cell r="L807" t="str">
            <v>MONTH</v>
          </cell>
          <cell r="M807">
            <v>2023</v>
          </cell>
        </row>
        <row r="808">
          <cell r="I808">
            <v>9255</v>
          </cell>
          <cell r="L808" t="str">
            <v>YEAR</v>
          </cell>
          <cell r="M808">
            <v>2023</v>
          </cell>
        </row>
        <row r="809">
          <cell r="I809">
            <v>9255</v>
          </cell>
          <cell r="L809" t="str">
            <v>DAY</v>
          </cell>
          <cell r="M809">
            <v>2022</v>
          </cell>
        </row>
        <row r="810">
          <cell r="I810">
            <v>9255</v>
          </cell>
          <cell r="L810" t="str">
            <v>MONTH</v>
          </cell>
          <cell r="M810">
            <v>2022</v>
          </cell>
        </row>
        <row r="811">
          <cell r="I811">
            <v>9255</v>
          </cell>
          <cell r="L811" t="str">
            <v>YEAR</v>
          </cell>
          <cell r="M811">
            <v>2022</v>
          </cell>
        </row>
        <row r="812">
          <cell r="I812">
            <v>9256</v>
          </cell>
          <cell r="L812" t="str">
            <v>DAY</v>
          </cell>
          <cell r="M812">
            <v>2023</v>
          </cell>
        </row>
        <row r="813">
          <cell r="I813">
            <v>9256</v>
          </cell>
          <cell r="L813" t="str">
            <v>MONTH</v>
          </cell>
          <cell r="M813">
            <v>2023</v>
          </cell>
        </row>
        <row r="814">
          <cell r="I814">
            <v>9256</v>
          </cell>
          <cell r="L814" t="str">
            <v>YEAR</v>
          </cell>
          <cell r="M814">
            <v>2023</v>
          </cell>
        </row>
        <row r="815">
          <cell r="I815">
            <v>9256</v>
          </cell>
          <cell r="L815" t="str">
            <v>DAY</v>
          </cell>
          <cell r="M815">
            <v>2022</v>
          </cell>
        </row>
        <row r="816">
          <cell r="I816">
            <v>9256</v>
          </cell>
          <cell r="L816" t="str">
            <v>MONTH</v>
          </cell>
          <cell r="M816">
            <v>2022</v>
          </cell>
        </row>
        <row r="817">
          <cell r="I817">
            <v>9256</v>
          </cell>
          <cell r="L817" t="str">
            <v>YEAR</v>
          </cell>
          <cell r="M817">
            <v>2022</v>
          </cell>
        </row>
        <row r="818">
          <cell r="I818">
            <v>9257</v>
          </cell>
          <cell r="L818" t="str">
            <v>DAY</v>
          </cell>
          <cell r="M818">
            <v>2023</v>
          </cell>
        </row>
        <row r="819">
          <cell r="I819">
            <v>9257</v>
          </cell>
          <cell r="L819" t="str">
            <v>MONTH</v>
          </cell>
          <cell r="M819">
            <v>2023</v>
          </cell>
        </row>
        <row r="820">
          <cell r="I820">
            <v>9257</v>
          </cell>
          <cell r="L820" t="str">
            <v>YEAR</v>
          </cell>
          <cell r="M820">
            <v>2023</v>
          </cell>
        </row>
        <row r="821">
          <cell r="I821">
            <v>9257</v>
          </cell>
          <cell r="L821" t="str">
            <v>DAY</v>
          </cell>
          <cell r="M821">
            <v>2022</v>
          </cell>
        </row>
        <row r="822">
          <cell r="I822">
            <v>9257</v>
          </cell>
          <cell r="L822" t="str">
            <v>MONTH</v>
          </cell>
          <cell r="M822">
            <v>2022</v>
          </cell>
        </row>
        <row r="823">
          <cell r="I823">
            <v>9257</v>
          </cell>
          <cell r="L823" t="str">
            <v>YEAR</v>
          </cell>
          <cell r="M823">
            <v>2022</v>
          </cell>
        </row>
        <row r="824">
          <cell r="I824">
            <v>9258</v>
          </cell>
          <cell r="L824" t="str">
            <v>DAY</v>
          </cell>
          <cell r="M824">
            <v>2023</v>
          </cell>
        </row>
        <row r="825">
          <cell r="I825">
            <v>9258</v>
          </cell>
          <cell r="L825" t="str">
            <v>MONTH</v>
          </cell>
          <cell r="M825">
            <v>2023</v>
          </cell>
        </row>
        <row r="826">
          <cell r="I826">
            <v>9258</v>
          </cell>
          <cell r="L826" t="str">
            <v>YEAR</v>
          </cell>
          <cell r="M826">
            <v>2023</v>
          </cell>
        </row>
        <row r="827">
          <cell r="I827">
            <v>9258</v>
          </cell>
          <cell r="L827" t="str">
            <v>DAY</v>
          </cell>
          <cell r="M827">
            <v>2022</v>
          </cell>
        </row>
        <row r="828">
          <cell r="I828">
            <v>9258</v>
          </cell>
          <cell r="L828" t="str">
            <v>MONTH</v>
          </cell>
          <cell r="M828">
            <v>2022</v>
          </cell>
        </row>
        <row r="829">
          <cell r="I829">
            <v>9258</v>
          </cell>
          <cell r="L829" t="str">
            <v>YEAR</v>
          </cell>
          <cell r="M829">
            <v>2022</v>
          </cell>
        </row>
        <row r="830">
          <cell r="I830">
            <v>9301</v>
          </cell>
          <cell r="L830" t="str">
            <v>DAY</v>
          </cell>
          <cell r="M830">
            <v>2023</v>
          </cell>
        </row>
        <row r="831">
          <cell r="I831">
            <v>9301</v>
          </cell>
          <cell r="L831" t="str">
            <v>MONTH</v>
          </cell>
          <cell r="M831">
            <v>2023</v>
          </cell>
        </row>
        <row r="832">
          <cell r="I832">
            <v>9301</v>
          </cell>
          <cell r="L832" t="str">
            <v>YEAR</v>
          </cell>
          <cell r="M832">
            <v>2023</v>
          </cell>
        </row>
        <row r="833">
          <cell r="I833">
            <v>9301</v>
          </cell>
          <cell r="L833" t="str">
            <v>DAY</v>
          </cell>
          <cell r="M833">
            <v>2022</v>
          </cell>
        </row>
        <row r="834">
          <cell r="I834">
            <v>9301</v>
          </cell>
          <cell r="L834" t="str">
            <v>MONTH</v>
          </cell>
          <cell r="M834">
            <v>2022</v>
          </cell>
        </row>
        <row r="835">
          <cell r="I835">
            <v>9301</v>
          </cell>
          <cell r="L835" t="str">
            <v>YEAR</v>
          </cell>
          <cell r="M835">
            <v>2022</v>
          </cell>
        </row>
        <row r="836">
          <cell r="I836">
            <v>9308</v>
          </cell>
          <cell r="L836" t="str">
            <v>DAY</v>
          </cell>
          <cell r="M836">
            <v>2023</v>
          </cell>
        </row>
        <row r="837">
          <cell r="I837">
            <v>9308</v>
          </cell>
          <cell r="L837" t="str">
            <v>MONTH</v>
          </cell>
          <cell r="M837">
            <v>2023</v>
          </cell>
        </row>
        <row r="838">
          <cell r="I838">
            <v>9308</v>
          </cell>
          <cell r="L838" t="str">
            <v>YEAR</v>
          </cell>
          <cell r="M838">
            <v>2023</v>
          </cell>
        </row>
        <row r="839">
          <cell r="I839">
            <v>9308</v>
          </cell>
          <cell r="L839" t="str">
            <v>DAY</v>
          </cell>
          <cell r="M839">
            <v>2022</v>
          </cell>
        </row>
        <row r="840">
          <cell r="I840">
            <v>9308</v>
          </cell>
          <cell r="L840" t="str">
            <v>MONTH</v>
          </cell>
          <cell r="M840">
            <v>2022</v>
          </cell>
        </row>
        <row r="841">
          <cell r="I841">
            <v>9308</v>
          </cell>
          <cell r="L841" t="str">
            <v>YEAR</v>
          </cell>
          <cell r="M841">
            <v>2022</v>
          </cell>
        </row>
        <row r="842">
          <cell r="I842">
            <v>9400</v>
          </cell>
          <cell r="L842" t="str">
            <v>DAY</v>
          </cell>
          <cell r="M842">
            <v>2023</v>
          </cell>
        </row>
        <row r="843">
          <cell r="I843">
            <v>9400</v>
          </cell>
          <cell r="L843" t="str">
            <v>MONTH</v>
          </cell>
          <cell r="M843">
            <v>2023</v>
          </cell>
        </row>
        <row r="844">
          <cell r="I844">
            <v>9400</v>
          </cell>
          <cell r="L844" t="str">
            <v>YEAR</v>
          </cell>
          <cell r="M844">
            <v>2023</v>
          </cell>
        </row>
        <row r="845">
          <cell r="I845">
            <v>9400</v>
          </cell>
          <cell r="L845" t="str">
            <v>DAY</v>
          </cell>
          <cell r="M845">
            <v>2022</v>
          </cell>
        </row>
        <row r="846">
          <cell r="I846">
            <v>9400</v>
          </cell>
          <cell r="L846" t="str">
            <v>MONTH</v>
          </cell>
          <cell r="M846">
            <v>2022</v>
          </cell>
        </row>
        <row r="847">
          <cell r="I847">
            <v>9400</v>
          </cell>
          <cell r="L847" t="str">
            <v>YEAR</v>
          </cell>
          <cell r="M847">
            <v>2022</v>
          </cell>
        </row>
        <row r="848">
          <cell r="I848">
            <v>9900</v>
          </cell>
          <cell r="L848" t="str">
            <v>DAY</v>
          </cell>
          <cell r="M848">
            <v>2023</v>
          </cell>
        </row>
        <row r="849">
          <cell r="I849">
            <v>9900</v>
          </cell>
          <cell r="L849" t="str">
            <v>MONTH</v>
          </cell>
          <cell r="M849">
            <v>2023</v>
          </cell>
        </row>
        <row r="850">
          <cell r="I850">
            <v>9900</v>
          </cell>
          <cell r="L850" t="str">
            <v>YEAR</v>
          </cell>
          <cell r="M850">
            <v>2023</v>
          </cell>
        </row>
        <row r="851">
          <cell r="I851">
            <v>9900</v>
          </cell>
          <cell r="L851" t="str">
            <v>DAY</v>
          </cell>
          <cell r="M851">
            <v>2022</v>
          </cell>
        </row>
        <row r="852">
          <cell r="I852">
            <v>9900</v>
          </cell>
          <cell r="L852" t="str">
            <v>MONTH</v>
          </cell>
          <cell r="M852">
            <v>2022</v>
          </cell>
        </row>
        <row r="853">
          <cell r="I853">
            <v>9900</v>
          </cell>
          <cell r="L853" t="str">
            <v>YEAR</v>
          </cell>
          <cell r="M853">
            <v>2022</v>
          </cell>
        </row>
        <row r="854">
          <cell r="I854">
            <v>9901</v>
          </cell>
          <cell r="L854" t="str">
            <v>DAY</v>
          </cell>
          <cell r="M854">
            <v>2023</v>
          </cell>
        </row>
        <row r="855">
          <cell r="I855">
            <v>9901</v>
          </cell>
          <cell r="L855" t="str">
            <v>MONTH</v>
          </cell>
          <cell r="M855">
            <v>2023</v>
          </cell>
        </row>
        <row r="856">
          <cell r="I856">
            <v>9901</v>
          </cell>
          <cell r="L856" t="str">
            <v>YEAR</v>
          </cell>
          <cell r="M856">
            <v>2023</v>
          </cell>
        </row>
        <row r="857">
          <cell r="I857">
            <v>9901</v>
          </cell>
          <cell r="L857" t="str">
            <v>DAY</v>
          </cell>
          <cell r="M857">
            <v>2022</v>
          </cell>
        </row>
        <row r="858">
          <cell r="I858">
            <v>9901</v>
          </cell>
          <cell r="L858" t="str">
            <v>MONTH</v>
          </cell>
          <cell r="M858">
            <v>2022</v>
          </cell>
        </row>
        <row r="859">
          <cell r="I859">
            <v>9901</v>
          </cell>
          <cell r="L859" t="str">
            <v>YEAR</v>
          </cell>
          <cell r="M859">
            <v>2022</v>
          </cell>
        </row>
        <row r="860">
          <cell r="I860">
            <v>9902</v>
          </cell>
          <cell r="L860" t="str">
            <v>DAY</v>
          </cell>
          <cell r="M860">
            <v>2023</v>
          </cell>
        </row>
        <row r="861">
          <cell r="I861">
            <v>9902</v>
          </cell>
          <cell r="L861" t="str">
            <v>MONTH</v>
          </cell>
          <cell r="M861">
            <v>2023</v>
          </cell>
        </row>
        <row r="862">
          <cell r="I862">
            <v>9902</v>
          </cell>
          <cell r="L862" t="str">
            <v>YEAR</v>
          </cell>
          <cell r="M862">
            <v>2023</v>
          </cell>
        </row>
        <row r="863">
          <cell r="I863">
            <v>9902</v>
          </cell>
          <cell r="L863" t="str">
            <v>DAY</v>
          </cell>
          <cell r="M863">
            <v>2022</v>
          </cell>
        </row>
        <row r="864">
          <cell r="I864">
            <v>9902</v>
          </cell>
          <cell r="L864" t="str">
            <v>MONTH</v>
          </cell>
          <cell r="M864">
            <v>2022</v>
          </cell>
        </row>
        <row r="865">
          <cell r="I865">
            <v>9902</v>
          </cell>
          <cell r="L865" t="str">
            <v>YEAR</v>
          </cell>
          <cell r="M865">
            <v>2022</v>
          </cell>
        </row>
        <row r="866">
          <cell r="I866" t="str">
            <v>9902I</v>
          </cell>
          <cell r="L866" t="str">
            <v>DAY</v>
          </cell>
          <cell r="M866">
            <v>2023</v>
          </cell>
        </row>
        <row r="867">
          <cell r="I867" t="str">
            <v>9902I</v>
          </cell>
          <cell r="L867" t="str">
            <v>MONTH</v>
          </cell>
          <cell r="M867">
            <v>2023</v>
          </cell>
        </row>
        <row r="868">
          <cell r="I868" t="str">
            <v>9902I</v>
          </cell>
          <cell r="L868" t="str">
            <v>YEAR</v>
          </cell>
          <cell r="M868">
            <v>2023</v>
          </cell>
        </row>
        <row r="869">
          <cell r="I869" t="str">
            <v>9902I</v>
          </cell>
          <cell r="L869" t="str">
            <v>DAY</v>
          </cell>
          <cell r="M869">
            <v>2022</v>
          </cell>
        </row>
        <row r="870">
          <cell r="I870" t="str">
            <v>9902I</v>
          </cell>
          <cell r="L870" t="str">
            <v>MONTH</v>
          </cell>
          <cell r="M870">
            <v>2022</v>
          </cell>
        </row>
        <row r="871">
          <cell r="I871" t="str">
            <v>9902I</v>
          </cell>
          <cell r="L871" t="str">
            <v>YEAR</v>
          </cell>
          <cell r="M871">
            <v>2022</v>
          </cell>
        </row>
        <row r="872">
          <cell r="I872">
            <v>9903</v>
          </cell>
          <cell r="L872" t="str">
            <v>DAY</v>
          </cell>
          <cell r="M872">
            <v>2023</v>
          </cell>
        </row>
        <row r="873">
          <cell r="I873">
            <v>9903</v>
          </cell>
          <cell r="L873" t="str">
            <v>MONTH</v>
          </cell>
          <cell r="M873">
            <v>2023</v>
          </cell>
        </row>
        <row r="874">
          <cell r="I874">
            <v>9903</v>
          </cell>
          <cell r="L874" t="str">
            <v>YEAR</v>
          </cell>
          <cell r="M874">
            <v>2023</v>
          </cell>
        </row>
        <row r="875">
          <cell r="I875">
            <v>9903</v>
          </cell>
          <cell r="L875" t="str">
            <v>DAY</v>
          </cell>
          <cell r="M875">
            <v>2022</v>
          </cell>
        </row>
        <row r="876">
          <cell r="I876">
            <v>9903</v>
          </cell>
          <cell r="L876" t="str">
            <v>MONTH</v>
          </cell>
          <cell r="M876">
            <v>2022</v>
          </cell>
        </row>
        <row r="877">
          <cell r="I877">
            <v>9903</v>
          </cell>
          <cell r="L877" t="str">
            <v>YEAR</v>
          </cell>
          <cell r="M877">
            <v>2022</v>
          </cell>
        </row>
        <row r="878">
          <cell r="I878">
            <v>9904</v>
          </cell>
          <cell r="L878" t="str">
            <v>DAY</v>
          </cell>
          <cell r="M878">
            <v>2023</v>
          </cell>
        </row>
        <row r="879">
          <cell r="I879">
            <v>9904</v>
          </cell>
          <cell r="L879" t="str">
            <v>MONTH</v>
          </cell>
          <cell r="M879">
            <v>2023</v>
          </cell>
        </row>
        <row r="880">
          <cell r="I880">
            <v>9904</v>
          </cell>
          <cell r="L880" t="str">
            <v>YEAR</v>
          </cell>
          <cell r="M880">
            <v>2023</v>
          </cell>
        </row>
        <row r="881">
          <cell r="I881">
            <v>9904</v>
          </cell>
          <cell r="L881" t="str">
            <v>DAY</v>
          </cell>
          <cell r="M881">
            <v>2022</v>
          </cell>
        </row>
        <row r="882">
          <cell r="I882">
            <v>9904</v>
          </cell>
          <cell r="L882" t="str">
            <v>MONTH</v>
          </cell>
          <cell r="M882">
            <v>2022</v>
          </cell>
        </row>
        <row r="883">
          <cell r="I883">
            <v>9904</v>
          </cell>
          <cell r="L883" t="str">
            <v>YEAR</v>
          </cell>
          <cell r="M883">
            <v>2022</v>
          </cell>
        </row>
        <row r="884">
          <cell r="I884">
            <v>9905</v>
          </cell>
          <cell r="L884" t="str">
            <v>DAY</v>
          </cell>
          <cell r="M884">
            <v>2023</v>
          </cell>
        </row>
        <row r="885">
          <cell r="I885">
            <v>9905</v>
          </cell>
          <cell r="L885" t="str">
            <v>MONTH</v>
          </cell>
          <cell r="M885">
            <v>2023</v>
          </cell>
        </row>
        <row r="886">
          <cell r="I886">
            <v>9905</v>
          </cell>
          <cell r="L886" t="str">
            <v>YEAR</v>
          </cell>
          <cell r="M886">
            <v>2023</v>
          </cell>
        </row>
        <row r="887">
          <cell r="I887">
            <v>9905</v>
          </cell>
          <cell r="L887" t="str">
            <v>DAY</v>
          </cell>
          <cell r="M887">
            <v>2022</v>
          </cell>
        </row>
        <row r="888">
          <cell r="I888">
            <v>9905</v>
          </cell>
          <cell r="L888" t="str">
            <v>MONTH</v>
          </cell>
          <cell r="M888">
            <v>2022</v>
          </cell>
        </row>
        <row r="889">
          <cell r="I889">
            <v>9905</v>
          </cell>
          <cell r="L889" t="str">
            <v>YEAR</v>
          </cell>
          <cell r="M889">
            <v>2022</v>
          </cell>
        </row>
        <row r="890">
          <cell r="I890">
            <v>9906</v>
          </cell>
          <cell r="L890" t="str">
            <v>DAY</v>
          </cell>
          <cell r="M890">
            <v>2023</v>
          </cell>
        </row>
        <row r="891">
          <cell r="I891">
            <v>9906</v>
          </cell>
          <cell r="L891" t="str">
            <v>MONTH</v>
          </cell>
          <cell r="M891">
            <v>2023</v>
          </cell>
        </row>
        <row r="892">
          <cell r="I892">
            <v>9906</v>
          </cell>
          <cell r="L892" t="str">
            <v>YEAR</v>
          </cell>
          <cell r="M892">
            <v>2023</v>
          </cell>
        </row>
        <row r="893">
          <cell r="I893">
            <v>9906</v>
          </cell>
          <cell r="L893" t="str">
            <v>DAY</v>
          </cell>
          <cell r="M893">
            <v>2022</v>
          </cell>
        </row>
        <row r="894">
          <cell r="I894">
            <v>9906</v>
          </cell>
          <cell r="L894" t="str">
            <v>MONTH</v>
          </cell>
          <cell r="M894">
            <v>2022</v>
          </cell>
        </row>
        <row r="895">
          <cell r="I895">
            <v>9906</v>
          </cell>
          <cell r="L895" t="str">
            <v>YEAR</v>
          </cell>
          <cell r="M895">
            <v>2022</v>
          </cell>
        </row>
        <row r="896">
          <cell r="I896" t="str">
            <v>9908I</v>
          </cell>
          <cell r="L896" t="str">
            <v>DAY</v>
          </cell>
          <cell r="M896">
            <v>2023</v>
          </cell>
        </row>
        <row r="897">
          <cell r="I897" t="str">
            <v>9908I</v>
          </cell>
          <cell r="L897" t="str">
            <v>MONTH</v>
          </cell>
          <cell r="M897">
            <v>2023</v>
          </cell>
        </row>
        <row r="898">
          <cell r="I898" t="str">
            <v>9908I</v>
          </cell>
          <cell r="L898" t="str">
            <v>YEAR</v>
          </cell>
          <cell r="M898">
            <v>2023</v>
          </cell>
        </row>
        <row r="899">
          <cell r="I899" t="str">
            <v>9908I</v>
          </cell>
          <cell r="L899" t="str">
            <v>DAY</v>
          </cell>
          <cell r="M899">
            <v>2022</v>
          </cell>
        </row>
        <row r="900">
          <cell r="I900" t="str">
            <v>9908I</v>
          </cell>
          <cell r="L900" t="str">
            <v>MONTH</v>
          </cell>
          <cell r="M900">
            <v>2022</v>
          </cell>
        </row>
        <row r="901">
          <cell r="I901" t="str">
            <v>9908I</v>
          </cell>
          <cell r="L901" t="str">
            <v>YEAR</v>
          </cell>
          <cell r="M901">
            <v>2022</v>
          </cell>
        </row>
        <row r="902">
          <cell r="I902" t="str">
            <v>9909I</v>
          </cell>
          <cell r="L902" t="str">
            <v>DAY</v>
          </cell>
          <cell r="M902">
            <v>2023</v>
          </cell>
        </row>
        <row r="903">
          <cell r="I903" t="str">
            <v>9909I</v>
          </cell>
          <cell r="L903" t="str">
            <v>MONTH</v>
          </cell>
          <cell r="M903">
            <v>2023</v>
          </cell>
        </row>
        <row r="904">
          <cell r="I904" t="str">
            <v>9909I</v>
          </cell>
          <cell r="L904" t="str">
            <v>YEAR</v>
          </cell>
          <cell r="M904">
            <v>2023</v>
          </cell>
        </row>
        <row r="905">
          <cell r="I905" t="str">
            <v>9909I</v>
          </cell>
          <cell r="L905" t="str">
            <v>DAY</v>
          </cell>
          <cell r="M905">
            <v>2022</v>
          </cell>
        </row>
        <row r="906">
          <cell r="I906" t="str">
            <v>9909I</v>
          </cell>
          <cell r="L906" t="str">
            <v>MONTH</v>
          </cell>
          <cell r="M906">
            <v>2022</v>
          </cell>
        </row>
        <row r="907">
          <cell r="I907" t="str">
            <v>9909I</v>
          </cell>
          <cell r="L907" t="str">
            <v>YEAR</v>
          </cell>
          <cell r="M907">
            <v>2022</v>
          </cell>
        </row>
        <row r="908">
          <cell r="I908">
            <v>9998</v>
          </cell>
          <cell r="L908" t="str">
            <v>DAY</v>
          </cell>
          <cell r="M908">
            <v>2023</v>
          </cell>
        </row>
        <row r="909">
          <cell r="I909">
            <v>9998</v>
          </cell>
          <cell r="L909" t="str">
            <v>MONTH</v>
          </cell>
          <cell r="M909">
            <v>2023</v>
          </cell>
        </row>
        <row r="910">
          <cell r="I910">
            <v>9998</v>
          </cell>
          <cell r="L910" t="str">
            <v>YEAR</v>
          </cell>
          <cell r="M910">
            <v>2023</v>
          </cell>
        </row>
        <row r="911">
          <cell r="I911">
            <v>9998</v>
          </cell>
          <cell r="L911" t="str">
            <v>DAY</v>
          </cell>
          <cell r="M911">
            <v>2022</v>
          </cell>
        </row>
        <row r="912">
          <cell r="I912">
            <v>9998</v>
          </cell>
          <cell r="L912" t="str">
            <v>MONTH</v>
          </cell>
          <cell r="M912">
            <v>2022</v>
          </cell>
        </row>
        <row r="913">
          <cell r="I913">
            <v>9998</v>
          </cell>
          <cell r="L913" t="str">
            <v>YEAR</v>
          </cell>
          <cell r="M913">
            <v>2022</v>
          </cell>
        </row>
        <row r="914">
          <cell r="I914">
            <v>9999</v>
          </cell>
          <cell r="L914" t="str">
            <v>DAY</v>
          </cell>
          <cell r="M914">
            <v>2023</v>
          </cell>
        </row>
        <row r="915">
          <cell r="I915">
            <v>9999</v>
          </cell>
          <cell r="L915" t="str">
            <v>MONTH</v>
          </cell>
          <cell r="M915">
            <v>2023</v>
          </cell>
        </row>
        <row r="916">
          <cell r="I916">
            <v>9999</v>
          </cell>
          <cell r="L916" t="str">
            <v>YEAR</v>
          </cell>
          <cell r="M916">
            <v>2023</v>
          </cell>
        </row>
        <row r="917">
          <cell r="I917">
            <v>9999</v>
          </cell>
          <cell r="L917" t="str">
            <v>DAY</v>
          </cell>
          <cell r="M917">
            <v>2022</v>
          </cell>
        </row>
        <row r="918">
          <cell r="I918">
            <v>9999</v>
          </cell>
          <cell r="L918" t="str">
            <v>MONTH</v>
          </cell>
          <cell r="M918">
            <v>2022</v>
          </cell>
        </row>
        <row r="919">
          <cell r="I919">
            <v>9999</v>
          </cell>
          <cell r="L919" t="str">
            <v>YEAR</v>
          </cell>
          <cell r="M919">
            <v>2022</v>
          </cell>
        </row>
        <row r="920">
          <cell r="I920">
            <v>9000</v>
          </cell>
          <cell r="L920" t="str">
            <v>DAY</v>
          </cell>
          <cell r="M920">
            <v>2023</v>
          </cell>
        </row>
        <row r="921">
          <cell r="I921">
            <v>9000</v>
          </cell>
          <cell r="L921" t="str">
            <v>MONTH</v>
          </cell>
          <cell r="M921">
            <v>2023</v>
          </cell>
        </row>
        <row r="922">
          <cell r="I922">
            <v>9000</v>
          </cell>
          <cell r="L922" t="str">
            <v>YEAR</v>
          </cell>
          <cell r="M922">
            <v>2023</v>
          </cell>
        </row>
        <row r="923">
          <cell r="I923">
            <v>9000</v>
          </cell>
          <cell r="L923" t="str">
            <v>DAY</v>
          </cell>
          <cell r="M923">
            <v>2022</v>
          </cell>
        </row>
        <row r="924">
          <cell r="I924">
            <v>9000</v>
          </cell>
          <cell r="L924" t="str">
            <v>MONTH</v>
          </cell>
          <cell r="M924">
            <v>2022</v>
          </cell>
        </row>
        <row r="925">
          <cell r="I925">
            <v>9000</v>
          </cell>
          <cell r="L925" t="str">
            <v>YEAR</v>
          </cell>
          <cell r="M925">
            <v>2022</v>
          </cell>
        </row>
        <row r="926">
          <cell r="I926">
            <v>9001</v>
          </cell>
          <cell r="L926" t="str">
            <v>DAY</v>
          </cell>
          <cell r="M926">
            <v>2023</v>
          </cell>
        </row>
        <row r="927">
          <cell r="I927">
            <v>9001</v>
          </cell>
          <cell r="L927" t="str">
            <v>MONTH</v>
          </cell>
          <cell r="M927">
            <v>2023</v>
          </cell>
        </row>
        <row r="928">
          <cell r="I928">
            <v>9001</v>
          </cell>
          <cell r="L928" t="str">
            <v>YEAR</v>
          </cell>
          <cell r="M928">
            <v>2023</v>
          </cell>
        </row>
        <row r="929">
          <cell r="I929">
            <v>9001</v>
          </cell>
          <cell r="L929" t="str">
            <v>DAY</v>
          </cell>
          <cell r="M929">
            <v>2022</v>
          </cell>
        </row>
        <row r="930">
          <cell r="I930">
            <v>9001</v>
          </cell>
          <cell r="L930" t="str">
            <v>MONTH</v>
          </cell>
          <cell r="M930">
            <v>2022</v>
          </cell>
        </row>
        <row r="931">
          <cell r="I931">
            <v>9001</v>
          </cell>
          <cell r="L931" t="str">
            <v>YEAR</v>
          </cell>
          <cell r="M931">
            <v>2022</v>
          </cell>
        </row>
        <row r="932">
          <cell r="I932">
            <v>9005</v>
          </cell>
          <cell r="L932" t="str">
            <v>DAY</v>
          </cell>
          <cell r="M932">
            <v>2023</v>
          </cell>
        </row>
        <row r="933">
          <cell r="I933">
            <v>9005</v>
          </cell>
          <cell r="L933" t="str">
            <v>MONTH</v>
          </cell>
          <cell r="M933">
            <v>2023</v>
          </cell>
        </row>
        <row r="934">
          <cell r="I934">
            <v>9005</v>
          </cell>
          <cell r="L934" t="str">
            <v>YEAR</v>
          </cell>
          <cell r="M934">
            <v>2023</v>
          </cell>
        </row>
        <row r="935">
          <cell r="I935">
            <v>9005</v>
          </cell>
          <cell r="L935" t="str">
            <v>DAY</v>
          </cell>
          <cell r="M935">
            <v>2022</v>
          </cell>
        </row>
        <row r="936">
          <cell r="I936">
            <v>9005</v>
          </cell>
          <cell r="L936" t="str">
            <v>MONTH</v>
          </cell>
          <cell r="M936">
            <v>2022</v>
          </cell>
        </row>
        <row r="937">
          <cell r="I937">
            <v>9005</v>
          </cell>
          <cell r="L937" t="str">
            <v>YEAR</v>
          </cell>
          <cell r="M937">
            <v>2022</v>
          </cell>
        </row>
        <row r="938">
          <cell r="I938">
            <v>9006</v>
          </cell>
          <cell r="L938" t="str">
            <v>DAY</v>
          </cell>
          <cell r="M938">
            <v>2023</v>
          </cell>
          <cell r="V938">
            <v>0</v>
          </cell>
        </row>
        <row r="939">
          <cell r="I939">
            <v>9006</v>
          </cell>
          <cell r="L939" t="str">
            <v>MONTH</v>
          </cell>
          <cell r="M939">
            <v>2023</v>
          </cell>
          <cell r="V939">
            <v>0</v>
          </cell>
        </row>
        <row r="940">
          <cell r="I940">
            <v>9006</v>
          </cell>
          <cell r="L940" t="str">
            <v>YEAR</v>
          </cell>
          <cell r="M940">
            <v>2023</v>
          </cell>
          <cell r="V940">
            <v>0</v>
          </cell>
        </row>
        <row r="941">
          <cell r="I941">
            <v>9006</v>
          </cell>
          <cell r="L941" t="str">
            <v>DAY</v>
          </cell>
          <cell r="M941">
            <v>2022</v>
          </cell>
          <cell r="V941">
            <v>0</v>
          </cell>
        </row>
        <row r="942">
          <cell r="I942">
            <v>9006</v>
          </cell>
          <cell r="L942" t="str">
            <v>MONTH</v>
          </cell>
          <cell r="M942">
            <v>2022</v>
          </cell>
          <cell r="V942">
            <v>0</v>
          </cell>
        </row>
        <row r="943">
          <cell r="I943">
            <v>9006</v>
          </cell>
          <cell r="L943" t="str">
            <v>YEAR</v>
          </cell>
          <cell r="M943">
            <v>2022</v>
          </cell>
          <cell r="V943">
            <v>0</v>
          </cell>
        </row>
        <row r="944">
          <cell r="I944">
            <v>9013</v>
          </cell>
          <cell r="L944" t="str">
            <v>DAY</v>
          </cell>
          <cell r="M944">
            <v>2023</v>
          </cell>
          <cell r="V944">
            <v>0</v>
          </cell>
        </row>
        <row r="945">
          <cell r="I945">
            <v>9013</v>
          </cell>
          <cell r="L945" t="str">
            <v>MONTH</v>
          </cell>
          <cell r="M945">
            <v>2023</v>
          </cell>
          <cell r="V945">
            <v>0</v>
          </cell>
        </row>
        <row r="946">
          <cell r="I946">
            <v>9013</v>
          </cell>
          <cell r="L946" t="str">
            <v>YEAR</v>
          </cell>
          <cell r="M946">
            <v>2023</v>
          </cell>
          <cell r="V946">
            <v>-2751.567</v>
          </cell>
        </row>
        <row r="947">
          <cell r="I947">
            <v>9013</v>
          </cell>
          <cell r="L947" t="str">
            <v>DAY</v>
          </cell>
          <cell r="M947">
            <v>2022</v>
          </cell>
          <cell r="V947">
            <v>0</v>
          </cell>
        </row>
        <row r="948">
          <cell r="I948">
            <v>9013</v>
          </cell>
          <cell r="L948" t="str">
            <v>MONTH</v>
          </cell>
          <cell r="M948">
            <v>2022</v>
          </cell>
          <cell r="V948">
            <v>0</v>
          </cell>
        </row>
        <row r="949">
          <cell r="I949">
            <v>9013</v>
          </cell>
          <cell r="L949" t="str">
            <v>YEAR</v>
          </cell>
          <cell r="M949">
            <v>2022</v>
          </cell>
          <cell r="V949">
            <v>-1295.6130000000001</v>
          </cell>
        </row>
        <row r="950">
          <cell r="I950">
            <v>9014</v>
          </cell>
          <cell r="L950" t="str">
            <v>DAY</v>
          </cell>
          <cell r="M950">
            <v>2023</v>
          </cell>
          <cell r="V950">
            <v>0</v>
          </cell>
        </row>
        <row r="951">
          <cell r="I951">
            <v>9014</v>
          </cell>
          <cell r="L951" t="str">
            <v>MONTH</v>
          </cell>
          <cell r="M951">
            <v>2023</v>
          </cell>
          <cell r="V951">
            <v>0</v>
          </cell>
        </row>
        <row r="952">
          <cell r="I952">
            <v>9014</v>
          </cell>
          <cell r="L952" t="str">
            <v>YEAR</v>
          </cell>
          <cell r="M952">
            <v>2023</v>
          </cell>
          <cell r="V952">
            <v>-352.16699999999997</v>
          </cell>
        </row>
        <row r="953">
          <cell r="I953">
            <v>9014</v>
          </cell>
          <cell r="L953" t="str">
            <v>DAY</v>
          </cell>
          <cell r="M953">
            <v>2022</v>
          </cell>
          <cell r="V953">
            <v>0</v>
          </cell>
        </row>
        <row r="954">
          <cell r="I954">
            <v>9014</v>
          </cell>
          <cell r="L954" t="str">
            <v>MONTH</v>
          </cell>
          <cell r="M954">
            <v>2022</v>
          </cell>
          <cell r="V954">
            <v>0</v>
          </cell>
        </row>
        <row r="955">
          <cell r="I955">
            <v>9014</v>
          </cell>
          <cell r="L955" t="str">
            <v>YEAR</v>
          </cell>
          <cell r="M955">
            <v>2022</v>
          </cell>
          <cell r="V955">
            <v>-281.96899999999999</v>
          </cell>
        </row>
        <row r="956">
          <cell r="I956">
            <v>9100</v>
          </cell>
          <cell r="L956" t="str">
            <v>DAY</v>
          </cell>
          <cell r="M956">
            <v>2023</v>
          </cell>
        </row>
        <row r="957">
          <cell r="I957">
            <v>9100</v>
          </cell>
          <cell r="L957" t="str">
            <v>MONTH</v>
          </cell>
          <cell r="M957">
            <v>2023</v>
          </cell>
        </row>
        <row r="958">
          <cell r="I958">
            <v>9100</v>
          </cell>
          <cell r="L958" t="str">
            <v>YEAR</v>
          </cell>
          <cell r="M958">
            <v>2023</v>
          </cell>
        </row>
        <row r="959">
          <cell r="I959">
            <v>9100</v>
          </cell>
          <cell r="L959" t="str">
            <v>DAY</v>
          </cell>
          <cell r="M959">
            <v>2022</v>
          </cell>
        </row>
        <row r="960">
          <cell r="I960">
            <v>9100</v>
          </cell>
          <cell r="L960" t="str">
            <v>MONTH</v>
          </cell>
          <cell r="M960">
            <v>2022</v>
          </cell>
        </row>
        <row r="961">
          <cell r="I961">
            <v>9100</v>
          </cell>
          <cell r="L961" t="str">
            <v>YEAR</v>
          </cell>
          <cell r="M961">
            <v>2022</v>
          </cell>
        </row>
        <row r="962">
          <cell r="I962">
            <v>9101</v>
          </cell>
          <cell r="L962" t="str">
            <v>DAY</v>
          </cell>
          <cell r="M962">
            <v>2023</v>
          </cell>
        </row>
        <row r="963">
          <cell r="I963">
            <v>9101</v>
          </cell>
          <cell r="L963" t="str">
            <v>MONTH</v>
          </cell>
          <cell r="M963">
            <v>2023</v>
          </cell>
        </row>
        <row r="964">
          <cell r="I964">
            <v>9101</v>
          </cell>
          <cell r="L964" t="str">
            <v>YEAR</v>
          </cell>
          <cell r="M964">
            <v>2023</v>
          </cell>
        </row>
        <row r="965">
          <cell r="I965">
            <v>9101</v>
          </cell>
          <cell r="L965" t="str">
            <v>DAY</v>
          </cell>
          <cell r="M965">
            <v>2022</v>
          </cell>
        </row>
        <row r="966">
          <cell r="I966">
            <v>9101</v>
          </cell>
          <cell r="L966" t="str">
            <v>MONTH</v>
          </cell>
          <cell r="M966">
            <v>2022</v>
          </cell>
        </row>
        <row r="967">
          <cell r="I967">
            <v>9101</v>
          </cell>
          <cell r="L967" t="str">
            <v>YEAR</v>
          </cell>
          <cell r="M967">
            <v>2022</v>
          </cell>
        </row>
        <row r="968">
          <cell r="I968">
            <v>9102</v>
          </cell>
          <cell r="L968" t="str">
            <v>DAY</v>
          </cell>
          <cell r="M968">
            <v>2023</v>
          </cell>
        </row>
        <row r="969">
          <cell r="I969">
            <v>9102</v>
          </cell>
          <cell r="L969" t="str">
            <v>MONTH</v>
          </cell>
          <cell r="M969">
            <v>2023</v>
          </cell>
        </row>
        <row r="970">
          <cell r="I970">
            <v>9102</v>
          </cell>
          <cell r="L970" t="str">
            <v>YEAR</v>
          </cell>
          <cell r="M970">
            <v>2023</v>
          </cell>
        </row>
        <row r="971">
          <cell r="I971">
            <v>9102</v>
          </cell>
          <cell r="L971" t="str">
            <v>DAY</v>
          </cell>
          <cell r="M971">
            <v>2022</v>
          </cell>
        </row>
        <row r="972">
          <cell r="I972">
            <v>9102</v>
          </cell>
          <cell r="L972" t="str">
            <v>MONTH</v>
          </cell>
          <cell r="M972">
            <v>2022</v>
          </cell>
        </row>
        <row r="973">
          <cell r="I973">
            <v>9102</v>
          </cell>
          <cell r="L973" t="str">
            <v>YEAR</v>
          </cell>
          <cell r="M973">
            <v>2022</v>
          </cell>
        </row>
        <row r="974">
          <cell r="I974">
            <v>9103</v>
          </cell>
          <cell r="L974" t="str">
            <v>DAY</v>
          </cell>
          <cell r="M974">
            <v>2023</v>
          </cell>
        </row>
        <row r="975">
          <cell r="I975">
            <v>9103</v>
          </cell>
          <cell r="L975" t="str">
            <v>MONTH</v>
          </cell>
          <cell r="M975">
            <v>2023</v>
          </cell>
        </row>
        <row r="976">
          <cell r="I976">
            <v>9103</v>
          </cell>
          <cell r="L976" t="str">
            <v>YEAR</v>
          </cell>
          <cell r="M976">
            <v>2023</v>
          </cell>
        </row>
        <row r="977">
          <cell r="I977">
            <v>9103</v>
          </cell>
          <cell r="L977" t="str">
            <v>DAY</v>
          </cell>
          <cell r="M977">
            <v>2022</v>
          </cell>
        </row>
        <row r="978">
          <cell r="I978">
            <v>9103</v>
          </cell>
          <cell r="L978" t="str">
            <v>MONTH</v>
          </cell>
          <cell r="M978">
            <v>2022</v>
          </cell>
        </row>
        <row r="979">
          <cell r="I979">
            <v>9103</v>
          </cell>
          <cell r="L979" t="str">
            <v>YEAR</v>
          </cell>
          <cell r="M979">
            <v>2022</v>
          </cell>
        </row>
        <row r="980">
          <cell r="I980">
            <v>9104</v>
          </cell>
          <cell r="L980" t="str">
            <v>DAY</v>
          </cell>
          <cell r="M980">
            <v>2023</v>
          </cell>
        </row>
        <row r="981">
          <cell r="I981">
            <v>9104</v>
          </cell>
          <cell r="L981" t="str">
            <v>MONTH</v>
          </cell>
          <cell r="M981">
            <v>2023</v>
          </cell>
        </row>
        <row r="982">
          <cell r="I982">
            <v>9104</v>
          </cell>
          <cell r="L982" t="str">
            <v>YEAR</v>
          </cell>
          <cell r="M982">
            <v>2023</v>
          </cell>
        </row>
        <row r="983">
          <cell r="I983">
            <v>9104</v>
          </cell>
          <cell r="L983" t="str">
            <v>DAY</v>
          </cell>
          <cell r="M983">
            <v>2022</v>
          </cell>
        </row>
        <row r="984">
          <cell r="I984">
            <v>9104</v>
          </cell>
          <cell r="L984" t="str">
            <v>MONTH</v>
          </cell>
          <cell r="M984">
            <v>2022</v>
          </cell>
        </row>
        <row r="985">
          <cell r="I985">
            <v>9104</v>
          </cell>
          <cell r="L985" t="str">
            <v>YEAR</v>
          </cell>
          <cell r="M985">
            <v>2022</v>
          </cell>
        </row>
        <row r="986">
          <cell r="I986">
            <v>9105</v>
          </cell>
          <cell r="L986" t="str">
            <v>DAY</v>
          </cell>
          <cell r="M986">
            <v>2023</v>
          </cell>
        </row>
        <row r="987">
          <cell r="I987">
            <v>9105</v>
          </cell>
          <cell r="L987" t="str">
            <v>MONTH</v>
          </cell>
          <cell r="M987">
            <v>2023</v>
          </cell>
        </row>
        <row r="988">
          <cell r="I988">
            <v>9105</v>
          </cell>
          <cell r="L988" t="str">
            <v>YEAR</v>
          </cell>
          <cell r="M988">
            <v>2023</v>
          </cell>
        </row>
        <row r="989">
          <cell r="I989">
            <v>9105</v>
          </cell>
          <cell r="L989" t="str">
            <v>DAY</v>
          </cell>
          <cell r="M989">
            <v>2022</v>
          </cell>
        </row>
        <row r="990">
          <cell r="I990">
            <v>9105</v>
          </cell>
          <cell r="L990" t="str">
            <v>MONTH</v>
          </cell>
          <cell r="M990">
            <v>2022</v>
          </cell>
        </row>
        <row r="991">
          <cell r="I991">
            <v>9105</v>
          </cell>
          <cell r="L991" t="str">
            <v>YEAR</v>
          </cell>
          <cell r="M991">
            <v>2022</v>
          </cell>
        </row>
        <row r="992">
          <cell r="I992">
            <v>9116</v>
          </cell>
          <cell r="L992" t="str">
            <v>DAY</v>
          </cell>
          <cell r="M992">
            <v>2023</v>
          </cell>
        </row>
        <row r="993">
          <cell r="I993">
            <v>9116</v>
          </cell>
          <cell r="L993" t="str">
            <v>MONTH</v>
          </cell>
          <cell r="M993">
            <v>2023</v>
          </cell>
        </row>
        <row r="994">
          <cell r="I994">
            <v>9116</v>
          </cell>
          <cell r="L994" t="str">
            <v>YEAR</v>
          </cell>
          <cell r="M994">
            <v>2023</v>
          </cell>
        </row>
        <row r="995">
          <cell r="I995">
            <v>9116</v>
          </cell>
          <cell r="L995" t="str">
            <v>DAY</v>
          </cell>
          <cell r="M995">
            <v>2022</v>
          </cell>
        </row>
        <row r="996">
          <cell r="I996">
            <v>9116</v>
          </cell>
          <cell r="L996" t="str">
            <v>MONTH</v>
          </cell>
          <cell r="M996">
            <v>2022</v>
          </cell>
        </row>
        <row r="997">
          <cell r="I997">
            <v>9116</v>
          </cell>
          <cell r="L997" t="str">
            <v>YEAR</v>
          </cell>
          <cell r="M997">
            <v>2022</v>
          </cell>
        </row>
        <row r="998">
          <cell r="I998">
            <v>9200</v>
          </cell>
          <cell r="L998" t="str">
            <v>DAY</v>
          </cell>
          <cell r="M998">
            <v>2023</v>
          </cell>
        </row>
        <row r="999">
          <cell r="I999">
            <v>9200</v>
          </cell>
          <cell r="L999" t="str">
            <v>MONTH</v>
          </cell>
          <cell r="M999">
            <v>2023</v>
          </cell>
        </row>
        <row r="1000">
          <cell r="I1000">
            <v>9200</v>
          </cell>
          <cell r="L1000" t="str">
            <v>YEAR</v>
          </cell>
          <cell r="M1000">
            <v>2023</v>
          </cell>
        </row>
        <row r="1001">
          <cell r="I1001">
            <v>9200</v>
          </cell>
          <cell r="L1001" t="str">
            <v>DAY</v>
          </cell>
          <cell r="M1001">
            <v>2022</v>
          </cell>
        </row>
        <row r="1002">
          <cell r="I1002">
            <v>9200</v>
          </cell>
          <cell r="L1002" t="str">
            <v>MONTH</v>
          </cell>
          <cell r="M1002">
            <v>2022</v>
          </cell>
        </row>
        <row r="1003">
          <cell r="I1003">
            <v>9200</v>
          </cell>
          <cell r="L1003" t="str">
            <v>YEAR</v>
          </cell>
          <cell r="M1003">
            <v>2022</v>
          </cell>
        </row>
        <row r="1004">
          <cell r="I1004">
            <v>9201</v>
          </cell>
          <cell r="L1004" t="str">
            <v>DAY</v>
          </cell>
          <cell r="M1004">
            <v>2023</v>
          </cell>
        </row>
        <row r="1005">
          <cell r="I1005">
            <v>9201</v>
          </cell>
          <cell r="L1005" t="str">
            <v>MONTH</v>
          </cell>
          <cell r="M1005">
            <v>2023</v>
          </cell>
        </row>
        <row r="1006">
          <cell r="I1006">
            <v>9201</v>
          </cell>
          <cell r="L1006" t="str">
            <v>YEAR</v>
          </cell>
          <cell r="M1006">
            <v>2023</v>
          </cell>
        </row>
        <row r="1007">
          <cell r="I1007">
            <v>9201</v>
          </cell>
          <cell r="L1007" t="str">
            <v>DAY</v>
          </cell>
          <cell r="M1007">
            <v>2022</v>
          </cell>
        </row>
        <row r="1008">
          <cell r="I1008">
            <v>9201</v>
          </cell>
          <cell r="L1008" t="str">
            <v>MONTH</v>
          </cell>
          <cell r="M1008">
            <v>2022</v>
          </cell>
        </row>
        <row r="1009">
          <cell r="I1009">
            <v>9201</v>
          </cell>
          <cell r="L1009" t="str">
            <v>YEAR</v>
          </cell>
          <cell r="M1009">
            <v>2022</v>
          </cell>
        </row>
        <row r="1010">
          <cell r="I1010">
            <v>9202</v>
          </cell>
          <cell r="L1010" t="str">
            <v>DAY</v>
          </cell>
          <cell r="M1010">
            <v>2023</v>
          </cell>
        </row>
        <row r="1011">
          <cell r="I1011">
            <v>9202</v>
          </cell>
          <cell r="L1011" t="str">
            <v>MONTH</v>
          </cell>
          <cell r="M1011">
            <v>2023</v>
          </cell>
        </row>
        <row r="1012">
          <cell r="I1012">
            <v>9202</v>
          </cell>
          <cell r="L1012" t="str">
            <v>YEAR</v>
          </cell>
          <cell r="M1012">
            <v>2023</v>
          </cell>
        </row>
        <row r="1013">
          <cell r="I1013">
            <v>9202</v>
          </cell>
          <cell r="L1013" t="str">
            <v>DAY</v>
          </cell>
          <cell r="M1013">
            <v>2022</v>
          </cell>
        </row>
        <row r="1014">
          <cell r="I1014">
            <v>9202</v>
          </cell>
          <cell r="L1014" t="str">
            <v>MONTH</v>
          </cell>
          <cell r="M1014">
            <v>2022</v>
          </cell>
        </row>
        <row r="1015">
          <cell r="I1015">
            <v>9202</v>
          </cell>
          <cell r="L1015" t="str">
            <v>YEAR</v>
          </cell>
          <cell r="M1015">
            <v>2022</v>
          </cell>
        </row>
        <row r="1016">
          <cell r="I1016">
            <v>9203</v>
          </cell>
          <cell r="L1016" t="str">
            <v>DAY</v>
          </cell>
          <cell r="M1016">
            <v>2023</v>
          </cell>
        </row>
        <row r="1017">
          <cell r="I1017">
            <v>9203</v>
          </cell>
          <cell r="L1017" t="str">
            <v>MONTH</v>
          </cell>
          <cell r="M1017">
            <v>2023</v>
          </cell>
        </row>
        <row r="1018">
          <cell r="I1018">
            <v>9203</v>
          </cell>
          <cell r="L1018" t="str">
            <v>YEAR</v>
          </cell>
          <cell r="M1018">
            <v>2023</v>
          </cell>
        </row>
        <row r="1019">
          <cell r="I1019">
            <v>9203</v>
          </cell>
          <cell r="L1019" t="str">
            <v>DAY</v>
          </cell>
          <cell r="M1019">
            <v>2022</v>
          </cell>
        </row>
        <row r="1020">
          <cell r="I1020">
            <v>9203</v>
          </cell>
          <cell r="L1020" t="str">
            <v>MONTH</v>
          </cell>
          <cell r="M1020">
            <v>2022</v>
          </cell>
        </row>
        <row r="1021">
          <cell r="I1021">
            <v>9203</v>
          </cell>
          <cell r="L1021" t="str">
            <v>YEAR</v>
          </cell>
          <cell r="M1021">
            <v>2022</v>
          </cell>
        </row>
        <row r="1022">
          <cell r="I1022">
            <v>9204</v>
          </cell>
          <cell r="L1022" t="str">
            <v>DAY</v>
          </cell>
          <cell r="M1022">
            <v>2023</v>
          </cell>
        </row>
        <row r="1023">
          <cell r="I1023">
            <v>9204</v>
          </cell>
          <cell r="L1023" t="str">
            <v>MONTH</v>
          </cell>
          <cell r="M1023">
            <v>2023</v>
          </cell>
        </row>
        <row r="1024">
          <cell r="I1024">
            <v>9204</v>
          </cell>
          <cell r="L1024" t="str">
            <v>YEAR</v>
          </cell>
          <cell r="M1024">
            <v>2023</v>
          </cell>
        </row>
        <row r="1025">
          <cell r="I1025">
            <v>9204</v>
          </cell>
          <cell r="L1025" t="str">
            <v>DAY</v>
          </cell>
          <cell r="M1025">
            <v>2022</v>
          </cell>
        </row>
        <row r="1026">
          <cell r="I1026">
            <v>9204</v>
          </cell>
          <cell r="L1026" t="str">
            <v>MONTH</v>
          </cell>
          <cell r="M1026">
            <v>2022</v>
          </cell>
        </row>
        <row r="1027">
          <cell r="I1027">
            <v>9204</v>
          </cell>
          <cell r="L1027" t="str">
            <v>YEAR</v>
          </cell>
          <cell r="M1027">
            <v>2022</v>
          </cell>
        </row>
        <row r="1028">
          <cell r="I1028">
            <v>9205</v>
          </cell>
          <cell r="L1028" t="str">
            <v>DAY</v>
          </cell>
          <cell r="M1028">
            <v>2023</v>
          </cell>
        </row>
        <row r="1029">
          <cell r="I1029">
            <v>9205</v>
          </cell>
          <cell r="L1029" t="str">
            <v>MONTH</v>
          </cell>
          <cell r="M1029">
            <v>2023</v>
          </cell>
        </row>
        <row r="1030">
          <cell r="I1030">
            <v>9205</v>
          </cell>
          <cell r="L1030" t="str">
            <v>YEAR</v>
          </cell>
          <cell r="M1030">
            <v>2023</v>
          </cell>
        </row>
        <row r="1031">
          <cell r="I1031">
            <v>9205</v>
          </cell>
          <cell r="L1031" t="str">
            <v>DAY</v>
          </cell>
          <cell r="M1031">
            <v>2022</v>
          </cell>
        </row>
        <row r="1032">
          <cell r="I1032">
            <v>9205</v>
          </cell>
          <cell r="L1032" t="str">
            <v>MONTH</v>
          </cell>
          <cell r="M1032">
            <v>2022</v>
          </cell>
        </row>
        <row r="1033">
          <cell r="I1033">
            <v>9205</v>
          </cell>
          <cell r="L1033" t="str">
            <v>YEAR</v>
          </cell>
          <cell r="M1033">
            <v>2022</v>
          </cell>
        </row>
        <row r="1034">
          <cell r="I1034">
            <v>9206</v>
          </cell>
          <cell r="L1034" t="str">
            <v>DAY</v>
          </cell>
          <cell r="M1034">
            <v>2023</v>
          </cell>
        </row>
        <row r="1035">
          <cell r="I1035">
            <v>9206</v>
          </cell>
          <cell r="L1035" t="str">
            <v>MONTH</v>
          </cell>
          <cell r="M1035">
            <v>2023</v>
          </cell>
        </row>
        <row r="1036">
          <cell r="I1036">
            <v>9206</v>
          </cell>
          <cell r="L1036" t="str">
            <v>YEAR</v>
          </cell>
          <cell r="M1036">
            <v>2023</v>
          </cell>
        </row>
        <row r="1037">
          <cell r="I1037">
            <v>9206</v>
          </cell>
          <cell r="L1037" t="str">
            <v>DAY</v>
          </cell>
          <cell r="M1037">
            <v>2022</v>
          </cell>
        </row>
        <row r="1038">
          <cell r="I1038">
            <v>9206</v>
          </cell>
          <cell r="L1038" t="str">
            <v>MONTH</v>
          </cell>
          <cell r="M1038">
            <v>2022</v>
          </cell>
        </row>
        <row r="1039">
          <cell r="I1039">
            <v>9206</v>
          </cell>
          <cell r="L1039" t="str">
            <v>YEAR</v>
          </cell>
          <cell r="M1039">
            <v>2022</v>
          </cell>
        </row>
        <row r="1040">
          <cell r="I1040">
            <v>9207</v>
          </cell>
          <cell r="L1040" t="str">
            <v>DAY</v>
          </cell>
          <cell r="M1040">
            <v>2023</v>
          </cell>
        </row>
        <row r="1041">
          <cell r="I1041">
            <v>9207</v>
          </cell>
          <cell r="L1041" t="str">
            <v>MONTH</v>
          </cell>
          <cell r="M1041">
            <v>2023</v>
          </cell>
        </row>
        <row r="1042">
          <cell r="I1042">
            <v>9207</v>
          </cell>
          <cell r="L1042" t="str">
            <v>YEAR</v>
          </cell>
          <cell r="M1042">
            <v>2023</v>
          </cell>
        </row>
        <row r="1043">
          <cell r="I1043">
            <v>9207</v>
          </cell>
          <cell r="L1043" t="str">
            <v>DAY</v>
          </cell>
          <cell r="M1043">
            <v>2022</v>
          </cell>
        </row>
        <row r="1044">
          <cell r="I1044">
            <v>9207</v>
          </cell>
          <cell r="L1044" t="str">
            <v>MONTH</v>
          </cell>
          <cell r="M1044">
            <v>2022</v>
          </cell>
        </row>
        <row r="1045">
          <cell r="I1045">
            <v>9207</v>
          </cell>
          <cell r="L1045" t="str">
            <v>YEAR</v>
          </cell>
          <cell r="M1045">
            <v>2022</v>
          </cell>
        </row>
        <row r="1046">
          <cell r="I1046">
            <v>9210</v>
          </cell>
          <cell r="L1046" t="str">
            <v>DAY</v>
          </cell>
          <cell r="M1046">
            <v>2023</v>
          </cell>
        </row>
        <row r="1047">
          <cell r="I1047">
            <v>9210</v>
          </cell>
          <cell r="L1047" t="str">
            <v>MONTH</v>
          </cell>
          <cell r="M1047">
            <v>2023</v>
          </cell>
        </row>
        <row r="1048">
          <cell r="I1048">
            <v>9210</v>
          </cell>
          <cell r="L1048" t="str">
            <v>YEAR</v>
          </cell>
          <cell r="M1048">
            <v>2023</v>
          </cell>
        </row>
        <row r="1049">
          <cell r="I1049">
            <v>9210</v>
          </cell>
          <cell r="L1049" t="str">
            <v>DAY</v>
          </cell>
          <cell r="M1049">
            <v>2022</v>
          </cell>
        </row>
        <row r="1050">
          <cell r="I1050">
            <v>9210</v>
          </cell>
          <cell r="L1050" t="str">
            <v>MONTH</v>
          </cell>
          <cell r="M1050">
            <v>2022</v>
          </cell>
        </row>
        <row r="1051">
          <cell r="I1051">
            <v>9210</v>
          </cell>
          <cell r="L1051" t="str">
            <v>YEAR</v>
          </cell>
          <cell r="M1051">
            <v>2022</v>
          </cell>
        </row>
        <row r="1052">
          <cell r="I1052">
            <v>9211</v>
          </cell>
          <cell r="L1052" t="str">
            <v>DAY</v>
          </cell>
          <cell r="M1052">
            <v>2023</v>
          </cell>
        </row>
        <row r="1053">
          <cell r="I1053">
            <v>9211</v>
          </cell>
          <cell r="L1053" t="str">
            <v>MONTH</v>
          </cell>
          <cell r="M1053">
            <v>2023</v>
          </cell>
        </row>
        <row r="1054">
          <cell r="I1054">
            <v>9211</v>
          </cell>
          <cell r="L1054" t="str">
            <v>YEAR</v>
          </cell>
          <cell r="M1054">
            <v>2023</v>
          </cell>
        </row>
        <row r="1055">
          <cell r="I1055">
            <v>9211</v>
          </cell>
          <cell r="L1055" t="str">
            <v>DAY</v>
          </cell>
          <cell r="M1055">
            <v>2022</v>
          </cell>
        </row>
        <row r="1056">
          <cell r="I1056">
            <v>9211</v>
          </cell>
          <cell r="L1056" t="str">
            <v>MONTH</v>
          </cell>
          <cell r="M1056">
            <v>2022</v>
          </cell>
        </row>
        <row r="1057">
          <cell r="I1057">
            <v>9211</v>
          </cell>
          <cell r="L1057" t="str">
            <v>YEAR</v>
          </cell>
          <cell r="M1057">
            <v>2022</v>
          </cell>
        </row>
        <row r="1058">
          <cell r="I1058">
            <v>9220</v>
          </cell>
          <cell r="L1058" t="str">
            <v>DAY</v>
          </cell>
          <cell r="M1058">
            <v>2023</v>
          </cell>
        </row>
        <row r="1059">
          <cell r="I1059">
            <v>9220</v>
          </cell>
          <cell r="L1059" t="str">
            <v>MONTH</v>
          </cell>
          <cell r="M1059">
            <v>2023</v>
          </cell>
        </row>
        <row r="1060">
          <cell r="I1060">
            <v>9220</v>
          </cell>
          <cell r="L1060" t="str">
            <v>YEAR</v>
          </cell>
          <cell r="M1060">
            <v>2023</v>
          </cell>
        </row>
        <row r="1061">
          <cell r="I1061">
            <v>9220</v>
          </cell>
          <cell r="L1061" t="str">
            <v>DAY</v>
          </cell>
          <cell r="M1061">
            <v>2022</v>
          </cell>
        </row>
        <row r="1062">
          <cell r="I1062">
            <v>9220</v>
          </cell>
          <cell r="L1062" t="str">
            <v>MONTH</v>
          </cell>
          <cell r="M1062">
            <v>2022</v>
          </cell>
        </row>
        <row r="1063">
          <cell r="I1063">
            <v>9220</v>
          </cell>
          <cell r="L1063" t="str">
            <v>YEAR</v>
          </cell>
          <cell r="M1063">
            <v>2022</v>
          </cell>
        </row>
        <row r="1064">
          <cell r="I1064">
            <v>9230</v>
          </cell>
          <cell r="L1064" t="str">
            <v>DAY</v>
          </cell>
          <cell r="M1064">
            <v>2023</v>
          </cell>
        </row>
        <row r="1065">
          <cell r="I1065">
            <v>9230</v>
          </cell>
          <cell r="L1065" t="str">
            <v>MONTH</v>
          </cell>
          <cell r="M1065">
            <v>2023</v>
          </cell>
        </row>
        <row r="1066">
          <cell r="I1066">
            <v>9230</v>
          </cell>
          <cell r="L1066" t="str">
            <v>YEAR</v>
          </cell>
          <cell r="M1066">
            <v>2023</v>
          </cell>
        </row>
        <row r="1067">
          <cell r="I1067">
            <v>9230</v>
          </cell>
          <cell r="L1067" t="str">
            <v>DAY</v>
          </cell>
          <cell r="M1067">
            <v>2022</v>
          </cell>
        </row>
        <row r="1068">
          <cell r="I1068">
            <v>9230</v>
          </cell>
          <cell r="L1068" t="str">
            <v>MONTH</v>
          </cell>
          <cell r="M1068">
            <v>2022</v>
          </cell>
        </row>
        <row r="1069">
          <cell r="I1069">
            <v>9230</v>
          </cell>
          <cell r="L1069" t="str">
            <v>YEAR</v>
          </cell>
          <cell r="M1069">
            <v>2022</v>
          </cell>
        </row>
        <row r="1070">
          <cell r="I1070">
            <v>9235</v>
          </cell>
          <cell r="L1070" t="str">
            <v>DAY</v>
          </cell>
          <cell r="M1070">
            <v>2023</v>
          </cell>
        </row>
        <row r="1071">
          <cell r="I1071">
            <v>9235</v>
          </cell>
          <cell r="L1071" t="str">
            <v>MONTH</v>
          </cell>
          <cell r="M1071">
            <v>2023</v>
          </cell>
        </row>
        <row r="1072">
          <cell r="I1072">
            <v>9235</v>
          </cell>
          <cell r="L1072" t="str">
            <v>YEAR</v>
          </cell>
          <cell r="M1072">
            <v>2023</v>
          </cell>
        </row>
        <row r="1073">
          <cell r="I1073">
            <v>9235</v>
          </cell>
          <cell r="L1073" t="str">
            <v>DAY</v>
          </cell>
          <cell r="M1073">
            <v>2022</v>
          </cell>
        </row>
        <row r="1074">
          <cell r="I1074">
            <v>9235</v>
          </cell>
          <cell r="L1074" t="str">
            <v>MONTH</v>
          </cell>
          <cell r="M1074">
            <v>2022</v>
          </cell>
        </row>
        <row r="1075">
          <cell r="I1075">
            <v>9235</v>
          </cell>
          <cell r="L1075" t="str">
            <v>YEAR</v>
          </cell>
          <cell r="M1075">
            <v>2022</v>
          </cell>
        </row>
        <row r="1076">
          <cell r="I1076">
            <v>9236</v>
          </cell>
          <cell r="L1076" t="str">
            <v>DAY</v>
          </cell>
          <cell r="M1076">
            <v>2023</v>
          </cell>
        </row>
        <row r="1077">
          <cell r="I1077">
            <v>9236</v>
          </cell>
          <cell r="L1077" t="str">
            <v>MONTH</v>
          </cell>
          <cell r="M1077">
            <v>2023</v>
          </cell>
        </row>
        <row r="1078">
          <cell r="I1078">
            <v>9236</v>
          </cell>
          <cell r="L1078" t="str">
            <v>YEAR</v>
          </cell>
          <cell r="M1078">
            <v>2023</v>
          </cell>
        </row>
        <row r="1079">
          <cell r="I1079">
            <v>9236</v>
          </cell>
          <cell r="L1079" t="str">
            <v>DAY</v>
          </cell>
          <cell r="M1079">
            <v>2022</v>
          </cell>
        </row>
        <row r="1080">
          <cell r="I1080">
            <v>9236</v>
          </cell>
          <cell r="L1080" t="str">
            <v>MONTH</v>
          </cell>
          <cell r="M1080">
            <v>2022</v>
          </cell>
        </row>
        <row r="1081">
          <cell r="I1081">
            <v>9236</v>
          </cell>
          <cell r="L1081" t="str">
            <v>YEAR</v>
          </cell>
          <cell r="M1081">
            <v>2022</v>
          </cell>
        </row>
        <row r="1082">
          <cell r="I1082">
            <v>9250</v>
          </cell>
          <cell r="L1082" t="str">
            <v>DAY</v>
          </cell>
          <cell r="M1082">
            <v>2023</v>
          </cell>
        </row>
        <row r="1083">
          <cell r="I1083">
            <v>9250</v>
          </cell>
          <cell r="L1083" t="str">
            <v>MONTH</v>
          </cell>
          <cell r="M1083">
            <v>2023</v>
          </cell>
        </row>
        <row r="1084">
          <cell r="I1084">
            <v>9250</v>
          </cell>
          <cell r="L1084" t="str">
            <v>YEAR</v>
          </cell>
          <cell r="M1084">
            <v>2023</v>
          </cell>
        </row>
        <row r="1085">
          <cell r="I1085">
            <v>9250</v>
          </cell>
          <cell r="L1085" t="str">
            <v>DAY</v>
          </cell>
          <cell r="M1085">
            <v>2022</v>
          </cell>
        </row>
        <row r="1086">
          <cell r="I1086">
            <v>9250</v>
          </cell>
          <cell r="L1086" t="str">
            <v>MONTH</v>
          </cell>
          <cell r="M1086">
            <v>2022</v>
          </cell>
        </row>
        <row r="1087">
          <cell r="I1087">
            <v>9250</v>
          </cell>
          <cell r="L1087" t="str">
            <v>YEAR</v>
          </cell>
          <cell r="M1087">
            <v>2022</v>
          </cell>
        </row>
        <row r="1088">
          <cell r="I1088">
            <v>9251</v>
          </cell>
          <cell r="L1088" t="str">
            <v>DAY</v>
          </cell>
          <cell r="M1088">
            <v>2023</v>
          </cell>
        </row>
        <row r="1089">
          <cell r="I1089">
            <v>9251</v>
          </cell>
          <cell r="L1089" t="str">
            <v>MONTH</v>
          </cell>
          <cell r="M1089">
            <v>2023</v>
          </cell>
        </row>
        <row r="1090">
          <cell r="I1090">
            <v>9251</v>
          </cell>
          <cell r="L1090" t="str">
            <v>YEAR</v>
          </cell>
          <cell r="M1090">
            <v>2023</v>
          </cell>
        </row>
        <row r="1091">
          <cell r="I1091">
            <v>9251</v>
          </cell>
          <cell r="L1091" t="str">
            <v>DAY</v>
          </cell>
          <cell r="M1091">
            <v>2022</v>
          </cell>
        </row>
        <row r="1092">
          <cell r="I1092">
            <v>9251</v>
          </cell>
          <cell r="L1092" t="str">
            <v>MONTH</v>
          </cell>
          <cell r="M1092">
            <v>2022</v>
          </cell>
        </row>
        <row r="1093">
          <cell r="I1093">
            <v>9251</v>
          </cell>
          <cell r="L1093" t="str">
            <v>YEAR</v>
          </cell>
          <cell r="M1093">
            <v>2022</v>
          </cell>
        </row>
        <row r="1094">
          <cell r="I1094">
            <v>9252</v>
          </cell>
          <cell r="L1094" t="str">
            <v>DAY</v>
          </cell>
          <cell r="M1094">
            <v>2023</v>
          </cell>
        </row>
        <row r="1095">
          <cell r="I1095">
            <v>9252</v>
          </cell>
          <cell r="L1095" t="str">
            <v>MONTH</v>
          </cell>
          <cell r="M1095">
            <v>2023</v>
          </cell>
        </row>
        <row r="1096">
          <cell r="I1096">
            <v>9252</v>
          </cell>
          <cell r="L1096" t="str">
            <v>YEAR</v>
          </cell>
          <cell r="M1096">
            <v>2023</v>
          </cell>
        </row>
        <row r="1097">
          <cell r="I1097">
            <v>9252</v>
          </cell>
          <cell r="L1097" t="str">
            <v>DAY</v>
          </cell>
          <cell r="M1097">
            <v>2022</v>
          </cell>
        </row>
        <row r="1098">
          <cell r="I1098">
            <v>9252</v>
          </cell>
          <cell r="L1098" t="str">
            <v>MONTH</v>
          </cell>
          <cell r="M1098">
            <v>2022</v>
          </cell>
        </row>
        <row r="1099">
          <cell r="I1099">
            <v>9252</v>
          </cell>
          <cell r="L1099" t="str">
            <v>YEAR</v>
          </cell>
          <cell r="M1099">
            <v>2022</v>
          </cell>
        </row>
        <row r="1100">
          <cell r="I1100">
            <v>9253</v>
          </cell>
          <cell r="L1100" t="str">
            <v>DAY</v>
          </cell>
          <cell r="M1100">
            <v>2023</v>
          </cell>
        </row>
        <row r="1101">
          <cell r="I1101">
            <v>9253</v>
          </cell>
          <cell r="L1101" t="str">
            <v>MONTH</v>
          </cell>
          <cell r="M1101">
            <v>2023</v>
          </cell>
        </row>
        <row r="1102">
          <cell r="I1102">
            <v>9253</v>
          </cell>
          <cell r="L1102" t="str">
            <v>YEAR</v>
          </cell>
          <cell r="M1102">
            <v>2023</v>
          </cell>
        </row>
        <row r="1103">
          <cell r="I1103">
            <v>9253</v>
          </cell>
          <cell r="L1103" t="str">
            <v>DAY</v>
          </cell>
          <cell r="M1103">
            <v>2022</v>
          </cell>
        </row>
        <row r="1104">
          <cell r="I1104">
            <v>9253</v>
          </cell>
          <cell r="L1104" t="str">
            <v>MONTH</v>
          </cell>
          <cell r="M1104">
            <v>2022</v>
          </cell>
        </row>
        <row r="1105">
          <cell r="I1105">
            <v>9253</v>
          </cell>
          <cell r="L1105" t="str">
            <v>YEAR</v>
          </cell>
          <cell r="M1105">
            <v>2022</v>
          </cell>
        </row>
        <row r="1106">
          <cell r="I1106">
            <v>9254</v>
          </cell>
          <cell r="L1106" t="str">
            <v>DAY</v>
          </cell>
          <cell r="M1106">
            <v>2023</v>
          </cell>
        </row>
        <row r="1107">
          <cell r="I1107">
            <v>9254</v>
          </cell>
          <cell r="L1107" t="str">
            <v>MONTH</v>
          </cell>
          <cell r="M1107">
            <v>2023</v>
          </cell>
        </row>
        <row r="1108">
          <cell r="I1108">
            <v>9254</v>
          </cell>
          <cell r="L1108" t="str">
            <v>YEAR</v>
          </cell>
          <cell r="M1108">
            <v>2023</v>
          </cell>
        </row>
        <row r="1109">
          <cell r="I1109">
            <v>9254</v>
          </cell>
          <cell r="L1109" t="str">
            <v>DAY</v>
          </cell>
          <cell r="M1109">
            <v>2022</v>
          </cell>
        </row>
        <row r="1110">
          <cell r="I1110">
            <v>9254</v>
          </cell>
          <cell r="L1110" t="str">
            <v>MONTH</v>
          </cell>
          <cell r="M1110">
            <v>2022</v>
          </cell>
        </row>
        <row r="1111">
          <cell r="I1111">
            <v>9254</v>
          </cell>
          <cell r="L1111" t="str">
            <v>YEAR</v>
          </cell>
          <cell r="M1111">
            <v>2022</v>
          </cell>
        </row>
        <row r="1112">
          <cell r="I1112">
            <v>9255</v>
          </cell>
          <cell r="L1112" t="str">
            <v>DAY</v>
          </cell>
          <cell r="M1112">
            <v>2023</v>
          </cell>
        </row>
        <row r="1113">
          <cell r="I1113">
            <v>9255</v>
          </cell>
          <cell r="L1113" t="str">
            <v>MONTH</v>
          </cell>
          <cell r="M1113">
            <v>2023</v>
          </cell>
        </row>
        <row r="1114">
          <cell r="I1114">
            <v>9255</v>
          </cell>
          <cell r="L1114" t="str">
            <v>YEAR</v>
          </cell>
          <cell r="M1114">
            <v>2023</v>
          </cell>
        </row>
        <row r="1115">
          <cell r="I1115">
            <v>9255</v>
          </cell>
          <cell r="L1115" t="str">
            <v>DAY</v>
          </cell>
          <cell r="M1115">
            <v>2022</v>
          </cell>
        </row>
        <row r="1116">
          <cell r="I1116">
            <v>9255</v>
          </cell>
          <cell r="L1116" t="str">
            <v>MONTH</v>
          </cell>
          <cell r="M1116">
            <v>2022</v>
          </cell>
        </row>
        <row r="1117">
          <cell r="I1117">
            <v>9255</v>
          </cell>
          <cell r="L1117" t="str">
            <v>YEAR</v>
          </cell>
          <cell r="M1117">
            <v>2022</v>
          </cell>
        </row>
        <row r="1118">
          <cell r="I1118">
            <v>9256</v>
          </cell>
          <cell r="L1118" t="str">
            <v>DAY</v>
          </cell>
          <cell r="M1118">
            <v>2023</v>
          </cell>
        </row>
        <row r="1119">
          <cell r="I1119">
            <v>9256</v>
          </cell>
          <cell r="L1119" t="str">
            <v>MONTH</v>
          </cell>
          <cell r="M1119">
            <v>2023</v>
          </cell>
        </row>
        <row r="1120">
          <cell r="I1120">
            <v>9256</v>
          </cell>
          <cell r="L1120" t="str">
            <v>YEAR</v>
          </cell>
          <cell r="M1120">
            <v>2023</v>
          </cell>
        </row>
        <row r="1121">
          <cell r="I1121">
            <v>9256</v>
          </cell>
          <cell r="L1121" t="str">
            <v>DAY</v>
          </cell>
          <cell r="M1121">
            <v>2022</v>
          </cell>
        </row>
        <row r="1122">
          <cell r="I1122">
            <v>9256</v>
          </cell>
          <cell r="L1122" t="str">
            <v>MONTH</v>
          </cell>
          <cell r="M1122">
            <v>2022</v>
          </cell>
        </row>
        <row r="1123">
          <cell r="I1123">
            <v>9256</v>
          </cell>
          <cell r="L1123" t="str">
            <v>YEAR</v>
          </cell>
          <cell r="M1123">
            <v>2022</v>
          </cell>
        </row>
        <row r="1124">
          <cell r="I1124">
            <v>9257</v>
          </cell>
          <cell r="L1124" t="str">
            <v>DAY</v>
          </cell>
          <cell r="M1124">
            <v>2023</v>
          </cell>
        </row>
        <row r="1125">
          <cell r="I1125">
            <v>9257</v>
          </cell>
          <cell r="L1125" t="str">
            <v>MONTH</v>
          </cell>
          <cell r="M1125">
            <v>2023</v>
          </cell>
        </row>
        <row r="1126">
          <cell r="I1126">
            <v>9257</v>
          </cell>
          <cell r="L1126" t="str">
            <v>YEAR</v>
          </cell>
          <cell r="M1126">
            <v>2023</v>
          </cell>
        </row>
        <row r="1127">
          <cell r="I1127">
            <v>9257</v>
          </cell>
          <cell r="L1127" t="str">
            <v>DAY</v>
          </cell>
          <cell r="M1127">
            <v>2022</v>
          </cell>
        </row>
        <row r="1128">
          <cell r="I1128">
            <v>9257</v>
          </cell>
          <cell r="L1128" t="str">
            <v>MONTH</v>
          </cell>
          <cell r="M1128">
            <v>2022</v>
          </cell>
        </row>
        <row r="1129">
          <cell r="I1129">
            <v>9257</v>
          </cell>
          <cell r="L1129" t="str">
            <v>YEAR</v>
          </cell>
          <cell r="M1129">
            <v>2022</v>
          </cell>
        </row>
        <row r="1130">
          <cell r="I1130">
            <v>9258</v>
          </cell>
          <cell r="L1130" t="str">
            <v>DAY</v>
          </cell>
          <cell r="M1130">
            <v>2023</v>
          </cell>
        </row>
        <row r="1131">
          <cell r="I1131">
            <v>9258</v>
          </cell>
          <cell r="L1131" t="str">
            <v>MONTH</v>
          </cell>
          <cell r="M1131">
            <v>2023</v>
          </cell>
        </row>
        <row r="1132">
          <cell r="I1132">
            <v>9258</v>
          </cell>
          <cell r="L1132" t="str">
            <v>YEAR</v>
          </cell>
          <cell r="M1132">
            <v>2023</v>
          </cell>
        </row>
        <row r="1133">
          <cell r="I1133">
            <v>9258</v>
          </cell>
          <cell r="L1133" t="str">
            <v>DAY</v>
          </cell>
          <cell r="M1133">
            <v>2022</v>
          </cell>
        </row>
        <row r="1134">
          <cell r="I1134">
            <v>9258</v>
          </cell>
          <cell r="L1134" t="str">
            <v>MONTH</v>
          </cell>
          <cell r="M1134">
            <v>2022</v>
          </cell>
        </row>
        <row r="1135">
          <cell r="I1135">
            <v>9258</v>
          </cell>
          <cell r="L1135" t="str">
            <v>YEAR</v>
          </cell>
          <cell r="M1135">
            <v>2022</v>
          </cell>
        </row>
        <row r="1136">
          <cell r="I1136">
            <v>9301</v>
          </cell>
          <cell r="L1136" t="str">
            <v>DAY</v>
          </cell>
          <cell r="M1136">
            <v>2023</v>
          </cell>
          <cell r="V1136">
            <v>0</v>
          </cell>
        </row>
        <row r="1137">
          <cell r="I1137">
            <v>9301</v>
          </cell>
          <cell r="L1137" t="str">
            <v>MONTH</v>
          </cell>
          <cell r="M1137">
            <v>2023</v>
          </cell>
          <cell r="V1137">
            <v>0</v>
          </cell>
        </row>
        <row r="1138">
          <cell r="I1138">
            <v>9301</v>
          </cell>
          <cell r="L1138" t="str">
            <v>YEAR</v>
          </cell>
          <cell r="M1138">
            <v>2023</v>
          </cell>
          <cell r="V1138">
            <v>-238264.07399999999</v>
          </cell>
        </row>
        <row r="1139">
          <cell r="I1139">
            <v>9301</v>
          </cell>
          <cell r="L1139" t="str">
            <v>DAY</v>
          </cell>
          <cell r="M1139">
            <v>2022</v>
          </cell>
          <cell r="V1139">
            <v>0</v>
          </cell>
        </row>
        <row r="1140">
          <cell r="I1140">
            <v>9301</v>
          </cell>
          <cell r="L1140" t="str">
            <v>MONTH</v>
          </cell>
          <cell r="M1140">
            <v>2022</v>
          </cell>
          <cell r="V1140">
            <v>0</v>
          </cell>
        </row>
        <row r="1141">
          <cell r="I1141">
            <v>9301</v>
          </cell>
          <cell r="L1141" t="str">
            <v>YEAR</v>
          </cell>
          <cell r="M1141">
            <v>2022</v>
          </cell>
          <cell r="V1141">
            <v>-96260.395000000004</v>
          </cell>
        </row>
        <row r="1142">
          <cell r="I1142">
            <v>9308</v>
          </cell>
          <cell r="L1142" t="str">
            <v>DAY</v>
          </cell>
          <cell r="M1142">
            <v>2023</v>
          </cell>
          <cell r="V1142">
            <v>0</v>
          </cell>
        </row>
        <row r="1143">
          <cell r="I1143">
            <v>9308</v>
          </cell>
          <cell r="L1143" t="str">
            <v>MONTH</v>
          </cell>
          <cell r="M1143">
            <v>2023</v>
          </cell>
          <cell r="V1143">
            <v>0</v>
          </cell>
        </row>
        <row r="1144">
          <cell r="I1144">
            <v>9308</v>
          </cell>
          <cell r="L1144" t="str">
            <v>YEAR</v>
          </cell>
          <cell r="M1144">
            <v>2023</v>
          </cell>
          <cell r="V1144">
            <v>0</v>
          </cell>
        </row>
        <row r="1145">
          <cell r="I1145">
            <v>9308</v>
          </cell>
          <cell r="L1145" t="str">
            <v>DAY</v>
          </cell>
          <cell r="M1145">
            <v>2022</v>
          </cell>
          <cell r="V1145">
            <v>0</v>
          </cell>
        </row>
        <row r="1146">
          <cell r="I1146">
            <v>9308</v>
          </cell>
          <cell r="L1146" t="str">
            <v>MONTH</v>
          </cell>
          <cell r="M1146">
            <v>2022</v>
          </cell>
          <cell r="V1146">
            <v>0</v>
          </cell>
        </row>
        <row r="1147">
          <cell r="I1147">
            <v>9308</v>
          </cell>
          <cell r="L1147" t="str">
            <v>YEAR</v>
          </cell>
          <cell r="M1147">
            <v>2022</v>
          </cell>
          <cell r="V1147">
            <v>0</v>
          </cell>
        </row>
        <row r="1148">
          <cell r="I1148">
            <v>9400</v>
          </cell>
          <cell r="L1148" t="str">
            <v>DAY</v>
          </cell>
          <cell r="M1148">
            <v>2023</v>
          </cell>
        </row>
        <row r="1149">
          <cell r="I1149">
            <v>9400</v>
          </cell>
          <cell r="L1149" t="str">
            <v>MONTH</v>
          </cell>
          <cell r="M1149">
            <v>2023</v>
          </cell>
        </row>
        <row r="1150">
          <cell r="I1150">
            <v>9400</v>
          </cell>
          <cell r="L1150" t="str">
            <v>YEAR</v>
          </cell>
          <cell r="M1150">
            <v>2023</v>
          </cell>
        </row>
        <row r="1151">
          <cell r="I1151">
            <v>9400</v>
          </cell>
          <cell r="L1151" t="str">
            <v>DAY</v>
          </cell>
          <cell r="M1151">
            <v>2022</v>
          </cell>
        </row>
        <row r="1152">
          <cell r="I1152">
            <v>9400</v>
          </cell>
          <cell r="L1152" t="str">
            <v>MONTH</v>
          </cell>
          <cell r="M1152">
            <v>2022</v>
          </cell>
        </row>
        <row r="1153">
          <cell r="I1153">
            <v>9400</v>
          </cell>
          <cell r="L1153" t="str">
            <v>YEAR</v>
          </cell>
          <cell r="M1153">
            <v>2022</v>
          </cell>
        </row>
        <row r="1154">
          <cell r="I1154">
            <v>9900</v>
          </cell>
          <cell r="L1154" t="str">
            <v>DAY</v>
          </cell>
          <cell r="M1154">
            <v>2023</v>
          </cell>
        </row>
        <row r="1155">
          <cell r="I1155">
            <v>9900</v>
          </cell>
          <cell r="L1155" t="str">
            <v>MONTH</v>
          </cell>
          <cell r="M1155">
            <v>2023</v>
          </cell>
        </row>
        <row r="1156">
          <cell r="I1156">
            <v>9900</v>
          </cell>
          <cell r="L1156" t="str">
            <v>YEAR</v>
          </cell>
          <cell r="M1156">
            <v>2023</v>
          </cell>
        </row>
        <row r="1157">
          <cell r="I1157">
            <v>9900</v>
          </cell>
          <cell r="L1157" t="str">
            <v>DAY</v>
          </cell>
          <cell r="M1157">
            <v>2022</v>
          </cell>
        </row>
        <row r="1158">
          <cell r="I1158">
            <v>9900</v>
          </cell>
          <cell r="L1158" t="str">
            <v>MONTH</v>
          </cell>
          <cell r="M1158">
            <v>2022</v>
          </cell>
        </row>
        <row r="1159">
          <cell r="I1159">
            <v>9900</v>
          </cell>
          <cell r="L1159" t="str">
            <v>YEAR</v>
          </cell>
          <cell r="M1159">
            <v>2022</v>
          </cell>
        </row>
        <row r="1160">
          <cell r="I1160">
            <v>9901</v>
          </cell>
          <cell r="L1160" t="str">
            <v>DAY</v>
          </cell>
          <cell r="M1160">
            <v>2023</v>
          </cell>
        </row>
        <row r="1161">
          <cell r="I1161">
            <v>9901</v>
          </cell>
          <cell r="L1161" t="str">
            <v>MONTH</v>
          </cell>
          <cell r="M1161">
            <v>2023</v>
          </cell>
        </row>
        <row r="1162">
          <cell r="I1162">
            <v>9901</v>
          </cell>
          <cell r="L1162" t="str">
            <v>YEAR</v>
          </cell>
          <cell r="M1162">
            <v>2023</v>
          </cell>
        </row>
        <row r="1163">
          <cell r="I1163">
            <v>9901</v>
          </cell>
          <cell r="L1163" t="str">
            <v>DAY</v>
          </cell>
          <cell r="M1163">
            <v>2022</v>
          </cell>
        </row>
        <row r="1164">
          <cell r="I1164">
            <v>9901</v>
          </cell>
          <cell r="L1164" t="str">
            <v>MONTH</v>
          </cell>
          <cell r="M1164">
            <v>2022</v>
          </cell>
        </row>
        <row r="1165">
          <cell r="I1165">
            <v>9901</v>
          </cell>
          <cell r="L1165" t="str">
            <v>YEAR</v>
          </cell>
          <cell r="M1165">
            <v>2022</v>
          </cell>
        </row>
        <row r="1166">
          <cell r="I1166">
            <v>9902</v>
          </cell>
          <cell r="L1166" t="str">
            <v>DAY</v>
          </cell>
          <cell r="M1166">
            <v>2023</v>
          </cell>
        </row>
        <row r="1167">
          <cell r="I1167">
            <v>9902</v>
          </cell>
          <cell r="L1167" t="str">
            <v>MONTH</v>
          </cell>
          <cell r="M1167">
            <v>2023</v>
          </cell>
        </row>
        <row r="1168">
          <cell r="I1168">
            <v>9902</v>
          </cell>
          <cell r="L1168" t="str">
            <v>YEAR</v>
          </cell>
          <cell r="M1168">
            <v>2023</v>
          </cell>
        </row>
        <row r="1169">
          <cell r="I1169">
            <v>9902</v>
          </cell>
          <cell r="L1169" t="str">
            <v>DAY</v>
          </cell>
          <cell r="M1169">
            <v>2022</v>
          </cell>
        </row>
        <row r="1170">
          <cell r="I1170">
            <v>9902</v>
          </cell>
          <cell r="L1170" t="str">
            <v>MONTH</v>
          </cell>
          <cell r="M1170">
            <v>2022</v>
          </cell>
        </row>
        <row r="1171">
          <cell r="I1171">
            <v>9902</v>
          </cell>
          <cell r="L1171" t="str">
            <v>YEAR</v>
          </cell>
          <cell r="M1171">
            <v>2022</v>
          </cell>
        </row>
        <row r="1172">
          <cell r="I1172" t="str">
            <v>9902I</v>
          </cell>
          <cell r="L1172" t="str">
            <v>DAY</v>
          </cell>
          <cell r="M1172">
            <v>2023</v>
          </cell>
        </row>
        <row r="1173">
          <cell r="I1173" t="str">
            <v>9902I</v>
          </cell>
          <cell r="L1173" t="str">
            <v>MONTH</v>
          </cell>
          <cell r="M1173">
            <v>2023</v>
          </cell>
        </row>
        <row r="1174">
          <cell r="I1174" t="str">
            <v>9902I</v>
          </cell>
          <cell r="L1174" t="str">
            <v>YEAR</v>
          </cell>
          <cell r="M1174">
            <v>2023</v>
          </cell>
        </row>
        <row r="1175">
          <cell r="I1175" t="str">
            <v>9902I</v>
          </cell>
          <cell r="L1175" t="str">
            <v>DAY</v>
          </cell>
          <cell r="M1175">
            <v>2022</v>
          </cell>
        </row>
        <row r="1176">
          <cell r="I1176" t="str">
            <v>9902I</v>
          </cell>
          <cell r="L1176" t="str">
            <v>MONTH</v>
          </cell>
          <cell r="M1176">
            <v>2022</v>
          </cell>
        </row>
        <row r="1177">
          <cell r="I1177" t="str">
            <v>9902I</v>
          </cell>
          <cell r="L1177" t="str">
            <v>YEAR</v>
          </cell>
          <cell r="M1177">
            <v>2022</v>
          </cell>
        </row>
        <row r="1178">
          <cell r="I1178">
            <v>9903</v>
          </cell>
          <cell r="L1178" t="str">
            <v>DAY</v>
          </cell>
          <cell r="M1178">
            <v>2023</v>
          </cell>
        </row>
        <row r="1179">
          <cell r="I1179">
            <v>9903</v>
          </cell>
          <cell r="L1179" t="str">
            <v>MONTH</v>
          </cell>
          <cell r="M1179">
            <v>2023</v>
          </cell>
        </row>
        <row r="1180">
          <cell r="I1180">
            <v>9903</v>
          </cell>
          <cell r="L1180" t="str">
            <v>YEAR</v>
          </cell>
          <cell r="M1180">
            <v>2023</v>
          </cell>
        </row>
        <row r="1181">
          <cell r="I1181">
            <v>9903</v>
          </cell>
          <cell r="L1181" t="str">
            <v>DAY</v>
          </cell>
          <cell r="M1181">
            <v>2022</v>
          </cell>
        </row>
        <row r="1182">
          <cell r="I1182">
            <v>9903</v>
          </cell>
          <cell r="L1182" t="str">
            <v>MONTH</v>
          </cell>
          <cell r="M1182">
            <v>2022</v>
          </cell>
        </row>
        <row r="1183">
          <cell r="I1183">
            <v>9903</v>
          </cell>
          <cell r="L1183" t="str">
            <v>YEAR</v>
          </cell>
          <cell r="M1183">
            <v>2022</v>
          </cell>
        </row>
        <row r="1184">
          <cell r="I1184">
            <v>9904</v>
          </cell>
          <cell r="L1184" t="str">
            <v>DAY</v>
          </cell>
          <cell r="M1184">
            <v>2023</v>
          </cell>
        </row>
        <row r="1185">
          <cell r="I1185">
            <v>9904</v>
          </cell>
          <cell r="L1185" t="str">
            <v>MONTH</v>
          </cell>
          <cell r="M1185">
            <v>2023</v>
          </cell>
        </row>
        <row r="1186">
          <cell r="I1186">
            <v>9904</v>
          </cell>
          <cell r="L1186" t="str">
            <v>YEAR</v>
          </cell>
          <cell r="M1186">
            <v>2023</v>
          </cell>
        </row>
        <row r="1187">
          <cell r="I1187">
            <v>9904</v>
          </cell>
          <cell r="L1187" t="str">
            <v>DAY</v>
          </cell>
          <cell r="M1187">
            <v>2022</v>
          </cell>
        </row>
        <row r="1188">
          <cell r="I1188">
            <v>9904</v>
          </cell>
          <cell r="L1188" t="str">
            <v>MONTH</v>
          </cell>
          <cell r="M1188">
            <v>2022</v>
          </cell>
        </row>
        <row r="1189">
          <cell r="I1189">
            <v>9904</v>
          </cell>
          <cell r="L1189" t="str">
            <v>YEAR</v>
          </cell>
          <cell r="M1189">
            <v>2022</v>
          </cell>
        </row>
        <row r="1190">
          <cell r="I1190">
            <v>9905</v>
          </cell>
          <cell r="L1190" t="str">
            <v>DAY</v>
          </cell>
          <cell r="M1190">
            <v>2023</v>
          </cell>
        </row>
        <row r="1191">
          <cell r="I1191">
            <v>9905</v>
          </cell>
          <cell r="L1191" t="str">
            <v>MONTH</v>
          </cell>
          <cell r="M1191">
            <v>2023</v>
          </cell>
        </row>
        <row r="1192">
          <cell r="I1192">
            <v>9905</v>
          </cell>
          <cell r="L1192" t="str">
            <v>YEAR</v>
          </cell>
          <cell r="M1192">
            <v>2023</v>
          </cell>
        </row>
        <row r="1193">
          <cell r="I1193">
            <v>9905</v>
          </cell>
          <cell r="L1193" t="str">
            <v>DAY</v>
          </cell>
          <cell r="M1193">
            <v>2022</v>
          </cell>
        </row>
        <row r="1194">
          <cell r="I1194">
            <v>9905</v>
          </cell>
          <cell r="L1194" t="str">
            <v>MONTH</v>
          </cell>
          <cell r="M1194">
            <v>2022</v>
          </cell>
        </row>
        <row r="1195">
          <cell r="I1195">
            <v>9905</v>
          </cell>
          <cell r="L1195" t="str">
            <v>YEAR</v>
          </cell>
          <cell r="M1195">
            <v>2022</v>
          </cell>
        </row>
        <row r="1196">
          <cell r="I1196">
            <v>9906</v>
          </cell>
          <cell r="L1196" t="str">
            <v>DAY</v>
          </cell>
          <cell r="M1196">
            <v>2023</v>
          </cell>
        </row>
        <row r="1197">
          <cell r="I1197">
            <v>9906</v>
          </cell>
          <cell r="L1197" t="str">
            <v>MONTH</v>
          </cell>
          <cell r="M1197">
            <v>2023</v>
          </cell>
        </row>
        <row r="1198">
          <cell r="I1198">
            <v>9906</v>
          </cell>
          <cell r="L1198" t="str">
            <v>YEAR</v>
          </cell>
          <cell r="M1198">
            <v>2023</v>
          </cell>
        </row>
        <row r="1199">
          <cell r="I1199">
            <v>9906</v>
          </cell>
          <cell r="L1199" t="str">
            <v>DAY</v>
          </cell>
          <cell r="M1199">
            <v>2022</v>
          </cell>
        </row>
        <row r="1200">
          <cell r="I1200">
            <v>9906</v>
          </cell>
          <cell r="L1200" t="str">
            <v>MONTH</v>
          </cell>
          <cell r="M1200">
            <v>2022</v>
          </cell>
        </row>
        <row r="1201">
          <cell r="I1201">
            <v>9906</v>
          </cell>
          <cell r="L1201" t="str">
            <v>YEAR</v>
          </cell>
          <cell r="M1201">
            <v>2022</v>
          </cell>
        </row>
        <row r="1202">
          <cell r="I1202" t="str">
            <v>9908I</v>
          </cell>
          <cell r="L1202" t="str">
            <v>DAY</v>
          </cell>
          <cell r="M1202">
            <v>2023</v>
          </cell>
        </row>
        <row r="1203">
          <cell r="I1203" t="str">
            <v>9908I</v>
          </cell>
          <cell r="L1203" t="str">
            <v>MONTH</v>
          </cell>
          <cell r="M1203">
            <v>2023</v>
          </cell>
        </row>
        <row r="1204">
          <cell r="I1204" t="str">
            <v>9908I</v>
          </cell>
          <cell r="L1204" t="str">
            <v>YEAR</v>
          </cell>
          <cell r="M1204">
            <v>2023</v>
          </cell>
        </row>
        <row r="1205">
          <cell r="I1205" t="str">
            <v>9908I</v>
          </cell>
          <cell r="L1205" t="str">
            <v>DAY</v>
          </cell>
          <cell r="M1205">
            <v>2022</v>
          </cell>
        </row>
        <row r="1206">
          <cell r="I1206" t="str">
            <v>9908I</v>
          </cell>
          <cell r="L1206" t="str">
            <v>MONTH</v>
          </cell>
          <cell r="M1206">
            <v>2022</v>
          </cell>
        </row>
        <row r="1207">
          <cell r="I1207" t="str">
            <v>9908I</v>
          </cell>
          <cell r="L1207" t="str">
            <v>YEAR</v>
          </cell>
          <cell r="M1207">
            <v>2022</v>
          </cell>
        </row>
        <row r="1208">
          <cell r="I1208" t="str">
            <v>9909I</v>
          </cell>
          <cell r="L1208" t="str">
            <v>DAY</v>
          </cell>
          <cell r="M1208">
            <v>2023</v>
          </cell>
        </row>
        <row r="1209">
          <cell r="I1209" t="str">
            <v>9909I</v>
          </cell>
          <cell r="L1209" t="str">
            <v>MONTH</v>
          </cell>
          <cell r="M1209">
            <v>2023</v>
          </cell>
        </row>
        <row r="1210">
          <cell r="I1210" t="str">
            <v>9909I</v>
          </cell>
          <cell r="L1210" t="str">
            <v>YEAR</v>
          </cell>
          <cell r="M1210">
            <v>2023</v>
          </cell>
        </row>
        <row r="1211">
          <cell r="I1211" t="str">
            <v>9909I</v>
          </cell>
          <cell r="L1211" t="str">
            <v>DAY</v>
          </cell>
          <cell r="M1211">
            <v>2022</v>
          </cell>
        </row>
        <row r="1212">
          <cell r="I1212" t="str">
            <v>9909I</v>
          </cell>
          <cell r="L1212" t="str">
            <v>MONTH</v>
          </cell>
          <cell r="M1212">
            <v>2022</v>
          </cell>
        </row>
        <row r="1213">
          <cell r="I1213" t="str">
            <v>9909I</v>
          </cell>
          <cell r="L1213" t="str">
            <v>YEAR</v>
          </cell>
          <cell r="M1213">
            <v>2022</v>
          </cell>
        </row>
        <row r="1214">
          <cell r="I1214">
            <v>9998</v>
          </cell>
          <cell r="L1214" t="str">
            <v>DAY</v>
          </cell>
          <cell r="M1214">
            <v>2023</v>
          </cell>
          <cell r="V1214">
            <v>0</v>
          </cell>
        </row>
        <row r="1215">
          <cell r="I1215">
            <v>9998</v>
          </cell>
          <cell r="L1215" t="str">
            <v>MONTH</v>
          </cell>
          <cell r="M1215">
            <v>2023</v>
          </cell>
          <cell r="V1215">
            <v>0</v>
          </cell>
        </row>
        <row r="1216">
          <cell r="I1216">
            <v>9998</v>
          </cell>
          <cell r="L1216" t="str">
            <v>YEAR</v>
          </cell>
          <cell r="M1216">
            <v>2023</v>
          </cell>
          <cell r="V1216">
            <v>0</v>
          </cell>
        </row>
        <row r="1217">
          <cell r="I1217">
            <v>9998</v>
          </cell>
          <cell r="L1217" t="str">
            <v>DAY</v>
          </cell>
          <cell r="M1217">
            <v>2022</v>
          </cell>
          <cell r="V1217">
            <v>0</v>
          </cell>
        </row>
        <row r="1218">
          <cell r="I1218">
            <v>9998</v>
          </cell>
          <cell r="L1218" t="str">
            <v>MONTH</v>
          </cell>
          <cell r="M1218">
            <v>2022</v>
          </cell>
          <cell r="V1218">
            <v>0</v>
          </cell>
        </row>
        <row r="1219">
          <cell r="I1219">
            <v>9998</v>
          </cell>
          <cell r="L1219" t="str">
            <v>YEAR</v>
          </cell>
          <cell r="M1219">
            <v>2022</v>
          </cell>
          <cell r="V1219">
            <v>0</v>
          </cell>
        </row>
        <row r="1220">
          <cell r="I1220">
            <v>9999</v>
          </cell>
          <cell r="L1220" t="str">
            <v>DAY</v>
          </cell>
          <cell r="M1220">
            <v>2023</v>
          </cell>
          <cell r="V1220">
            <v>0</v>
          </cell>
        </row>
        <row r="1221">
          <cell r="I1221">
            <v>9999</v>
          </cell>
          <cell r="L1221" t="str">
            <v>MONTH</v>
          </cell>
          <cell r="M1221">
            <v>2023</v>
          </cell>
          <cell r="V1221">
            <v>0</v>
          </cell>
        </row>
        <row r="1222">
          <cell r="I1222">
            <v>9999</v>
          </cell>
          <cell r="L1222" t="str">
            <v>YEAR</v>
          </cell>
          <cell r="M1222">
            <v>2023</v>
          </cell>
          <cell r="V1222">
            <v>0</v>
          </cell>
        </row>
        <row r="1223">
          <cell r="I1223">
            <v>9999</v>
          </cell>
          <cell r="L1223" t="str">
            <v>DAY</v>
          </cell>
          <cell r="M1223">
            <v>2022</v>
          </cell>
          <cell r="V1223">
            <v>0</v>
          </cell>
        </row>
        <row r="1224">
          <cell r="I1224">
            <v>9999</v>
          </cell>
          <cell r="L1224" t="str">
            <v>MONTH</v>
          </cell>
          <cell r="M1224">
            <v>2022</v>
          </cell>
          <cell r="V1224">
            <v>0</v>
          </cell>
        </row>
        <row r="1225">
          <cell r="I1225">
            <v>9999</v>
          </cell>
          <cell r="L1225" t="str">
            <v>YEAR</v>
          </cell>
          <cell r="M1225">
            <v>2022</v>
          </cell>
          <cell r="V1225">
            <v>0</v>
          </cell>
        </row>
        <row r="1226">
          <cell r="I1226">
            <v>9000</v>
          </cell>
          <cell r="L1226" t="str">
            <v>DAY</v>
          </cell>
          <cell r="M1226">
            <v>2023</v>
          </cell>
        </row>
        <row r="1227">
          <cell r="I1227">
            <v>9000</v>
          </cell>
          <cell r="L1227" t="str">
            <v>MONTH</v>
          </cell>
          <cell r="M1227">
            <v>2023</v>
          </cell>
        </row>
        <row r="1228">
          <cell r="I1228">
            <v>9000</v>
          </cell>
          <cell r="L1228" t="str">
            <v>YEAR</v>
          </cell>
          <cell r="M1228">
            <v>2023</v>
          </cell>
        </row>
        <row r="1229">
          <cell r="I1229">
            <v>9000</v>
          </cell>
          <cell r="L1229" t="str">
            <v>DAY</v>
          </cell>
          <cell r="M1229">
            <v>2022</v>
          </cell>
        </row>
        <row r="1230">
          <cell r="I1230">
            <v>9000</v>
          </cell>
          <cell r="L1230" t="str">
            <v>MONTH</v>
          </cell>
          <cell r="M1230">
            <v>2022</v>
          </cell>
        </row>
        <row r="1231">
          <cell r="I1231">
            <v>9000</v>
          </cell>
          <cell r="L1231" t="str">
            <v>YEAR</v>
          </cell>
          <cell r="M1231">
            <v>2022</v>
          </cell>
        </row>
        <row r="1232">
          <cell r="I1232">
            <v>9001</v>
          </cell>
          <cell r="L1232" t="str">
            <v>DAY</v>
          </cell>
          <cell r="M1232">
            <v>2023</v>
          </cell>
        </row>
        <row r="1233">
          <cell r="I1233">
            <v>9001</v>
          </cell>
          <cell r="L1233" t="str">
            <v>MONTH</v>
          </cell>
          <cell r="M1233">
            <v>2023</v>
          </cell>
        </row>
        <row r="1234">
          <cell r="I1234">
            <v>9001</v>
          </cell>
          <cell r="L1234" t="str">
            <v>YEAR</v>
          </cell>
          <cell r="M1234">
            <v>2023</v>
          </cell>
        </row>
        <row r="1235">
          <cell r="I1235">
            <v>9001</v>
          </cell>
          <cell r="L1235" t="str">
            <v>DAY</v>
          </cell>
          <cell r="M1235">
            <v>2022</v>
          </cell>
        </row>
        <row r="1236">
          <cell r="I1236">
            <v>9001</v>
          </cell>
          <cell r="L1236" t="str">
            <v>MONTH</v>
          </cell>
          <cell r="M1236">
            <v>2022</v>
          </cell>
        </row>
        <row r="1237">
          <cell r="I1237">
            <v>9001</v>
          </cell>
          <cell r="L1237" t="str">
            <v>YEAR</v>
          </cell>
          <cell r="M1237">
            <v>2022</v>
          </cell>
        </row>
        <row r="1238">
          <cell r="I1238">
            <v>9005</v>
          </cell>
          <cell r="L1238" t="str">
            <v>DAY</v>
          </cell>
          <cell r="M1238">
            <v>2023</v>
          </cell>
        </row>
        <row r="1239">
          <cell r="I1239">
            <v>9005</v>
          </cell>
          <cell r="L1239" t="str">
            <v>MONTH</v>
          </cell>
          <cell r="M1239">
            <v>2023</v>
          </cell>
        </row>
        <row r="1240">
          <cell r="I1240">
            <v>9005</v>
          </cell>
          <cell r="L1240" t="str">
            <v>YEAR</v>
          </cell>
          <cell r="M1240">
            <v>2023</v>
          </cell>
        </row>
        <row r="1241">
          <cell r="I1241">
            <v>9005</v>
          </cell>
          <cell r="L1241" t="str">
            <v>DAY</v>
          </cell>
          <cell r="M1241">
            <v>2022</v>
          </cell>
        </row>
        <row r="1242">
          <cell r="I1242">
            <v>9005</v>
          </cell>
          <cell r="L1242" t="str">
            <v>MONTH</v>
          </cell>
          <cell r="M1242">
            <v>2022</v>
          </cell>
        </row>
        <row r="1243">
          <cell r="I1243">
            <v>9005</v>
          </cell>
          <cell r="L1243" t="str">
            <v>YEAR</v>
          </cell>
          <cell r="M1243">
            <v>2022</v>
          </cell>
        </row>
        <row r="1244">
          <cell r="I1244">
            <v>9006</v>
          </cell>
          <cell r="L1244" t="str">
            <v>DAY</v>
          </cell>
          <cell r="M1244">
            <v>2023</v>
          </cell>
        </row>
        <row r="1245">
          <cell r="I1245">
            <v>9006</v>
          </cell>
          <cell r="L1245" t="str">
            <v>MONTH</v>
          </cell>
          <cell r="M1245">
            <v>2023</v>
          </cell>
        </row>
        <row r="1246">
          <cell r="I1246">
            <v>9006</v>
          </cell>
          <cell r="L1246" t="str">
            <v>YEAR</v>
          </cell>
          <cell r="M1246">
            <v>2023</v>
          </cell>
        </row>
        <row r="1247">
          <cell r="I1247">
            <v>9006</v>
          </cell>
          <cell r="L1247" t="str">
            <v>DAY</v>
          </cell>
          <cell r="M1247">
            <v>2022</v>
          </cell>
        </row>
        <row r="1248">
          <cell r="I1248">
            <v>9006</v>
          </cell>
          <cell r="L1248" t="str">
            <v>MONTH</v>
          </cell>
          <cell r="M1248">
            <v>2022</v>
          </cell>
        </row>
        <row r="1249">
          <cell r="I1249">
            <v>9006</v>
          </cell>
          <cell r="L1249" t="str">
            <v>YEAR</v>
          </cell>
          <cell r="M1249">
            <v>2022</v>
          </cell>
        </row>
        <row r="1250">
          <cell r="I1250">
            <v>9013</v>
          </cell>
          <cell r="L1250" t="str">
            <v>DAY</v>
          </cell>
          <cell r="M1250">
            <v>2023</v>
          </cell>
        </row>
        <row r="1251">
          <cell r="I1251">
            <v>9013</v>
          </cell>
          <cell r="L1251" t="str">
            <v>MONTH</v>
          </cell>
          <cell r="M1251">
            <v>2023</v>
          </cell>
        </row>
        <row r="1252">
          <cell r="I1252">
            <v>9013</v>
          </cell>
          <cell r="L1252" t="str">
            <v>YEAR</v>
          </cell>
          <cell r="M1252">
            <v>2023</v>
          </cell>
        </row>
        <row r="1253">
          <cell r="I1253">
            <v>9013</v>
          </cell>
          <cell r="L1253" t="str">
            <v>DAY</v>
          </cell>
          <cell r="M1253">
            <v>2022</v>
          </cell>
        </row>
        <row r="1254">
          <cell r="I1254">
            <v>9013</v>
          </cell>
          <cell r="L1254" t="str">
            <v>MONTH</v>
          </cell>
          <cell r="M1254">
            <v>2022</v>
          </cell>
        </row>
        <row r="1255">
          <cell r="I1255">
            <v>9013</v>
          </cell>
          <cell r="L1255" t="str">
            <v>YEAR</v>
          </cell>
          <cell r="M1255">
            <v>2022</v>
          </cell>
        </row>
        <row r="1256">
          <cell r="I1256">
            <v>9014</v>
          </cell>
          <cell r="L1256" t="str">
            <v>DAY</v>
          </cell>
          <cell r="M1256">
            <v>2023</v>
          </cell>
        </row>
        <row r="1257">
          <cell r="I1257">
            <v>9014</v>
          </cell>
          <cell r="L1257" t="str">
            <v>MONTH</v>
          </cell>
          <cell r="M1257">
            <v>2023</v>
          </cell>
        </row>
        <row r="1258">
          <cell r="I1258">
            <v>9014</v>
          </cell>
          <cell r="L1258" t="str">
            <v>YEAR</v>
          </cell>
          <cell r="M1258">
            <v>2023</v>
          </cell>
        </row>
        <row r="1259">
          <cell r="I1259">
            <v>9014</v>
          </cell>
          <cell r="L1259" t="str">
            <v>DAY</v>
          </cell>
          <cell r="M1259">
            <v>2022</v>
          </cell>
        </row>
        <row r="1260">
          <cell r="I1260">
            <v>9014</v>
          </cell>
          <cell r="L1260" t="str">
            <v>MONTH</v>
          </cell>
          <cell r="M1260">
            <v>2022</v>
          </cell>
        </row>
        <row r="1261">
          <cell r="I1261">
            <v>9014</v>
          </cell>
          <cell r="L1261" t="str">
            <v>YEAR</v>
          </cell>
          <cell r="M1261">
            <v>2022</v>
          </cell>
        </row>
        <row r="1262">
          <cell r="I1262">
            <v>9100</v>
          </cell>
          <cell r="L1262" t="str">
            <v>DAY</v>
          </cell>
          <cell r="M1262">
            <v>2023</v>
          </cell>
        </row>
        <row r="1263">
          <cell r="I1263">
            <v>9100</v>
          </cell>
          <cell r="L1263" t="str">
            <v>MONTH</v>
          </cell>
          <cell r="M1263">
            <v>2023</v>
          </cell>
        </row>
        <row r="1264">
          <cell r="I1264">
            <v>9100</v>
          </cell>
          <cell r="L1264" t="str">
            <v>YEAR</v>
          </cell>
          <cell r="M1264">
            <v>2023</v>
          </cell>
        </row>
        <row r="1265">
          <cell r="I1265">
            <v>9100</v>
          </cell>
          <cell r="L1265" t="str">
            <v>DAY</v>
          </cell>
          <cell r="M1265">
            <v>2022</v>
          </cell>
        </row>
        <row r="1266">
          <cell r="I1266">
            <v>9100</v>
          </cell>
          <cell r="L1266" t="str">
            <v>MONTH</v>
          </cell>
          <cell r="M1266">
            <v>2022</v>
          </cell>
        </row>
        <row r="1267">
          <cell r="I1267">
            <v>9100</v>
          </cell>
          <cell r="L1267" t="str">
            <v>YEAR</v>
          </cell>
          <cell r="M1267">
            <v>2022</v>
          </cell>
        </row>
        <row r="1268">
          <cell r="I1268">
            <v>9101</v>
          </cell>
          <cell r="L1268" t="str">
            <v>DAY</v>
          </cell>
          <cell r="M1268">
            <v>2023</v>
          </cell>
        </row>
        <row r="1269">
          <cell r="I1269">
            <v>9101</v>
          </cell>
          <cell r="L1269" t="str">
            <v>MONTH</v>
          </cell>
          <cell r="M1269">
            <v>2023</v>
          </cell>
        </row>
        <row r="1270">
          <cell r="I1270">
            <v>9101</v>
          </cell>
          <cell r="L1270" t="str">
            <v>YEAR</v>
          </cell>
          <cell r="M1270">
            <v>2023</v>
          </cell>
        </row>
        <row r="1271">
          <cell r="I1271">
            <v>9101</v>
          </cell>
          <cell r="L1271" t="str">
            <v>DAY</v>
          </cell>
          <cell r="M1271">
            <v>2022</v>
          </cell>
        </row>
        <row r="1272">
          <cell r="I1272">
            <v>9101</v>
          </cell>
          <cell r="L1272" t="str">
            <v>MONTH</v>
          </cell>
          <cell r="M1272">
            <v>2022</v>
          </cell>
        </row>
        <row r="1273">
          <cell r="I1273">
            <v>9101</v>
          </cell>
          <cell r="L1273" t="str">
            <v>YEAR</v>
          </cell>
          <cell r="M1273">
            <v>2022</v>
          </cell>
        </row>
        <row r="1274">
          <cell r="I1274">
            <v>9102</v>
          </cell>
          <cell r="L1274" t="str">
            <v>DAY</v>
          </cell>
          <cell r="M1274">
            <v>2023</v>
          </cell>
        </row>
        <row r="1275">
          <cell r="I1275">
            <v>9102</v>
          </cell>
          <cell r="L1275" t="str">
            <v>MONTH</v>
          </cell>
          <cell r="M1275">
            <v>2023</v>
          </cell>
        </row>
        <row r="1276">
          <cell r="I1276">
            <v>9102</v>
          </cell>
          <cell r="L1276" t="str">
            <v>YEAR</v>
          </cell>
          <cell r="M1276">
            <v>2023</v>
          </cell>
        </row>
        <row r="1277">
          <cell r="I1277">
            <v>9102</v>
          </cell>
          <cell r="L1277" t="str">
            <v>DAY</v>
          </cell>
          <cell r="M1277">
            <v>2022</v>
          </cell>
        </row>
        <row r="1278">
          <cell r="I1278">
            <v>9102</v>
          </cell>
          <cell r="L1278" t="str">
            <v>MONTH</v>
          </cell>
          <cell r="M1278">
            <v>2022</v>
          </cell>
        </row>
        <row r="1279">
          <cell r="I1279">
            <v>9102</v>
          </cell>
          <cell r="L1279" t="str">
            <v>YEAR</v>
          </cell>
          <cell r="M1279">
            <v>2022</v>
          </cell>
        </row>
        <row r="1280">
          <cell r="I1280">
            <v>9103</v>
          </cell>
          <cell r="L1280" t="str">
            <v>DAY</v>
          </cell>
          <cell r="M1280">
            <v>2023</v>
          </cell>
        </row>
        <row r="1281">
          <cell r="I1281">
            <v>9103</v>
          </cell>
          <cell r="L1281" t="str">
            <v>MONTH</v>
          </cell>
          <cell r="M1281">
            <v>2023</v>
          </cell>
        </row>
        <row r="1282">
          <cell r="I1282">
            <v>9103</v>
          </cell>
          <cell r="L1282" t="str">
            <v>YEAR</v>
          </cell>
          <cell r="M1282">
            <v>2023</v>
          </cell>
        </row>
        <row r="1283">
          <cell r="I1283">
            <v>9103</v>
          </cell>
          <cell r="L1283" t="str">
            <v>DAY</v>
          </cell>
          <cell r="M1283">
            <v>2022</v>
          </cell>
        </row>
        <row r="1284">
          <cell r="I1284">
            <v>9103</v>
          </cell>
          <cell r="L1284" t="str">
            <v>MONTH</v>
          </cell>
          <cell r="M1284">
            <v>2022</v>
          </cell>
        </row>
        <row r="1285">
          <cell r="I1285">
            <v>9103</v>
          </cell>
          <cell r="L1285" t="str">
            <v>YEAR</v>
          </cell>
          <cell r="M1285">
            <v>2022</v>
          </cell>
        </row>
        <row r="1286">
          <cell r="I1286">
            <v>9104</v>
          </cell>
          <cell r="L1286" t="str">
            <v>DAY</v>
          </cell>
          <cell r="M1286">
            <v>2023</v>
          </cell>
        </row>
        <row r="1287">
          <cell r="I1287">
            <v>9104</v>
          </cell>
          <cell r="L1287" t="str">
            <v>MONTH</v>
          </cell>
          <cell r="M1287">
            <v>2023</v>
          </cell>
        </row>
        <row r="1288">
          <cell r="I1288">
            <v>9104</v>
          </cell>
          <cell r="L1288" t="str">
            <v>YEAR</v>
          </cell>
          <cell r="M1288">
            <v>2023</v>
          </cell>
        </row>
        <row r="1289">
          <cell r="I1289">
            <v>9104</v>
          </cell>
          <cell r="L1289" t="str">
            <v>DAY</v>
          </cell>
          <cell r="M1289">
            <v>2022</v>
          </cell>
        </row>
        <row r="1290">
          <cell r="I1290">
            <v>9104</v>
          </cell>
          <cell r="L1290" t="str">
            <v>MONTH</v>
          </cell>
          <cell r="M1290">
            <v>2022</v>
          </cell>
        </row>
        <row r="1291">
          <cell r="I1291">
            <v>9104</v>
          </cell>
          <cell r="L1291" t="str">
            <v>YEAR</v>
          </cell>
          <cell r="M1291">
            <v>2022</v>
          </cell>
        </row>
        <row r="1292">
          <cell r="I1292">
            <v>9105</v>
          </cell>
          <cell r="L1292" t="str">
            <v>DAY</v>
          </cell>
          <cell r="M1292">
            <v>2023</v>
          </cell>
        </row>
        <row r="1293">
          <cell r="I1293">
            <v>9105</v>
          </cell>
          <cell r="L1293" t="str">
            <v>MONTH</v>
          </cell>
          <cell r="M1293">
            <v>2023</v>
          </cell>
        </row>
        <row r="1294">
          <cell r="I1294">
            <v>9105</v>
          </cell>
          <cell r="L1294" t="str">
            <v>YEAR</v>
          </cell>
          <cell r="M1294">
            <v>2023</v>
          </cell>
        </row>
        <row r="1295">
          <cell r="I1295">
            <v>9105</v>
          </cell>
          <cell r="L1295" t="str">
            <v>DAY</v>
          </cell>
          <cell r="M1295">
            <v>2022</v>
          </cell>
        </row>
        <row r="1296">
          <cell r="I1296">
            <v>9105</v>
          </cell>
          <cell r="L1296" t="str">
            <v>MONTH</v>
          </cell>
          <cell r="M1296">
            <v>2022</v>
          </cell>
        </row>
        <row r="1297">
          <cell r="I1297">
            <v>9105</v>
          </cell>
          <cell r="L1297" t="str">
            <v>YEAR</v>
          </cell>
          <cell r="M1297">
            <v>2022</v>
          </cell>
        </row>
        <row r="1298">
          <cell r="I1298">
            <v>9116</v>
          </cell>
          <cell r="L1298" t="str">
            <v>DAY</v>
          </cell>
          <cell r="M1298">
            <v>2023</v>
          </cell>
        </row>
        <row r="1299">
          <cell r="I1299">
            <v>9116</v>
          </cell>
          <cell r="L1299" t="str">
            <v>MONTH</v>
          </cell>
          <cell r="M1299">
            <v>2023</v>
          </cell>
        </row>
        <row r="1300">
          <cell r="I1300">
            <v>9116</v>
          </cell>
          <cell r="L1300" t="str">
            <v>YEAR</v>
          </cell>
          <cell r="M1300">
            <v>2023</v>
          </cell>
        </row>
        <row r="1301">
          <cell r="I1301">
            <v>9116</v>
          </cell>
          <cell r="L1301" t="str">
            <v>DAY</v>
          </cell>
          <cell r="M1301">
            <v>2022</v>
          </cell>
        </row>
        <row r="1302">
          <cell r="I1302">
            <v>9116</v>
          </cell>
          <cell r="L1302" t="str">
            <v>MONTH</v>
          </cell>
          <cell r="M1302">
            <v>2022</v>
          </cell>
        </row>
        <row r="1303">
          <cell r="I1303">
            <v>9116</v>
          </cell>
          <cell r="L1303" t="str">
            <v>YEAR</v>
          </cell>
          <cell r="M1303">
            <v>2022</v>
          </cell>
        </row>
        <row r="1304">
          <cell r="I1304">
            <v>9200</v>
          </cell>
          <cell r="L1304" t="str">
            <v>DAY</v>
          </cell>
          <cell r="M1304">
            <v>2023</v>
          </cell>
        </row>
        <row r="1305">
          <cell r="I1305">
            <v>9200</v>
          </cell>
          <cell r="L1305" t="str">
            <v>MONTH</v>
          </cell>
          <cell r="M1305">
            <v>2023</v>
          </cell>
        </row>
        <row r="1306">
          <cell r="I1306">
            <v>9200</v>
          </cell>
          <cell r="L1306" t="str">
            <v>YEAR</v>
          </cell>
          <cell r="M1306">
            <v>2023</v>
          </cell>
        </row>
        <row r="1307">
          <cell r="I1307">
            <v>9200</v>
          </cell>
          <cell r="L1307" t="str">
            <v>DAY</v>
          </cell>
          <cell r="M1307">
            <v>2022</v>
          </cell>
        </row>
        <row r="1308">
          <cell r="I1308">
            <v>9200</v>
          </cell>
          <cell r="L1308" t="str">
            <v>MONTH</v>
          </cell>
          <cell r="M1308">
            <v>2022</v>
          </cell>
        </row>
        <row r="1309">
          <cell r="I1309">
            <v>9200</v>
          </cell>
          <cell r="L1309" t="str">
            <v>YEAR</v>
          </cell>
          <cell r="M1309">
            <v>2022</v>
          </cell>
        </row>
        <row r="1310">
          <cell r="I1310">
            <v>9201</v>
          </cell>
          <cell r="L1310" t="str">
            <v>DAY</v>
          </cell>
          <cell r="M1310">
            <v>2023</v>
          </cell>
        </row>
        <row r="1311">
          <cell r="I1311">
            <v>9201</v>
          </cell>
          <cell r="L1311" t="str">
            <v>MONTH</v>
          </cell>
          <cell r="M1311">
            <v>2023</v>
          </cell>
        </row>
        <row r="1312">
          <cell r="I1312">
            <v>9201</v>
          </cell>
          <cell r="L1312" t="str">
            <v>YEAR</v>
          </cell>
          <cell r="M1312">
            <v>2023</v>
          </cell>
        </row>
        <row r="1313">
          <cell r="I1313">
            <v>9201</v>
          </cell>
          <cell r="L1313" t="str">
            <v>DAY</v>
          </cell>
          <cell r="M1313">
            <v>2022</v>
          </cell>
        </row>
        <row r="1314">
          <cell r="I1314">
            <v>9201</v>
          </cell>
          <cell r="L1314" t="str">
            <v>MONTH</v>
          </cell>
          <cell r="M1314">
            <v>2022</v>
          </cell>
        </row>
        <row r="1315">
          <cell r="I1315">
            <v>9201</v>
          </cell>
          <cell r="L1315" t="str">
            <v>YEAR</v>
          </cell>
          <cell r="M1315">
            <v>2022</v>
          </cell>
        </row>
        <row r="1316">
          <cell r="I1316">
            <v>9202</v>
          </cell>
          <cell r="L1316" t="str">
            <v>DAY</v>
          </cell>
          <cell r="M1316">
            <v>2023</v>
          </cell>
        </row>
        <row r="1317">
          <cell r="I1317">
            <v>9202</v>
          </cell>
          <cell r="L1317" t="str">
            <v>MONTH</v>
          </cell>
          <cell r="M1317">
            <v>2023</v>
          </cell>
        </row>
        <row r="1318">
          <cell r="I1318">
            <v>9202</v>
          </cell>
          <cell r="L1318" t="str">
            <v>YEAR</v>
          </cell>
          <cell r="M1318">
            <v>2023</v>
          </cell>
        </row>
        <row r="1319">
          <cell r="I1319">
            <v>9202</v>
          </cell>
          <cell r="L1319" t="str">
            <v>DAY</v>
          </cell>
          <cell r="M1319">
            <v>2022</v>
          </cell>
        </row>
        <row r="1320">
          <cell r="I1320">
            <v>9202</v>
          </cell>
          <cell r="L1320" t="str">
            <v>MONTH</v>
          </cell>
          <cell r="M1320">
            <v>2022</v>
          </cell>
        </row>
        <row r="1321">
          <cell r="I1321">
            <v>9202</v>
          </cell>
          <cell r="L1321" t="str">
            <v>YEAR</v>
          </cell>
          <cell r="M1321">
            <v>2022</v>
          </cell>
        </row>
        <row r="1322">
          <cell r="I1322">
            <v>9203</v>
          </cell>
          <cell r="L1322" t="str">
            <v>DAY</v>
          </cell>
          <cell r="M1322">
            <v>2023</v>
          </cell>
        </row>
        <row r="1323">
          <cell r="I1323">
            <v>9203</v>
          </cell>
          <cell r="L1323" t="str">
            <v>MONTH</v>
          </cell>
          <cell r="M1323">
            <v>2023</v>
          </cell>
        </row>
        <row r="1324">
          <cell r="I1324">
            <v>9203</v>
          </cell>
          <cell r="L1324" t="str">
            <v>YEAR</v>
          </cell>
          <cell r="M1324">
            <v>2023</v>
          </cell>
        </row>
        <row r="1325">
          <cell r="I1325">
            <v>9203</v>
          </cell>
          <cell r="L1325" t="str">
            <v>DAY</v>
          </cell>
          <cell r="M1325">
            <v>2022</v>
          </cell>
        </row>
        <row r="1326">
          <cell r="I1326">
            <v>9203</v>
          </cell>
          <cell r="L1326" t="str">
            <v>MONTH</v>
          </cell>
          <cell r="M1326">
            <v>2022</v>
          </cell>
        </row>
        <row r="1327">
          <cell r="I1327">
            <v>9203</v>
          </cell>
          <cell r="L1327" t="str">
            <v>YEAR</v>
          </cell>
          <cell r="M1327">
            <v>2022</v>
          </cell>
        </row>
        <row r="1328">
          <cell r="I1328">
            <v>9204</v>
          </cell>
          <cell r="L1328" t="str">
            <v>DAY</v>
          </cell>
          <cell r="M1328">
            <v>2023</v>
          </cell>
        </row>
        <row r="1329">
          <cell r="I1329">
            <v>9204</v>
          </cell>
          <cell r="L1329" t="str">
            <v>MONTH</v>
          </cell>
          <cell r="M1329">
            <v>2023</v>
          </cell>
        </row>
        <row r="1330">
          <cell r="I1330">
            <v>9204</v>
          </cell>
          <cell r="L1330" t="str">
            <v>YEAR</v>
          </cell>
          <cell r="M1330">
            <v>2023</v>
          </cell>
        </row>
        <row r="1331">
          <cell r="I1331">
            <v>9204</v>
          </cell>
          <cell r="L1331" t="str">
            <v>DAY</v>
          </cell>
          <cell r="M1331">
            <v>2022</v>
          </cell>
        </row>
        <row r="1332">
          <cell r="I1332">
            <v>9204</v>
          </cell>
          <cell r="L1332" t="str">
            <v>MONTH</v>
          </cell>
          <cell r="M1332">
            <v>2022</v>
          </cell>
        </row>
        <row r="1333">
          <cell r="I1333">
            <v>9204</v>
          </cell>
          <cell r="L1333" t="str">
            <v>YEAR</v>
          </cell>
          <cell r="M1333">
            <v>2022</v>
          </cell>
        </row>
        <row r="1334">
          <cell r="I1334">
            <v>9205</v>
          </cell>
          <cell r="L1334" t="str">
            <v>DAY</v>
          </cell>
          <cell r="M1334">
            <v>2023</v>
          </cell>
        </row>
        <row r="1335">
          <cell r="I1335">
            <v>9205</v>
          </cell>
          <cell r="L1335" t="str">
            <v>MONTH</v>
          </cell>
          <cell r="M1335">
            <v>2023</v>
          </cell>
        </row>
        <row r="1336">
          <cell r="I1336">
            <v>9205</v>
          </cell>
          <cell r="L1336" t="str">
            <v>YEAR</v>
          </cell>
          <cell r="M1336">
            <v>2023</v>
          </cell>
        </row>
        <row r="1337">
          <cell r="I1337">
            <v>9205</v>
          </cell>
          <cell r="L1337" t="str">
            <v>DAY</v>
          </cell>
          <cell r="M1337">
            <v>2022</v>
          </cell>
        </row>
        <row r="1338">
          <cell r="I1338">
            <v>9205</v>
          </cell>
          <cell r="L1338" t="str">
            <v>MONTH</v>
          </cell>
          <cell r="M1338">
            <v>2022</v>
          </cell>
        </row>
        <row r="1339">
          <cell r="I1339">
            <v>9205</v>
          </cell>
          <cell r="L1339" t="str">
            <v>YEAR</v>
          </cell>
          <cell r="M1339">
            <v>2022</v>
          </cell>
        </row>
        <row r="1340">
          <cell r="I1340">
            <v>9206</v>
          </cell>
          <cell r="L1340" t="str">
            <v>DAY</v>
          </cell>
          <cell r="M1340">
            <v>2023</v>
          </cell>
        </row>
        <row r="1341">
          <cell r="I1341">
            <v>9206</v>
          </cell>
          <cell r="L1341" t="str">
            <v>MONTH</v>
          </cell>
          <cell r="M1341">
            <v>2023</v>
          </cell>
        </row>
        <row r="1342">
          <cell r="I1342">
            <v>9206</v>
          </cell>
          <cell r="L1342" t="str">
            <v>YEAR</v>
          </cell>
          <cell r="M1342">
            <v>2023</v>
          </cell>
        </row>
        <row r="1343">
          <cell r="I1343">
            <v>9206</v>
          </cell>
          <cell r="L1343" t="str">
            <v>DAY</v>
          </cell>
          <cell r="M1343">
            <v>2022</v>
          </cell>
        </row>
        <row r="1344">
          <cell r="I1344">
            <v>9206</v>
          </cell>
          <cell r="L1344" t="str">
            <v>MONTH</v>
          </cell>
          <cell r="M1344">
            <v>2022</v>
          </cell>
        </row>
        <row r="1345">
          <cell r="I1345">
            <v>9206</v>
          </cell>
          <cell r="L1345" t="str">
            <v>YEAR</v>
          </cell>
          <cell r="M1345">
            <v>2022</v>
          </cell>
        </row>
        <row r="1346">
          <cell r="I1346">
            <v>9207</v>
          </cell>
          <cell r="L1346" t="str">
            <v>DAY</v>
          </cell>
          <cell r="M1346">
            <v>2023</v>
          </cell>
        </row>
        <row r="1347">
          <cell r="I1347">
            <v>9207</v>
          </cell>
          <cell r="L1347" t="str">
            <v>MONTH</v>
          </cell>
          <cell r="M1347">
            <v>2023</v>
          </cell>
        </row>
        <row r="1348">
          <cell r="I1348">
            <v>9207</v>
          </cell>
          <cell r="L1348" t="str">
            <v>YEAR</v>
          </cell>
          <cell r="M1348">
            <v>2023</v>
          </cell>
        </row>
        <row r="1349">
          <cell r="I1349">
            <v>9207</v>
          </cell>
          <cell r="L1349" t="str">
            <v>DAY</v>
          </cell>
          <cell r="M1349">
            <v>2022</v>
          </cell>
        </row>
        <row r="1350">
          <cell r="I1350">
            <v>9207</v>
          </cell>
          <cell r="L1350" t="str">
            <v>MONTH</v>
          </cell>
          <cell r="M1350">
            <v>2022</v>
          </cell>
        </row>
        <row r="1351">
          <cell r="I1351">
            <v>9207</v>
          </cell>
          <cell r="L1351" t="str">
            <v>YEAR</v>
          </cell>
          <cell r="M1351">
            <v>2022</v>
          </cell>
        </row>
        <row r="1352">
          <cell r="I1352">
            <v>9210</v>
          </cell>
          <cell r="L1352" t="str">
            <v>DAY</v>
          </cell>
          <cell r="M1352">
            <v>2023</v>
          </cell>
        </row>
        <row r="1353">
          <cell r="I1353">
            <v>9210</v>
          </cell>
          <cell r="L1353" t="str">
            <v>MONTH</v>
          </cell>
          <cell r="M1353">
            <v>2023</v>
          </cell>
        </row>
        <row r="1354">
          <cell r="I1354">
            <v>9210</v>
          </cell>
          <cell r="L1354" t="str">
            <v>YEAR</v>
          </cell>
          <cell r="M1354">
            <v>2023</v>
          </cell>
        </row>
        <row r="1355">
          <cell r="I1355">
            <v>9210</v>
          </cell>
          <cell r="L1355" t="str">
            <v>DAY</v>
          </cell>
          <cell r="M1355">
            <v>2022</v>
          </cell>
        </row>
        <row r="1356">
          <cell r="I1356">
            <v>9210</v>
          </cell>
          <cell r="L1356" t="str">
            <v>MONTH</v>
          </cell>
          <cell r="M1356">
            <v>2022</v>
          </cell>
        </row>
        <row r="1357">
          <cell r="I1357">
            <v>9210</v>
          </cell>
          <cell r="L1357" t="str">
            <v>YEAR</v>
          </cell>
          <cell r="M1357">
            <v>2022</v>
          </cell>
        </row>
        <row r="1358">
          <cell r="I1358">
            <v>9211</v>
          </cell>
          <cell r="L1358" t="str">
            <v>DAY</v>
          </cell>
          <cell r="M1358">
            <v>2023</v>
          </cell>
        </row>
        <row r="1359">
          <cell r="I1359">
            <v>9211</v>
          </cell>
          <cell r="L1359" t="str">
            <v>MONTH</v>
          </cell>
          <cell r="M1359">
            <v>2023</v>
          </cell>
        </row>
        <row r="1360">
          <cell r="I1360">
            <v>9211</v>
          </cell>
          <cell r="L1360" t="str">
            <v>YEAR</v>
          </cell>
          <cell r="M1360">
            <v>2023</v>
          </cell>
        </row>
        <row r="1361">
          <cell r="I1361">
            <v>9211</v>
          </cell>
          <cell r="L1361" t="str">
            <v>DAY</v>
          </cell>
          <cell r="M1361">
            <v>2022</v>
          </cell>
        </row>
        <row r="1362">
          <cell r="I1362">
            <v>9211</v>
          </cell>
          <cell r="L1362" t="str">
            <v>MONTH</v>
          </cell>
          <cell r="M1362">
            <v>2022</v>
          </cell>
        </row>
        <row r="1363">
          <cell r="I1363">
            <v>9211</v>
          </cell>
          <cell r="L1363" t="str">
            <v>YEAR</v>
          </cell>
          <cell r="M1363">
            <v>2022</v>
          </cell>
        </row>
        <row r="1364">
          <cell r="I1364">
            <v>9220</v>
          </cell>
          <cell r="L1364" t="str">
            <v>DAY</v>
          </cell>
          <cell r="M1364">
            <v>2023</v>
          </cell>
        </row>
        <row r="1365">
          <cell r="I1365">
            <v>9220</v>
          </cell>
          <cell r="L1365" t="str">
            <v>MONTH</v>
          </cell>
          <cell r="M1365">
            <v>2023</v>
          </cell>
        </row>
        <row r="1366">
          <cell r="I1366">
            <v>9220</v>
          </cell>
          <cell r="L1366" t="str">
            <v>YEAR</v>
          </cell>
          <cell r="M1366">
            <v>2023</v>
          </cell>
        </row>
        <row r="1367">
          <cell r="I1367">
            <v>9220</v>
          </cell>
          <cell r="L1367" t="str">
            <v>DAY</v>
          </cell>
          <cell r="M1367">
            <v>2022</v>
          </cell>
        </row>
        <row r="1368">
          <cell r="I1368">
            <v>9220</v>
          </cell>
          <cell r="L1368" t="str">
            <v>MONTH</v>
          </cell>
          <cell r="M1368">
            <v>2022</v>
          </cell>
        </row>
        <row r="1369">
          <cell r="I1369">
            <v>9220</v>
          </cell>
          <cell r="L1369" t="str">
            <v>YEAR</v>
          </cell>
          <cell r="M1369">
            <v>2022</v>
          </cell>
        </row>
        <row r="1370">
          <cell r="I1370">
            <v>9230</v>
          </cell>
          <cell r="L1370" t="str">
            <v>DAY</v>
          </cell>
          <cell r="M1370">
            <v>2023</v>
          </cell>
        </row>
        <row r="1371">
          <cell r="I1371">
            <v>9230</v>
          </cell>
          <cell r="L1371" t="str">
            <v>MONTH</v>
          </cell>
          <cell r="M1371">
            <v>2023</v>
          </cell>
        </row>
        <row r="1372">
          <cell r="I1372">
            <v>9230</v>
          </cell>
          <cell r="L1372" t="str">
            <v>YEAR</v>
          </cell>
          <cell r="M1372">
            <v>2023</v>
          </cell>
        </row>
        <row r="1373">
          <cell r="I1373">
            <v>9230</v>
          </cell>
          <cell r="L1373" t="str">
            <v>DAY</v>
          </cell>
          <cell r="M1373">
            <v>2022</v>
          </cell>
        </row>
        <row r="1374">
          <cell r="I1374">
            <v>9230</v>
          </cell>
          <cell r="L1374" t="str">
            <v>MONTH</v>
          </cell>
          <cell r="M1374">
            <v>2022</v>
          </cell>
        </row>
        <row r="1375">
          <cell r="I1375">
            <v>9230</v>
          </cell>
          <cell r="L1375" t="str">
            <v>YEAR</v>
          </cell>
          <cell r="M1375">
            <v>2022</v>
          </cell>
        </row>
        <row r="1376">
          <cell r="I1376">
            <v>9235</v>
          </cell>
          <cell r="L1376" t="str">
            <v>DAY</v>
          </cell>
          <cell r="M1376">
            <v>2023</v>
          </cell>
        </row>
        <row r="1377">
          <cell r="I1377">
            <v>9235</v>
          </cell>
          <cell r="L1377" t="str">
            <v>MONTH</v>
          </cell>
          <cell r="M1377">
            <v>2023</v>
          </cell>
        </row>
        <row r="1378">
          <cell r="I1378">
            <v>9235</v>
          </cell>
          <cell r="L1378" t="str">
            <v>YEAR</v>
          </cell>
          <cell r="M1378">
            <v>2023</v>
          </cell>
        </row>
        <row r="1379">
          <cell r="I1379">
            <v>9235</v>
          </cell>
          <cell r="L1379" t="str">
            <v>DAY</v>
          </cell>
          <cell r="M1379">
            <v>2022</v>
          </cell>
        </row>
        <row r="1380">
          <cell r="I1380">
            <v>9235</v>
          </cell>
          <cell r="L1380" t="str">
            <v>MONTH</v>
          </cell>
          <cell r="M1380">
            <v>2022</v>
          </cell>
        </row>
        <row r="1381">
          <cell r="I1381">
            <v>9235</v>
          </cell>
          <cell r="L1381" t="str">
            <v>YEAR</v>
          </cell>
          <cell r="M1381">
            <v>2022</v>
          </cell>
        </row>
        <row r="1382">
          <cell r="I1382">
            <v>9236</v>
          </cell>
          <cell r="L1382" t="str">
            <v>DAY</v>
          </cell>
          <cell r="M1382">
            <v>2023</v>
          </cell>
        </row>
        <row r="1383">
          <cell r="I1383">
            <v>9236</v>
          </cell>
          <cell r="L1383" t="str">
            <v>MONTH</v>
          </cell>
          <cell r="M1383">
            <v>2023</v>
          </cell>
        </row>
        <row r="1384">
          <cell r="I1384">
            <v>9236</v>
          </cell>
          <cell r="L1384" t="str">
            <v>YEAR</v>
          </cell>
          <cell r="M1384">
            <v>2023</v>
          </cell>
        </row>
        <row r="1385">
          <cell r="I1385">
            <v>9236</v>
          </cell>
          <cell r="L1385" t="str">
            <v>DAY</v>
          </cell>
          <cell r="M1385">
            <v>2022</v>
          </cell>
        </row>
        <row r="1386">
          <cell r="I1386">
            <v>9236</v>
          </cell>
          <cell r="L1386" t="str">
            <v>MONTH</v>
          </cell>
          <cell r="M1386">
            <v>2022</v>
          </cell>
        </row>
        <row r="1387">
          <cell r="I1387">
            <v>9236</v>
          </cell>
          <cell r="L1387" t="str">
            <v>YEAR</v>
          </cell>
          <cell r="M1387">
            <v>2022</v>
          </cell>
        </row>
        <row r="1388">
          <cell r="I1388">
            <v>9250</v>
          </cell>
          <cell r="L1388" t="str">
            <v>DAY</v>
          </cell>
          <cell r="M1388">
            <v>2023</v>
          </cell>
        </row>
        <row r="1389">
          <cell r="I1389">
            <v>9250</v>
          </cell>
          <cell r="L1389" t="str">
            <v>MONTH</v>
          </cell>
          <cell r="M1389">
            <v>2023</v>
          </cell>
        </row>
        <row r="1390">
          <cell r="I1390">
            <v>9250</v>
          </cell>
          <cell r="L1390" t="str">
            <v>YEAR</v>
          </cell>
          <cell r="M1390">
            <v>2023</v>
          </cell>
        </row>
        <row r="1391">
          <cell r="I1391">
            <v>9250</v>
          </cell>
          <cell r="L1391" t="str">
            <v>DAY</v>
          </cell>
          <cell r="M1391">
            <v>2022</v>
          </cell>
        </row>
        <row r="1392">
          <cell r="I1392">
            <v>9250</v>
          </cell>
          <cell r="L1392" t="str">
            <v>MONTH</v>
          </cell>
          <cell r="M1392">
            <v>2022</v>
          </cell>
        </row>
        <row r="1393">
          <cell r="I1393">
            <v>9250</v>
          </cell>
          <cell r="L1393" t="str">
            <v>YEAR</v>
          </cell>
          <cell r="M1393">
            <v>2022</v>
          </cell>
        </row>
        <row r="1394">
          <cell r="I1394">
            <v>9251</v>
          </cell>
          <cell r="L1394" t="str">
            <v>DAY</v>
          </cell>
          <cell r="M1394">
            <v>2023</v>
          </cell>
        </row>
        <row r="1395">
          <cell r="I1395">
            <v>9251</v>
          </cell>
          <cell r="L1395" t="str">
            <v>MONTH</v>
          </cell>
          <cell r="M1395">
            <v>2023</v>
          </cell>
        </row>
        <row r="1396">
          <cell r="I1396">
            <v>9251</v>
          </cell>
          <cell r="L1396" t="str">
            <v>YEAR</v>
          </cell>
          <cell r="M1396">
            <v>2023</v>
          </cell>
        </row>
        <row r="1397">
          <cell r="I1397">
            <v>9251</v>
          </cell>
          <cell r="L1397" t="str">
            <v>DAY</v>
          </cell>
          <cell r="M1397">
            <v>2022</v>
          </cell>
        </row>
        <row r="1398">
          <cell r="I1398">
            <v>9251</v>
          </cell>
          <cell r="L1398" t="str">
            <v>MONTH</v>
          </cell>
          <cell r="M1398">
            <v>2022</v>
          </cell>
        </row>
        <row r="1399">
          <cell r="I1399">
            <v>9251</v>
          </cell>
          <cell r="L1399" t="str">
            <v>YEAR</v>
          </cell>
          <cell r="M1399">
            <v>2022</v>
          </cell>
        </row>
        <row r="1400">
          <cell r="I1400">
            <v>9252</v>
          </cell>
          <cell r="L1400" t="str">
            <v>DAY</v>
          </cell>
          <cell r="M1400">
            <v>2023</v>
          </cell>
        </row>
        <row r="1401">
          <cell r="I1401">
            <v>9252</v>
          </cell>
          <cell r="L1401" t="str">
            <v>MONTH</v>
          </cell>
          <cell r="M1401">
            <v>2023</v>
          </cell>
        </row>
        <row r="1402">
          <cell r="I1402">
            <v>9252</v>
          </cell>
          <cell r="L1402" t="str">
            <v>YEAR</v>
          </cell>
          <cell r="M1402">
            <v>2023</v>
          </cell>
        </row>
        <row r="1403">
          <cell r="I1403">
            <v>9252</v>
          </cell>
          <cell r="L1403" t="str">
            <v>DAY</v>
          </cell>
          <cell r="M1403">
            <v>2022</v>
          </cell>
        </row>
        <row r="1404">
          <cell r="I1404">
            <v>9252</v>
          </cell>
          <cell r="L1404" t="str">
            <v>MONTH</v>
          </cell>
          <cell r="M1404">
            <v>2022</v>
          </cell>
        </row>
        <row r="1405">
          <cell r="I1405">
            <v>9252</v>
          </cell>
          <cell r="L1405" t="str">
            <v>YEAR</v>
          </cell>
          <cell r="M1405">
            <v>2022</v>
          </cell>
        </row>
        <row r="1406">
          <cell r="I1406">
            <v>9253</v>
          </cell>
          <cell r="L1406" t="str">
            <v>DAY</v>
          </cell>
          <cell r="M1406">
            <v>2023</v>
          </cell>
        </row>
        <row r="1407">
          <cell r="I1407">
            <v>9253</v>
          </cell>
          <cell r="L1407" t="str">
            <v>MONTH</v>
          </cell>
          <cell r="M1407">
            <v>2023</v>
          </cell>
        </row>
        <row r="1408">
          <cell r="I1408">
            <v>9253</v>
          </cell>
          <cell r="L1408" t="str">
            <v>YEAR</v>
          </cell>
          <cell r="M1408">
            <v>2023</v>
          </cell>
        </row>
        <row r="1409">
          <cell r="I1409">
            <v>9253</v>
          </cell>
          <cell r="L1409" t="str">
            <v>DAY</v>
          </cell>
          <cell r="M1409">
            <v>2022</v>
          </cell>
        </row>
        <row r="1410">
          <cell r="I1410">
            <v>9253</v>
          </cell>
          <cell r="L1410" t="str">
            <v>MONTH</v>
          </cell>
          <cell r="M1410">
            <v>2022</v>
          </cell>
        </row>
        <row r="1411">
          <cell r="I1411">
            <v>9253</v>
          </cell>
          <cell r="L1411" t="str">
            <v>YEAR</v>
          </cell>
          <cell r="M1411">
            <v>2022</v>
          </cell>
        </row>
        <row r="1412">
          <cell r="I1412">
            <v>9254</v>
          </cell>
          <cell r="L1412" t="str">
            <v>DAY</v>
          </cell>
          <cell r="M1412">
            <v>2023</v>
          </cell>
        </row>
        <row r="1413">
          <cell r="I1413">
            <v>9254</v>
          </cell>
          <cell r="L1413" t="str">
            <v>MONTH</v>
          </cell>
          <cell r="M1413">
            <v>2023</v>
          </cell>
        </row>
        <row r="1414">
          <cell r="I1414">
            <v>9254</v>
          </cell>
          <cell r="L1414" t="str">
            <v>YEAR</v>
          </cell>
          <cell r="M1414">
            <v>2023</v>
          </cell>
        </row>
        <row r="1415">
          <cell r="I1415">
            <v>9254</v>
          </cell>
          <cell r="L1415" t="str">
            <v>DAY</v>
          </cell>
          <cell r="M1415">
            <v>2022</v>
          </cell>
        </row>
        <row r="1416">
          <cell r="I1416">
            <v>9254</v>
          </cell>
          <cell r="L1416" t="str">
            <v>MONTH</v>
          </cell>
          <cell r="M1416">
            <v>2022</v>
          </cell>
        </row>
        <row r="1417">
          <cell r="I1417">
            <v>9254</v>
          </cell>
          <cell r="L1417" t="str">
            <v>YEAR</v>
          </cell>
          <cell r="M1417">
            <v>2022</v>
          </cell>
        </row>
        <row r="1418">
          <cell r="I1418">
            <v>9255</v>
          </cell>
          <cell r="L1418" t="str">
            <v>DAY</v>
          </cell>
          <cell r="M1418">
            <v>2023</v>
          </cell>
        </row>
        <row r="1419">
          <cell r="I1419">
            <v>9255</v>
          </cell>
          <cell r="L1419" t="str">
            <v>MONTH</v>
          </cell>
          <cell r="M1419">
            <v>2023</v>
          </cell>
        </row>
        <row r="1420">
          <cell r="I1420">
            <v>9255</v>
          </cell>
          <cell r="L1420" t="str">
            <v>YEAR</v>
          </cell>
          <cell r="M1420">
            <v>2023</v>
          </cell>
        </row>
        <row r="1421">
          <cell r="I1421">
            <v>9255</v>
          </cell>
          <cell r="L1421" t="str">
            <v>DAY</v>
          </cell>
          <cell r="M1421">
            <v>2022</v>
          </cell>
        </row>
        <row r="1422">
          <cell r="I1422">
            <v>9255</v>
          </cell>
          <cell r="L1422" t="str">
            <v>MONTH</v>
          </cell>
          <cell r="M1422">
            <v>2022</v>
          </cell>
        </row>
        <row r="1423">
          <cell r="I1423">
            <v>9255</v>
          </cell>
          <cell r="L1423" t="str">
            <v>YEAR</v>
          </cell>
          <cell r="M1423">
            <v>2022</v>
          </cell>
        </row>
        <row r="1424">
          <cell r="I1424">
            <v>9256</v>
          </cell>
          <cell r="L1424" t="str">
            <v>DAY</v>
          </cell>
          <cell r="M1424">
            <v>2023</v>
          </cell>
        </row>
        <row r="1425">
          <cell r="I1425">
            <v>9256</v>
          </cell>
          <cell r="L1425" t="str">
            <v>MONTH</v>
          </cell>
          <cell r="M1425">
            <v>2023</v>
          </cell>
        </row>
        <row r="1426">
          <cell r="I1426">
            <v>9256</v>
          </cell>
          <cell r="L1426" t="str">
            <v>YEAR</v>
          </cell>
          <cell r="M1426">
            <v>2023</v>
          </cell>
        </row>
        <row r="1427">
          <cell r="I1427">
            <v>9256</v>
          </cell>
          <cell r="L1427" t="str">
            <v>DAY</v>
          </cell>
          <cell r="M1427">
            <v>2022</v>
          </cell>
        </row>
        <row r="1428">
          <cell r="I1428">
            <v>9256</v>
          </cell>
          <cell r="L1428" t="str">
            <v>MONTH</v>
          </cell>
          <cell r="M1428">
            <v>2022</v>
          </cell>
        </row>
        <row r="1429">
          <cell r="I1429">
            <v>9256</v>
          </cell>
          <cell r="L1429" t="str">
            <v>YEAR</v>
          </cell>
          <cell r="M1429">
            <v>2022</v>
          </cell>
        </row>
        <row r="1430">
          <cell r="I1430">
            <v>9257</v>
          </cell>
          <cell r="L1430" t="str">
            <v>DAY</v>
          </cell>
          <cell r="M1430">
            <v>2023</v>
          </cell>
        </row>
        <row r="1431">
          <cell r="I1431">
            <v>9257</v>
          </cell>
          <cell r="L1431" t="str">
            <v>MONTH</v>
          </cell>
          <cell r="M1431">
            <v>2023</v>
          </cell>
        </row>
        <row r="1432">
          <cell r="I1432">
            <v>9257</v>
          </cell>
          <cell r="L1432" t="str">
            <v>YEAR</v>
          </cell>
          <cell r="M1432">
            <v>2023</v>
          </cell>
        </row>
        <row r="1433">
          <cell r="I1433">
            <v>9257</v>
          </cell>
          <cell r="L1433" t="str">
            <v>DAY</v>
          </cell>
          <cell r="M1433">
            <v>2022</v>
          </cell>
        </row>
        <row r="1434">
          <cell r="I1434">
            <v>9257</v>
          </cell>
          <cell r="L1434" t="str">
            <v>MONTH</v>
          </cell>
          <cell r="M1434">
            <v>2022</v>
          </cell>
        </row>
        <row r="1435">
          <cell r="I1435">
            <v>9257</v>
          </cell>
          <cell r="L1435" t="str">
            <v>YEAR</v>
          </cell>
          <cell r="M1435">
            <v>2022</v>
          </cell>
        </row>
        <row r="1436">
          <cell r="I1436">
            <v>9258</v>
          </cell>
          <cell r="L1436" t="str">
            <v>DAY</v>
          </cell>
          <cell r="M1436">
            <v>2023</v>
          </cell>
        </row>
        <row r="1437">
          <cell r="I1437">
            <v>9258</v>
          </cell>
          <cell r="L1437" t="str">
            <v>MONTH</v>
          </cell>
          <cell r="M1437">
            <v>2023</v>
          </cell>
        </row>
        <row r="1438">
          <cell r="I1438">
            <v>9258</v>
          </cell>
          <cell r="L1438" t="str">
            <v>YEAR</v>
          </cell>
          <cell r="M1438">
            <v>2023</v>
          </cell>
        </row>
        <row r="1439">
          <cell r="I1439">
            <v>9258</v>
          </cell>
          <cell r="L1439" t="str">
            <v>DAY</v>
          </cell>
          <cell r="M1439">
            <v>2022</v>
          </cell>
        </row>
        <row r="1440">
          <cell r="I1440">
            <v>9258</v>
          </cell>
          <cell r="L1440" t="str">
            <v>MONTH</v>
          </cell>
          <cell r="M1440">
            <v>2022</v>
          </cell>
        </row>
        <row r="1441">
          <cell r="I1441">
            <v>9258</v>
          </cell>
          <cell r="L1441" t="str">
            <v>YEAR</v>
          </cell>
          <cell r="M1441">
            <v>2022</v>
          </cell>
        </row>
        <row r="1442">
          <cell r="I1442">
            <v>9301</v>
          </cell>
          <cell r="L1442" t="str">
            <v>DAY</v>
          </cell>
          <cell r="M1442">
            <v>2023</v>
          </cell>
        </row>
        <row r="1443">
          <cell r="I1443">
            <v>9301</v>
          </cell>
          <cell r="L1443" t="str">
            <v>MONTH</v>
          </cell>
          <cell r="M1443">
            <v>2023</v>
          </cell>
        </row>
        <row r="1444">
          <cell r="I1444">
            <v>9301</v>
          </cell>
          <cell r="L1444" t="str">
            <v>YEAR</v>
          </cell>
          <cell r="M1444">
            <v>2023</v>
          </cell>
        </row>
        <row r="1445">
          <cell r="I1445">
            <v>9301</v>
          </cell>
          <cell r="L1445" t="str">
            <v>DAY</v>
          </cell>
          <cell r="M1445">
            <v>2022</v>
          </cell>
        </row>
        <row r="1446">
          <cell r="I1446">
            <v>9301</v>
          </cell>
          <cell r="L1446" t="str">
            <v>MONTH</v>
          </cell>
          <cell r="M1446">
            <v>2022</v>
          </cell>
        </row>
        <row r="1447">
          <cell r="I1447">
            <v>9301</v>
          </cell>
          <cell r="L1447" t="str">
            <v>YEAR</v>
          </cell>
          <cell r="M1447">
            <v>2022</v>
          </cell>
        </row>
        <row r="1448">
          <cell r="I1448">
            <v>9308</v>
          </cell>
          <cell r="L1448" t="str">
            <v>DAY</v>
          </cell>
          <cell r="M1448">
            <v>2023</v>
          </cell>
        </row>
        <row r="1449">
          <cell r="I1449">
            <v>9308</v>
          </cell>
          <cell r="L1449" t="str">
            <v>MONTH</v>
          </cell>
          <cell r="M1449">
            <v>2023</v>
          </cell>
        </row>
        <row r="1450">
          <cell r="I1450">
            <v>9308</v>
          </cell>
          <cell r="L1450" t="str">
            <v>YEAR</v>
          </cell>
          <cell r="M1450">
            <v>2023</v>
          </cell>
        </row>
        <row r="1451">
          <cell r="I1451">
            <v>9308</v>
          </cell>
          <cell r="L1451" t="str">
            <v>DAY</v>
          </cell>
          <cell r="M1451">
            <v>2022</v>
          </cell>
        </row>
        <row r="1452">
          <cell r="I1452">
            <v>9308</v>
          </cell>
          <cell r="L1452" t="str">
            <v>MONTH</v>
          </cell>
          <cell r="M1452">
            <v>2022</v>
          </cell>
        </row>
        <row r="1453">
          <cell r="I1453">
            <v>9308</v>
          </cell>
          <cell r="L1453" t="str">
            <v>YEAR</v>
          </cell>
          <cell r="M1453">
            <v>2022</v>
          </cell>
        </row>
        <row r="1454">
          <cell r="I1454">
            <v>9400</v>
          </cell>
          <cell r="L1454" t="str">
            <v>DAY</v>
          </cell>
          <cell r="M1454">
            <v>2023</v>
          </cell>
          <cell r="V1454">
            <v>-5724.5</v>
          </cell>
        </row>
        <row r="1455">
          <cell r="I1455">
            <v>9400</v>
          </cell>
          <cell r="L1455" t="str">
            <v>MONTH</v>
          </cell>
          <cell r="M1455">
            <v>2023</v>
          </cell>
          <cell r="V1455">
            <v>-5724.5</v>
          </cell>
        </row>
        <row r="1456">
          <cell r="I1456">
            <v>9400</v>
          </cell>
          <cell r="L1456" t="str">
            <v>YEAR</v>
          </cell>
          <cell r="M1456">
            <v>2023</v>
          </cell>
          <cell r="V1456">
            <v>-1367880.2250000001</v>
          </cell>
        </row>
        <row r="1457">
          <cell r="I1457">
            <v>9400</v>
          </cell>
          <cell r="L1457" t="str">
            <v>DAY</v>
          </cell>
          <cell r="M1457">
            <v>2022</v>
          </cell>
          <cell r="V1457">
            <v>-11454.6</v>
          </cell>
        </row>
        <row r="1458">
          <cell r="I1458">
            <v>9400</v>
          </cell>
          <cell r="L1458" t="str">
            <v>MONTH</v>
          </cell>
          <cell r="M1458">
            <v>2022</v>
          </cell>
          <cell r="V1458">
            <v>-11454.6</v>
          </cell>
        </row>
        <row r="1459">
          <cell r="I1459">
            <v>9400</v>
          </cell>
          <cell r="L1459" t="str">
            <v>YEAR</v>
          </cell>
          <cell r="M1459">
            <v>2022</v>
          </cell>
          <cell r="V1459">
            <v>-1512807.926</v>
          </cell>
        </row>
        <row r="1460">
          <cell r="I1460">
            <v>9900</v>
          </cell>
          <cell r="L1460" t="str">
            <v>DAY</v>
          </cell>
          <cell r="M1460">
            <v>2023</v>
          </cell>
        </row>
        <row r="1461">
          <cell r="I1461">
            <v>9900</v>
          </cell>
          <cell r="L1461" t="str">
            <v>MONTH</v>
          </cell>
          <cell r="M1461">
            <v>2023</v>
          </cell>
        </row>
        <row r="1462">
          <cell r="I1462">
            <v>9900</v>
          </cell>
          <cell r="L1462" t="str">
            <v>YEAR</v>
          </cell>
          <cell r="M1462">
            <v>2023</v>
          </cell>
        </row>
        <row r="1463">
          <cell r="I1463">
            <v>9900</v>
          </cell>
          <cell r="L1463" t="str">
            <v>DAY</v>
          </cell>
          <cell r="M1463">
            <v>2022</v>
          </cell>
        </row>
        <row r="1464">
          <cell r="I1464">
            <v>9900</v>
          </cell>
          <cell r="L1464" t="str">
            <v>MONTH</v>
          </cell>
          <cell r="M1464">
            <v>2022</v>
          </cell>
        </row>
        <row r="1465">
          <cell r="I1465">
            <v>9900</v>
          </cell>
          <cell r="L1465" t="str">
            <v>YEAR</v>
          </cell>
          <cell r="M1465">
            <v>2022</v>
          </cell>
        </row>
        <row r="1466">
          <cell r="I1466">
            <v>9901</v>
          </cell>
          <cell r="L1466" t="str">
            <v>DAY</v>
          </cell>
          <cell r="M1466">
            <v>2023</v>
          </cell>
        </row>
        <row r="1467">
          <cell r="I1467">
            <v>9901</v>
          </cell>
          <cell r="L1467" t="str">
            <v>MONTH</v>
          </cell>
          <cell r="M1467">
            <v>2023</v>
          </cell>
        </row>
        <row r="1468">
          <cell r="I1468">
            <v>9901</v>
          </cell>
          <cell r="L1468" t="str">
            <v>YEAR</v>
          </cell>
          <cell r="M1468">
            <v>2023</v>
          </cell>
        </row>
        <row r="1469">
          <cell r="I1469">
            <v>9901</v>
          </cell>
          <cell r="L1469" t="str">
            <v>DAY</v>
          </cell>
          <cell r="M1469">
            <v>2022</v>
          </cell>
        </row>
        <row r="1470">
          <cell r="I1470">
            <v>9901</v>
          </cell>
          <cell r="L1470" t="str">
            <v>MONTH</v>
          </cell>
          <cell r="M1470">
            <v>2022</v>
          </cell>
        </row>
        <row r="1471">
          <cell r="I1471">
            <v>9901</v>
          </cell>
          <cell r="L1471" t="str">
            <v>YEAR</v>
          </cell>
          <cell r="M1471">
            <v>2022</v>
          </cell>
        </row>
        <row r="1472">
          <cell r="I1472">
            <v>9902</v>
          </cell>
          <cell r="L1472" t="str">
            <v>DAY</v>
          </cell>
          <cell r="M1472">
            <v>2023</v>
          </cell>
        </row>
        <row r="1473">
          <cell r="I1473">
            <v>9902</v>
          </cell>
          <cell r="L1473" t="str">
            <v>MONTH</v>
          </cell>
          <cell r="M1473">
            <v>2023</v>
          </cell>
        </row>
        <row r="1474">
          <cell r="I1474">
            <v>9902</v>
          </cell>
          <cell r="L1474" t="str">
            <v>YEAR</v>
          </cell>
          <cell r="M1474">
            <v>2023</v>
          </cell>
        </row>
        <row r="1475">
          <cell r="I1475">
            <v>9902</v>
          </cell>
          <cell r="L1475" t="str">
            <v>DAY</v>
          </cell>
          <cell r="M1475">
            <v>2022</v>
          </cell>
        </row>
        <row r="1476">
          <cell r="I1476">
            <v>9902</v>
          </cell>
          <cell r="L1476" t="str">
            <v>MONTH</v>
          </cell>
          <cell r="M1476">
            <v>2022</v>
          </cell>
        </row>
        <row r="1477">
          <cell r="I1477">
            <v>9902</v>
          </cell>
          <cell r="L1477" t="str">
            <v>YEAR</v>
          </cell>
          <cell r="M1477">
            <v>2022</v>
          </cell>
        </row>
        <row r="1478">
          <cell r="I1478" t="str">
            <v>9902I</v>
          </cell>
          <cell r="L1478" t="str">
            <v>DAY</v>
          </cell>
          <cell r="M1478">
            <v>2023</v>
          </cell>
        </row>
        <row r="1479">
          <cell r="I1479" t="str">
            <v>9902I</v>
          </cell>
          <cell r="L1479" t="str">
            <v>MONTH</v>
          </cell>
          <cell r="M1479">
            <v>2023</v>
          </cell>
        </row>
        <row r="1480">
          <cell r="I1480" t="str">
            <v>9902I</v>
          </cell>
          <cell r="L1480" t="str">
            <v>YEAR</v>
          </cell>
          <cell r="M1480">
            <v>2023</v>
          </cell>
        </row>
        <row r="1481">
          <cell r="I1481" t="str">
            <v>9902I</v>
          </cell>
          <cell r="L1481" t="str">
            <v>DAY</v>
          </cell>
          <cell r="M1481">
            <v>2022</v>
          </cell>
        </row>
        <row r="1482">
          <cell r="I1482" t="str">
            <v>9902I</v>
          </cell>
          <cell r="L1482" t="str">
            <v>MONTH</v>
          </cell>
          <cell r="M1482">
            <v>2022</v>
          </cell>
        </row>
        <row r="1483">
          <cell r="I1483" t="str">
            <v>9902I</v>
          </cell>
          <cell r="L1483" t="str">
            <v>YEAR</v>
          </cell>
          <cell r="M1483">
            <v>2022</v>
          </cell>
        </row>
        <row r="1484">
          <cell r="I1484">
            <v>9903</v>
          </cell>
          <cell r="L1484" t="str">
            <v>DAY</v>
          </cell>
          <cell r="M1484">
            <v>2023</v>
          </cell>
        </row>
        <row r="1485">
          <cell r="I1485">
            <v>9903</v>
          </cell>
          <cell r="L1485" t="str">
            <v>MONTH</v>
          </cell>
          <cell r="M1485">
            <v>2023</v>
          </cell>
        </row>
        <row r="1486">
          <cell r="I1486">
            <v>9903</v>
          </cell>
          <cell r="L1486" t="str">
            <v>YEAR</v>
          </cell>
          <cell r="M1486">
            <v>2023</v>
          </cell>
        </row>
        <row r="1487">
          <cell r="I1487">
            <v>9903</v>
          </cell>
          <cell r="L1487" t="str">
            <v>DAY</v>
          </cell>
          <cell r="M1487">
            <v>2022</v>
          </cell>
        </row>
        <row r="1488">
          <cell r="I1488">
            <v>9903</v>
          </cell>
          <cell r="L1488" t="str">
            <v>MONTH</v>
          </cell>
          <cell r="M1488">
            <v>2022</v>
          </cell>
        </row>
        <row r="1489">
          <cell r="I1489">
            <v>9903</v>
          </cell>
          <cell r="L1489" t="str">
            <v>YEAR</v>
          </cell>
          <cell r="M1489">
            <v>2022</v>
          </cell>
        </row>
        <row r="1490">
          <cell r="I1490">
            <v>9904</v>
          </cell>
          <cell r="L1490" t="str">
            <v>DAY</v>
          </cell>
          <cell r="M1490">
            <v>2023</v>
          </cell>
        </row>
        <row r="1491">
          <cell r="I1491">
            <v>9904</v>
          </cell>
          <cell r="L1491" t="str">
            <v>MONTH</v>
          </cell>
          <cell r="M1491">
            <v>2023</v>
          </cell>
        </row>
        <row r="1492">
          <cell r="I1492">
            <v>9904</v>
          </cell>
          <cell r="L1492" t="str">
            <v>YEAR</v>
          </cell>
          <cell r="M1492">
            <v>2023</v>
          </cell>
        </row>
        <row r="1493">
          <cell r="I1493">
            <v>9904</v>
          </cell>
          <cell r="L1493" t="str">
            <v>DAY</v>
          </cell>
          <cell r="M1493">
            <v>2022</v>
          </cell>
        </row>
        <row r="1494">
          <cell r="I1494">
            <v>9904</v>
          </cell>
          <cell r="L1494" t="str">
            <v>MONTH</v>
          </cell>
          <cell r="M1494">
            <v>2022</v>
          </cell>
        </row>
        <row r="1495">
          <cell r="I1495">
            <v>9904</v>
          </cell>
          <cell r="L1495" t="str">
            <v>YEAR</v>
          </cell>
          <cell r="M1495">
            <v>2022</v>
          </cell>
        </row>
        <row r="1496">
          <cell r="I1496">
            <v>9905</v>
          </cell>
          <cell r="L1496" t="str">
            <v>DAY</v>
          </cell>
          <cell r="M1496">
            <v>2023</v>
          </cell>
        </row>
        <row r="1497">
          <cell r="I1497">
            <v>9905</v>
          </cell>
          <cell r="L1497" t="str">
            <v>MONTH</v>
          </cell>
          <cell r="M1497">
            <v>2023</v>
          </cell>
        </row>
        <row r="1498">
          <cell r="I1498">
            <v>9905</v>
          </cell>
          <cell r="L1498" t="str">
            <v>YEAR</v>
          </cell>
          <cell r="M1498">
            <v>2023</v>
          </cell>
        </row>
        <row r="1499">
          <cell r="I1499">
            <v>9905</v>
          </cell>
          <cell r="L1499" t="str">
            <v>DAY</v>
          </cell>
          <cell r="M1499">
            <v>2022</v>
          </cell>
        </row>
        <row r="1500">
          <cell r="I1500">
            <v>9905</v>
          </cell>
          <cell r="L1500" t="str">
            <v>MONTH</v>
          </cell>
          <cell r="M1500">
            <v>2022</v>
          </cell>
        </row>
        <row r="1501">
          <cell r="I1501">
            <v>9905</v>
          </cell>
          <cell r="L1501" t="str">
            <v>YEAR</v>
          </cell>
          <cell r="M1501">
            <v>2022</v>
          </cell>
        </row>
        <row r="1502">
          <cell r="I1502">
            <v>9906</v>
          </cell>
          <cell r="L1502" t="str">
            <v>DAY</v>
          </cell>
          <cell r="M1502">
            <v>2023</v>
          </cell>
        </row>
        <row r="1503">
          <cell r="I1503">
            <v>9906</v>
          </cell>
          <cell r="L1503" t="str">
            <v>MONTH</v>
          </cell>
          <cell r="M1503">
            <v>2023</v>
          </cell>
        </row>
        <row r="1504">
          <cell r="I1504">
            <v>9906</v>
          </cell>
          <cell r="L1504" t="str">
            <v>YEAR</v>
          </cell>
          <cell r="M1504">
            <v>2023</v>
          </cell>
        </row>
        <row r="1505">
          <cell r="I1505">
            <v>9906</v>
          </cell>
          <cell r="L1505" t="str">
            <v>DAY</v>
          </cell>
          <cell r="M1505">
            <v>2022</v>
          </cell>
        </row>
        <row r="1506">
          <cell r="I1506">
            <v>9906</v>
          </cell>
          <cell r="L1506" t="str">
            <v>MONTH</v>
          </cell>
          <cell r="M1506">
            <v>2022</v>
          </cell>
        </row>
        <row r="1507">
          <cell r="I1507">
            <v>9906</v>
          </cell>
          <cell r="L1507" t="str">
            <v>YEAR</v>
          </cell>
          <cell r="M1507">
            <v>2022</v>
          </cell>
        </row>
        <row r="1508">
          <cell r="I1508" t="str">
            <v>9908I</v>
          </cell>
          <cell r="L1508" t="str">
            <v>DAY</v>
          </cell>
          <cell r="M1508">
            <v>2023</v>
          </cell>
        </row>
        <row r="1509">
          <cell r="I1509" t="str">
            <v>9908I</v>
          </cell>
          <cell r="L1509" t="str">
            <v>MONTH</v>
          </cell>
          <cell r="M1509">
            <v>2023</v>
          </cell>
        </row>
        <row r="1510">
          <cell r="I1510" t="str">
            <v>9908I</v>
          </cell>
          <cell r="L1510" t="str">
            <v>YEAR</v>
          </cell>
          <cell r="M1510">
            <v>2023</v>
          </cell>
        </row>
        <row r="1511">
          <cell r="I1511" t="str">
            <v>9908I</v>
          </cell>
          <cell r="L1511" t="str">
            <v>DAY</v>
          </cell>
          <cell r="M1511">
            <v>2022</v>
          </cell>
        </row>
        <row r="1512">
          <cell r="I1512" t="str">
            <v>9908I</v>
          </cell>
          <cell r="L1512" t="str">
            <v>MONTH</v>
          </cell>
          <cell r="M1512">
            <v>2022</v>
          </cell>
        </row>
        <row r="1513">
          <cell r="I1513" t="str">
            <v>9908I</v>
          </cell>
          <cell r="L1513" t="str">
            <v>YEAR</v>
          </cell>
          <cell r="M1513">
            <v>2022</v>
          </cell>
        </row>
        <row r="1514">
          <cell r="I1514" t="str">
            <v>9909I</v>
          </cell>
          <cell r="L1514" t="str">
            <v>DAY</v>
          </cell>
          <cell r="M1514">
            <v>2023</v>
          </cell>
        </row>
        <row r="1515">
          <cell r="I1515" t="str">
            <v>9909I</v>
          </cell>
          <cell r="L1515" t="str">
            <v>MONTH</v>
          </cell>
          <cell r="M1515">
            <v>2023</v>
          </cell>
        </row>
        <row r="1516">
          <cell r="I1516" t="str">
            <v>9909I</v>
          </cell>
          <cell r="L1516" t="str">
            <v>YEAR</v>
          </cell>
          <cell r="M1516">
            <v>2023</v>
          </cell>
        </row>
        <row r="1517">
          <cell r="I1517" t="str">
            <v>9909I</v>
          </cell>
          <cell r="L1517" t="str">
            <v>DAY</v>
          </cell>
          <cell r="M1517">
            <v>2022</v>
          </cell>
        </row>
        <row r="1518">
          <cell r="I1518" t="str">
            <v>9909I</v>
          </cell>
          <cell r="L1518" t="str">
            <v>MONTH</v>
          </cell>
          <cell r="M1518">
            <v>2022</v>
          </cell>
        </row>
        <row r="1519">
          <cell r="I1519" t="str">
            <v>9909I</v>
          </cell>
          <cell r="L1519" t="str">
            <v>YEAR</v>
          </cell>
          <cell r="M1519">
            <v>2022</v>
          </cell>
        </row>
        <row r="1520">
          <cell r="I1520">
            <v>9998</v>
          </cell>
          <cell r="L1520" t="str">
            <v>DAY</v>
          </cell>
          <cell r="M1520">
            <v>2023</v>
          </cell>
        </row>
        <row r="1521">
          <cell r="I1521">
            <v>9998</v>
          </cell>
          <cell r="L1521" t="str">
            <v>MONTH</v>
          </cell>
          <cell r="M1521">
            <v>2023</v>
          </cell>
        </row>
        <row r="1522">
          <cell r="I1522">
            <v>9998</v>
          </cell>
          <cell r="L1522" t="str">
            <v>YEAR</v>
          </cell>
          <cell r="M1522">
            <v>2023</v>
          </cell>
        </row>
        <row r="1523">
          <cell r="I1523">
            <v>9998</v>
          </cell>
          <cell r="L1523" t="str">
            <v>DAY</v>
          </cell>
          <cell r="M1523">
            <v>2022</v>
          </cell>
        </row>
        <row r="1524">
          <cell r="I1524">
            <v>9998</v>
          </cell>
          <cell r="L1524" t="str">
            <v>MONTH</v>
          </cell>
          <cell r="M1524">
            <v>2022</v>
          </cell>
        </row>
        <row r="1525">
          <cell r="I1525">
            <v>9998</v>
          </cell>
          <cell r="L1525" t="str">
            <v>YEAR</v>
          </cell>
          <cell r="M1525">
            <v>2022</v>
          </cell>
        </row>
        <row r="1526">
          <cell r="I1526">
            <v>9999</v>
          </cell>
          <cell r="L1526" t="str">
            <v>DAY</v>
          </cell>
          <cell r="M1526">
            <v>2023</v>
          </cell>
        </row>
        <row r="1527">
          <cell r="I1527">
            <v>9999</v>
          </cell>
          <cell r="L1527" t="str">
            <v>MONTH</v>
          </cell>
          <cell r="M1527">
            <v>2023</v>
          </cell>
        </row>
        <row r="1528">
          <cell r="I1528">
            <v>9999</v>
          </cell>
          <cell r="L1528" t="str">
            <v>YEAR</v>
          </cell>
          <cell r="M1528">
            <v>2023</v>
          </cell>
        </row>
        <row r="1529">
          <cell r="I1529">
            <v>9999</v>
          </cell>
          <cell r="L1529" t="str">
            <v>DAY</v>
          </cell>
          <cell r="M1529">
            <v>2022</v>
          </cell>
        </row>
        <row r="1530">
          <cell r="I1530">
            <v>9999</v>
          </cell>
          <cell r="L1530" t="str">
            <v>MONTH</v>
          </cell>
          <cell r="M1530">
            <v>2022</v>
          </cell>
        </row>
        <row r="1531">
          <cell r="I1531">
            <v>9999</v>
          </cell>
          <cell r="L1531" t="str">
            <v>YEAR</v>
          </cell>
          <cell r="M1531">
            <v>2022</v>
          </cell>
        </row>
        <row r="1532">
          <cell r="I1532">
            <v>9000</v>
          </cell>
          <cell r="L1532" t="str">
            <v>DAY</v>
          </cell>
          <cell r="M1532">
            <v>2023</v>
          </cell>
        </row>
        <row r="1533">
          <cell r="I1533">
            <v>9000</v>
          </cell>
          <cell r="L1533" t="str">
            <v>MONTH</v>
          </cell>
          <cell r="M1533">
            <v>2023</v>
          </cell>
        </row>
        <row r="1534">
          <cell r="I1534">
            <v>9000</v>
          </cell>
          <cell r="L1534" t="str">
            <v>YEAR</v>
          </cell>
          <cell r="M1534">
            <v>2023</v>
          </cell>
        </row>
        <row r="1535">
          <cell r="I1535">
            <v>9000</v>
          </cell>
          <cell r="L1535" t="str">
            <v>DAY</v>
          </cell>
          <cell r="M1535">
            <v>2022</v>
          </cell>
        </row>
        <row r="1536">
          <cell r="I1536">
            <v>9000</v>
          </cell>
          <cell r="L1536" t="str">
            <v>MONTH</v>
          </cell>
          <cell r="M1536">
            <v>2022</v>
          </cell>
        </row>
        <row r="1537">
          <cell r="I1537">
            <v>9000</v>
          </cell>
          <cell r="L1537" t="str">
            <v>YEAR</v>
          </cell>
          <cell r="M1537">
            <v>2022</v>
          </cell>
        </row>
        <row r="1538">
          <cell r="I1538">
            <v>9001</v>
          </cell>
          <cell r="L1538" t="str">
            <v>DAY</v>
          </cell>
          <cell r="M1538">
            <v>2023</v>
          </cell>
        </row>
        <row r="1539">
          <cell r="I1539">
            <v>9001</v>
          </cell>
          <cell r="L1539" t="str">
            <v>MONTH</v>
          </cell>
          <cell r="M1539">
            <v>2023</v>
          </cell>
        </row>
        <row r="1540">
          <cell r="I1540">
            <v>9001</v>
          </cell>
          <cell r="L1540" t="str">
            <v>YEAR</v>
          </cell>
          <cell r="M1540">
            <v>2023</v>
          </cell>
        </row>
        <row r="1541">
          <cell r="I1541">
            <v>9001</v>
          </cell>
          <cell r="L1541" t="str">
            <v>DAY</v>
          </cell>
          <cell r="M1541">
            <v>2022</v>
          </cell>
        </row>
        <row r="1542">
          <cell r="I1542">
            <v>9001</v>
          </cell>
          <cell r="L1542" t="str">
            <v>MONTH</v>
          </cell>
          <cell r="M1542">
            <v>2022</v>
          </cell>
        </row>
        <row r="1543">
          <cell r="I1543">
            <v>9001</v>
          </cell>
          <cell r="L1543" t="str">
            <v>YEAR</v>
          </cell>
          <cell r="M1543">
            <v>2022</v>
          </cell>
        </row>
        <row r="1544">
          <cell r="I1544">
            <v>9005</v>
          </cell>
          <cell r="L1544" t="str">
            <v>DAY</v>
          </cell>
          <cell r="M1544">
            <v>2023</v>
          </cell>
        </row>
        <row r="1545">
          <cell r="I1545">
            <v>9005</v>
          </cell>
          <cell r="L1545" t="str">
            <v>MONTH</v>
          </cell>
          <cell r="M1545">
            <v>2023</v>
          </cell>
        </row>
        <row r="1546">
          <cell r="I1546">
            <v>9005</v>
          </cell>
          <cell r="L1546" t="str">
            <v>YEAR</v>
          </cell>
          <cell r="M1546">
            <v>2023</v>
          </cell>
        </row>
        <row r="1547">
          <cell r="I1547">
            <v>9005</v>
          </cell>
          <cell r="L1547" t="str">
            <v>DAY</v>
          </cell>
          <cell r="M1547">
            <v>2022</v>
          </cell>
        </row>
        <row r="1548">
          <cell r="I1548">
            <v>9005</v>
          </cell>
          <cell r="L1548" t="str">
            <v>MONTH</v>
          </cell>
          <cell r="M1548">
            <v>2022</v>
          </cell>
        </row>
        <row r="1549">
          <cell r="I1549">
            <v>9005</v>
          </cell>
          <cell r="L1549" t="str">
            <v>YEAR</v>
          </cell>
          <cell r="M1549">
            <v>2022</v>
          </cell>
        </row>
        <row r="1550">
          <cell r="I1550">
            <v>9006</v>
          </cell>
          <cell r="L1550" t="str">
            <v>DAY</v>
          </cell>
          <cell r="M1550">
            <v>2023</v>
          </cell>
        </row>
        <row r="1551">
          <cell r="I1551">
            <v>9006</v>
          </cell>
          <cell r="L1551" t="str">
            <v>MONTH</v>
          </cell>
          <cell r="M1551">
            <v>2023</v>
          </cell>
        </row>
        <row r="1552">
          <cell r="I1552">
            <v>9006</v>
          </cell>
          <cell r="L1552" t="str">
            <v>YEAR</v>
          </cell>
          <cell r="M1552">
            <v>2023</v>
          </cell>
        </row>
        <row r="1553">
          <cell r="I1553">
            <v>9006</v>
          </cell>
          <cell r="L1553" t="str">
            <v>DAY</v>
          </cell>
          <cell r="M1553">
            <v>2022</v>
          </cell>
        </row>
        <row r="1554">
          <cell r="I1554">
            <v>9006</v>
          </cell>
          <cell r="L1554" t="str">
            <v>MONTH</v>
          </cell>
          <cell r="M1554">
            <v>2022</v>
          </cell>
        </row>
        <row r="1555">
          <cell r="I1555">
            <v>9006</v>
          </cell>
          <cell r="L1555" t="str">
            <v>YEAR</v>
          </cell>
          <cell r="M1555">
            <v>2022</v>
          </cell>
        </row>
        <row r="1556">
          <cell r="I1556">
            <v>9013</v>
          </cell>
          <cell r="L1556" t="str">
            <v>DAY</v>
          </cell>
          <cell r="M1556">
            <v>2023</v>
          </cell>
        </row>
        <row r="1557">
          <cell r="I1557">
            <v>9013</v>
          </cell>
          <cell r="L1557" t="str">
            <v>MONTH</v>
          </cell>
          <cell r="M1557">
            <v>2023</v>
          </cell>
        </row>
        <row r="1558">
          <cell r="I1558">
            <v>9013</v>
          </cell>
          <cell r="L1558" t="str">
            <v>YEAR</v>
          </cell>
          <cell r="M1558">
            <v>2023</v>
          </cell>
        </row>
        <row r="1559">
          <cell r="I1559">
            <v>9013</v>
          </cell>
          <cell r="L1559" t="str">
            <v>DAY</v>
          </cell>
          <cell r="M1559">
            <v>2022</v>
          </cell>
        </row>
        <row r="1560">
          <cell r="I1560">
            <v>9013</v>
          </cell>
          <cell r="L1560" t="str">
            <v>MONTH</v>
          </cell>
          <cell r="M1560">
            <v>2022</v>
          </cell>
        </row>
        <row r="1561">
          <cell r="I1561">
            <v>9013</v>
          </cell>
          <cell r="L1561" t="str">
            <v>YEAR</v>
          </cell>
          <cell r="M1561">
            <v>2022</v>
          </cell>
        </row>
        <row r="1562">
          <cell r="I1562">
            <v>9014</v>
          </cell>
          <cell r="L1562" t="str">
            <v>DAY</v>
          </cell>
          <cell r="M1562">
            <v>2023</v>
          </cell>
        </row>
        <row r="1563">
          <cell r="I1563">
            <v>9014</v>
          </cell>
          <cell r="L1563" t="str">
            <v>MONTH</v>
          </cell>
          <cell r="M1563">
            <v>2023</v>
          </cell>
        </row>
        <row r="1564">
          <cell r="I1564">
            <v>9014</v>
          </cell>
          <cell r="L1564" t="str">
            <v>YEAR</v>
          </cell>
          <cell r="M1564">
            <v>2023</v>
          </cell>
        </row>
        <row r="1565">
          <cell r="I1565">
            <v>9014</v>
          </cell>
          <cell r="L1565" t="str">
            <v>DAY</v>
          </cell>
          <cell r="M1565">
            <v>2022</v>
          </cell>
        </row>
        <row r="1566">
          <cell r="I1566">
            <v>9014</v>
          </cell>
          <cell r="L1566" t="str">
            <v>MONTH</v>
          </cell>
          <cell r="M1566">
            <v>2022</v>
          </cell>
        </row>
        <row r="1567">
          <cell r="I1567">
            <v>9014</v>
          </cell>
          <cell r="L1567" t="str">
            <v>YEAR</v>
          </cell>
          <cell r="M1567">
            <v>2022</v>
          </cell>
        </row>
        <row r="1568">
          <cell r="I1568">
            <v>9100</v>
          </cell>
          <cell r="L1568" t="str">
            <v>DAY</v>
          </cell>
          <cell r="M1568">
            <v>2023</v>
          </cell>
        </row>
        <row r="1569">
          <cell r="I1569">
            <v>9100</v>
          </cell>
          <cell r="L1569" t="str">
            <v>MONTH</v>
          </cell>
          <cell r="M1569">
            <v>2023</v>
          </cell>
        </row>
        <row r="1570">
          <cell r="I1570">
            <v>9100</v>
          </cell>
          <cell r="L1570" t="str">
            <v>YEAR</v>
          </cell>
          <cell r="M1570">
            <v>2023</v>
          </cell>
        </row>
        <row r="1571">
          <cell r="I1571">
            <v>9100</v>
          </cell>
          <cell r="L1571" t="str">
            <v>DAY</v>
          </cell>
          <cell r="M1571">
            <v>2022</v>
          </cell>
        </row>
        <row r="1572">
          <cell r="I1572">
            <v>9100</v>
          </cell>
          <cell r="L1572" t="str">
            <v>MONTH</v>
          </cell>
          <cell r="M1572">
            <v>2022</v>
          </cell>
        </row>
        <row r="1573">
          <cell r="I1573">
            <v>9100</v>
          </cell>
          <cell r="L1573" t="str">
            <v>YEAR</v>
          </cell>
          <cell r="M1573">
            <v>2022</v>
          </cell>
        </row>
        <row r="1574">
          <cell r="I1574">
            <v>9101</v>
          </cell>
          <cell r="L1574" t="str">
            <v>DAY</v>
          </cell>
          <cell r="M1574">
            <v>2023</v>
          </cell>
        </row>
        <row r="1575">
          <cell r="I1575">
            <v>9101</v>
          </cell>
          <cell r="L1575" t="str">
            <v>MONTH</v>
          </cell>
          <cell r="M1575">
            <v>2023</v>
          </cell>
        </row>
        <row r="1576">
          <cell r="I1576">
            <v>9101</v>
          </cell>
          <cell r="L1576" t="str">
            <v>YEAR</v>
          </cell>
          <cell r="M1576">
            <v>2023</v>
          </cell>
        </row>
        <row r="1577">
          <cell r="I1577">
            <v>9101</v>
          </cell>
          <cell r="L1577" t="str">
            <v>DAY</v>
          </cell>
          <cell r="M1577">
            <v>2022</v>
          </cell>
        </row>
        <row r="1578">
          <cell r="I1578">
            <v>9101</v>
          </cell>
          <cell r="L1578" t="str">
            <v>MONTH</v>
          </cell>
          <cell r="M1578">
            <v>2022</v>
          </cell>
        </row>
        <row r="1579">
          <cell r="I1579">
            <v>9101</v>
          </cell>
          <cell r="L1579" t="str">
            <v>YEAR</v>
          </cell>
          <cell r="M1579">
            <v>2022</v>
          </cell>
        </row>
        <row r="1580">
          <cell r="I1580">
            <v>9102</v>
          </cell>
          <cell r="L1580" t="str">
            <v>DAY</v>
          </cell>
          <cell r="M1580">
            <v>2023</v>
          </cell>
        </row>
        <row r="1581">
          <cell r="I1581">
            <v>9102</v>
          </cell>
          <cell r="L1581" t="str">
            <v>MONTH</v>
          </cell>
          <cell r="M1581">
            <v>2023</v>
          </cell>
        </row>
        <row r="1582">
          <cell r="I1582">
            <v>9102</v>
          </cell>
          <cell r="L1582" t="str">
            <v>YEAR</v>
          </cell>
          <cell r="M1582">
            <v>2023</v>
          </cell>
        </row>
        <row r="1583">
          <cell r="I1583">
            <v>9102</v>
          </cell>
          <cell r="L1583" t="str">
            <v>DAY</v>
          </cell>
          <cell r="M1583">
            <v>2022</v>
          </cell>
        </row>
        <row r="1584">
          <cell r="I1584">
            <v>9102</v>
          </cell>
          <cell r="L1584" t="str">
            <v>MONTH</v>
          </cell>
          <cell r="M1584">
            <v>2022</v>
          </cell>
        </row>
        <row r="1585">
          <cell r="I1585">
            <v>9102</v>
          </cell>
          <cell r="L1585" t="str">
            <v>YEAR</v>
          </cell>
          <cell r="M1585">
            <v>2022</v>
          </cell>
        </row>
        <row r="1586">
          <cell r="I1586">
            <v>9103</v>
          </cell>
          <cell r="L1586" t="str">
            <v>DAY</v>
          </cell>
          <cell r="M1586">
            <v>2023</v>
          </cell>
        </row>
        <row r="1587">
          <cell r="I1587">
            <v>9103</v>
          </cell>
          <cell r="L1587" t="str">
            <v>MONTH</v>
          </cell>
          <cell r="M1587">
            <v>2023</v>
          </cell>
        </row>
        <row r="1588">
          <cell r="I1588">
            <v>9103</v>
          </cell>
          <cell r="L1588" t="str">
            <v>YEAR</v>
          </cell>
          <cell r="M1588">
            <v>2023</v>
          </cell>
        </row>
        <row r="1589">
          <cell r="I1589">
            <v>9103</v>
          </cell>
          <cell r="L1589" t="str">
            <v>DAY</v>
          </cell>
          <cell r="M1589">
            <v>2022</v>
          </cell>
        </row>
        <row r="1590">
          <cell r="I1590">
            <v>9103</v>
          </cell>
          <cell r="L1590" t="str">
            <v>MONTH</v>
          </cell>
          <cell r="M1590">
            <v>2022</v>
          </cell>
        </row>
        <row r="1591">
          <cell r="I1591">
            <v>9103</v>
          </cell>
          <cell r="L1591" t="str">
            <v>YEAR</v>
          </cell>
          <cell r="M1591">
            <v>2022</v>
          </cell>
        </row>
        <row r="1592">
          <cell r="I1592">
            <v>9104</v>
          </cell>
          <cell r="L1592" t="str">
            <v>DAY</v>
          </cell>
          <cell r="M1592">
            <v>2023</v>
          </cell>
        </row>
        <row r="1593">
          <cell r="I1593">
            <v>9104</v>
          </cell>
          <cell r="L1593" t="str">
            <v>MONTH</v>
          </cell>
          <cell r="M1593">
            <v>2023</v>
          </cell>
        </row>
        <row r="1594">
          <cell r="I1594">
            <v>9104</v>
          </cell>
          <cell r="L1594" t="str">
            <v>YEAR</v>
          </cell>
          <cell r="M1594">
            <v>2023</v>
          </cell>
        </row>
        <row r="1595">
          <cell r="I1595">
            <v>9104</v>
          </cell>
          <cell r="L1595" t="str">
            <v>DAY</v>
          </cell>
          <cell r="M1595">
            <v>2022</v>
          </cell>
        </row>
        <row r="1596">
          <cell r="I1596">
            <v>9104</v>
          </cell>
          <cell r="L1596" t="str">
            <v>MONTH</v>
          </cell>
          <cell r="M1596">
            <v>2022</v>
          </cell>
        </row>
        <row r="1597">
          <cell r="I1597">
            <v>9104</v>
          </cell>
          <cell r="L1597" t="str">
            <v>YEAR</v>
          </cell>
          <cell r="M1597">
            <v>2022</v>
          </cell>
        </row>
        <row r="1598">
          <cell r="I1598">
            <v>9105</v>
          </cell>
          <cell r="L1598" t="str">
            <v>DAY</v>
          </cell>
          <cell r="M1598">
            <v>2023</v>
          </cell>
        </row>
        <row r="1599">
          <cell r="I1599">
            <v>9105</v>
          </cell>
          <cell r="L1599" t="str">
            <v>MONTH</v>
          </cell>
          <cell r="M1599">
            <v>2023</v>
          </cell>
        </row>
        <row r="1600">
          <cell r="I1600">
            <v>9105</v>
          </cell>
          <cell r="L1600" t="str">
            <v>YEAR</v>
          </cell>
          <cell r="M1600">
            <v>2023</v>
          </cell>
        </row>
        <row r="1601">
          <cell r="I1601">
            <v>9105</v>
          </cell>
          <cell r="L1601" t="str">
            <v>DAY</v>
          </cell>
          <cell r="M1601">
            <v>2022</v>
          </cell>
        </row>
        <row r="1602">
          <cell r="I1602">
            <v>9105</v>
          </cell>
          <cell r="L1602" t="str">
            <v>MONTH</v>
          </cell>
          <cell r="M1602">
            <v>2022</v>
          </cell>
        </row>
        <row r="1603">
          <cell r="I1603">
            <v>9105</v>
          </cell>
          <cell r="L1603" t="str">
            <v>YEAR</v>
          </cell>
          <cell r="M1603">
            <v>2022</v>
          </cell>
        </row>
        <row r="1604">
          <cell r="I1604">
            <v>9116</v>
          </cell>
          <cell r="L1604" t="str">
            <v>DAY</v>
          </cell>
          <cell r="M1604">
            <v>2023</v>
          </cell>
        </row>
        <row r="1605">
          <cell r="I1605">
            <v>9116</v>
          </cell>
          <cell r="L1605" t="str">
            <v>MONTH</v>
          </cell>
          <cell r="M1605">
            <v>2023</v>
          </cell>
        </row>
        <row r="1606">
          <cell r="I1606">
            <v>9116</v>
          </cell>
          <cell r="L1606" t="str">
            <v>YEAR</v>
          </cell>
          <cell r="M1606">
            <v>2023</v>
          </cell>
        </row>
        <row r="1607">
          <cell r="I1607">
            <v>9116</v>
          </cell>
          <cell r="L1607" t="str">
            <v>DAY</v>
          </cell>
          <cell r="M1607">
            <v>2022</v>
          </cell>
        </row>
        <row r="1608">
          <cell r="I1608">
            <v>9116</v>
          </cell>
          <cell r="L1608" t="str">
            <v>MONTH</v>
          </cell>
          <cell r="M1608">
            <v>2022</v>
          </cell>
        </row>
        <row r="1609">
          <cell r="I1609">
            <v>9116</v>
          </cell>
          <cell r="L1609" t="str">
            <v>YEAR</v>
          </cell>
          <cell r="M1609">
            <v>2022</v>
          </cell>
        </row>
        <row r="1610">
          <cell r="I1610">
            <v>9200</v>
          </cell>
          <cell r="L1610" t="str">
            <v>DAY</v>
          </cell>
          <cell r="M1610">
            <v>2023</v>
          </cell>
        </row>
        <row r="1611">
          <cell r="I1611">
            <v>9200</v>
          </cell>
          <cell r="L1611" t="str">
            <v>MONTH</v>
          </cell>
          <cell r="M1611">
            <v>2023</v>
          </cell>
        </row>
        <row r="1612">
          <cell r="I1612">
            <v>9200</v>
          </cell>
          <cell r="L1612" t="str">
            <v>YEAR</v>
          </cell>
          <cell r="M1612">
            <v>2023</v>
          </cell>
        </row>
        <row r="1613">
          <cell r="I1613">
            <v>9200</v>
          </cell>
          <cell r="L1613" t="str">
            <v>DAY</v>
          </cell>
          <cell r="M1613">
            <v>2022</v>
          </cell>
        </row>
        <row r="1614">
          <cell r="I1614">
            <v>9200</v>
          </cell>
          <cell r="L1614" t="str">
            <v>MONTH</v>
          </cell>
          <cell r="M1614">
            <v>2022</v>
          </cell>
        </row>
        <row r="1615">
          <cell r="I1615">
            <v>9200</v>
          </cell>
          <cell r="L1615" t="str">
            <v>YEAR</v>
          </cell>
          <cell r="M1615">
            <v>2022</v>
          </cell>
        </row>
        <row r="1616">
          <cell r="I1616">
            <v>9201</v>
          </cell>
          <cell r="L1616" t="str">
            <v>DAY</v>
          </cell>
          <cell r="M1616">
            <v>2023</v>
          </cell>
        </row>
        <row r="1617">
          <cell r="I1617">
            <v>9201</v>
          </cell>
          <cell r="L1617" t="str">
            <v>MONTH</v>
          </cell>
          <cell r="M1617">
            <v>2023</v>
          </cell>
        </row>
        <row r="1618">
          <cell r="I1618">
            <v>9201</v>
          </cell>
          <cell r="L1618" t="str">
            <v>YEAR</v>
          </cell>
          <cell r="M1618">
            <v>2023</v>
          </cell>
        </row>
        <row r="1619">
          <cell r="I1619">
            <v>9201</v>
          </cell>
          <cell r="L1619" t="str">
            <v>DAY</v>
          </cell>
          <cell r="M1619">
            <v>2022</v>
          </cell>
        </row>
        <row r="1620">
          <cell r="I1620">
            <v>9201</v>
          </cell>
          <cell r="L1620" t="str">
            <v>MONTH</v>
          </cell>
          <cell r="M1620">
            <v>2022</v>
          </cell>
        </row>
        <row r="1621">
          <cell r="I1621">
            <v>9201</v>
          </cell>
          <cell r="L1621" t="str">
            <v>YEAR</v>
          </cell>
          <cell r="M1621">
            <v>2022</v>
          </cell>
        </row>
        <row r="1622">
          <cell r="I1622">
            <v>9202</v>
          </cell>
          <cell r="L1622" t="str">
            <v>DAY</v>
          </cell>
          <cell r="M1622">
            <v>2023</v>
          </cell>
        </row>
        <row r="1623">
          <cell r="I1623">
            <v>9202</v>
          </cell>
          <cell r="L1623" t="str">
            <v>MONTH</v>
          </cell>
          <cell r="M1623">
            <v>2023</v>
          </cell>
        </row>
        <row r="1624">
          <cell r="I1624">
            <v>9202</v>
          </cell>
          <cell r="L1624" t="str">
            <v>YEAR</v>
          </cell>
          <cell r="M1624">
            <v>2023</v>
          </cell>
        </row>
        <row r="1625">
          <cell r="I1625">
            <v>9202</v>
          </cell>
          <cell r="L1625" t="str">
            <v>DAY</v>
          </cell>
          <cell r="M1625">
            <v>2022</v>
          </cell>
        </row>
        <row r="1626">
          <cell r="I1626">
            <v>9202</v>
          </cell>
          <cell r="L1626" t="str">
            <v>MONTH</v>
          </cell>
          <cell r="M1626">
            <v>2022</v>
          </cell>
        </row>
        <row r="1627">
          <cell r="I1627">
            <v>9202</v>
          </cell>
          <cell r="L1627" t="str">
            <v>YEAR</v>
          </cell>
          <cell r="M1627">
            <v>2022</v>
          </cell>
        </row>
        <row r="1628">
          <cell r="I1628">
            <v>9203</v>
          </cell>
          <cell r="L1628" t="str">
            <v>DAY</v>
          </cell>
          <cell r="M1628">
            <v>2023</v>
          </cell>
        </row>
        <row r="1629">
          <cell r="I1629">
            <v>9203</v>
          </cell>
          <cell r="L1629" t="str">
            <v>MONTH</v>
          </cell>
          <cell r="M1629">
            <v>2023</v>
          </cell>
        </row>
        <row r="1630">
          <cell r="I1630">
            <v>9203</v>
          </cell>
          <cell r="L1630" t="str">
            <v>YEAR</v>
          </cell>
          <cell r="M1630">
            <v>2023</v>
          </cell>
        </row>
        <row r="1631">
          <cell r="I1631">
            <v>9203</v>
          </cell>
          <cell r="L1631" t="str">
            <v>DAY</v>
          </cell>
          <cell r="M1631">
            <v>2022</v>
          </cell>
        </row>
        <row r="1632">
          <cell r="I1632">
            <v>9203</v>
          </cell>
          <cell r="L1632" t="str">
            <v>MONTH</v>
          </cell>
          <cell r="M1632">
            <v>2022</v>
          </cell>
        </row>
        <row r="1633">
          <cell r="I1633">
            <v>9203</v>
          </cell>
          <cell r="L1633" t="str">
            <v>YEAR</v>
          </cell>
          <cell r="M1633">
            <v>2022</v>
          </cell>
        </row>
        <row r="1634">
          <cell r="I1634">
            <v>9204</v>
          </cell>
          <cell r="L1634" t="str">
            <v>DAY</v>
          </cell>
          <cell r="M1634">
            <v>2023</v>
          </cell>
        </row>
        <row r="1635">
          <cell r="I1635">
            <v>9204</v>
          </cell>
          <cell r="L1635" t="str">
            <v>MONTH</v>
          </cell>
          <cell r="M1635">
            <v>2023</v>
          </cell>
        </row>
        <row r="1636">
          <cell r="I1636">
            <v>9204</v>
          </cell>
          <cell r="L1636" t="str">
            <v>YEAR</v>
          </cell>
          <cell r="M1636">
            <v>2023</v>
          </cell>
        </row>
        <row r="1637">
          <cell r="I1637">
            <v>9204</v>
          </cell>
          <cell r="L1637" t="str">
            <v>DAY</v>
          </cell>
          <cell r="M1637">
            <v>2022</v>
          </cell>
        </row>
        <row r="1638">
          <cell r="I1638">
            <v>9204</v>
          </cell>
          <cell r="L1638" t="str">
            <v>MONTH</v>
          </cell>
          <cell r="M1638">
            <v>2022</v>
          </cell>
        </row>
        <row r="1639">
          <cell r="I1639">
            <v>9204</v>
          </cell>
          <cell r="L1639" t="str">
            <v>YEAR</v>
          </cell>
          <cell r="M1639">
            <v>2022</v>
          </cell>
        </row>
        <row r="1640">
          <cell r="I1640">
            <v>9205</v>
          </cell>
          <cell r="L1640" t="str">
            <v>DAY</v>
          </cell>
          <cell r="M1640">
            <v>2023</v>
          </cell>
        </row>
        <row r="1641">
          <cell r="I1641">
            <v>9205</v>
          </cell>
          <cell r="L1641" t="str">
            <v>MONTH</v>
          </cell>
          <cell r="M1641">
            <v>2023</v>
          </cell>
        </row>
        <row r="1642">
          <cell r="I1642">
            <v>9205</v>
          </cell>
          <cell r="L1642" t="str">
            <v>YEAR</v>
          </cell>
          <cell r="M1642">
            <v>2023</v>
          </cell>
        </row>
        <row r="1643">
          <cell r="I1643">
            <v>9205</v>
          </cell>
          <cell r="L1643" t="str">
            <v>DAY</v>
          </cell>
          <cell r="M1643">
            <v>2022</v>
          </cell>
        </row>
        <row r="1644">
          <cell r="I1644">
            <v>9205</v>
          </cell>
          <cell r="L1644" t="str">
            <v>MONTH</v>
          </cell>
          <cell r="M1644">
            <v>2022</v>
          </cell>
        </row>
        <row r="1645">
          <cell r="I1645">
            <v>9205</v>
          </cell>
          <cell r="L1645" t="str">
            <v>YEAR</v>
          </cell>
          <cell r="M1645">
            <v>2022</v>
          </cell>
        </row>
        <row r="1646">
          <cell r="I1646">
            <v>9206</v>
          </cell>
          <cell r="L1646" t="str">
            <v>DAY</v>
          </cell>
          <cell r="M1646">
            <v>2023</v>
          </cell>
        </row>
        <row r="1647">
          <cell r="I1647">
            <v>9206</v>
          </cell>
          <cell r="L1647" t="str">
            <v>MONTH</v>
          </cell>
          <cell r="M1647">
            <v>2023</v>
          </cell>
        </row>
        <row r="1648">
          <cell r="I1648">
            <v>9206</v>
          </cell>
          <cell r="L1648" t="str">
            <v>YEAR</v>
          </cell>
          <cell r="M1648">
            <v>2023</v>
          </cell>
        </row>
        <row r="1649">
          <cell r="I1649">
            <v>9206</v>
          </cell>
          <cell r="L1649" t="str">
            <v>DAY</v>
          </cell>
          <cell r="M1649">
            <v>2022</v>
          </cell>
        </row>
        <row r="1650">
          <cell r="I1650">
            <v>9206</v>
          </cell>
          <cell r="L1650" t="str">
            <v>MONTH</v>
          </cell>
          <cell r="M1650">
            <v>2022</v>
          </cell>
        </row>
        <row r="1651">
          <cell r="I1651">
            <v>9206</v>
          </cell>
          <cell r="L1651" t="str">
            <v>YEAR</v>
          </cell>
          <cell r="M1651">
            <v>2022</v>
          </cell>
        </row>
        <row r="1652">
          <cell r="I1652">
            <v>9207</v>
          </cell>
          <cell r="L1652" t="str">
            <v>DAY</v>
          </cell>
          <cell r="M1652">
            <v>2023</v>
          </cell>
        </row>
        <row r="1653">
          <cell r="I1653">
            <v>9207</v>
          </cell>
          <cell r="L1653" t="str">
            <v>MONTH</v>
          </cell>
          <cell r="M1653">
            <v>2023</v>
          </cell>
        </row>
        <row r="1654">
          <cell r="I1654">
            <v>9207</v>
          </cell>
          <cell r="L1654" t="str">
            <v>YEAR</v>
          </cell>
          <cell r="M1654">
            <v>2023</v>
          </cell>
        </row>
        <row r="1655">
          <cell r="I1655">
            <v>9207</v>
          </cell>
          <cell r="L1655" t="str">
            <v>DAY</v>
          </cell>
          <cell r="M1655">
            <v>2022</v>
          </cell>
        </row>
        <row r="1656">
          <cell r="I1656">
            <v>9207</v>
          </cell>
          <cell r="L1656" t="str">
            <v>MONTH</v>
          </cell>
          <cell r="M1656">
            <v>2022</v>
          </cell>
        </row>
        <row r="1657">
          <cell r="I1657">
            <v>9207</v>
          </cell>
          <cell r="L1657" t="str">
            <v>YEAR</v>
          </cell>
          <cell r="M1657">
            <v>2022</v>
          </cell>
        </row>
        <row r="1658">
          <cell r="I1658">
            <v>9210</v>
          </cell>
          <cell r="L1658" t="str">
            <v>DAY</v>
          </cell>
          <cell r="M1658">
            <v>2023</v>
          </cell>
        </row>
        <row r="1659">
          <cell r="I1659">
            <v>9210</v>
          </cell>
          <cell r="L1659" t="str">
            <v>MONTH</v>
          </cell>
          <cell r="M1659">
            <v>2023</v>
          </cell>
        </row>
        <row r="1660">
          <cell r="I1660">
            <v>9210</v>
          </cell>
          <cell r="L1660" t="str">
            <v>YEAR</v>
          </cell>
          <cell r="M1660">
            <v>2023</v>
          </cell>
        </row>
        <row r="1661">
          <cell r="I1661">
            <v>9210</v>
          </cell>
          <cell r="L1661" t="str">
            <v>DAY</v>
          </cell>
          <cell r="M1661">
            <v>2022</v>
          </cell>
        </row>
        <row r="1662">
          <cell r="I1662">
            <v>9210</v>
          </cell>
          <cell r="L1662" t="str">
            <v>MONTH</v>
          </cell>
          <cell r="M1662">
            <v>2022</v>
          </cell>
        </row>
        <row r="1663">
          <cell r="I1663">
            <v>9210</v>
          </cell>
          <cell r="L1663" t="str">
            <v>YEAR</v>
          </cell>
          <cell r="M1663">
            <v>2022</v>
          </cell>
        </row>
        <row r="1664">
          <cell r="I1664">
            <v>9211</v>
          </cell>
          <cell r="L1664" t="str">
            <v>DAY</v>
          </cell>
          <cell r="M1664">
            <v>2023</v>
          </cell>
        </row>
        <row r="1665">
          <cell r="I1665">
            <v>9211</v>
          </cell>
          <cell r="L1665" t="str">
            <v>MONTH</v>
          </cell>
          <cell r="M1665">
            <v>2023</v>
          </cell>
        </row>
        <row r="1666">
          <cell r="I1666">
            <v>9211</v>
          </cell>
          <cell r="L1666" t="str">
            <v>YEAR</v>
          </cell>
          <cell r="M1666">
            <v>2023</v>
          </cell>
        </row>
        <row r="1667">
          <cell r="I1667">
            <v>9211</v>
          </cell>
          <cell r="L1667" t="str">
            <v>DAY</v>
          </cell>
          <cell r="M1667">
            <v>2022</v>
          </cell>
        </row>
        <row r="1668">
          <cell r="I1668">
            <v>9211</v>
          </cell>
          <cell r="L1668" t="str">
            <v>MONTH</v>
          </cell>
          <cell r="M1668">
            <v>2022</v>
          </cell>
        </row>
        <row r="1669">
          <cell r="I1669">
            <v>9211</v>
          </cell>
          <cell r="L1669" t="str">
            <v>YEAR</v>
          </cell>
          <cell r="M1669">
            <v>2022</v>
          </cell>
        </row>
        <row r="1670">
          <cell r="I1670">
            <v>9220</v>
          </cell>
          <cell r="L1670" t="str">
            <v>DAY</v>
          </cell>
          <cell r="M1670">
            <v>2023</v>
          </cell>
        </row>
        <row r="1671">
          <cell r="I1671">
            <v>9220</v>
          </cell>
          <cell r="L1671" t="str">
            <v>MONTH</v>
          </cell>
          <cell r="M1671">
            <v>2023</v>
          </cell>
        </row>
        <row r="1672">
          <cell r="I1672">
            <v>9220</v>
          </cell>
          <cell r="L1672" t="str">
            <v>YEAR</v>
          </cell>
          <cell r="M1672">
            <v>2023</v>
          </cell>
        </row>
        <row r="1673">
          <cell r="I1673">
            <v>9220</v>
          </cell>
          <cell r="L1673" t="str">
            <v>DAY</v>
          </cell>
          <cell r="M1673">
            <v>2022</v>
          </cell>
        </row>
        <row r="1674">
          <cell r="I1674">
            <v>9220</v>
          </cell>
          <cell r="L1674" t="str">
            <v>MONTH</v>
          </cell>
          <cell r="M1674">
            <v>2022</v>
          </cell>
        </row>
        <row r="1675">
          <cell r="I1675">
            <v>9220</v>
          </cell>
          <cell r="L1675" t="str">
            <v>YEAR</v>
          </cell>
          <cell r="M1675">
            <v>2022</v>
          </cell>
        </row>
        <row r="1676">
          <cell r="I1676">
            <v>9230</v>
          </cell>
          <cell r="L1676" t="str">
            <v>DAY</v>
          </cell>
          <cell r="M1676">
            <v>2023</v>
          </cell>
        </row>
        <row r="1677">
          <cell r="I1677">
            <v>9230</v>
          </cell>
          <cell r="L1677" t="str">
            <v>MONTH</v>
          </cell>
          <cell r="M1677">
            <v>2023</v>
          </cell>
        </row>
        <row r="1678">
          <cell r="I1678">
            <v>9230</v>
          </cell>
          <cell r="L1678" t="str">
            <v>YEAR</v>
          </cell>
          <cell r="M1678">
            <v>2023</v>
          </cell>
        </row>
        <row r="1679">
          <cell r="I1679">
            <v>9230</v>
          </cell>
          <cell r="L1679" t="str">
            <v>DAY</v>
          </cell>
          <cell r="M1679">
            <v>2022</v>
          </cell>
        </row>
        <row r="1680">
          <cell r="I1680">
            <v>9230</v>
          </cell>
          <cell r="L1680" t="str">
            <v>MONTH</v>
          </cell>
          <cell r="M1680">
            <v>2022</v>
          </cell>
        </row>
        <row r="1681">
          <cell r="I1681">
            <v>9230</v>
          </cell>
          <cell r="L1681" t="str">
            <v>YEAR</v>
          </cell>
          <cell r="M1681">
            <v>2022</v>
          </cell>
        </row>
        <row r="1682">
          <cell r="I1682">
            <v>9235</v>
          </cell>
          <cell r="L1682" t="str">
            <v>DAY</v>
          </cell>
          <cell r="M1682">
            <v>2023</v>
          </cell>
        </row>
        <row r="1683">
          <cell r="I1683">
            <v>9235</v>
          </cell>
          <cell r="L1683" t="str">
            <v>MONTH</v>
          </cell>
          <cell r="M1683">
            <v>2023</v>
          </cell>
        </row>
        <row r="1684">
          <cell r="I1684">
            <v>9235</v>
          </cell>
          <cell r="L1684" t="str">
            <v>YEAR</v>
          </cell>
          <cell r="M1684">
            <v>2023</v>
          </cell>
        </row>
        <row r="1685">
          <cell r="I1685">
            <v>9235</v>
          </cell>
          <cell r="L1685" t="str">
            <v>DAY</v>
          </cell>
          <cell r="M1685">
            <v>2022</v>
          </cell>
        </row>
        <row r="1686">
          <cell r="I1686">
            <v>9235</v>
          </cell>
          <cell r="L1686" t="str">
            <v>MONTH</v>
          </cell>
          <cell r="M1686">
            <v>2022</v>
          </cell>
        </row>
        <row r="1687">
          <cell r="I1687">
            <v>9235</v>
          </cell>
          <cell r="L1687" t="str">
            <v>YEAR</v>
          </cell>
          <cell r="M1687">
            <v>2022</v>
          </cell>
        </row>
        <row r="1688">
          <cell r="I1688">
            <v>9236</v>
          </cell>
          <cell r="L1688" t="str">
            <v>DAY</v>
          </cell>
          <cell r="M1688">
            <v>2023</v>
          </cell>
        </row>
        <row r="1689">
          <cell r="I1689">
            <v>9236</v>
          </cell>
          <cell r="L1689" t="str">
            <v>MONTH</v>
          </cell>
          <cell r="M1689">
            <v>2023</v>
          </cell>
        </row>
        <row r="1690">
          <cell r="I1690">
            <v>9236</v>
          </cell>
          <cell r="L1690" t="str">
            <v>YEAR</v>
          </cell>
          <cell r="M1690">
            <v>2023</v>
          </cell>
        </row>
        <row r="1691">
          <cell r="I1691">
            <v>9236</v>
          </cell>
          <cell r="L1691" t="str">
            <v>DAY</v>
          </cell>
          <cell r="M1691">
            <v>2022</v>
          </cell>
        </row>
        <row r="1692">
          <cell r="I1692">
            <v>9236</v>
          </cell>
          <cell r="L1692" t="str">
            <v>MONTH</v>
          </cell>
          <cell r="M1692">
            <v>2022</v>
          </cell>
        </row>
        <row r="1693">
          <cell r="I1693">
            <v>9236</v>
          </cell>
          <cell r="L1693" t="str">
            <v>YEAR</v>
          </cell>
          <cell r="M1693">
            <v>2022</v>
          </cell>
        </row>
        <row r="1694">
          <cell r="I1694">
            <v>9250</v>
          </cell>
          <cell r="L1694" t="str">
            <v>DAY</v>
          </cell>
          <cell r="M1694">
            <v>2023</v>
          </cell>
          <cell r="V1694">
            <v>-211</v>
          </cell>
        </row>
        <row r="1695">
          <cell r="I1695">
            <v>9250</v>
          </cell>
          <cell r="L1695" t="str">
            <v>MONTH</v>
          </cell>
          <cell r="M1695">
            <v>2023</v>
          </cell>
          <cell r="V1695">
            <v>-211</v>
          </cell>
        </row>
        <row r="1696">
          <cell r="I1696">
            <v>9250</v>
          </cell>
          <cell r="L1696" t="str">
            <v>YEAR</v>
          </cell>
          <cell r="M1696">
            <v>2023</v>
          </cell>
          <cell r="V1696">
            <v>-51520.934000000001</v>
          </cell>
        </row>
        <row r="1697">
          <cell r="I1697">
            <v>9250</v>
          </cell>
          <cell r="L1697" t="str">
            <v>DAY</v>
          </cell>
          <cell r="M1697">
            <v>2022</v>
          </cell>
          <cell r="V1697">
            <v>0</v>
          </cell>
        </row>
        <row r="1698">
          <cell r="I1698">
            <v>9250</v>
          </cell>
          <cell r="L1698" t="str">
            <v>MONTH</v>
          </cell>
          <cell r="M1698">
            <v>2022</v>
          </cell>
          <cell r="V1698">
            <v>0</v>
          </cell>
        </row>
        <row r="1699">
          <cell r="I1699">
            <v>9250</v>
          </cell>
          <cell r="L1699" t="str">
            <v>YEAR</v>
          </cell>
          <cell r="M1699">
            <v>2022</v>
          </cell>
          <cell r="V1699">
            <v>-10402.6</v>
          </cell>
        </row>
        <row r="1700">
          <cell r="I1700">
            <v>9251</v>
          </cell>
          <cell r="L1700" t="str">
            <v>DAY</v>
          </cell>
          <cell r="M1700">
            <v>2023</v>
          </cell>
          <cell r="V1700">
            <v>0</v>
          </cell>
        </row>
        <row r="1701">
          <cell r="I1701">
            <v>9251</v>
          </cell>
          <cell r="L1701" t="str">
            <v>MONTH</v>
          </cell>
          <cell r="M1701">
            <v>2023</v>
          </cell>
          <cell r="V1701">
            <v>0</v>
          </cell>
        </row>
        <row r="1702">
          <cell r="I1702">
            <v>9251</v>
          </cell>
          <cell r="L1702" t="str">
            <v>YEAR</v>
          </cell>
          <cell r="M1702">
            <v>2023</v>
          </cell>
          <cell r="V1702">
            <v>-812.16600000000005</v>
          </cell>
        </row>
        <row r="1703">
          <cell r="I1703">
            <v>9251</v>
          </cell>
          <cell r="L1703" t="str">
            <v>DAY</v>
          </cell>
          <cell r="M1703">
            <v>2022</v>
          </cell>
          <cell r="V1703">
            <v>0</v>
          </cell>
        </row>
        <row r="1704">
          <cell r="I1704">
            <v>9251</v>
          </cell>
          <cell r="L1704" t="str">
            <v>MONTH</v>
          </cell>
          <cell r="M1704">
            <v>2022</v>
          </cell>
          <cell r="V1704">
            <v>0</v>
          </cell>
        </row>
        <row r="1705">
          <cell r="I1705">
            <v>9251</v>
          </cell>
          <cell r="L1705" t="str">
            <v>YEAR</v>
          </cell>
          <cell r="M1705">
            <v>2022</v>
          </cell>
          <cell r="V1705">
            <v>-464</v>
          </cell>
        </row>
        <row r="1706">
          <cell r="I1706">
            <v>9252</v>
          </cell>
          <cell r="L1706" t="str">
            <v>DAY</v>
          </cell>
          <cell r="M1706">
            <v>2023</v>
          </cell>
          <cell r="V1706">
            <v>0</v>
          </cell>
        </row>
        <row r="1707">
          <cell r="I1707">
            <v>9252</v>
          </cell>
          <cell r="L1707" t="str">
            <v>MONTH</v>
          </cell>
          <cell r="M1707">
            <v>2023</v>
          </cell>
          <cell r="V1707">
            <v>0</v>
          </cell>
        </row>
        <row r="1708">
          <cell r="I1708">
            <v>9252</v>
          </cell>
          <cell r="L1708" t="str">
            <v>YEAR</v>
          </cell>
          <cell r="M1708">
            <v>2023</v>
          </cell>
          <cell r="V1708">
            <v>-6308</v>
          </cell>
        </row>
        <row r="1709">
          <cell r="I1709">
            <v>9252</v>
          </cell>
          <cell r="L1709" t="str">
            <v>DAY</v>
          </cell>
          <cell r="M1709">
            <v>2022</v>
          </cell>
          <cell r="V1709">
            <v>0</v>
          </cell>
        </row>
        <row r="1710">
          <cell r="I1710">
            <v>9252</v>
          </cell>
          <cell r="L1710" t="str">
            <v>MONTH</v>
          </cell>
          <cell r="M1710">
            <v>2022</v>
          </cell>
          <cell r="V1710">
            <v>0</v>
          </cell>
        </row>
        <row r="1711">
          <cell r="I1711">
            <v>9252</v>
          </cell>
          <cell r="L1711" t="str">
            <v>YEAR</v>
          </cell>
          <cell r="M1711">
            <v>2022</v>
          </cell>
          <cell r="V1711">
            <v>-6841</v>
          </cell>
        </row>
        <row r="1712">
          <cell r="I1712">
            <v>9253</v>
          </cell>
          <cell r="L1712" t="str">
            <v>DAY</v>
          </cell>
          <cell r="M1712">
            <v>2023</v>
          </cell>
          <cell r="V1712">
            <v>0</v>
          </cell>
        </row>
        <row r="1713">
          <cell r="I1713">
            <v>9253</v>
          </cell>
          <cell r="L1713" t="str">
            <v>MONTH</v>
          </cell>
          <cell r="M1713">
            <v>2023</v>
          </cell>
          <cell r="V1713">
            <v>0</v>
          </cell>
        </row>
        <row r="1714">
          <cell r="I1714">
            <v>9253</v>
          </cell>
          <cell r="L1714" t="str">
            <v>YEAR</v>
          </cell>
          <cell r="M1714">
            <v>2023</v>
          </cell>
          <cell r="V1714">
            <v>0</v>
          </cell>
        </row>
        <row r="1715">
          <cell r="I1715">
            <v>9253</v>
          </cell>
          <cell r="L1715" t="str">
            <v>DAY</v>
          </cell>
          <cell r="M1715">
            <v>2022</v>
          </cell>
          <cell r="V1715">
            <v>0</v>
          </cell>
        </row>
        <row r="1716">
          <cell r="I1716">
            <v>9253</v>
          </cell>
          <cell r="L1716" t="str">
            <v>MONTH</v>
          </cell>
          <cell r="M1716">
            <v>2022</v>
          </cell>
          <cell r="V1716">
            <v>0</v>
          </cell>
        </row>
        <row r="1717">
          <cell r="I1717">
            <v>9253</v>
          </cell>
          <cell r="L1717" t="str">
            <v>YEAR</v>
          </cell>
          <cell r="M1717">
            <v>2022</v>
          </cell>
          <cell r="V1717">
            <v>0</v>
          </cell>
        </row>
        <row r="1718">
          <cell r="I1718">
            <v>9254</v>
          </cell>
          <cell r="L1718" t="str">
            <v>DAY</v>
          </cell>
          <cell r="M1718">
            <v>2023</v>
          </cell>
          <cell r="V1718">
            <v>0</v>
          </cell>
        </row>
        <row r="1719">
          <cell r="I1719">
            <v>9254</v>
          </cell>
          <cell r="L1719" t="str">
            <v>MONTH</v>
          </cell>
          <cell r="M1719">
            <v>2023</v>
          </cell>
          <cell r="V1719">
            <v>0</v>
          </cell>
        </row>
        <row r="1720">
          <cell r="I1720">
            <v>9254</v>
          </cell>
          <cell r="L1720" t="str">
            <v>YEAR</v>
          </cell>
          <cell r="M1720">
            <v>2023</v>
          </cell>
          <cell r="V1720">
            <v>0</v>
          </cell>
        </row>
        <row r="1721">
          <cell r="I1721">
            <v>9254</v>
          </cell>
          <cell r="L1721" t="str">
            <v>DAY</v>
          </cell>
          <cell r="M1721">
            <v>2022</v>
          </cell>
          <cell r="V1721">
            <v>0</v>
          </cell>
        </row>
        <row r="1722">
          <cell r="I1722">
            <v>9254</v>
          </cell>
          <cell r="L1722" t="str">
            <v>MONTH</v>
          </cell>
          <cell r="M1722">
            <v>2022</v>
          </cell>
          <cell r="V1722">
            <v>0</v>
          </cell>
        </row>
        <row r="1723">
          <cell r="I1723">
            <v>9254</v>
          </cell>
          <cell r="L1723" t="str">
            <v>YEAR</v>
          </cell>
          <cell r="M1723">
            <v>2022</v>
          </cell>
          <cell r="V1723">
            <v>0</v>
          </cell>
        </row>
        <row r="1724">
          <cell r="I1724">
            <v>9255</v>
          </cell>
          <cell r="L1724" t="str">
            <v>DAY</v>
          </cell>
          <cell r="M1724">
            <v>2023</v>
          </cell>
          <cell r="V1724">
            <v>0</v>
          </cell>
        </row>
        <row r="1725">
          <cell r="I1725">
            <v>9255</v>
          </cell>
          <cell r="L1725" t="str">
            <v>MONTH</v>
          </cell>
          <cell r="M1725">
            <v>2023</v>
          </cell>
          <cell r="V1725">
            <v>0</v>
          </cell>
        </row>
        <row r="1726">
          <cell r="I1726">
            <v>9255</v>
          </cell>
          <cell r="L1726" t="str">
            <v>YEAR</v>
          </cell>
          <cell r="M1726">
            <v>2023</v>
          </cell>
          <cell r="V1726">
            <v>0</v>
          </cell>
        </row>
        <row r="1727">
          <cell r="I1727">
            <v>9255</v>
          </cell>
          <cell r="L1727" t="str">
            <v>DAY</v>
          </cell>
          <cell r="M1727">
            <v>2022</v>
          </cell>
          <cell r="V1727">
            <v>0</v>
          </cell>
        </row>
        <row r="1728">
          <cell r="I1728">
            <v>9255</v>
          </cell>
          <cell r="L1728" t="str">
            <v>MONTH</v>
          </cell>
          <cell r="M1728">
            <v>2022</v>
          </cell>
          <cell r="V1728">
            <v>0</v>
          </cell>
        </row>
        <row r="1729">
          <cell r="I1729">
            <v>9255</v>
          </cell>
          <cell r="L1729" t="str">
            <v>YEAR</v>
          </cell>
          <cell r="M1729">
            <v>2022</v>
          </cell>
          <cell r="V1729">
            <v>0</v>
          </cell>
        </row>
        <row r="1730">
          <cell r="I1730">
            <v>9256</v>
          </cell>
          <cell r="L1730" t="str">
            <v>DAY</v>
          </cell>
          <cell r="M1730">
            <v>2023</v>
          </cell>
          <cell r="V1730">
            <v>0</v>
          </cell>
        </row>
        <row r="1731">
          <cell r="I1731">
            <v>9256</v>
          </cell>
          <cell r="L1731" t="str">
            <v>MONTH</v>
          </cell>
          <cell r="M1731">
            <v>2023</v>
          </cell>
          <cell r="V1731">
            <v>0</v>
          </cell>
        </row>
        <row r="1732">
          <cell r="I1732">
            <v>9256</v>
          </cell>
          <cell r="L1732" t="str">
            <v>YEAR</v>
          </cell>
          <cell r="M1732">
            <v>2023</v>
          </cell>
          <cell r="V1732">
            <v>0</v>
          </cell>
        </row>
        <row r="1733">
          <cell r="I1733">
            <v>9256</v>
          </cell>
          <cell r="L1733" t="str">
            <v>DAY</v>
          </cell>
          <cell r="M1733">
            <v>2022</v>
          </cell>
          <cell r="V1733">
            <v>0</v>
          </cell>
        </row>
        <row r="1734">
          <cell r="I1734">
            <v>9256</v>
          </cell>
          <cell r="L1734" t="str">
            <v>MONTH</v>
          </cell>
          <cell r="M1734">
            <v>2022</v>
          </cell>
          <cell r="V1734">
            <v>0</v>
          </cell>
        </row>
        <row r="1735">
          <cell r="I1735">
            <v>9256</v>
          </cell>
          <cell r="L1735" t="str">
            <v>YEAR</v>
          </cell>
          <cell r="M1735">
            <v>2022</v>
          </cell>
          <cell r="V1735">
            <v>0</v>
          </cell>
        </row>
        <row r="1736">
          <cell r="I1736">
            <v>9257</v>
          </cell>
          <cell r="L1736" t="str">
            <v>DAY</v>
          </cell>
          <cell r="M1736">
            <v>2023</v>
          </cell>
          <cell r="V1736">
            <v>0</v>
          </cell>
        </row>
        <row r="1737">
          <cell r="I1737">
            <v>9257</v>
          </cell>
          <cell r="L1737" t="str">
            <v>MONTH</v>
          </cell>
          <cell r="M1737">
            <v>2023</v>
          </cell>
          <cell r="V1737">
            <v>0</v>
          </cell>
        </row>
        <row r="1738">
          <cell r="I1738">
            <v>9257</v>
          </cell>
          <cell r="L1738" t="str">
            <v>YEAR</v>
          </cell>
          <cell r="M1738">
            <v>2023</v>
          </cell>
          <cell r="V1738">
            <v>0</v>
          </cell>
        </row>
        <row r="1739">
          <cell r="I1739">
            <v>9257</v>
          </cell>
          <cell r="L1739" t="str">
            <v>DAY</v>
          </cell>
          <cell r="M1739">
            <v>2022</v>
          </cell>
          <cell r="V1739">
            <v>0</v>
          </cell>
        </row>
        <row r="1740">
          <cell r="I1740">
            <v>9257</v>
          </cell>
          <cell r="L1740" t="str">
            <v>MONTH</v>
          </cell>
          <cell r="M1740">
            <v>2022</v>
          </cell>
          <cell r="V1740">
            <v>0</v>
          </cell>
        </row>
        <row r="1741">
          <cell r="I1741">
            <v>9257</v>
          </cell>
          <cell r="L1741" t="str">
            <v>YEAR</v>
          </cell>
          <cell r="M1741">
            <v>2022</v>
          </cell>
          <cell r="V1741">
            <v>0</v>
          </cell>
        </row>
        <row r="1742">
          <cell r="I1742">
            <v>9258</v>
          </cell>
          <cell r="L1742" t="str">
            <v>DAY</v>
          </cell>
          <cell r="M1742">
            <v>2023</v>
          </cell>
          <cell r="V1742">
            <v>0</v>
          </cell>
        </row>
        <row r="1743">
          <cell r="I1743">
            <v>9258</v>
          </cell>
          <cell r="L1743" t="str">
            <v>MONTH</v>
          </cell>
          <cell r="M1743">
            <v>2023</v>
          </cell>
          <cell r="V1743">
            <v>0</v>
          </cell>
        </row>
        <row r="1744">
          <cell r="I1744">
            <v>9258</v>
          </cell>
          <cell r="L1744" t="str">
            <v>YEAR</v>
          </cell>
          <cell r="M1744">
            <v>2023</v>
          </cell>
          <cell r="V1744">
            <v>-13072</v>
          </cell>
        </row>
        <row r="1745">
          <cell r="I1745">
            <v>9258</v>
          </cell>
          <cell r="L1745" t="str">
            <v>DAY</v>
          </cell>
          <cell r="M1745">
            <v>2022</v>
          </cell>
          <cell r="V1745">
            <v>0</v>
          </cell>
        </row>
        <row r="1746">
          <cell r="I1746">
            <v>9258</v>
          </cell>
          <cell r="L1746" t="str">
            <v>MONTH</v>
          </cell>
          <cell r="M1746">
            <v>2022</v>
          </cell>
          <cell r="V1746">
            <v>0</v>
          </cell>
        </row>
        <row r="1747">
          <cell r="I1747">
            <v>9258</v>
          </cell>
          <cell r="L1747" t="str">
            <v>YEAR</v>
          </cell>
          <cell r="M1747">
            <v>2022</v>
          </cell>
          <cell r="V1747">
            <v>-13151.8</v>
          </cell>
        </row>
        <row r="1748">
          <cell r="I1748">
            <v>9301</v>
          </cell>
          <cell r="L1748" t="str">
            <v>DAY</v>
          </cell>
          <cell r="M1748">
            <v>2023</v>
          </cell>
        </row>
        <row r="1749">
          <cell r="I1749">
            <v>9301</v>
          </cell>
          <cell r="L1749" t="str">
            <v>MONTH</v>
          </cell>
          <cell r="M1749">
            <v>2023</v>
          </cell>
        </row>
        <row r="1750">
          <cell r="I1750">
            <v>9301</v>
          </cell>
          <cell r="L1750" t="str">
            <v>YEAR</v>
          </cell>
          <cell r="M1750">
            <v>2023</v>
          </cell>
        </row>
        <row r="1751">
          <cell r="I1751">
            <v>9301</v>
          </cell>
          <cell r="L1751" t="str">
            <v>DAY</v>
          </cell>
          <cell r="M1751">
            <v>2022</v>
          </cell>
        </row>
        <row r="1752">
          <cell r="I1752">
            <v>9301</v>
          </cell>
          <cell r="L1752" t="str">
            <v>MONTH</v>
          </cell>
          <cell r="M1752">
            <v>2022</v>
          </cell>
        </row>
        <row r="1753">
          <cell r="I1753">
            <v>9301</v>
          </cell>
          <cell r="L1753" t="str">
            <v>YEAR</v>
          </cell>
          <cell r="M1753">
            <v>2022</v>
          </cell>
        </row>
        <row r="1754">
          <cell r="I1754">
            <v>9308</v>
          </cell>
          <cell r="L1754" t="str">
            <v>DAY</v>
          </cell>
          <cell r="M1754">
            <v>2023</v>
          </cell>
        </row>
        <row r="1755">
          <cell r="I1755">
            <v>9308</v>
          </cell>
          <cell r="L1755" t="str">
            <v>MONTH</v>
          </cell>
          <cell r="M1755">
            <v>2023</v>
          </cell>
        </row>
        <row r="1756">
          <cell r="I1756">
            <v>9308</v>
          </cell>
          <cell r="L1756" t="str">
            <v>YEAR</v>
          </cell>
          <cell r="M1756">
            <v>2023</v>
          </cell>
        </row>
        <row r="1757">
          <cell r="I1757">
            <v>9308</v>
          </cell>
          <cell r="L1757" t="str">
            <v>DAY</v>
          </cell>
          <cell r="M1757">
            <v>2022</v>
          </cell>
        </row>
        <row r="1758">
          <cell r="I1758">
            <v>9308</v>
          </cell>
          <cell r="L1758" t="str">
            <v>MONTH</v>
          </cell>
          <cell r="M1758">
            <v>2022</v>
          </cell>
        </row>
        <row r="1759">
          <cell r="I1759">
            <v>9308</v>
          </cell>
          <cell r="L1759" t="str">
            <v>YEAR</v>
          </cell>
          <cell r="M1759">
            <v>2022</v>
          </cell>
        </row>
        <row r="1760">
          <cell r="I1760">
            <v>9400</v>
          </cell>
          <cell r="L1760" t="str">
            <v>DAY</v>
          </cell>
          <cell r="M1760">
            <v>2023</v>
          </cell>
        </row>
        <row r="1761">
          <cell r="I1761">
            <v>9400</v>
          </cell>
          <cell r="L1761" t="str">
            <v>MONTH</v>
          </cell>
          <cell r="M1761">
            <v>2023</v>
          </cell>
        </row>
        <row r="1762">
          <cell r="I1762">
            <v>9400</v>
          </cell>
          <cell r="L1762" t="str">
            <v>YEAR</v>
          </cell>
          <cell r="M1762">
            <v>2023</v>
          </cell>
        </row>
        <row r="1763">
          <cell r="I1763">
            <v>9400</v>
          </cell>
          <cell r="L1763" t="str">
            <v>DAY</v>
          </cell>
          <cell r="M1763">
            <v>2022</v>
          </cell>
        </row>
        <row r="1764">
          <cell r="I1764">
            <v>9400</v>
          </cell>
          <cell r="L1764" t="str">
            <v>MONTH</v>
          </cell>
          <cell r="M1764">
            <v>2022</v>
          </cell>
        </row>
        <row r="1765">
          <cell r="I1765">
            <v>9400</v>
          </cell>
          <cell r="L1765" t="str">
            <v>YEAR</v>
          </cell>
          <cell r="M1765">
            <v>2022</v>
          </cell>
        </row>
        <row r="1766">
          <cell r="I1766">
            <v>9900</v>
          </cell>
          <cell r="L1766" t="str">
            <v>DAY</v>
          </cell>
          <cell r="M1766">
            <v>2023</v>
          </cell>
        </row>
        <row r="1767">
          <cell r="I1767">
            <v>9900</v>
          </cell>
          <cell r="L1767" t="str">
            <v>MONTH</v>
          </cell>
          <cell r="M1767">
            <v>2023</v>
          </cell>
        </row>
        <row r="1768">
          <cell r="I1768">
            <v>9900</v>
          </cell>
          <cell r="L1768" t="str">
            <v>YEAR</v>
          </cell>
          <cell r="M1768">
            <v>2023</v>
          </cell>
        </row>
        <row r="1769">
          <cell r="I1769">
            <v>9900</v>
          </cell>
          <cell r="L1769" t="str">
            <v>DAY</v>
          </cell>
          <cell r="M1769">
            <v>2022</v>
          </cell>
        </row>
        <row r="1770">
          <cell r="I1770">
            <v>9900</v>
          </cell>
          <cell r="L1770" t="str">
            <v>MONTH</v>
          </cell>
          <cell r="M1770">
            <v>2022</v>
          </cell>
        </row>
        <row r="1771">
          <cell r="I1771">
            <v>9900</v>
          </cell>
          <cell r="L1771" t="str">
            <v>YEAR</v>
          </cell>
          <cell r="M1771">
            <v>2022</v>
          </cell>
        </row>
        <row r="1772">
          <cell r="I1772">
            <v>9901</v>
          </cell>
          <cell r="L1772" t="str">
            <v>DAY</v>
          </cell>
          <cell r="M1772">
            <v>2023</v>
          </cell>
        </row>
        <row r="1773">
          <cell r="I1773">
            <v>9901</v>
          </cell>
          <cell r="L1773" t="str">
            <v>MONTH</v>
          </cell>
          <cell r="M1773">
            <v>2023</v>
          </cell>
        </row>
        <row r="1774">
          <cell r="I1774">
            <v>9901</v>
          </cell>
          <cell r="L1774" t="str">
            <v>YEAR</v>
          </cell>
          <cell r="M1774">
            <v>2023</v>
          </cell>
        </row>
        <row r="1775">
          <cell r="I1775">
            <v>9901</v>
          </cell>
          <cell r="L1775" t="str">
            <v>DAY</v>
          </cell>
          <cell r="M1775">
            <v>2022</v>
          </cell>
        </row>
        <row r="1776">
          <cell r="I1776">
            <v>9901</v>
          </cell>
          <cell r="L1776" t="str">
            <v>MONTH</v>
          </cell>
          <cell r="M1776">
            <v>2022</v>
          </cell>
        </row>
        <row r="1777">
          <cell r="I1777">
            <v>9901</v>
          </cell>
          <cell r="L1777" t="str">
            <v>YEAR</v>
          </cell>
          <cell r="M1777">
            <v>2022</v>
          </cell>
        </row>
        <row r="1778">
          <cell r="I1778">
            <v>9902</v>
          </cell>
          <cell r="L1778" t="str">
            <v>DAY</v>
          </cell>
          <cell r="M1778">
            <v>2023</v>
          </cell>
        </row>
        <row r="1779">
          <cell r="I1779">
            <v>9902</v>
          </cell>
          <cell r="L1779" t="str">
            <v>MONTH</v>
          </cell>
          <cell r="M1779">
            <v>2023</v>
          </cell>
        </row>
        <row r="1780">
          <cell r="I1780">
            <v>9902</v>
          </cell>
          <cell r="L1780" t="str">
            <v>YEAR</v>
          </cell>
          <cell r="M1780">
            <v>2023</v>
          </cell>
        </row>
        <row r="1781">
          <cell r="I1781">
            <v>9902</v>
          </cell>
          <cell r="L1781" t="str">
            <v>DAY</v>
          </cell>
          <cell r="M1781">
            <v>2022</v>
          </cell>
        </row>
        <row r="1782">
          <cell r="I1782">
            <v>9902</v>
          </cell>
          <cell r="L1782" t="str">
            <v>MONTH</v>
          </cell>
          <cell r="M1782">
            <v>2022</v>
          </cell>
        </row>
        <row r="1783">
          <cell r="I1783">
            <v>9902</v>
          </cell>
          <cell r="L1783" t="str">
            <v>YEAR</v>
          </cell>
          <cell r="M1783">
            <v>2022</v>
          </cell>
        </row>
        <row r="1784">
          <cell r="I1784" t="str">
            <v>9902I</v>
          </cell>
          <cell r="L1784" t="str">
            <v>DAY</v>
          </cell>
          <cell r="M1784">
            <v>2023</v>
          </cell>
        </row>
        <row r="1785">
          <cell r="I1785" t="str">
            <v>9902I</v>
          </cell>
          <cell r="L1785" t="str">
            <v>MONTH</v>
          </cell>
          <cell r="M1785">
            <v>2023</v>
          </cell>
        </row>
        <row r="1786">
          <cell r="I1786" t="str">
            <v>9902I</v>
          </cell>
          <cell r="L1786" t="str">
            <v>YEAR</v>
          </cell>
          <cell r="M1786">
            <v>2023</v>
          </cell>
        </row>
        <row r="1787">
          <cell r="I1787" t="str">
            <v>9902I</v>
          </cell>
          <cell r="L1787" t="str">
            <v>DAY</v>
          </cell>
          <cell r="M1787">
            <v>2022</v>
          </cell>
        </row>
        <row r="1788">
          <cell r="I1788" t="str">
            <v>9902I</v>
          </cell>
          <cell r="L1788" t="str">
            <v>MONTH</v>
          </cell>
          <cell r="M1788">
            <v>2022</v>
          </cell>
        </row>
        <row r="1789">
          <cell r="I1789" t="str">
            <v>9902I</v>
          </cell>
          <cell r="L1789" t="str">
            <v>YEAR</v>
          </cell>
          <cell r="M1789">
            <v>2022</v>
          </cell>
        </row>
        <row r="1790">
          <cell r="I1790">
            <v>9903</v>
          </cell>
          <cell r="L1790" t="str">
            <v>DAY</v>
          </cell>
          <cell r="M1790">
            <v>2023</v>
          </cell>
        </row>
        <row r="1791">
          <cell r="I1791">
            <v>9903</v>
          </cell>
          <cell r="L1791" t="str">
            <v>MONTH</v>
          </cell>
          <cell r="M1791">
            <v>2023</v>
          </cell>
        </row>
        <row r="1792">
          <cell r="I1792">
            <v>9903</v>
          </cell>
          <cell r="L1792" t="str">
            <v>YEAR</v>
          </cell>
          <cell r="M1792">
            <v>2023</v>
          </cell>
        </row>
        <row r="1793">
          <cell r="I1793">
            <v>9903</v>
          </cell>
          <cell r="L1793" t="str">
            <v>DAY</v>
          </cell>
          <cell r="M1793">
            <v>2022</v>
          </cell>
        </row>
        <row r="1794">
          <cell r="I1794">
            <v>9903</v>
          </cell>
          <cell r="L1794" t="str">
            <v>MONTH</v>
          </cell>
          <cell r="M1794">
            <v>2022</v>
          </cell>
        </row>
        <row r="1795">
          <cell r="I1795">
            <v>9903</v>
          </cell>
          <cell r="L1795" t="str">
            <v>YEAR</v>
          </cell>
          <cell r="M1795">
            <v>2022</v>
          </cell>
        </row>
        <row r="1796">
          <cell r="I1796">
            <v>9904</v>
          </cell>
          <cell r="L1796" t="str">
            <v>DAY</v>
          </cell>
          <cell r="M1796">
            <v>2023</v>
          </cell>
        </row>
        <row r="1797">
          <cell r="I1797">
            <v>9904</v>
          </cell>
          <cell r="L1797" t="str">
            <v>MONTH</v>
          </cell>
          <cell r="M1797">
            <v>2023</v>
          </cell>
        </row>
        <row r="1798">
          <cell r="I1798">
            <v>9904</v>
          </cell>
          <cell r="L1798" t="str">
            <v>YEAR</v>
          </cell>
          <cell r="M1798">
            <v>2023</v>
          </cell>
        </row>
        <row r="1799">
          <cell r="I1799">
            <v>9904</v>
          </cell>
          <cell r="L1799" t="str">
            <v>DAY</v>
          </cell>
          <cell r="M1799">
            <v>2022</v>
          </cell>
        </row>
        <row r="1800">
          <cell r="I1800">
            <v>9904</v>
          </cell>
          <cell r="L1800" t="str">
            <v>MONTH</v>
          </cell>
          <cell r="M1800">
            <v>2022</v>
          </cell>
        </row>
        <row r="1801">
          <cell r="I1801">
            <v>9904</v>
          </cell>
          <cell r="L1801" t="str">
            <v>YEAR</v>
          </cell>
          <cell r="M1801">
            <v>2022</v>
          </cell>
        </row>
        <row r="1802">
          <cell r="I1802">
            <v>9905</v>
          </cell>
          <cell r="L1802" t="str">
            <v>DAY</v>
          </cell>
          <cell r="M1802">
            <v>2023</v>
          </cell>
        </row>
        <row r="1803">
          <cell r="I1803">
            <v>9905</v>
          </cell>
          <cell r="L1803" t="str">
            <v>MONTH</v>
          </cell>
          <cell r="M1803">
            <v>2023</v>
          </cell>
        </row>
        <row r="1804">
          <cell r="I1804">
            <v>9905</v>
          </cell>
          <cell r="L1804" t="str">
            <v>YEAR</v>
          </cell>
          <cell r="M1804">
            <v>2023</v>
          </cell>
        </row>
        <row r="1805">
          <cell r="I1805">
            <v>9905</v>
          </cell>
          <cell r="L1805" t="str">
            <v>DAY</v>
          </cell>
          <cell r="M1805">
            <v>2022</v>
          </cell>
        </row>
        <row r="1806">
          <cell r="I1806">
            <v>9905</v>
          </cell>
          <cell r="L1806" t="str">
            <v>MONTH</v>
          </cell>
          <cell r="M1806">
            <v>2022</v>
          </cell>
        </row>
        <row r="1807">
          <cell r="I1807">
            <v>9905</v>
          </cell>
          <cell r="L1807" t="str">
            <v>YEAR</v>
          </cell>
          <cell r="M1807">
            <v>2022</v>
          </cell>
        </row>
        <row r="1808">
          <cell r="I1808">
            <v>9906</v>
          </cell>
          <cell r="L1808" t="str">
            <v>DAY</v>
          </cell>
          <cell r="M1808">
            <v>2023</v>
          </cell>
        </row>
        <row r="1809">
          <cell r="I1809">
            <v>9906</v>
          </cell>
          <cell r="L1809" t="str">
            <v>MONTH</v>
          </cell>
          <cell r="M1809">
            <v>2023</v>
          </cell>
        </row>
        <row r="1810">
          <cell r="I1810">
            <v>9906</v>
          </cell>
          <cell r="L1810" t="str">
            <v>YEAR</v>
          </cell>
          <cell r="M1810">
            <v>2023</v>
          </cell>
        </row>
        <row r="1811">
          <cell r="I1811">
            <v>9906</v>
          </cell>
          <cell r="L1811" t="str">
            <v>DAY</v>
          </cell>
          <cell r="M1811">
            <v>2022</v>
          </cell>
        </row>
        <row r="1812">
          <cell r="I1812">
            <v>9906</v>
          </cell>
          <cell r="L1812" t="str">
            <v>MONTH</v>
          </cell>
          <cell r="M1812">
            <v>2022</v>
          </cell>
        </row>
        <row r="1813">
          <cell r="I1813">
            <v>9906</v>
          </cell>
          <cell r="L1813" t="str">
            <v>YEAR</v>
          </cell>
          <cell r="M1813">
            <v>2022</v>
          </cell>
        </row>
        <row r="1814">
          <cell r="I1814" t="str">
            <v>9908I</v>
          </cell>
          <cell r="L1814" t="str">
            <v>DAY</v>
          </cell>
          <cell r="M1814">
            <v>2023</v>
          </cell>
        </row>
        <row r="1815">
          <cell r="I1815" t="str">
            <v>9908I</v>
          </cell>
          <cell r="L1815" t="str">
            <v>MONTH</v>
          </cell>
          <cell r="M1815">
            <v>2023</v>
          </cell>
        </row>
        <row r="1816">
          <cell r="I1816" t="str">
            <v>9908I</v>
          </cell>
          <cell r="L1816" t="str">
            <v>YEAR</v>
          </cell>
          <cell r="M1816">
            <v>2023</v>
          </cell>
        </row>
        <row r="1817">
          <cell r="I1817" t="str">
            <v>9908I</v>
          </cell>
          <cell r="L1817" t="str">
            <v>DAY</v>
          </cell>
          <cell r="M1817">
            <v>2022</v>
          </cell>
        </row>
        <row r="1818">
          <cell r="I1818" t="str">
            <v>9908I</v>
          </cell>
          <cell r="L1818" t="str">
            <v>MONTH</v>
          </cell>
          <cell r="M1818">
            <v>2022</v>
          </cell>
        </row>
        <row r="1819">
          <cell r="I1819" t="str">
            <v>9908I</v>
          </cell>
          <cell r="L1819" t="str">
            <v>YEAR</v>
          </cell>
          <cell r="M1819">
            <v>2022</v>
          </cell>
        </row>
        <row r="1820">
          <cell r="I1820" t="str">
            <v>9909I</v>
          </cell>
          <cell r="L1820" t="str">
            <v>DAY</v>
          </cell>
          <cell r="M1820">
            <v>2023</v>
          </cell>
        </row>
        <row r="1821">
          <cell r="I1821" t="str">
            <v>9909I</v>
          </cell>
          <cell r="L1821" t="str">
            <v>MONTH</v>
          </cell>
          <cell r="M1821">
            <v>2023</v>
          </cell>
        </row>
        <row r="1822">
          <cell r="I1822" t="str">
            <v>9909I</v>
          </cell>
          <cell r="L1822" t="str">
            <v>YEAR</v>
          </cell>
          <cell r="M1822">
            <v>2023</v>
          </cell>
        </row>
        <row r="1823">
          <cell r="I1823" t="str">
            <v>9909I</v>
          </cell>
          <cell r="L1823" t="str">
            <v>DAY</v>
          </cell>
          <cell r="M1823">
            <v>2022</v>
          </cell>
        </row>
        <row r="1824">
          <cell r="I1824" t="str">
            <v>9909I</v>
          </cell>
          <cell r="L1824" t="str">
            <v>MONTH</v>
          </cell>
          <cell r="M1824">
            <v>2022</v>
          </cell>
        </row>
        <row r="1825">
          <cell r="I1825" t="str">
            <v>9909I</v>
          </cell>
          <cell r="L1825" t="str">
            <v>YEAR</v>
          </cell>
          <cell r="M1825">
            <v>2022</v>
          </cell>
        </row>
        <row r="1826">
          <cell r="I1826">
            <v>9998</v>
          </cell>
          <cell r="L1826" t="str">
            <v>DAY</v>
          </cell>
          <cell r="M1826">
            <v>2023</v>
          </cell>
        </row>
        <row r="1827">
          <cell r="I1827">
            <v>9998</v>
          </cell>
          <cell r="L1827" t="str">
            <v>MONTH</v>
          </cell>
          <cell r="M1827">
            <v>2023</v>
          </cell>
        </row>
        <row r="1828">
          <cell r="I1828">
            <v>9998</v>
          </cell>
          <cell r="L1828" t="str">
            <v>YEAR</v>
          </cell>
          <cell r="M1828">
            <v>2023</v>
          </cell>
        </row>
        <row r="1829">
          <cell r="I1829">
            <v>9998</v>
          </cell>
          <cell r="L1829" t="str">
            <v>DAY</v>
          </cell>
          <cell r="M1829">
            <v>2022</v>
          </cell>
        </row>
        <row r="1830">
          <cell r="I1830">
            <v>9998</v>
          </cell>
          <cell r="L1830" t="str">
            <v>MONTH</v>
          </cell>
          <cell r="M1830">
            <v>2022</v>
          </cell>
        </row>
        <row r="1831">
          <cell r="I1831">
            <v>9998</v>
          </cell>
          <cell r="L1831" t="str">
            <v>YEAR</v>
          </cell>
          <cell r="M1831">
            <v>2022</v>
          </cell>
        </row>
        <row r="1832">
          <cell r="I1832">
            <v>9999</v>
          </cell>
          <cell r="L1832" t="str">
            <v>DAY</v>
          </cell>
          <cell r="M1832">
            <v>2023</v>
          </cell>
        </row>
        <row r="1833">
          <cell r="I1833">
            <v>9999</v>
          </cell>
          <cell r="L1833" t="str">
            <v>MONTH</v>
          </cell>
          <cell r="M1833">
            <v>2023</v>
          </cell>
        </row>
        <row r="1834">
          <cell r="I1834">
            <v>9999</v>
          </cell>
          <cell r="L1834" t="str">
            <v>YEAR</v>
          </cell>
          <cell r="M1834">
            <v>2023</v>
          </cell>
        </row>
        <row r="1835">
          <cell r="I1835">
            <v>9999</v>
          </cell>
          <cell r="L1835" t="str">
            <v>DAY</v>
          </cell>
          <cell r="M1835">
            <v>2022</v>
          </cell>
        </row>
        <row r="1836">
          <cell r="I1836">
            <v>9999</v>
          </cell>
          <cell r="L1836" t="str">
            <v>MONTH</v>
          </cell>
          <cell r="M1836">
            <v>2022</v>
          </cell>
        </row>
        <row r="1837">
          <cell r="I1837">
            <v>9999</v>
          </cell>
          <cell r="L1837" t="str">
            <v>YEAR</v>
          </cell>
          <cell r="M1837">
            <v>2022</v>
          </cell>
        </row>
        <row r="1838">
          <cell r="I1838">
            <v>9000</v>
          </cell>
          <cell r="L1838" t="str">
            <v>DAY</v>
          </cell>
          <cell r="M1838">
            <v>2023</v>
          </cell>
        </row>
        <row r="1839">
          <cell r="I1839">
            <v>9000</v>
          </cell>
          <cell r="L1839" t="str">
            <v>MONTH</v>
          </cell>
          <cell r="M1839">
            <v>2023</v>
          </cell>
        </row>
        <row r="1840">
          <cell r="I1840">
            <v>9000</v>
          </cell>
          <cell r="L1840" t="str">
            <v>YEAR</v>
          </cell>
          <cell r="M1840">
            <v>2023</v>
          </cell>
        </row>
        <row r="1841">
          <cell r="I1841">
            <v>9000</v>
          </cell>
          <cell r="L1841" t="str">
            <v>DAY</v>
          </cell>
          <cell r="M1841">
            <v>2022</v>
          </cell>
        </row>
        <row r="1842">
          <cell r="I1842">
            <v>9000</v>
          </cell>
          <cell r="L1842" t="str">
            <v>MONTH</v>
          </cell>
          <cell r="M1842">
            <v>2022</v>
          </cell>
        </row>
        <row r="1843">
          <cell r="I1843">
            <v>9000</v>
          </cell>
          <cell r="L1843" t="str">
            <v>YEAR</v>
          </cell>
          <cell r="M1843">
            <v>2022</v>
          </cell>
        </row>
        <row r="1844">
          <cell r="I1844">
            <v>9001</v>
          </cell>
          <cell r="L1844" t="str">
            <v>DAY</v>
          </cell>
          <cell r="M1844">
            <v>2023</v>
          </cell>
        </row>
        <row r="1845">
          <cell r="I1845">
            <v>9001</v>
          </cell>
          <cell r="L1845" t="str">
            <v>MONTH</v>
          </cell>
          <cell r="M1845">
            <v>2023</v>
          </cell>
        </row>
        <row r="1846">
          <cell r="I1846">
            <v>9001</v>
          </cell>
          <cell r="L1846" t="str">
            <v>YEAR</v>
          </cell>
          <cell r="M1846">
            <v>2023</v>
          </cell>
        </row>
        <row r="1847">
          <cell r="I1847">
            <v>9001</v>
          </cell>
          <cell r="L1847" t="str">
            <v>DAY</v>
          </cell>
          <cell r="M1847">
            <v>2022</v>
          </cell>
        </row>
        <row r="1848">
          <cell r="I1848">
            <v>9001</v>
          </cell>
          <cell r="L1848" t="str">
            <v>MONTH</v>
          </cell>
          <cell r="M1848">
            <v>2022</v>
          </cell>
        </row>
        <row r="1849">
          <cell r="I1849">
            <v>9001</v>
          </cell>
          <cell r="L1849" t="str">
            <v>YEAR</v>
          </cell>
          <cell r="M1849">
            <v>2022</v>
          </cell>
        </row>
        <row r="1850">
          <cell r="I1850">
            <v>9005</v>
          </cell>
          <cell r="L1850" t="str">
            <v>DAY</v>
          </cell>
          <cell r="M1850">
            <v>2023</v>
          </cell>
        </row>
        <row r="1851">
          <cell r="I1851">
            <v>9005</v>
          </cell>
          <cell r="L1851" t="str">
            <v>MONTH</v>
          </cell>
          <cell r="M1851">
            <v>2023</v>
          </cell>
        </row>
        <row r="1852">
          <cell r="I1852">
            <v>9005</v>
          </cell>
          <cell r="L1852" t="str">
            <v>YEAR</v>
          </cell>
          <cell r="M1852">
            <v>2023</v>
          </cell>
        </row>
        <row r="1853">
          <cell r="I1853">
            <v>9005</v>
          </cell>
          <cell r="L1853" t="str">
            <v>DAY</v>
          </cell>
          <cell r="M1853">
            <v>2022</v>
          </cell>
        </row>
        <row r="1854">
          <cell r="I1854">
            <v>9005</v>
          </cell>
          <cell r="L1854" t="str">
            <v>MONTH</v>
          </cell>
          <cell r="M1854">
            <v>2022</v>
          </cell>
        </row>
        <row r="1855">
          <cell r="I1855">
            <v>9005</v>
          </cell>
          <cell r="L1855" t="str">
            <v>YEAR</v>
          </cell>
          <cell r="M1855">
            <v>2022</v>
          </cell>
        </row>
        <row r="1856">
          <cell r="I1856">
            <v>9006</v>
          </cell>
          <cell r="L1856" t="str">
            <v>DAY</v>
          </cell>
          <cell r="M1856">
            <v>2023</v>
          </cell>
        </row>
        <row r="1857">
          <cell r="I1857">
            <v>9006</v>
          </cell>
          <cell r="L1857" t="str">
            <v>MONTH</v>
          </cell>
          <cell r="M1857">
            <v>2023</v>
          </cell>
        </row>
        <row r="1858">
          <cell r="I1858">
            <v>9006</v>
          </cell>
          <cell r="L1858" t="str">
            <v>YEAR</v>
          </cell>
          <cell r="M1858">
            <v>2023</v>
          </cell>
        </row>
        <row r="1859">
          <cell r="I1859">
            <v>9006</v>
          </cell>
          <cell r="L1859" t="str">
            <v>DAY</v>
          </cell>
          <cell r="M1859">
            <v>2022</v>
          </cell>
        </row>
        <row r="1860">
          <cell r="I1860">
            <v>9006</v>
          </cell>
          <cell r="L1860" t="str">
            <v>MONTH</v>
          </cell>
          <cell r="M1860">
            <v>2022</v>
          </cell>
        </row>
        <row r="1861">
          <cell r="I1861">
            <v>9006</v>
          </cell>
          <cell r="L1861" t="str">
            <v>YEAR</v>
          </cell>
          <cell r="M1861">
            <v>2022</v>
          </cell>
        </row>
        <row r="1862">
          <cell r="I1862">
            <v>9013</v>
          </cell>
          <cell r="L1862" t="str">
            <v>DAY</v>
          </cell>
          <cell r="M1862">
            <v>2023</v>
          </cell>
        </row>
        <row r="1863">
          <cell r="I1863">
            <v>9013</v>
          </cell>
          <cell r="L1863" t="str">
            <v>MONTH</v>
          </cell>
          <cell r="M1863">
            <v>2023</v>
          </cell>
        </row>
        <row r="1864">
          <cell r="I1864">
            <v>9013</v>
          </cell>
          <cell r="L1864" t="str">
            <v>YEAR</v>
          </cell>
          <cell r="M1864">
            <v>2023</v>
          </cell>
        </row>
        <row r="1865">
          <cell r="I1865">
            <v>9013</v>
          </cell>
          <cell r="L1865" t="str">
            <v>DAY</v>
          </cell>
          <cell r="M1865">
            <v>2022</v>
          </cell>
        </row>
        <row r="1866">
          <cell r="I1866">
            <v>9013</v>
          </cell>
          <cell r="L1866" t="str">
            <v>MONTH</v>
          </cell>
          <cell r="M1866">
            <v>2022</v>
          </cell>
        </row>
        <row r="1867">
          <cell r="I1867">
            <v>9013</v>
          </cell>
          <cell r="L1867" t="str">
            <v>YEAR</v>
          </cell>
          <cell r="M1867">
            <v>2022</v>
          </cell>
        </row>
        <row r="1868">
          <cell r="I1868">
            <v>9014</v>
          </cell>
          <cell r="L1868" t="str">
            <v>DAY</v>
          </cell>
          <cell r="M1868">
            <v>2023</v>
          </cell>
        </row>
        <row r="1869">
          <cell r="I1869">
            <v>9014</v>
          </cell>
          <cell r="L1869" t="str">
            <v>MONTH</v>
          </cell>
          <cell r="M1869">
            <v>2023</v>
          </cell>
        </row>
        <row r="1870">
          <cell r="I1870">
            <v>9014</v>
          </cell>
          <cell r="L1870" t="str">
            <v>YEAR</v>
          </cell>
          <cell r="M1870">
            <v>2023</v>
          </cell>
        </row>
        <row r="1871">
          <cell r="I1871">
            <v>9014</v>
          </cell>
          <cell r="L1871" t="str">
            <v>DAY</v>
          </cell>
          <cell r="M1871">
            <v>2022</v>
          </cell>
        </row>
        <row r="1872">
          <cell r="I1872">
            <v>9014</v>
          </cell>
          <cell r="L1872" t="str">
            <v>MONTH</v>
          </cell>
          <cell r="M1872">
            <v>2022</v>
          </cell>
        </row>
        <row r="1873">
          <cell r="I1873">
            <v>9014</v>
          </cell>
          <cell r="L1873" t="str">
            <v>YEAR</v>
          </cell>
          <cell r="M1873">
            <v>2022</v>
          </cell>
        </row>
        <row r="1874">
          <cell r="I1874">
            <v>9100</v>
          </cell>
          <cell r="L1874" t="str">
            <v>DAY</v>
          </cell>
          <cell r="M1874">
            <v>2023</v>
          </cell>
        </row>
        <row r="1875">
          <cell r="I1875">
            <v>9100</v>
          </cell>
          <cell r="L1875" t="str">
            <v>MONTH</v>
          </cell>
          <cell r="M1875">
            <v>2023</v>
          </cell>
        </row>
        <row r="1876">
          <cell r="I1876">
            <v>9100</v>
          </cell>
          <cell r="L1876" t="str">
            <v>YEAR</v>
          </cell>
          <cell r="M1876">
            <v>2023</v>
          </cell>
        </row>
        <row r="1877">
          <cell r="I1877">
            <v>9100</v>
          </cell>
          <cell r="L1877" t="str">
            <v>DAY</v>
          </cell>
          <cell r="M1877">
            <v>2022</v>
          </cell>
        </row>
        <row r="1878">
          <cell r="I1878">
            <v>9100</v>
          </cell>
          <cell r="L1878" t="str">
            <v>MONTH</v>
          </cell>
          <cell r="M1878">
            <v>2022</v>
          </cell>
        </row>
        <row r="1879">
          <cell r="I1879">
            <v>9100</v>
          </cell>
          <cell r="L1879" t="str">
            <v>YEAR</v>
          </cell>
          <cell r="M1879">
            <v>2022</v>
          </cell>
        </row>
        <row r="1880">
          <cell r="I1880">
            <v>9101</v>
          </cell>
          <cell r="L1880" t="str">
            <v>DAY</v>
          </cell>
          <cell r="M1880">
            <v>2023</v>
          </cell>
        </row>
        <row r="1881">
          <cell r="I1881">
            <v>9101</v>
          </cell>
          <cell r="L1881" t="str">
            <v>MONTH</v>
          </cell>
          <cell r="M1881">
            <v>2023</v>
          </cell>
        </row>
        <row r="1882">
          <cell r="I1882">
            <v>9101</v>
          </cell>
          <cell r="L1882" t="str">
            <v>YEAR</v>
          </cell>
          <cell r="M1882">
            <v>2023</v>
          </cell>
        </row>
        <row r="1883">
          <cell r="I1883">
            <v>9101</v>
          </cell>
          <cell r="L1883" t="str">
            <v>DAY</v>
          </cell>
          <cell r="M1883">
            <v>2022</v>
          </cell>
        </row>
        <row r="1884">
          <cell r="I1884">
            <v>9101</v>
          </cell>
          <cell r="L1884" t="str">
            <v>MONTH</v>
          </cell>
          <cell r="M1884">
            <v>2022</v>
          </cell>
        </row>
        <row r="1885">
          <cell r="I1885">
            <v>9101</v>
          </cell>
          <cell r="L1885" t="str">
            <v>YEAR</v>
          </cell>
          <cell r="M1885">
            <v>2022</v>
          </cell>
        </row>
        <row r="1886">
          <cell r="I1886">
            <v>9102</v>
          </cell>
          <cell r="L1886" t="str">
            <v>DAY</v>
          </cell>
          <cell r="M1886">
            <v>2023</v>
          </cell>
        </row>
        <row r="1887">
          <cell r="I1887">
            <v>9102</v>
          </cell>
          <cell r="L1887" t="str">
            <v>MONTH</v>
          </cell>
          <cell r="M1887">
            <v>2023</v>
          </cell>
        </row>
        <row r="1888">
          <cell r="I1888">
            <v>9102</v>
          </cell>
          <cell r="L1888" t="str">
            <v>YEAR</v>
          </cell>
          <cell r="M1888">
            <v>2023</v>
          </cell>
        </row>
        <row r="1889">
          <cell r="I1889">
            <v>9102</v>
          </cell>
          <cell r="L1889" t="str">
            <v>DAY</v>
          </cell>
          <cell r="M1889">
            <v>2022</v>
          </cell>
        </row>
        <row r="1890">
          <cell r="I1890">
            <v>9102</v>
          </cell>
          <cell r="L1890" t="str">
            <v>MONTH</v>
          </cell>
          <cell r="M1890">
            <v>2022</v>
          </cell>
        </row>
        <row r="1891">
          <cell r="I1891">
            <v>9102</v>
          </cell>
          <cell r="L1891" t="str">
            <v>YEAR</v>
          </cell>
          <cell r="M1891">
            <v>2022</v>
          </cell>
        </row>
        <row r="1892">
          <cell r="I1892">
            <v>9103</v>
          </cell>
          <cell r="L1892" t="str">
            <v>DAY</v>
          </cell>
          <cell r="M1892">
            <v>2023</v>
          </cell>
        </row>
        <row r="1893">
          <cell r="I1893">
            <v>9103</v>
          </cell>
          <cell r="L1893" t="str">
            <v>MONTH</v>
          </cell>
          <cell r="M1893">
            <v>2023</v>
          </cell>
        </row>
        <row r="1894">
          <cell r="I1894">
            <v>9103</v>
          </cell>
          <cell r="L1894" t="str">
            <v>YEAR</v>
          </cell>
          <cell r="M1894">
            <v>2023</v>
          </cell>
        </row>
        <row r="1895">
          <cell r="I1895">
            <v>9103</v>
          </cell>
          <cell r="L1895" t="str">
            <v>DAY</v>
          </cell>
          <cell r="M1895">
            <v>2022</v>
          </cell>
        </row>
        <row r="1896">
          <cell r="I1896">
            <v>9103</v>
          </cell>
          <cell r="L1896" t="str">
            <v>MONTH</v>
          </cell>
          <cell r="M1896">
            <v>2022</v>
          </cell>
        </row>
        <row r="1897">
          <cell r="I1897">
            <v>9103</v>
          </cell>
          <cell r="L1897" t="str">
            <v>YEAR</v>
          </cell>
          <cell r="M1897">
            <v>2022</v>
          </cell>
        </row>
        <row r="1898">
          <cell r="I1898">
            <v>9104</v>
          </cell>
          <cell r="L1898" t="str">
            <v>DAY</v>
          </cell>
          <cell r="M1898">
            <v>2023</v>
          </cell>
        </row>
        <row r="1899">
          <cell r="I1899">
            <v>9104</v>
          </cell>
          <cell r="L1899" t="str">
            <v>MONTH</v>
          </cell>
          <cell r="M1899">
            <v>2023</v>
          </cell>
        </row>
        <row r="1900">
          <cell r="I1900">
            <v>9104</v>
          </cell>
          <cell r="L1900" t="str">
            <v>YEAR</v>
          </cell>
          <cell r="M1900">
            <v>2023</v>
          </cell>
        </row>
        <row r="1901">
          <cell r="I1901">
            <v>9104</v>
          </cell>
          <cell r="L1901" t="str">
            <v>DAY</v>
          </cell>
          <cell r="M1901">
            <v>2022</v>
          </cell>
        </row>
        <row r="1902">
          <cell r="I1902">
            <v>9104</v>
          </cell>
          <cell r="L1902" t="str">
            <v>MONTH</v>
          </cell>
          <cell r="M1902">
            <v>2022</v>
          </cell>
        </row>
        <row r="1903">
          <cell r="I1903">
            <v>9104</v>
          </cell>
          <cell r="L1903" t="str">
            <v>YEAR</v>
          </cell>
          <cell r="M1903">
            <v>2022</v>
          </cell>
        </row>
        <row r="1904">
          <cell r="I1904">
            <v>9105</v>
          </cell>
          <cell r="L1904" t="str">
            <v>DAY</v>
          </cell>
          <cell r="M1904">
            <v>2023</v>
          </cell>
        </row>
        <row r="1905">
          <cell r="I1905">
            <v>9105</v>
          </cell>
          <cell r="L1905" t="str">
            <v>MONTH</v>
          </cell>
          <cell r="M1905">
            <v>2023</v>
          </cell>
        </row>
        <row r="1906">
          <cell r="I1906">
            <v>9105</v>
          </cell>
          <cell r="L1906" t="str">
            <v>YEAR</v>
          </cell>
          <cell r="M1906">
            <v>2023</v>
          </cell>
        </row>
        <row r="1907">
          <cell r="I1907">
            <v>9105</v>
          </cell>
          <cell r="L1907" t="str">
            <v>DAY</v>
          </cell>
          <cell r="M1907">
            <v>2022</v>
          </cell>
        </row>
        <row r="1908">
          <cell r="I1908">
            <v>9105</v>
          </cell>
          <cell r="L1908" t="str">
            <v>MONTH</v>
          </cell>
          <cell r="M1908">
            <v>2022</v>
          </cell>
        </row>
        <row r="1909">
          <cell r="I1909">
            <v>9105</v>
          </cell>
          <cell r="L1909" t="str">
            <v>YEAR</v>
          </cell>
          <cell r="M1909">
            <v>2022</v>
          </cell>
        </row>
        <row r="1910">
          <cell r="I1910">
            <v>9116</v>
          </cell>
          <cell r="L1910" t="str">
            <v>DAY</v>
          </cell>
          <cell r="M1910">
            <v>2023</v>
          </cell>
        </row>
        <row r="1911">
          <cell r="I1911">
            <v>9116</v>
          </cell>
          <cell r="L1911" t="str">
            <v>MONTH</v>
          </cell>
          <cell r="M1911">
            <v>2023</v>
          </cell>
        </row>
        <row r="1912">
          <cell r="I1912">
            <v>9116</v>
          </cell>
          <cell r="L1912" t="str">
            <v>YEAR</v>
          </cell>
          <cell r="M1912">
            <v>2023</v>
          </cell>
        </row>
        <row r="1913">
          <cell r="I1913">
            <v>9116</v>
          </cell>
          <cell r="L1913" t="str">
            <v>DAY</v>
          </cell>
          <cell r="M1913">
            <v>2022</v>
          </cell>
        </row>
        <row r="1914">
          <cell r="I1914">
            <v>9116</v>
          </cell>
          <cell r="L1914" t="str">
            <v>MONTH</v>
          </cell>
          <cell r="M1914">
            <v>2022</v>
          </cell>
        </row>
        <row r="1915">
          <cell r="I1915">
            <v>9116</v>
          </cell>
          <cell r="L1915" t="str">
            <v>YEAR</v>
          </cell>
          <cell r="M1915">
            <v>2022</v>
          </cell>
        </row>
        <row r="1916">
          <cell r="I1916">
            <v>9200</v>
          </cell>
          <cell r="L1916" t="str">
            <v>DAY</v>
          </cell>
          <cell r="M1916">
            <v>2023</v>
          </cell>
        </row>
        <row r="1917">
          <cell r="I1917">
            <v>9200</v>
          </cell>
          <cell r="L1917" t="str">
            <v>MONTH</v>
          </cell>
          <cell r="M1917">
            <v>2023</v>
          </cell>
        </row>
        <row r="1918">
          <cell r="I1918">
            <v>9200</v>
          </cell>
          <cell r="L1918" t="str">
            <v>YEAR</v>
          </cell>
          <cell r="M1918">
            <v>2023</v>
          </cell>
        </row>
        <row r="1919">
          <cell r="I1919">
            <v>9200</v>
          </cell>
          <cell r="L1919" t="str">
            <v>DAY</v>
          </cell>
          <cell r="M1919">
            <v>2022</v>
          </cell>
        </row>
        <row r="1920">
          <cell r="I1920">
            <v>9200</v>
          </cell>
          <cell r="L1920" t="str">
            <v>MONTH</v>
          </cell>
          <cell r="M1920">
            <v>2022</v>
          </cell>
        </row>
        <row r="1921">
          <cell r="I1921">
            <v>9200</v>
          </cell>
          <cell r="L1921" t="str">
            <v>YEAR</v>
          </cell>
          <cell r="M1921">
            <v>2022</v>
          </cell>
        </row>
        <row r="1922">
          <cell r="I1922">
            <v>9201</v>
          </cell>
          <cell r="L1922" t="str">
            <v>DAY</v>
          </cell>
          <cell r="M1922">
            <v>2023</v>
          </cell>
        </row>
        <row r="1923">
          <cell r="I1923">
            <v>9201</v>
          </cell>
          <cell r="L1923" t="str">
            <v>MONTH</v>
          </cell>
          <cell r="M1923">
            <v>2023</v>
          </cell>
        </row>
        <row r="1924">
          <cell r="I1924">
            <v>9201</v>
          </cell>
          <cell r="L1924" t="str">
            <v>YEAR</v>
          </cell>
          <cell r="M1924">
            <v>2023</v>
          </cell>
        </row>
        <row r="1925">
          <cell r="I1925">
            <v>9201</v>
          </cell>
          <cell r="L1925" t="str">
            <v>DAY</v>
          </cell>
          <cell r="M1925">
            <v>2022</v>
          </cell>
        </row>
        <row r="1926">
          <cell r="I1926">
            <v>9201</v>
          </cell>
          <cell r="L1926" t="str">
            <v>MONTH</v>
          </cell>
          <cell r="M1926">
            <v>2022</v>
          </cell>
        </row>
        <row r="1927">
          <cell r="I1927">
            <v>9201</v>
          </cell>
          <cell r="L1927" t="str">
            <v>YEAR</v>
          </cell>
          <cell r="M1927">
            <v>2022</v>
          </cell>
        </row>
        <row r="1928">
          <cell r="I1928">
            <v>9202</v>
          </cell>
          <cell r="L1928" t="str">
            <v>DAY</v>
          </cell>
          <cell r="M1928">
            <v>2023</v>
          </cell>
        </row>
        <row r="1929">
          <cell r="I1929">
            <v>9202</v>
          </cell>
          <cell r="L1929" t="str">
            <v>MONTH</v>
          </cell>
          <cell r="M1929">
            <v>2023</v>
          </cell>
        </row>
        <row r="1930">
          <cell r="I1930">
            <v>9202</v>
          </cell>
          <cell r="L1930" t="str">
            <v>YEAR</v>
          </cell>
          <cell r="M1930">
            <v>2023</v>
          </cell>
        </row>
        <row r="1931">
          <cell r="I1931">
            <v>9202</v>
          </cell>
          <cell r="L1931" t="str">
            <v>DAY</v>
          </cell>
          <cell r="M1931">
            <v>2022</v>
          </cell>
        </row>
        <row r="1932">
          <cell r="I1932">
            <v>9202</v>
          </cell>
          <cell r="L1932" t="str">
            <v>MONTH</v>
          </cell>
          <cell r="M1932">
            <v>2022</v>
          </cell>
        </row>
        <row r="1933">
          <cell r="I1933">
            <v>9202</v>
          </cell>
          <cell r="L1933" t="str">
            <v>YEAR</v>
          </cell>
          <cell r="M1933">
            <v>2022</v>
          </cell>
        </row>
        <row r="1934">
          <cell r="I1934">
            <v>9203</v>
          </cell>
          <cell r="L1934" t="str">
            <v>DAY</v>
          </cell>
          <cell r="M1934">
            <v>2023</v>
          </cell>
        </row>
        <row r="1935">
          <cell r="I1935">
            <v>9203</v>
          </cell>
          <cell r="L1935" t="str">
            <v>MONTH</v>
          </cell>
          <cell r="M1935">
            <v>2023</v>
          </cell>
        </row>
        <row r="1936">
          <cell r="I1936">
            <v>9203</v>
          </cell>
          <cell r="L1936" t="str">
            <v>YEAR</v>
          </cell>
          <cell r="M1936">
            <v>2023</v>
          </cell>
        </row>
        <row r="1937">
          <cell r="I1937">
            <v>9203</v>
          </cell>
          <cell r="L1937" t="str">
            <v>DAY</v>
          </cell>
          <cell r="M1937">
            <v>2022</v>
          </cell>
        </row>
        <row r="1938">
          <cell r="I1938">
            <v>9203</v>
          </cell>
          <cell r="L1938" t="str">
            <v>MONTH</v>
          </cell>
          <cell r="M1938">
            <v>2022</v>
          </cell>
        </row>
        <row r="1939">
          <cell r="I1939">
            <v>9203</v>
          </cell>
          <cell r="L1939" t="str">
            <v>YEAR</v>
          </cell>
          <cell r="M1939">
            <v>2022</v>
          </cell>
        </row>
        <row r="1940">
          <cell r="I1940">
            <v>9204</v>
          </cell>
          <cell r="L1940" t="str">
            <v>DAY</v>
          </cell>
          <cell r="M1940">
            <v>2023</v>
          </cell>
        </row>
        <row r="1941">
          <cell r="I1941">
            <v>9204</v>
          </cell>
          <cell r="L1941" t="str">
            <v>MONTH</v>
          </cell>
          <cell r="M1941">
            <v>2023</v>
          </cell>
        </row>
        <row r="1942">
          <cell r="I1942">
            <v>9204</v>
          </cell>
          <cell r="L1942" t="str">
            <v>YEAR</v>
          </cell>
          <cell r="M1942">
            <v>2023</v>
          </cell>
        </row>
        <row r="1943">
          <cell r="I1943">
            <v>9204</v>
          </cell>
          <cell r="L1943" t="str">
            <v>DAY</v>
          </cell>
          <cell r="M1943">
            <v>2022</v>
          </cell>
        </row>
        <row r="1944">
          <cell r="I1944">
            <v>9204</v>
          </cell>
          <cell r="L1944" t="str">
            <v>MONTH</v>
          </cell>
          <cell r="M1944">
            <v>2022</v>
          </cell>
        </row>
        <row r="1945">
          <cell r="I1945">
            <v>9204</v>
          </cell>
          <cell r="L1945" t="str">
            <v>YEAR</v>
          </cell>
          <cell r="M1945">
            <v>2022</v>
          </cell>
        </row>
        <row r="1946">
          <cell r="I1946">
            <v>9205</v>
          </cell>
          <cell r="L1946" t="str">
            <v>DAY</v>
          </cell>
          <cell r="M1946">
            <v>2023</v>
          </cell>
        </row>
        <row r="1947">
          <cell r="I1947">
            <v>9205</v>
          </cell>
          <cell r="L1947" t="str">
            <v>MONTH</v>
          </cell>
          <cell r="M1947">
            <v>2023</v>
          </cell>
        </row>
        <row r="1948">
          <cell r="I1948">
            <v>9205</v>
          </cell>
          <cell r="L1948" t="str">
            <v>YEAR</v>
          </cell>
          <cell r="M1948">
            <v>2023</v>
          </cell>
        </row>
        <row r="1949">
          <cell r="I1949">
            <v>9205</v>
          </cell>
          <cell r="L1949" t="str">
            <v>DAY</v>
          </cell>
          <cell r="M1949">
            <v>2022</v>
          </cell>
        </row>
        <row r="1950">
          <cell r="I1950">
            <v>9205</v>
          </cell>
          <cell r="L1950" t="str">
            <v>MONTH</v>
          </cell>
          <cell r="M1950">
            <v>2022</v>
          </cell>
        </row>
        <row r="1951">
          <cell r="I1951">
            <v>9205</v>
          </cell>
          <cell r="L1951" t="str">
            <v>YEAR</v>
          </cell>
          <cell r="M1951">
            <v>2022</v>
          </cell>
        </row>
        <row r="1952">
          <cell r="I1952">
            <v>9206</v>
          </cell>
          <cell r="L1952" t="str">
            <v>DAY</v>
          </cell>
          <cell r="M1952">
            <v>2023</v>
          </cell>
        </row>
        <row r="1953">
          <cell r="I1953">
            <v>9206</v>
          </cell>
          <cell r="L1953" t="str">
            <v>MONTH</v>
          </cell>
          <cell r="M1953">
            <v>2023</v>
          </cell>
        </row>
        <row r="1954">
          <cell r="I1954">
            <v>9206</v>
          </cell>
          <cell r="L1954" t="str">
            <v>YEAR</v>
          </cell>
          <cell r="M1954">
            <v>2023</v>
          </cell>
        </row>
        <row r="1955">
          <cell r="I1955">
            <v>9206</v>
          </cell>
          <cell r="L1955" t="str">
            <v>DAY</v>
          </cell>
          <cell r="M1955">
            <v>2022</v>
          </cell>
        </row>
        <row r="1956">
          <cell r="I1956">
            <v>9206</v>
          </cell>
          <cell r="L1956" t="str">
            <v>MONTH</v>
          </cell>
          <cell r="M1956">
            <v>2022</v>
          </cell>
        </row>
        <row r="1957">
          <cell r="I1957">
            <v>9206</v>
          </cell>
          <cell r="L1957" t="str">
            <v>YEAR</v>
          </cell>
          <cell r="M1957">
            <v>2022</v>
          </cell>
        </row>
        <row r="1958">
          <cell r="I1958">
            <v>9207</v>
          </cell>
          <cell r="L1958" t="str">
            <v>DAY</v>
          </cell>
          <cell r="M1958">
            <v>2023</v>
          </cell>
        </row>
        <row r="1959">
          <cell r="I1959">
            <v>9207</v>
          </cell>
          <cell r="L1959" t="str">
            <v>MONTH</v>
          </cell>
          <cell r="M1959">
            <v>2023</v>
          </cell>
        </row>
        <row r="1960">
          <cell r="I1960">
            <v>9207</v>
          </cell>
          <cell r="L1960" t="str">
            <v>YEAR</v>
          </cell>
          <cell r="M1960">
            <v>2023</v>
          </cell>
        </row>
        <row r="1961">
          <cell r="I1961">
            <v>9207</v>
          </cell>
          <cell r="L1961" t="str">
            <v>DAY</v>
          </cell>
          <cell r="M1961">
            <v>2022</v>
          </cell>
        </row>
        <row r="1962">
          <cell r="I1962">
            <v>9207</v>
          </cell>
          <cell r="L1962" t="str">
            <v>MONTH</v>
          </cell>
          <cell r="M1962">
            <v>2022</v>
          </cell>
        </row>
        <row r="1963">
          <cell r="I1963">
            <v>9207</v>
          </cell>
          <cell r="L1963" t="str">
            <v>YEAR</v>
          </cell>
          <cell r="M1963">
            <v>2022</v>
          </cell>
        </row>
        <row r="1964">
          <cell r="I1964">
            <v>9210</v>
          </cell>
          <cell r="L1964" t="str">
            <v>DAY</v>
          </cell>
          <cell r="M1964">
            <v>2023</v>
          </cell>
        </row>
        <row r="1965">
          <cell r="I1965">
            <v>9210</v>
          </cell>
          <cell r="L1965" t="str">
            <v>MONTH</v>
          </cell>
          <cell r="M1965">
            <v>2023</v>
          </cell>
        </row>
        <row r="1966">
          <cell r="I1966">
            <v>9210</v>
          </cell>
          <cell r="L1966" t="str">
            <v>YEAR</v>
          </cell>
          <cell r="M1966">
            <v>2023</v>
          </cell>
        </row>
        <row r="1967">
          <cell r="I1967">
            <v>9210</v>
          </cell>
          <cell r="L1967" t="str">
            <v>DAY</v>
          </cell>
          <cell r="M1967">
            <v>2022</v>
          </cell>
        </row>
        <row r="1968">
          <cell r="I1968">
            <v>9210</v>
          </cell>
          <cell r="L1968" t="str">
            <v>MONTH</v>
          </cell>
          <cell r="M1968">
            <v>2022</v>
          </cell>
        </row>
        <row r="1969">
          <cell r="I1969">
            <v>9210</v>
          </cell>
          <cell r="L1969" t="str">
            <v>YEAR</v>
          </cell>
          <cell r="M1969">
            <v>2022</v>
          </cell>
        </row>
        <row r="1970">
          <cell r="I1970">
            <v>9211</v>
          </cell>
          <cell r="L1970" t="str">
            <v>DAY</v>
          </cell>
          <cell r="M1970">
            <v>2023</v>
          </cell>
        </row>
        <row r="1971">
          <cell r="I1971">
            <v>9211</v>
          </cell>
          <cell r="L1971" t="str">
            <v>MONTH</v>
          </cell>
          <cell r="M1971">
            <v>2023</v>
          </cell>
        </row>
        <row r="1972">
          <cell r="I1972">
            <v>9211</v>
          </cell>
          <cell r="L1972" t="str">
            <v>YEAR</v>
          </cell>
          <cell r="M1972">
            <v>2023</v>
          </cell>
        </row>
        <row r="1973">
          <cell r="I1973">
            <v>9211</v>
          </cell>
          <cell r="L1973" t="str">
            <v>DAY</v>
          </cell>
          <cell r="M1973">
            <v>2022</v>
          </cell>
        </row>
        <row r="1974">
          <cell r="I1974">
            <v>9211</v>
          </cell>
          <cell r="L1974" t="str">
            <v>MONTH</v>
          </cell>
          <cell r="M1974">
            <v>2022</v>
          </cell>
        </row>
        <row r="1975">
          <cell r="I1975">
            <v>9211</v>
          </cell>
          <cell r="L1975" t="str">
            <v>YEAR</v>
          </cell>
          <cell r="M1975">
            <v>2022</v>
          </cell>
        </row>
        <row r="1976">
          <cell r="I1976">
            <v>9220</v>
          </cell>
          <cell r="L1976" t="str">
            <v>DAY</v>
          </cell>
          <cell r="M1976">
            <v>2023</v>
          </cell>
        </row>
        <row r="1977">
          <cell r="I1977">
            <v>9220</v>
          </cell>
          <cell r="L1977" t="str">
            <v>MONTH</v>
          </cell>
          <cell r="M1977">
            <v>2023</v>
          </cell>
        </row>
        <row r="1978">
          <cell r="I1978">
            <v>9220</v>
          </cell>
          <cell r="L1978" t="str">
            <v>YEAR</v>
          </cell>
          <cell r="M1978">
            <v>2023</v>
          </cell>
        </row>
        <row r="1979">
          <cell r="I1979">
            <v>9220</v>
          </cell>
          <cell r="L1979" t="str">
            <v>DAY</v>
          </cell>
          <cell r="M1979">
            <v>2022</v>
          </cell>
        </row>
        <row r="1980">
          <cell r="I1980">
            <v>9220</v>
          </cell>
          <cell r="L1980" t="str">
            <v>MONTH</v>
          </cell>
          <cell r="M1980">
            <v>2022</v>
          </cell>
        </row>
        <row r="1981">
          <cell r="I1981">
            <v>9220</v>
          </cell>
          <cell r="L1981" t="str">
            <v>YEAR</v>
          </cell>
          <cell r="M1981">
            <v>2022</v>
          </cell>
        </row>
        <row r="1982">
          <cell r="I1982">
            <v>9230</v>
          </cell>
          <cell r="L1982" t="str">
            <v>DAY</v>
          </cell>
          <cell r="M1982">
            <v>2023</v>
          </cell>
        </row>
        <row r="1983">
          <cell r="I1983">
            <v>9230</v>
          </cell>
          <cell r="L1983" t="str">
            <v>MONTH</v>
          </cell>
          <cell r="M1983">
            <v>2023</v>
          </cell>
        </row>
        <row r="1984">
          <cell r="I1984">
            <v>9230</v>
          </cell>
          <cell r="L1984" t="str">
            <v>YEAR</v>
          </cell>
          <cell r="M1984">
            <v>2023</v>
          </cell>
        </row>
        <row r="1985">
          <cell r="I1985">
            <v>9230</v>
          </cell>
          <cell r="L1985" t="str">
            <v>DAY</v>
          </cell>
          <cell r="M1985">
            <v>2022</v>
          </cell>
        </row>
        <row r="1986">
          <cell r="I1986">
            <v>9230</v>
          </cell>
          <cell r="L1986" t="str">
            <v>MONTH</v>
          </cell>
          <cell r="M1986">
            <v>2022</v>
          </cell>
        </row>
        <row r="1987">
          <cell r="I1987">
            <v>9230</v>
          </cell>
          <cell r="L1987" t="str">
            <v>YEAR</v>
          </cell>
          <cell r="M1987">
            <v>2022</v>
          </cell>
        </row>
        <row r="1988">
          <cell r="I1988">
            <v>9235</v>
          </cell>
          <cell r="L1988" t="str">
            <v>DAY</v>
          </cell>
          <cell r="M1988">
            <v>2023</v>
          </cell>
        </row>
        <row r="1989">
          <cell r="I1989">
            <v>9235</v>
          </cell>
          <cell r="L1989" t="str">
            <v>MONTH</v>
          </cell>
          <cell r="M1989">
            <v>2023</v>
          </cell>
        </row>
        <row r="1990">
          <cell r="I1990">
            <v>9235</v>
          </cell>
          <cell r="L1990" t="str">
            <v>YEAR</v>
          </cell>
          <cell r="M1990">
            <v>2023</v>
          </cell>
        </row>
        <row r="1991">
          <cell r="I1991">
            <v>9235</v>
          </cell>
          <cell r="L1991" t="str">
            <v>DAY</v>
          </cell>
          <cell r="M1991">
            <v>2022</v>
          </cell>
        </row>
        <row r="1992">
          <cell r="I1992">
            <v>9235</v>
          </cell>
          <cell r="L1992" t="str">
            <v>MONTH</v>
          </cell>
          <cell r="M1992">
            <v>2022</v>
          </cell>
        </row>
        <row r="1993">
          <cell r="I1993">
            <v>9235</v>
          </cell>
          <cell r="L1993" t="str">
            <v>YEAR</v>
          </cell>
          <cell r="M1993">
            <v>2022</v>
          </cell>
        </row>
        <row r="1994">
          <cell r="I1994">
            <v>9236</v>
          </cell>
          <cell r="L1994" t="str">
            <v>DAY</v>
          </cell>
          <cell r="M1994">
            <v>2023</v>
          </cell>
        </row>
        <row r="1995">
          <cell r="I1995">
            <v>9236</v>
          </cell>
          <cell r="L1995" t="str">
            <v>MONTH</v>
          </cell>
          <cell r="M1995">
            <v>2023</v>
          </cell>
        </row>
        <row r="1996">
          <cell r="I1996">
            <v>9236</v>
          </cell>
          <cell r="L1996" t="str">
            <v>YEAR</v>
          </cell>
          <cell r="M1996">
            <v>2023</v>
          </cell>
        </row>
        <row r="1997">
          <cell r="I1997">
            <v>9236</v>
          </cell>
          <cell r="L1997" t="str">
            <v>DAY</v>
          </cell>
          <cell r="M1997">
            <v>2022</v>
          </cell>
        </row>
        <row r="1998">
          <cell r="I1998">
            <v>9236</v>
          </cell>
          <cell r="L1998" t="str">
            <v>MONTH</v>
          </cell>
          <cell r="M1998">
            <v>2022</v>
          </cell>
        </row>
        <row r="1999">
          <cell r="I1999">
            <v>9236</v>
          </cell>
          <cell r="L1999" t="str">
            <v>YEAR</v>
          </cell>
          <cell r="M1999">
            <v>2022</v>
          </cell>
        </row>
        <row r="2000">
          <cell r="I2000">
            <v>9250</v>
          </cell>
          <cell r="L2000" t="str">
            <v>DAY</v>
          </cell>
          <cell r="M2000">
            <v>2023</v>
          </cell>
        </row>
        <row r="2001">
          <cell r="I2001">
            <v>9250</v>
          </cell>
          <cell r="L2001" t="str">
            <v>MONTH</v>
          </cell>
          <cell r="M2001">
            <v>2023</v>
          </cell>
        </row>
        <row r="2002">
          <cell r="I2002">
            <v>9250</v>
          </cell>
          <cell r="L2002" t="str">
            <v>YEAR</v>
          </cell>
          <cell r="M2002">
            <v>2023</v>
          </cell>
        </row>
        <row r="2003">
          <cell r="I2003">
            <v>9250</v>
          </cell>
          <cell r="L2003" t="str">
            <v>DAY</v>
          </cell>
          <cell r="M2003">
            <v>2022</v>
          </cell>
        </row>
        <row r="2004">
          <cell r="I2004">
            <v>9250</v>
          </cell>
          <cell r="L2004" t="str">
            <v>MONTH</v>
          </cell>
          <cell r="M2004">
            <v>2022</v>
          </cell>
        </row>
        <row r="2005">
          <cell r="I2005">
            <v>9250</v>
          </cell>
          <cell r="L2005" t="str">
            <v>YEAR</v>
          </cell>
          <cell r="M2005">
            <v>2022</v>
          </cell>
        </row>
        <row r="2006">
          <cell r="I2006">
            <v>9251</v>
          </cell>
          <cell r="L2006" t="str">
            <v>DAY</v>
          </cell>
          <cell r="M2006">
            <v>2023</v>
          </cell>
        </row>
        <row r="2007">
          <cell r="I2007">
            <v>9251</v>
          </cell>
          <cell r="L2007" t="str">
            <v>MONTH</v>
          </cell>
          <cell r="M2007">
            <v>2023</v>
          </cell>
        </row>
        <row r="2008">
          <cell r="I2008">
            <v>9251</v>
          </cell>
          <cell r="L2008" t="str">
            <v>YEAR</v>
          </cell>
          <cell r="M2008">
            <v>2023</v>
          </cell>
        </row>
        <row r="2009">
          <cell r="I2009">
            <v>9251</v>
          </cell>
          <cell r="L2009" t="str">
            <v>DAY</v>
          </cell>
          <cell r="M2009">
            <v>2022</v>
          </cell>
        </row>
        <row r="2010">
          <cell r="I2010">
            <v>9251</v>
          </cell>
          <cell r="L2010" t="str">
            <v>MONTH</v>
          </cell>
          <cell r="M2010">
            <v>2022</v>
          </cell>
        </row>
        <row r="2011">
          <cell r="I2011">
            <v>9251</v>
          </cell>
          <cell r="L2011" t="str">
            <v>YEAR</v>
          </cell>
          <cell r="M2011">
            <v>2022</v>
          </cell>
        </row>
        <row r="2012">
          <cell r="I2012">
            <v>9252</v>
          </cell>
          <cell r="L2012" t="str">
            <v>DAY</v>
          </cell>
          <cell r="M2012">
            <v>2023</v>
          </cell>
        </row>
        <row r="2013">
          <cell r="I2013">
            <v>9252</v>
          </cell>
          <cell r="L2013" t="str">
            <v>MONTH</v>
          </cell>
          <cell r="M2013">
            <v>2023</v>
          </cell>
        </row>
        <row r="2014">
          <cell r="I2014">
            <v>9252</v>
          </cell>
          <cell r="L2014" t="str">
            <v>YEAR</v>
          </cell>
          <cell r="M2014">
            <v>2023</v>
          </cell>
        </row>
        <row r="2015">
          <cell r="I2015">
            <v>9252</v>
          </cell>
          <cell r="L2015" t="str">
            <v>DAY</v>
          </cell>
          <cell r="M2015">
            <v>2022</v>
          </cell>
        </row>
        <row r="2016">
          <cell r="I2016">
            <v>9252</v>
          </cell>
          <cell r="L2016" t="str">
            <v>MONTH</v>
          </cell>
          <cell r="M2016">
            <v>2022</v>
          </cell>
        </row>
        <row r="2017">
          <cell r="I2017">
            <v>9252</v>
          </cell>
          <cell r="L2017" t="str">
            <v>YEAR</v>
          </cell>
          <cell r="M2017">
            <v>2022</v>
          </cell>
        </row>
        <row r="2018">
          <cell r="I2018">
            <v>9253</v>
          </cell>
          <cell r="L2018" t="str">
            <v>DAY</v>
          </cell>
          <cell r="M2018">
            <v>2023</v>
          </cell>
        </row>
        <row r="2019">
          <cell r="I2019">
            <v>9253</v>
          </cell>
          <cell r="L2019" t="str">
            <v>MONTH</v>
          </cell>
          <cell r="M2019">
            <v>2023</v>
          </cell>
        </row>
        <row r="2020">
          <cell r="I2020">
            <v>9253</v>
          </cell>
          <cell r="L2020" t="str">
            <v>YEAR</v>
          </cell>
          <cell r="M2020">
            <v>2023</v>
          </cell>
        </row>
        <row r="2021">
          <cell r="I2021">
            <v>9253</v>
          </cell>
          <cell r="L2021" t="str">
            <v>DAY</v>
          </cell>
          <cell r="M2021">
            <v>2022</v>
          </cell>
        </row>
        <row r="2022">
          <cell r="I2022">
            <v>9253</v>
          </cell>
          <cell r="L2022" t="str">
            <v>MONTH</v>
          </cell>
          <cell r="M2022">
            <v>2022</v>
          </cell>
        </row>
        <row r="2023">
          <cell r="I2023">
            <v>9253</v>
          </cell>
          <cell r="L2023" t="str">
            <v>YEAR</v>
          </cell>
          <cell r="M2023">
            <v>2022</v>
          </cell>
        </row>
        <row r="2024">
          <cell r="I2024">
            <v>9254</v>
          </cell>
          <cell r="L2024" t="str">
            <v>DAY</v>
          </cell>
          <cell r="M2024">
            <v>2023</v>
          </cell>
        </row>
        <row r="2025">
          <cell r="I2025">
            <v>9254</v>
          </cell>
          <cell r="L2025" t="str">
            <v>MONTH</v>
          </cell>
          <cell r="M2025">
            <v>2023</v>
          </cell>
        </row>
        <row r="2026">
          <cell r="I2026">
            <v>9254</v>
          </cell>
          <cell r="L2026" t="str">
            <v>YEAR</v>
          </cell>
          <cell r="M2026">
            <v>2023</v>
          </cell>
        </row>
        <row r="2027">
          <cell r="I2027">
            <v>9254</v>
          </cell>
          <cell r="L2027" t="str">
            <v>DAY</v>
          </cell>
          <cell r="M2027">
            <v>2022</v>
          </cell>
        </row>
        <row r="2028">
          <cell r="I2028">
            <v>9254</v>
          </cell>
          <cell r="L2028" t="str">
            <v>MONTH</v>
          </cell>
          <cell r="M2028">
            <v>2022</v>
          </cell>
        </row>
        <row r="2029">
          <cell r="I2029">
            <v>9254</v>
          </cell>
          <cell r="L2029" t="str">
            <v>YEAR</v>
          </cell>
          <cell r="M2029">
            <v>2022</v>
          </cell>
        </row>
        <row r="2030">
          <cell r="I2030">
            <v>9255</v>
          </cell>
          <cell r="L2030" t="str">
            <v>DAY</v>
          </cell>
          <cell r="M2030">
            <v>2023</v>
          </cell>
        </row>
        <row r="2031">
          <cell r="I2031">
            <v>9255</v>
          </cell>
          <cell r="L2031" t="str">
            <v>MONTH</v>
          </cell>
          <cell r="M2031">
            <v>2023</v>
          </cell>
        </row>
        <row r="2032">
          <cell r="I2032">
            <v>9255</v>
          </cell>
          <cell r="L2032" t="str">
            <v>YEAR</v>
          </cell>
          <cell r="M2032">
            <v>2023</v>
          </cell>
        </row>
        <row r="2033">
          <cell r="I2033">
            <v>9255</v>
          </cell>
          <cell r="L2033" t="str">
            <v>DAY</v>
          </cell>
          <cell r="M2033">
            <v>2022</v>
          </cell>
        </row>
        <row r="2034">
          <cell r="I2034">
            <v>9255</v>
          </cell>
          <cell r="L2034" t="str">
            <v>MONTH</v>
          </cell>
          <cell r="M2034">
            <v>2022</v>
          </cell>
        </row>
        <row r="2035">
          <cell r="I2035">
            <v>9255</v>
          </cell>
          <cell r="L2035" t="str">
            <v>YEAR</v>
          </cell>
          <cell r="M2035">
            <v>2022</v>
          </cell>
        </row>
        <row r="2036">
          <cell r="I2036">
            <v>9256</v>
          </cell>
          <cell r="L2036" t="str">
            <v>DAY</v>
          </cell>
          <cell r="M2036">
            <v>2023</v>
          </cell>
        </row>
        <row r="2037">
          <cell r="I2037">
            <v>9256</v>
          </cell>
          <cell r="L2037" t="str">
            <v>MONTH</v>
          </cell>
          <cell r="M2037">
            <v>2023</v>
          </cell>
        </row>
        <row r="2038">
          <cell r="I2038">
            <v>9256</v>
          </cell>
          <cell r="L2038" t="str">
            <v>YEAR</v>
          </cell>
          <cell r="M2038">
            <v>2023</v>
          </cell>
        </row>
        <row r="2039">
          <cell r="I2039">
            <v>9256</v>
          </cell>
          <cell r="L2039" t="str">
            <v>DAY</v>
          </cell>
          <cell r="M2039">
            <v>2022</v>
          </cell>
        </row>
        <row r="2040">
          <cell r="I2040">
            <v>9256</v>
          </cell>
          <cell r="L2040" t="str">
            <v>MONTH</v>
          </cell>
          <cell r="M2040">
            <v>2022</v>
          </cell>
        </row>
        <row r="2041">
          <cell r="I2041">
            <v>9256</v>
          </cell>
          <cell r="L2041" t="str">
            <v>YEAR</v>
          </cell>
          <cell r="M2041">
            <v>2022</v>
          </cell>
        </row>
        <row r="2042">
          <cell r="I2042">
            <v>9257</v>
          </cell>
          <cell r="L2042" t="str">
            <v>DAY</v>
          </cell>
          <cell r="M2042">
            <v>2023</v>
          </cell>
        </row>
        <row r="2043">
          <cell r="I2043">
            <v>9257</v>
          </cell>
          <cell r="L2043" t="str">
            <v>MONTH</v>
          </cell>
          <cell r="M2043">
            <v>2023</v>
          </cell>
        </row>
        <row r="2044">
          <cell r="I2044">
            <v>9257</v>
          </cell>
          <cell r="L2044" t="str">
            <v>YEAR</v>
          </cell>
          <cell r="M2044">
            <v>2023</v>
          </cell>
        </row>
        <row r="2045">
          <cell r="I2045">
            <v>9257</v>
          </cell>
          <cell r="L2045" t="str">
            <v>DAY</v>
          </cell>
          <cell r="M2045">
            <v>2022</v>
          </cell>
        </row>
        <row r="2046">
          <cell r="I2046">
            <v>9257</v>
          </cell>
          <cell r="L2046" t="str">
            <v>MONTH</v>
          </cell>
          <cell r="M2046">
            <v>2022</v>
          </cell>
        </row>
        <row r="2047">
          <cell r="I2047">
            <v>9257</v>
          </cell>
          <cell r="L2047" t="str">
            <v>YEAR</v>
          </cell>
          <cell r="M2047">
            <v>2022</v>
          </cell>
        </row>
        <row r="2048">
          <cell r="I2048">
            <v>9258</v>
          </cell>
          <cell r="L2048" t="str">
            <v>DAY</v>
          </cell>
          <cell r="M2048">
            <v>2023</v>
          </cell>
        </row>
        <row r="2049">
          <cell r="I2049">
            <v>9258</v>
          </cell>
          <cell r="L2049" t="str">
            <v>MONTH</v>
          </cell>
          <cell r="M2049">
            <v>2023</v>
          </cell>
        </row>
        <row r="2050">
          <cell r="I2050">
            <v>9258</v>
          </cell>
          <cell r="L2050" t="str">
            <v>YEAR</v>
          </cell>
          <cell r="M2050">
            <v>2023</v>
          </cell>
        </row>
        <row r="2051">
          <cell r="I2051">
            <v>9258</v>
          </cell>
          <cell r="L2051" t="str">
            <v>DAY</v>
          </cell>
          <cell r="M2051">
            <v>2022</v>
          </cell>
        </row>
        <row r="2052">
          <cell r="I2052">
            <v>9258</v>
          </cell>
          <cell r="L2052" t="str">
            <v>MONTH</v>
          </cell>
          <cell r="M2052">
            <v>2022</v>
          </cell>
        </row>
        <row r="2053">
          <cell r="I2053">
            <v>9258</v>
          </cell>
          <cell r="L2053" t="str">
            <v>YEAR</v>
          </cell>
          <cell r="M2053">
            <v>2022</v>
          </cell>
        </row>
        <row r="2054">
          <cell r="I2054">
            <v>9301</v>
          </cell>
          <cell r="L2054" t="str">
            <v>DAY</v>
          </cell>
          <cell r="M2054">
            <v>2023</v>
          </cell>
        </row>
        <row r="2055">
          <cell r="I2055">
            <v>9301</v>
          </cell>
          <cell r="L2055" t="str">
            <v>MONTH</v>
          </cell>
          <cell r="M2055">
            <v>2023</v>
          </cell>
        </row>
        <row r="2056">
          <cell r="I2056">
            <v>9301</v>
          </cell>
          <cell r="L2056" t="str">
            <v>YEAR</v>
          </cell>
          <cell r="M2056">
            <v>2023</v>
          </cell>
        </row>
        <row r="2057">
          <cell r="I2057">
            <v>9301</v>
          </cell>
          <cell r="L2057" t="str">
            <v>DAY</v>
          </cell>
          <cell r="M2057">
            <v>2022</v>
          </cell>
        </row>
        <row r="2058">
          <cell r="I2058">
            <v>9301</v>
          </cell>
          <cell r="L2058" t="str">
            <v>MONTH</v>
          </cell>
          <cell r="M2058">
            <v>2022</v>
          </cell>
        </row>
        <row r="2059">
          <cell r="I2059">
            <v>9301</v>
          </cell>
          <cell r="L2059" t="str">
            <v>YEAR</v>
          </cell>
          <cell r="M2059">
            <v>2022</v>
          </cell>
        </row>
        <row r="2060">
          <cell r="I2060">
            <v>9308</v>
          </cell>
          <cell r="L2060" t="str">
            <v>DAY</v>
          </cell>
          <cell r="M2060">
            <v>2023</v>
          </cell>
        </row>
        <row r="2061">
          <cell r="I2061">
            <v>9308</v>
          </cell>
          <cell r="L2061" t="str">
            <v>MONTH</v>
          </cell>
          <cell r="M2061">
            <v>2023</v>
          </cell>
        </row>
        <row r="2062">
          <cell r="I2062">
            <v>9308</v>
          </cell>
          <cell r="L2062" t="str">
            <v>YEAR</v>
          </cell>
          <cell r="M2062">
            <v>2023</v>
          </cell>
        </row>
        <row r="2063">
          <cell r="I2063">
            <v>9308</v>
          </cell>
          <cell r="L2063" t="str">
            <v>DAY</v>
          </cell>
          <cell r="M2063">
            <v>2022</v>
          </cell>
        </row>
        <row r="2064">
          <cell r="I2064">
            <v>9308</v>
          </cell>
          <cell r="L2064" t="str">
            <v>MONTH</v>
          </cell>
          <cell r="M2064">
            <v>2022</v>
          </cell>
        </row>
        <row r="2065">
          <cell r="I2065">
            <v>9308</v>
          </cell>
          <cell r="L2065" t="str">
            <v>YEAR</v>
          </cell>
          <cell r="M2065">
            <v>2022</v>
          </cell>
        </row>
        <row r="2066">
          <cell r="I2066">
            <v>9400</v>
          </cell>
          <cell r="L2066" t="str">
            <v>DAY</v>
          </cell>
          <cell r="M2066">
            <v>2023</v>
          </cell>
        </row>
        <row r="2067">
          <cell r="I2067">
            <v>9400</v>
          </cell>
          <cell r="L2067" t="str">
            <v>MONTH</v>
          </cell>
          <cell r="M2067">
            <v>2023</v>
          </cell>
        </row>
        <row r="2068">
          <cell r="I2068">
            <v>9400</v>
          </cell>
          <cell r="L2068" t="str">
            <v>YEAR</v>
          </cell>
          <cell r="M2068">
            <v>2023</v>
          </cell>
        </row>
        <row r="2069">
          <cell r="I2069">
            <v>9400</v>
          </cell>
          <cell r="L2069" t="str">
            <v>DAY</v>
          </cell>
          <cell r="M2069">
            <v>2022</v>
          </cell>
        </row>
        <row r="2070">
          <cell r="I2070">
            <v>9400</v>
          </cell>
          <cell r="L2070" t="str">
            <v>MONTH</v>
          </cell>
          <cell r="M2070">
            <v>2022</v>
          </cell>
        </row>
        <row r="2071">
          <cell r="I2071">
            <v>9400</v>
          </cell>
          <cell r="L2071" t="str">
            <v>YEAR</v>
          </cell>
          <cell r="M2071">
            <v>2022</v>
          </cell>
        </row>
        <row r="2072">
          <cell r="I2072">
            <v>9900</v>
          </cell>
          <cell r="L2072" t="str">
            <v>DAY</v>
          </cell>
          <cell r="M2072">
            <v>2023</v>
          </cell>
        </row>
        <row r="2073">
          <cell r="I2073">
            <v>9900</v>
          </cell>
          <cell r="L2073" t="str">
            <v>MONTH</v>
          </cell>
          <cell r="M2073">
            <v>2023</v>
          </cell>
        </row>
        <row r="2074">
          <cell r="I2074">
            <v>9900</v>
          </cell>
          <cell r="L2074" t="str">
            <v>YEAR</v>
          </cell>
          <cell r="M2074">
            <v>2023</v>
          </cell>
        </row>
        <row r="2075">
          <cell r="I2075">
            <v>9900</v>
          </cell>
          <cell r="L2075" t="str">
            <v>DAY</v>
          </cell>
          <cell r="M2075">
            <v>2022</v>
          </cell>
        </row>
        <row r="2076">
          <cell r="I2076">
            <v>9900</v>
          </cell>
          <cell r="L2076" t="str">
            <v>MONTH</v>
          </cell>
          <cell r="M2076">
            <v>2022</v>
          </cell>
        </row>
        <row r="2077">
          <cell r="I2077">
            <v>9900</v>
          </cell>
          <cell r="L2077" t="str">
            <v>YEAR</v>
          </cell>
          <cell r="M2077">
            <v>2022</v>
          </cell>
        </row>
        <row r="2078">
          <cell r="I2078">
            <v>9901</v>
          </cell>
          <cell r="L2078" t="str">
            <v>DAY</v>
          </cell>
          <cell r="M2078">
            <v>2023</v>
          </cell>
        </row>
        <row r="2079">
          <cell r="I2079">
            <v>9901</v>
          </cell>
          <cell r="L2079" t="str">
            <v>MONTH</v>
          </cell>
          <cell r="M2079">
            <v>2023</v>
          </cell>
        </row>
        <row r="2080">
          <cell r="I2080">
            <v>9901</v>
          </cell>
          <cell r="L2080" t="str">
            <v>YEAR</v>
          </cell>
          <cell r="M2080">
            <v>2023</v>
          </cell>
        </row>
        <row r="2081">
          <cell r="I2081">
            <v>9901</v>
          </cell>
          <cell r="L2081" t="str">
            <v>DAY</v>
          </cell>
          <cell r="M2081">
            <v>2022</v>
          </cell>
        </row>
        <row r="2082">
          <cell r="I2082">
            <v>9901</v>
          </cell>
          <cell r="L2082" t="str">
            <v>MONTH</v>
          </cell>
          <cell r="M2082">
            <v>2022</v>
          </cell>
        </row>
        <row r="2083">
          <cell r="I2083">
            <v>9901</v>
          </cell>
          <cell r="L2083" t="str">
            <v>YEAR</v>
          </cell>
          <cell r="M2083">
            <v>2022</v>
          </cell>
        </row>
        <row r="2084">
          <cell r="I2084">
            <v>9902</v>
          </cell>
          <cell r="L2084" t="str">
            <v>DAY</v>
          </cell>
          <cell r="M2084">
            <v>2023</v>
          </cell>
        </row>
        <row r="2085">
          <cell r="I2085">
            <v>9902</v>
          </cell>
          <cell r="L2085" t="str">
            <v>MONTH</v>
          </cell>
          <cell r="M2085">
            <v>2023</v>
          </cell>
        </row>
        <row r="2086">
          <cell r="I2086">
            <v>9902</v>
          </cell>
          <cell r="L2086" t="str">
            <v>YEAR</v>
          </cell>
          <cell r="M2086">
            <v>2023</v>
          </cell>
        </row>
        <row r="2087">
          <cell r="I2087">
            <v>9902</v>
          </cell>
          <cell r="L2087" t="str">
            <v>DAY</v>
          </cell>
          <cell r="M2087">
            <v>2022</v>
          </cell>
        </row>
        <row r="2088">
          <cell r="I2088">
            <v>9902</v>
          </cell>
          <cell r="L2088" t="str">
            <v>MONTH</v>
          </cell>
          <cell r="M2088">
            <v>2022</v>
          </cell>
        </row>
        <row r="2089">
          <cell r="I2089">
            <v>9902</v>
          </cell>
          <cell r="L2089" t="str">
            <v>YEAR</v>
          </cell>
          <cell r="M2089">
            <v>2022</v>
          </cell>
        </row>
        <row r="2090">
          <cell r="I2090" t="str">
            <v>9902I</v>
          </cell>
          <cell r="L2090" t="str">
            <v>DAY</v>
          </cell>
          <cell r="M2090">
            <v>2023</v>
          </cell>
          <cell r="V2090">
            <v>0</v>
          </cell>
        </row>
        <row r="2091">
          <cell r="I2091" t="str">
            <v>9902I</v>
          </cell>
          <cell r="L2091" t="str">
            <v>MONTH</v>
          </cell>
          <cell r="M2091">
            <v>2023</v>
          </cell>
          <cell r="V2091">
            <v>0</v>
          </cell>
        </row>
        <row r="2092">
          <cell r="I2092" t="str">
            <v>9902I</v>
          </cell>
          <cell r="L2092" t="str">
            <v>YEAR</v>
          </cell>
          <cell r="M2092">
            <v>2023</v>
          </cell>
          <cell r="V2092">
            <v>0</v>
          </cell>
        </row>
        <row r="2093">
          <cell r="I2093" t="str">
            <v>9902I</v>
          </cell>
          <cell r="L2093" t="str">
            <v>DAY</v>
          </cell>
          <cell r="M2093">
            <v>2022</v>
          </cell>
          <cell r="V2093">
            <v>0</v>
          </cell>
        </row>
        <row r="2094">
          <cell r="I2094" t="str">
            <v>9902I</v>
          </cell>
          <cell r="L2094" t="str">
            <v>MONTH</v>
          </cell>
          <cell r="M2094">
            <v>2022</v>
          </cell>
          <cell r="V2094">
            <v>0</v>
          </cell>
        </row>
        <row r="2095">
          <cell r="I2095" t="str">
            <v>9902I</v>
          </cell>
          <cell r="L2095" t="str">
            <v>YEAR</v>
          </cell>
          <cell r="M2095">
            <v>2022</v>
          </cell>
          <cell r="V2095">
            <v>0</v>
          </cell>
        </row>
        <row r="2096">
          <cell r="I2096">
            <v>9903</v>
          </cell>
          <cell r="L2096" t="str">
            <v>DAY</v>
          </cell>
          <cell r="M2096">
            <v>2023</v>
          </cell>
        </row>
        <row r="2097">
          <cell r="I2097">
            <v>9903</v>
          </cell>
          <cell r="L2097" t="str">
            <v>MONTH</v>
          </cell>
          <cell r="M2097">
            <v>2023</v>
          </cell>
        </row>
        <row r="2098">
          <cell r="I2098">
            <v>9903</v>
          </cell>
          <cell r="L2098" t="str">
            <v>YEAR</v>
          </cell>
          <cell r="M2098">
            <v>2023</v>
          </cell>
        </row>
        <row r="2099">
          <cell r="I2099">
            <v>9903</v>
          </cell>
          <cell r="L2099" t="str">
            <v>DAY</v>
          </cell>
          <cell r="M2099">
            <v>2022</v>
          </cell>
        </row>
        <row r="2100">
          <cell r="I2100">
            <v>9903</v>
          </cell>
          <cell r="L2100" t="str">
            <v>MONTH</v>
          </cell>
          <cell r="M2100">
            <v>2022</v>
          </cell>
        </row>
        <row r="2101">
          <cell r="I2101">
            <v>9903</v>
          </cell>
          <cell r="L2101" t="str">
            <v>YEAR</v>
          </cell>
          <cell r="M2101">
            <v>2022</v>
          </cell>
        </row>
        <row r="2102">
          <cell r="I2102">
            <v>9904</v>
          </cell>
          <cell r="L2102" t="str">
            <v>DAY</v>
          </cell>
          <cell r="M2102">
            <v>2023</v>
          </cell>
        </row>
        <row r="2103">
          <cell r="I2103">
            <v>9904</v>
          </cell>
          <cell r="L2103" t="str">
            <v>MONTH</v>
          </cell>
          <cell r="M2103">
            <v>2023</v>
          </cell>
        </row>
        <row r="2104">
          <cell r="I2104">
            <v>9904</v>
          </cell>
          <cell r="L2104" t="str">
            <v>YEAR</v>
          </cell>
          <cell r="M2104">
            <v>2023</v>
          </cell>
        </row>
        <row r="2105">
          <cell r="I2105">
            <v>9904</v>
          </cell>
          <cell r="L2105" t="str">
            <v>DAY</v>
          </cell>
          <cell r="M2105">
            <v>2022</v>
          </cell>
        </row>
        <row r="2106">
          <cell r="I2106">
            <v>9904</v>
          </cell>
          <cell r="L2106" t="str">
            <v>MONTH</v>
          </cell>
          <cell r="M2106">
            <v>2022</v>
          </cell>
        </row>
        <row r="2107">
          <cell r="I2107">
            <v>9904</v>
          </cell>
          <cell r="L2107" t="str">
            <v>YEAR</v>
          </cell>
          <cell r="M2107">
            <v>2022</v>
          </cell>
        </row>
        <row r="2108">
          <cell r="I2108">
            <v>9905</v>
          </cell>
          <cell r="L2108" t="str">
            <v>DAY</v>
          </cell>
          <cell r="M2108">
            <v>2023</v>
          </cell>
        </row>
        <row r="2109">
          <cell r="I2109">
            <v>9905</v>
          </cell>
          <cell r="L2109" t="str">
            <v>MONTH</v>
          </cell>
          <cell r="M2109">
            <v>2023</v>
          </cell>
        </row>
        <row r="2110">
          <cell r="I2110">
            <v>9905</v>
          </cell>
          <cell r="L2110" t="str">
            <v>YEAR</v>
          </cell>
          <cell r="M2110">
            <v>2023</v>
          </cell>
        </row>
        <row r="2111">
          <cell r="I2111">
            <v>9905</v>
          </cell>
          <cell r="L2111" t="str">
            <v>DAY</v>
          </cell>
          <cell r="M2111">
            <v>2022</v>
          </cell>
        </row>
        <row r="2112">
          <cell r="I2112">
            <v>9905</v>
          </cell>
          <cell r="L2112" t="str">
            <v>MONTH</v>
          </cell>
          <cell r="M2112">
            <v>2022</v>
          </cell>
        </row>
        <row r="2113">
          <cell r="I2113">
            <v>9905</v>
          </cell>
          <cell r="L2113" t="str">
            <v>YEAR</v>
          </cell>
          <cell r="M2113">
            <v>2022</v>
          </cell>
        </row>
        <row r="2114">
          <cell r="I2114">
            <v>9906</v>
          </cell>
          <cell r="L2114" t="str">
            <v>DAY</v>
          </cell>
          <cell r="M2114">
            <v>2023</v>
          </cell>
        </row>
        <row r="2115">
          <cell r="I2115">
            <v>9906</v>
          </cell>
          <cell r="L2115" t="str">
            <v>MONTH</v>
          </cell>
          <cell r="M2115">
            <v>2023</v>
          </cell>
        </row>
        <row r="2116">
          <cell r="I2116">
            <v>9906</v>
          </cell>
          <cell r="L2116" t="str">
            <v>YEAR</v>
          </cell>
          <cell r="M2116">
            <v>2023</v>
          </cell>
        </row>
        <row r="2117">
          <cell r="I2117">
            <v>9906</v>
          </cell>
          <cell r="L2117" t="str">
            <v>DAY</v>
          </cell>
          <cell r="M2117">
            <v>2022</v>
          </cell>
        </row>
        <row r="2118">
          <cell r="I2118">
            <v>9906</v>
          </cell>
          <cell r="L2118" t="str">
            <v>MONTH</v>
          </cell>
          <cell r="M2118">
            <v>2022</v>
          </cell>
        </row>
        <row r="2119">
          <cell r="I2119">
            <v>9906</v>
          </cell>
          <cell r="L2119" t="str">
            <v>YEAR</v>
          </cell>
          <cell r="M2119">
            <v>2022</v>
          </cell>
        </row>
        <row r="2120">
          <cell r="I2120" t="str">
            <v>9908I</v>
          </cell>
          <cell r="L2120" t="str">
            <v>DAY</v>
          </cell>
          <cell r="M2120">
            <v>2023</v>
          </cell>
          <cell r="V2120">
            <v>0</v>
          </cell>
        </row>
        <row r="2121">
          <cell r="I2121" t="str">
            <v>9908I</v>
          </cell>
          <cell r="L2121" t="str">
            <v>MONTH</v>
          </cell>
          <cell r="M2121">
            <v>2023</v>
          </cell>
          <cell r="V2121">
            <v>0</v>
          </cell>
        </row>
        <row r="2122">
          <cell r="I2122" t="str">
            <v>9908I</v>
          </cell>
          <cell r="L2122" t="str">
            <v>YEAR</v>
          </cell>
          <cell r="M2122">
            <v>2023</v>
          </cell>
          <cell r="V2122">
            <v>0</v>
          </cell>
        </row>
        <row r="2123">
          <cell r="I2123" t="str">
            <v>9908I</v>
          </cell>
          <cell r="L2123" t="str">
            <v>DAY</v>
          </cell>
          <cell r="M2123">
            <v>2022</v>
          </cell>
          <cell r="V2123">
            <v>0</v>
          </cell>
        </row>
        <row r="2124">
          <cell r="I2124" t="str">
            <v>9908I</v>
          </cell>
          <cell r="L2124" t="str">
            <v>MONTH</v>
          </cell>
          <cell r="M2124">
            <v>2022</v>
          </cell>
          <cell r="V2124">
            <v>0</v>
          </cell>
        </row>
        <row r="2125">
          <cell r="I2125" t="str">
            <v>9908I</v>
          </cell>
          <cell r="L2125" t="str">
            <v>YEAR</v>
          </cell>
          <cell r="M2125">
            <v>2022</v>
          </cell>
          <cell r="V2125">
            <v>0</v>
          </cell>
        </row>
        <row r="2126">
          <cell r="I2126" t="str">
            <v>9909I</v>
          </cell>
          <cell r="L2126" t="str">
            <v>DAY</v>
          </cell>
          <cell r="M2126">
            <v>2023</v>
          </cell>
          <cell r="V2126">
            <v>0</v>
          </cell>
        </row>
        <row r="2127">
          <cell r="I2127" t="str">
            <v>9909I</v>
          </cell>
          <cell r="L2127" t="str">
            <v>MONTH</v>
          </cell>
          <cell r="M2127">
            <v>2023</v>
          </cell>
          <cell r="V2127">
            <v>0</v>
          </cell>
        </row>
        <row r="2128">
          <cell r="I2128" t="str">
            <v>9909I</v>
          </cell>
          <cell r="L2128" t="str">
            <v>YEAR</v>
          </cell>
          <cell r="M2128">
            <v>2023</v>
          </cell>
          <cell r="V2128">
            <v>0</v>
          </cell>
        </row>
        <row r="2129">
          <cell r="I2129" t="str">
            <v>9909I</v>
          </cell>
          <cell r="L2129" t="str">
            <v>DAY</v>
          </cell>
          <cell r="M2129">
            <v>2022</v>
          </cell>
          <cell r="V2129">
            <v>0</v>
          </cell>
        </row>
        <row r="2130">
          <cell r="I2130" t="str">
            <v>9909I</v>
          </cell>
          <cell r="L2130" t="str">
            <v>MONTH</v>
          </cell>
          <cell r="M2130">
            <v>2022</v>
          </cell>
          <cell r="V2130">
            <v>0</v>
          </cell>
        </row>
        <row r="2131">
          <cell r="I2131" t="str">
            <v>9909I</v>
          </cell>
          <cell r="L2131" t="str">
            <v>YEAR</v>
          </cell>
          <cell r="M2131">
            <v>2022</v>
          </cell>
          <cell r="V2131">
            <v>0</v>
          </cell>
        </row>
        <row r="2132">
          <cell r="I2132">
            <v>9998</v>
          </cell>
          <cell r="L2132" t="str">
            <v>DAY</v>
          </cell>
          <cell r="M2132">
            <v>2023</v>
          </cell>
        </row>
        <row r="2133">
          <cell r="I2133">
            <v>9998</v>
          </cell>
          <cell r="L2133" t="str">
            <v>MONTH</v>
          </cell>
          <cell r="M2133">
            <v>2023</v>
          </cell>
        </row>
        <row r="2134">
          <cell r="I2134">
            <v>9998</v>
          </cell>
          <cell r="L2134" t="str">
            <v>YEAR</v>
          </cell>
          <cell r="M2134">
            <v>2023</v>
          </cell>
        </row>
        <row r="2135">
          <cell r="I2135">
            <v>9998</v>
          </cell>
          <cell r="L2135" t="str">
            <v>DAY</v>
          </cell>
          <cell r="M2135">
            <v>2022</v>
          </cell>
        </row>
        <row r="2136">
          <cell r="I2136">
            <v>9998</v>
          </cell>
          <cell r="L2136" t="str">
            <v>MONTH</v>
          </cell>
          <cell r="M2136">
            <v>2022</v>
          </cell>
        </row>
        <row r="2137">
          <cell r="I2137">
            <v>9998</v>
          </cell>
          <cell r="L2137" t="str">
            <v>YEAR</v>
          </cell>
          <cell r="M2137">
            <v>2022</v>
          </cell>
        </row>
        <row r="2138">
          <cell r="I2138">
            <v>9999</v>
          </cell>
          <cell r="L2138" t="str">
            <v>DAY</v>
          </cell>
          <cell r="M2138">
            <v>2023</v>
          </cell>
        </row>
        <row r="2139">
          <cell r="I2139">
            <v>9999</v>
          </cell>
          <cell r="L2139" t="str">
            <v>MONTH</v>
          </cell>
          <cell r="M2139">
            <v>2023</v>
          </cell>
        </row>
        <row r="2140">
          <cell r="I2140">
            <v>9999</v>
          </cell>
          <cell r="L2140" t="str">
            <v>YEAR</v>
          </cell>
          <cell r="M2140">
            <v>2023</v>
          </cell>
        </row>
        <row r="2141">
          <cell r="I2141">
            <v>9999</v>
          </cell>
          <cell r="L2141" t="str">
            <v>DAY</v>
          </cell>
          <cell r="M2141">
            <v>2022</v>
          </cell>
        </row>
        <row r="2142">
          <cell r="I2142">
            <v>9999</v>
          </cell>
          <cell r="L2142" t="str">
            <v>MONTH</v>
          </cell>
          <cell r="M2142">
            <v>2022</v>
          </cell>
        </row>
        <row r="2143">
          <cell r="I2143">
            <v>9999</v>
          </cell>
          <cell r="L2143" t="str">
            <v>YEAR</v>
          </cell>
          <cell r="M2143">
            <v>2022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C378B-EF38-4390-A472-E23D9427250F}">
  <sheetPr codeName="Feuil1"/>
  <dimension ref="A1:DD29"/>
  <sheetViews>
    <sheetView tabSelected="1" topLeftCell="M1" zoomScale="95" zoomScaleNormal="95" workbookViewId="0">
      <selection activeCell="S29" sqref="S3:S29"/>
    </sheetView>
  </sheetViews>
  <sheetFormatPr baseColWidth="10" defaultColWidth="11.44140625" defaultRowHeight="14.4" x14ac:dyDescent="0.3"/>
  <cols>
    <col min="1" max="1" width="24" style="45" customWidth="1"/>
    <col min="2" max="2" width="11.44140625" style="45" bestFit="1" customWidth="1"/>
    <col min="3" max="3" width="16.33203125" style="45" bestFit="1" customWidth="1"/>
    <col min="4" max="4" width="14.33203125" style="45" bestFit="1" customWidth="1"/>
    <col min="5" max="5" width="15.5546875" style="45" bestFit="1" customWidth="1"/>
    <col min="6" max="6" width="16.21875" style="45" bestFit="1" customWidth="1"/>
    <col min="7" max="7" width="13.5546875" style="45" bestFit="1" customWidth="1"/>
    <col min="8" max="8" width="18.33203125" style="45" bestFit="1" customWidth="1"/>
    <col min="9" max="9" width="18" style="45" bestFit="1" customWidth="1"/>
    <col min="10" max="10" width="16.44140625" style="45" bestFit="1" customWidth="1"/>
    <col min="11" max="11" width="15.6640625" style="45" bestFit="1" customWidth="1"/>
    <col min="12" max="12" width="10.5546875" style="45" bestFit="1" customWidth="1"/>
    <col min="13" max="13" width="15.77734375" style="45" bestFit="1" customWidth="1"/>
    <col min="14" max="14" width="13.88671875" style="45" customWidth="1"/>
    <col min="15" max="15" width="12.77734375" style="45" bestFit="1" customWidth="1"/>
    <col min="16" max="16" width="15.77734375" style="45" bestFit="1" customWidth="1"/>
    <col min="17" max="17" width="15.88671875" style="45" bestFit="1" customWidth="1"/>
    <col min="18" max="18" width="15.109375" style="45" bestFit="1" customWidth="1"/>
    <col min="19" max="19" width="17.109375" style="45" bestFit="1" customWidth="1"/>
    <col min="20" max="20" width="16.109375" style="45" bestFit="1" customWidth="1"/>
    <col min="21" max="21" width="13.77734375" style="45" bestFit="1" customWidth="1"/>
    <col min="22" max="22" width="13.44140625" style="45" bestFit="1" customWidth="1"/>
    <col min="23" max="23" width="12.6640625" style="45" bestFit="1" customWidth="1"/>
    <col min="24" max="24" width="14.44140625" style="45" bestFit="1" customWidth="1"/>
    <col min="25" max="25" width="13.6640625" style="45" bestFit="1" customWidth="1"/>
    <col min="26" max="26" width="16" style="45" bestFit="1" customWidth="1"/>
    <col min="27" max="28" width="13.77734375" style="45" bestFit="1" customWidth="1"/>
    <col min="29" max="29" width="16.21875" style="45" bestFit="1" customWidth="1"/>
    <col min="30" max="30" width="15.88671875" style="45" bestFit="1" customWidth="1"/>
    <col min="31" max="33" width="17.77734375" style="45" bestFit="1" customWidth="1"/>
    <col min="34" max="36" width="16.33203125" style="45" bestFit="1" customWidth="1"/>
    <col min="37" max="37" width="14.44140625" style="45" bestFit="1" customWidth="1"/>
    <col min="38" max="38" width="13.77734375" style="45" bestFit="1" customWidth="1"/>
    <col min="39" max="39" width="11.77734375" style="45" bestFit="1" customWidth="1"/>
    <col min="40" max="40" width="13.5546875" style="45" bestFit="1" customWidth="1"/>
    <col min="41" max="41" width="12.109375" style="45" bestFit="1" customWidth="1"/>
    <col min="42" max="42" width="13.44140625" style="45" bestFit="1" customWidth="1"/>
    <col min="43" max="43" width="12.77734375" style="45" bestFit="1" customWidth="1"/>
    <col min="44" max="44" width="12.109375" style="45" bestFit="1" customWidth="1"/>
    <col min="45" max="45" width="10.5546875" style="45" bestFit="1" customWidth="1"/>
    <col min="46" max="46" width="12.109375" style="45" bestFit="1" customWidth="1"/>
    <col min="47" max="47" width="11.6640625" style="45" bestFit="1" customWidth="1"/>
    <col min="48" max="48" width="12.109375" style="45" bestFit="1" customWidth="1"/>
    <col min="49" max="49" width="9.109375" style="45" bestFit="1" customWidth="1"/>
    <col min="50" max="50" width="10.5546875" style="45" bestFit="1" customWidth="1"/>
    <col min="51" max="51" width="9.6640625" style="45" bestFit="1" customWidth="1"/>
    <col min="52" max="52" width="15.6640625" style="45" bestFit="1" customWidth="1"/>
    <col min="53" max="54" width="12.109375" style="45" bestFit="1" customWidth="1"/>
    <col min="55" max="56" width="10.44140625" style="45" bestFit="1" customWidth="1"/>
    <col min="57" max="58" width="16.88671875" style="45" bestFit="1" customWidth="1"/>
    <col min="59" max="59" width="12.109375" style="45" bestFit="1" customWidth="1"/>
    <col min="60" max="61" width="11.109375" style="45" bestFit="1" customWidth="1"/>
    <col min="62" max="62" width="13.21875" style="45" bestFit="1" customWidth="1"/>
    <col min="63" max="66" width="11.33203125" style="45" bestFit="1" customWidth="1"/>
    <col min="67" max="67" width="11.6640625" style="45" bestFit="1" customWidth="1"/>
    <col min="68" max="76" width="11.109375" style="45" bestFit="1" customWidth="1"/>
    <col min="77" max="78" width="11" style="45" bestFit="1" customWidth="1"/>
    <col min="79" max="79" width="11.44140625" style="45"/>
    <col min="80" max="82" width="10.5546875" style="45" bestFit="1" customWidth="1"/>
    <col min="83" max="84" width="11.88671875" style="45" bestFit="1" customWidth="1"/>
    <col min="85" max="86" width="9.88671875" style="45" bestFit="1" customWidth="1"/>
    <col min="87" max="87" width="9.77734375" style="45" bestFit="1" customWidth="1"/>
    <col min="88" max="88" width="9.44140625" style="45" bestFit="1" customWidth="1"/>
    <col min="89" max="90" width="15.21875" style="45" bestFit="1" customWidth="1"/>
    <col min="91" max="91" width="20.21875" style="45" bestFit="1" customWidth="1"/>
    <col min="92" max="92" width="20" style="45" bestFit="1" customWidth="1"/>
    <col min="93" max="93" width="24.77734375" style="45" bestFit="1" customWidth="1"/>
    <col min="94" max="94" width="23.109375" style="45" bestFit="1" customWidth="1"/>
    <col min="95" max="95" width="19.88671875" style="45" bestFit="1" customWidth="1"/>
    <col min="96" max="96" width="18.6640625" style="45" bestFit="1" customWidth="1"/>
    <col min="97" max="98" width="10.6640625" style="45" bestFit="1" customWidth="1"/>
    <col min="99" max="99" width="15" style="45" bestFit="1" customWidth="1"/>
    <col min="100" max="100" width="14.109375" style="45" bestFit="1" customWidth="1"/>
    <col min="101" max="101" width="12.5546875" style="45" bestFit="1" customWidth="1"/>
    <col min="102" max="102" width="11.6640625" style="45" bestFit="1" customWidth="1"/>
    <col min="103" max="104" width="13.109375" style="45" bestFit="1" customWidth="1"/>
    <col min="105" max="105" width="12" style="45" bestFit="1" customWidth="1"/>
    <col min="106" max="106" width="12.109375" style="45" bestFit="1" customWidth="1"/>
    <col min="107" max="107" width="11.44140625" style="45"/>
    <col min="108" max="108" width="15.88671875" style="45" customWidth="1"/>
    <col min="109" max="16384" width="11.44140625" style="45"/>
  </cols>
  <sheetData>
    <row r="1" spans="1:108" customFormat="1" ht="36" customHeight="1" thickBot="1" x14ac:dyDescent="0.35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5" t="s">
        <v>12</v>
      </c>
      <c r="N1" s="6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 t="s">
        <v>30</v>
      </c>
      <c r="AF1" s="7" t="s">
        <v>31</v>
      </c>
      <c r="AG1" s="7" t="s">
        <v>32</v>
      </c>
      <c r="AH1" s="7" t="s">
        <v>33</v>
      </c>
      <c r="AI1" s="7" t="s">
        <v>34</v>
      </c>
      <c r="AJ1" s="7" t="s">
        <v>35</v>
      </c>
      <c r="AK1" s="7" t="s">
        <v>36</v>
      </c>
      <c r="AL1" s="7" t="s">
        <v>37</v>
      </c>
      <c r="AM1" s="8" t="s">
        <v>38</v>
      </c>
      <c r="AN1" s="8" t="s">
        <v>39</v>
      </c>
      <c r="AO1" s="8" t="s">
        <v>40</v>
      </c>
      <c r="AP1" s="8" t="s">
        <v>41</v>
      </c>
      <c r="AQ1" s="8" t="s">
        <v>42</v>
      </c>
      <c r="AR1" s="8" t="s">
        <v>43</v>
      </c>
      <c r="AS1" s="8" t="s">
        <v>44</v>
      </c>
      <c r="AT1" s="8" t="s">
        <v>45</v>
      </c>
      <c r="AU1" s="8" t="s">
        <v>46</v>
      </c>
      <c r="AV1" s="8" t="s">
        <v>47</v>
      </c>
      <c r="AW1" s="8" t="s">
        <v>48</v>
      </c>
      <c r="AX1" s="8" t="s">
        <v>49</v>
      </c>
      <c r="AY1" s="8" t="s">
        <v>50</v>
      </c>
      <c r="AZ1" s="8" t="s">
        <v>51</v>
      </c>
      <c r="BA1" s="8" t="s">
        <v>52</v>
      </c>
      <c r="BB1" s="8" t="s">
        <v>53</v>
      </c>
      <c r="BC1" s="8" t="s">
        <v>54</v>
      </c>
      <c r="BD1" s="8" t="s">
        <v>55</v>
      </c>
      <c r="BE1" s="8" t="s">
        <v>56</v>
      </c>
      <c r="BF1" s="8" t="s">
        <v>57</v>
      </c>
      <c r="BG1" s="2" t="s">
        <v>58</v>
      </c>
      <c r="BH1" s="2" t="s">
        <v>59</v>
      </c>
      <c r="BI1" s="2" t="s">
        <v>60</v>
      </c>
      <c r="BJ1" s="2" t="s">
        <v>61</v>
      </c>
      <c r="BK1" s="2" t="s">
        <v>62</v>
      </c>
      <c r="BL1" s="2" t="s">
        <v>63</v>
      </c>
      <c r="BM1" s="2" t="s">
        <v>64</v>
      </c>
      <c r="BN1" s="2" t="s">
        <v>65</v>
      </c>
      <c r="BO1" s="2" t="s">
        <v>66</v>
      </c>
      <c r="BP1" s="2" t="s">
        <v>67</v>
      </c>
      <c r="BQ1" s="2" t="s">
        <v>68</v>
      </c>
      <c r="BR1" s="2" t="s">
        <v>69</v>
      </c>
      <c r="BS1" s="2" t="s">
        <v>70</v>
      </c>
      <c r="BT1" s="2" t="s">
        <v>71</v>
      </c>
      <c r="BU1" s="2" t="s">
        <v>72</v>
      </c>
      <c r="BV1" s="2" t="s">
        <v>73</v>
      </c>
      <c r="BW1" s="2" t="s">
        <v>74</v>
      </c>
      <c r="BX1" s="2" t="s">
        <v>75</v>
      </c>
      <c r="BY1" s="8" t="s">
        <v>76</v>
      </c>
      <c r="BZ1" s="8" t="s">
        <v>77</v>
      </c>
      <c r="CA1" s="8" t="s">
        <v>78</v>
      </c>
      <c r="CB1" s="8" t="s">
        <v>79</v>
      </c>
      <c r="CC1" s="9" t="s">
        <v>80</v>
      </c>
      <c r="CD1" s="9" t="s">
        <v>81</v>
      </c>
      <c r="CE1" s="10" t="s">
        <v>82</v>
      </c>
      <c r="CF1" s="10" t="s">
        <v>83</v>
      </c>
      <c r="CG1" s="11" t="s">
        <v>84</v>
      </c>
      <c r="CH1" s="11" t="s">
        <v>85</v>
      </c>
      <c r="CI1" s="11" t="s">
        <v>86</v>
      </c>
      <c r="CJ1" s="11" t="s">
        <v>87</v>
      </c>
      <c r="CK1" s="11" t="s">
        <v>88</v>
      </c>
      <c r="CL1" s="12" t="s">
        <v>89</v>
      </c>
      <c r="CM1" s="13" t="s">
        <v>90</v>
      </c>
      <c r="CN1" s="13" t="s">
        <v>91</v>
      </c>
      <c r="CO1" s="14" t="s">
        <v>92</v>
      </c>
      <c r="CP1" s="14" t="s">
        <v>93</v>
      </c>
      <c r="CQ1" s="13" t="s">
        <v>94</v>
      </c>
      <c r="CR1" s="13" t="s">
        <v>95</v>
      </c>
      <c r="CS1" s="15" t="s">
        <v>96</v>
      </c>
      <c r="CT1" s="15" t="s">
        <v>97</v>
      </c>
      <c r="CU1" s="15" t="s">
        <v>98</v>
      </c>
      <c r="CV1" s="15" t="s">
        <v>99</v>
      </c>
      <c r="CW1" s="16" t="s">
        <v>100</v>
      </c>
      <c r="CX1" s="16" t="s">
        <v>101</v>
      </c>
      <c r="CY1" s="17" t="s">
        <v>102</v>
      </c>
      <c r="CZ1" s="17" t="s">
        <v>103</v>
      </c>
      <c r="DA1" s="18" t="s">
        <v>104</v>
      </c>
      <c r="DB1" s="19" t="s">
        <v>105</v>
      </c>
    </row>
    <row r="2" spans="1:108" customFormat="1" ht="15" thickBot="1" x14ac:dyDescent="0.35">
      <c r="A2" s="20">
        <v>45231</v>
      </c>
      <c r="B2" s="21">
        <f>+MONTH(A2)</f>
        <v>11</v>
      </c>
      <c r="C2" s="22">
        <f>+SUMIFS([1]FM!$X:$X,[1]FM!$V:$V,YEAR($A$2),[1]FM!$W:$W,"DAY",[1]FM!$R:$R,C1)</f>
        <v>54</v>
      </c>
      <c r="D2" s="22">
        <f>+SUMIFS([1]FM!$X:$X,[1]FM!$V:$V,YEAR($A$2),[1]FM!$W:$W,"DAY",[1]FM!$R:$R,D1)</f>
        <v>0</v>
      </c>
      <c r="E2" s="22">
        <f>+SUMIFS([1]FM!$X:$X,[1]FM!$V:$V,YEAR($A$2),[1]FM!$W:$W,"DAY",[1]FM!$R:$R,E1)</f>
        <v>0</v>
      </c>
      <c r="F2" s="22">
        <f>+SUMIFS([1]FM!$X:$X,[1]FM!$V:$V,YEAR($A$2),[1]FM!$W:$W,"DAY",[1]FM!$R:$R,F1)</f>
        <v>0</v>
      </c>
      <c r="G2" s="22">
        <f>+SUMIFS([1]FM!$X:$X,[1]FM!$V:$V,YEAR($A$2),[1]FM!$W:$W,"DAY",[1]FM!$R:$R,G1)</f>
        <v>0</v>
      </c>
      <c r="H2" s="22">
        <f>+SUMIFS(RTC!$V:$V,RTC!$M:$M,YEAR($A$2),RTC!$I:$I,"&lt;1999",RTC!$M:$M,YEAR($A$2),RTC!$L:$L,"DAY",RTC!$N:$N,+IF(RIGHT(imput!H1,3)="TTC","Gross","Net"))-SUMIFS(RTC!$V:$V,RTC!$M:$M,YEAR($A$2),RTC!$I:$I,"1005",RTC!$L:$L,"DAY",RTC!$N:$N,+IF(RIGHT(imput!H1,3)="TTC","Gross","Net"))</f>
        <v>5811.0739999999996</v>
      </c>
      <c r="I2" s="22">
        <f>+SUMIFS(RTC!$V:$V,RTC!$M:$M,YEAR($A$2),RTC!$I:$I,"&lt;1999",RTC!$M:$M,YEAR($A$2),RTC!$L:$L,"DAY",RTC!$N:$N,+IF(RIGHT(imput!I1,3)="TTC","Gross","Net"))-SUMIFS(RTC!$V:$V,RTC!$M:$M,YEAR($A$2),RTC!$I:$I,"1005",RTC!$L:$L,"DAY",RTC!$N:$N,+IF(RIGHT(imput!I1,3)="TTC","Gross","Net"))</f>
        <v>5377.1388909999996</v>
      </c>
      <c r="J2" s="22"/>
      <c r="K2" s="22"/>
      <c r="L2" s="22">
        <f>+SUMIFS([1]FM!$X:$X,[1]FM!$V:$V,YEAR($A$2),[1]FM!$W:$W,"DAY",[1]FM!$R:$R,L1)</f>
        <v>72</v>
      </c>
      <c r="M2" s="23">
        <f>+SUMIFS([1]FTS!$P:$P,[1]FTS!$M:$M,"2000")</f>
        <v>54</v>
      </c>
      <c r="N2" s="24">
        <f>+SUMIFS(RTC!$V:$V,RTC!$M:$M,YEAR($A$2),RTC!$M:$M,YEAR($A$2),RTC!$I:$I,"2000",RTC!$L:$L,"DAY",RTC!$N:$N,+IF(RIGHT(imput!N1,3)="TTC","Gross","Net"))+SUMIFS(RTC!$V:$V,RTC!$M:$M,YEAR($A$2),RTC!$I:$I,"2020",RTC!$L:$L,"DAY",RTC!$N:$N,+IF(RIGHT(imput!N1,3)="TTC","Gross","Net"))+SUMIFS(RTC!$V:$V,RTC!$M:$M,YEAR($A$2),RTC!$I:$I,"2030",RTC!$L:$L,"DAY",RTC!$N:$N,+IF(RIGHT(imput!N1,3)="TTC","Gross","Net"))</f>
        <v>1590</v>
      </c>
      <c r="O2" s="24">
        <f>+SUMIFS(RTC!$V:$V,RTC!$M:$M,YEAR($A$2),RTC!$M:$M,YEAR($A$2),RTC!$I:$I,"2000",RTC!$L:$L,"DAY",RTC!$N:$N,+IF(RIGHT(imput!O1,3)="TTC","Gross","Net"))+SUMIFS(RTC!$V:$V,RTC!$M:$M,YEAR($A$2),RTC!$I:$I,"2020",RTC!$L:$L,"DAY",RTC!$N:$N,+IF(RIGHT(imput!O1,3)="TTC","Gross","Net"))+SUMIFS(RTC!$V:$V,RTC!$M:$M,YEAR($A$2),RTC!$I:$I,"2030",RTC!$L:$L,"DAY",RTC!$N:$N,+IF(RIGHT(imput!O1,3)="TTC","Gross","Net"))</f>
        <v>1471.2686220000001</v>
      </c>
      <c r="P2" s="23">
        <f>+SUMIFS([1]FTS!$P:$P,[1]FTS!$M:$M,"2302")</f>
        <v>5</v>
      </c>
      <c r="Q2" s="25">
        <f>+SUMIFS(RTC!$V:$V,RTC!$M:$M,YEAR($A$2),RTC!$I:$I,"2303",RTC!$L:$L,"DAY",RTC!$N:$N,+IF(RIGHT(imput!Q1,3)="TTC","Gross","Net"))+SUMIFS(RTC!$V:$V,RTC!$M:$M,YEAR($A$2),RTC!$I:$I,"2803",RTC!$L:$L,"DAY",RTC!$N:$N,+IF(RIGHT(imput!Q1,3)="TTC","Gross","Net"))+SUMIFS(RTC!$V:$V,RTC!$M:$M,YEAR($A$2),RTC!$I:$I,"2853",RTC!$L:$L,"DAY",RTC!$N:$N,+IF(RIGHT(imput!Q1,3)="TTC","Gross","Net"))</f>
        <v>36</v>
      </c>
      <c r="R2" s="25">
        <f>+SUMIFS(RTC!$V:$V,RTC!$M:$M,YEAR($A$2),RTC!$I:$I,"2300",RTC!$L:$L,"DAY",RTC!$N:$N,+IF(RIGHT(imput!R1,3)="TTC","Gross","Net"))+SUMIFS(RTC!$V:$V,RTC!$M:$M,YEAR($A$2),RTC!$I:$I,"2303",RTC!$L:$L,"DAY",RTC!$N:$N,+IF(RIGHT(imput!R1,3)="TTC","Gross","Net"))+SUMIFS(RTC!$V:$V,RTC!$M:$M,YEAR($A$2),RTC!$I:$I,"2803",RTC!$L:$L,"DAY",RTC!$N:$N,+IF(RIGHT(imput!R1,3)="TTC","Gross","Net"))+SUMIFS(RTC!$V:$V,RTC!$M:$M,YEAR($A$2),RTC!$I:$I,"2853",RTC!$L:$L,"DAY",RTC!$N:$N,+IF(RIGHT(imput!R1,3)="TTC","Gross","Net"))</f>
        <v>37.938373276999997</v>
      </c>
      <c r="S2" s="25">
        <f>+SUMIFS(RTC!$V:$V,RTC!$M:$M,YEAR($A$2),RTC!$I:$I,"2001",RTC!$M:$M,YEAR($A$2),RTC!$L:$L,"DAY",RTC!$N:$N,+IF(RIGHT(imput!S1,3)="TTC","Gross","Net"))+SUMIFS(RTC!$V:$V,RTC!$M:$M,YEAR($A$2),RTC!$I:$I,"2006",RTC!$L:$L,"DAY",RTC!$N:$N,+IF(RIGHT(imput!S1,3)="TTC","Gross","Net"))+SUMIFS(RTC!$V:$V,RTC!$M:$M,YEAR($A$2),RTC!$I:$I,"2006",RTC!$L:$L,"DAY",RTC!$N:$N,+IF(RIGHT(imput!S1,3)="TTC","Gross","Net"))+SUMIFS(RTC!$V:$V,RTC!$M:$M,YEAR($A$2),RTC!$I:$I,"2021",RTC!$L:$L,"DAY",RTC!$N:$N,+IF(RIGHT(imput!S1,3)="TTC","Gross","Net"))+SUMIFS(RTC!$V:$V,RTC!$M:$M,YEAR($A$2),RTC!$I:$I,"2026",RTC!$L:$L,"DAY",RTC!$N:$N,+IF(RIGHT(imput!S1,3)="TTC","Gross","Net"))+SUMIFS(RTC!$V:$V,RTC!$M:$M,YEAR($A$2),RTC!$I:$I,"2031",RTC!$L:$L,"DAY",RTC!$N:$N,+IF(RIGHT(imput!S1,3)="TTC","Gross","Net"))+SUMIFS(RTC!$V:$V,RTC!$M:$M,YEAR($A$2),RTC!$I:$I,"2036",RTC!$L:$L,"DAY",RTC!$N:$N,+IF(RIGHT(imput!S1,3)="TTC","Gross","Net"))+SUMIFS(RTC!$V:$V,RTC!$M:$M,YEAR($A$2),RTC!$I:$I,"2301",RTC!$L:$L,"DAY",RTC!$N:$N,+IF(RIGHT(imput!S1,3)="TTC","Gross","Net"))+SUMIFS(RTC!$V:$V,RTC!$M:$M,YEAR($A$2),RTC!$I:$I,"2302",RTC!$L:$L,"DAY",RTC!$N:$N,+IF(RIGHT(imput!S1,3)="TTC","Gross","Net"))+SUMIFS(RTC!$V:$V,RTC!$M:$M,YEAR($A$2),RTC!$I:$I,"2800",RTC!$L:$L,"DAY",RTC!$N:$N,+IF(RIGHT(imput!S1,3)="TTC","Gross","Net"))+SUMIFS(RTC!$V:$V,RTC!$M:$M,YEAR($A$2),RTC!$I:$I,"2850",RTC!$L:$L,"DAY",RTC!$N:$N,+IF(RIGHT(imput!S1,3)="TTC","Gross","Net"))+SUMIFS(RTC!$V:$V,RTC!$M:$M,YEAR($A$2),RTC!$I:$I,"2852",RTC!$L:$L,"DAY",RTC!$N:$N,+IF(RIGHT(imput!S1,3)="TTC","Gross","Net"))+SUMIFS(RTC!$V:$V,RTC!$M:$M,YEAR($A$2),RTC!$I:$I,"2300",RTC!$L:$L,"DAY",RTC!$N:$N,+IF(RIGHT(imput!S1,3)="TTC","Gross","Net"))+SUMIFS(RTC!$V:$V,RTC!$M:$M,YEAR($A$2),RTC!$I:$I,"2005",RTC!$L:$L,"DAY",RTC!$N:$N,+IF(RIGHT(imput!S1,3)="TTC","Gross","Net"))</f>
        <v>303</v>
      </c>
      <c r="T2" s="25">
        <f>+SUMIFS(RTC!$V:$V,RTC!$M:$M,YEAR($A$2),RTC!$I:$I,"2001",RTC!$M:$M,YEAR($A$2),RTC!$L:$L,"DAY",RTC!$N:$N,+IF(RIGHT(imput!T1,3)="TTC","Gross","Net"))+SUMIFS(RTC!$V:$V,RTC!$M:$M,YEAR($A$2),RTC!$I:$I,"2006",RTC!$L:$L,"DAY",RTC!$N:$N,+IF(RIGHT(imput!T1,3)="TTC","Gross","Net"))+SUMIFS(RTC!$V:$V,RTC!$M:$M,YEAR($A$2),RTC!$I:$I,"2006",RTC!$L:$L,"DAY",RTC!$N:$N,+IF(RIGHT(imput!T1,3)="TTC","Gross","Net"))+SUMIFS(RTC!$V:$V,RTC!$M:$M,YEAR($A$2),RTC!$I:$I,"2021",RTC!$L:$L,"DAY",RTC!$N:$N,+IF(RIGHT(imput!T1,3)="TTC","Gross","Net"))+SUMIFS(RTC!$V:$V,RTC!$M:$M,YEAR($A$2),RTC!$I:$I,"2026",RTC!$L:$L,"DAY",RTC!$N:$N,+IF(RIGHT(imput!T1,3)="TTC","Gross","Net"))+SUMIFS(RTC!$V:$V,RTC!$M:$M,YEAR($A$2),RTC!$I:$I,"2031",RTC!$L:$L,"DAY",RTC!$N:$N,+IF(RIGHT(imput!T1,3)="TTC","Gross","Net"))+SUMIFS(RTC!$V:$V,RTC!$M:$M,YEAR($A$2),RTC!$I:$I,"2036",RTC!$L:$L,"DAY",RTC!$N:$N,+IF(RIGHT(imput!T1,3)="TTC","Gross","Net"))+SUMIFS(RTC!$V:$V,RTC!$M:$M,YEAR($A$2),RTC!$I:$I,"2301",RTC!$L:$L,"DAY",RTC!$N:$N,+IF(RIGHT(imput!T1,3)="TTC","Gross","Net"))+SUMIFS(RTC!$V:$V,RTC!$M:$M,YEAR($A$2),RTC!$I:$I,"2302",RTC!$L:$L,"DAY",RTC!$N:$N,+IF(RIGHT(imput!T1,3)="TTC","Gross","Net"))+SUMIFS(RTC!$V:$V,RTC!$M:$M,YEAR($A$2),RTC!$I:$I,"2800",RTC!$L:$L,"DAY",RTC!$N:$N,+IF(RIGHT(imput!T1,3)="TTC","Gross","Net"))+SUMIFS(RTC!$V:$V,RTC!$M:$M,YEAR($A$2),RTC!$I:$I,"2850",RTC!$L:$L,"DAY",RTC!$N:$N,+IF(RIGHT(imput!T1,3)="TTC","Gross","Net"))+SUMIFS(RTC!$V:$V,RTC!$M:$M,YEAR($A$2),RTC!$I:$I,"2852",RTC!$L:$L,"DAY",RTC!$N:$N,+IF(RIGHT(imput!T1,3)="TTC","Gross","Net"))+SUMIFS(RTC!$V:$V,RTC!$M:$M,YEAR($A$2),RTC!$I:$I,"2300",RTC!$L:$L,"DAY",RTC!$N:$N,+IF(RIGHT(imput!T1,3)="TTC","Gross","Net"))+SUMIFS(RTC!$V:$V,RTC!$M:$M,YEAR($A$2),RTC!$I:$I,"2005",RTC!$L:$L,"DAY",RTC!$N:$N,+IF(RIGHT(imput!T1,3)="TTC","Gross","Net"))</f>
        <v>280.37383178699997</v>
      </c>
      <c r="U2" s="23">
        <f>+SUMIFS([1]FTS!$P:$P,[1]FTS!$M:$M,"2002")+SUMIFS([1]FTS!$P:$P,[1]FTS!$M:$M,"2022")+SUMIFS([1]FTS!$P:$P,[1]FTS!$M:$M,"2304")+SUMIFS([1]FTS!$P:$P,[1]FTS!$M:$M,"2804")+SUMIFS([1]FTS!$P:$P,[1]FTS!$M:$M,"2854")</f>
        <v>13</v>
      </c>
      <c r="V2" s="23">
        <f>+SUMIFS(RTC!$V:$V,RTC!$M:$M,YEAR($A$2),RTC!$M:$M,YEAR($A$2),RTC!$I:$I,"2305",RTC!$L:$L,"DAY",RTC!$N:$N,+IF(RIGHT(imput!V1,3)="TTC","Gross","Net"))+SUMIFS(RTC!$V:$V,RTC!$M:$M,YEAR($A$2),RTC!$I:$I,"2022",RTC!$L:$L,"DAY",RTC!$N:$N,+IF(RIGHT(imput!V1,3)="TTC","Gross","Net"))+SUMIFS(RTC!$V:$V,RTC!$M:$M,YEAR($A$2),RTC!$I:$I,"2805",RTC!$L:$L,"DAY",RTC!$N:$N,+IF(RIGHT(imput!V1,3)="TTC","Gross","Net"))+SUMIFS(RTC!$V:$V,RTC!$M:$M,YEAR($A$2),RTC!$I:$I,"2855",RTC!$L:$L,"DAY",RTC!$N:$N,+IF(RIGHT(imput!V1,3)="TTC","Gross","Net"))</f>
        <v>118</v>
      </c>
      <c r="W2" s="23">
        <f>+SUMIFS(RTC!$V:$V,RTC!$M:$M,YEAR($A$2),RTC!$M:$M,YEAR($A$2),RTC!$I:$I,"2305",RTC!$L:$L,"DAY",RTC!$N:$N,+IF(RIGHT(imput!W1,3)="TTC","Gross","Net"))+SUMIFS(RTC!$V:$V,RTC!$M:$M,YEAR($A$2),RTC!$I:$I,"2805",RTC!$L:$L,"DAY",RTC!$N:$N,+IF(RIGHT(imput!W1,3)="TTC","Gross","Net"))+SUMIFS(RTC!$V:$V,RTC!$M:$M,YEAR($A$2),RTC!$I:$I,"2855",RTC!$L:$L,"DAY",RTC!$N:$N,+IF(RIGHT(imput!W1,3)="TTC","Gross","Net"))</f>
        <v>109.1884889</v>
      </c>
      <c r="X2" s="23">
        <f>+SUMIFS(RTC!$V:$V,RTC!$M:$M,YEAR($A$2),RTC!$M:$M,YEAR($A$2),RTC!$I:$I,"2002",RTC!$L:$L,"DAY",RTC!$N:$N,+IF(RIGHT(imput!X1,3)="TTC","Gross","Net"))+SUMIFS(RTC!$V:$V,RTC!$M:$M,YEAR($A$2),RTC!$I:$I,"2022",RTC!$L:$L,"DAY",RTC!$N:$N,+IF(RIGHT(imput!X1,3)="TTC","Gross","Net"))+SUMIFS(RTC!$V:$V,RTC!$M:$M,YEAR($A$2),RTC!$I:$I,"2304",RTC!$L:$L,"DAY",RTC!$N:$N,+IF(RIGHT(imput!X1,3)="TTC","Gross","Net"))+SUMIFS(RTC!$V:$V,RTC!$M:$M,YEAR($A$2),RTC!$I:$I,"2804",RTC!$L:$L,"DAY",RTC!$N:$N,+IF(RIGHT(imput!X1,3)="TTC","Gross","Net"))+SUMIFS(RTC!$V:$V,RTC!$M:$M,YEAR($A$2),RTC!$I:$I,"2854",RTC!$L:$L,"DAY",RTC!$N:$N,+IF(RIGHT(imput!X1,3)="TTC","Gross","Net"))</f>
        <v>1380</v>
      </c>
      <c r="Y2" s="23">
        <f>+SUMIFS(RTC!$V:$V,RTC!$M:$M,YEAR($A$2),RTC!$I:$I,"2002",RTC!$L:$L,"DAY",RTC!$N:$N,+IF(RIGHT(imput!Y1,3)="TTC","Gross","Net"))+SUMIFS(RTC!$V:$V,RTC!$M:$M,YEAR($A$2),RTC!$I:$I,"2022",RTC!$L:$L,"DAY",RTC!$N:$N,+IF(RIGHT(imput!Y1,3)="TTC","Gross","Net"))+SUMIFS(RTC!$V:$V,RTC!$M:$M,YEAR($A$2),RTC!$I:$I,"2304",RTC!$L:$L,"DAY",RTC!$N:$N,+IF(RIGHT(imput!Y1,3)="TTC","Gross","Net"))+SUMIFS(RTC!$V:$V,RTC!$M:$M,YEAR($A$2),RTC!$I:$I,"2804",RTC!$L:$L,"DAY",RTC!$N:$N,+IF(RIGHT(imput!Y1,3)="TTC","Gross","Net"))+SUMIFS(RTC!$V:$V,RTC!$M:$M,YEAR($A$2),RTC!$I:$I,"2854",RTC!$L:$L,"DAY",RTC!$N:$N,+IF(RIGHT(imput!Y1,3)="TTC","Gross","Net"))</f>
        <v>1276.9501246</v>
      </c>
      <c r="Z2" s="26">
        <v>0</v>
      </c>
      <c r="AA2" s="27"/>
      <c r="AB2" s="27"/>
      <c r="AC2" s="26">
        <f>+SUMIFS([1]FTS!$P:$P,[1]FTS!$M:$M,"2312")</f>
        <v>0</v>
      </c>
      <c r="AD2" s="26">
        <f>+SUMIFS(RTC!$V:$V,RTC!$M:$M,YEAR($A$2),RTC!$I:$I,"2313",RTC!$L:$L,"DAY",RTC!$N:$N,+IF(RIGHT(imput!AD1,3)="TTC","Gross","Net"))</f>
        <v>0</v>
      </c>
      <c r="AE2" s="26">
        <f>+SUMIFS(RTC!$V:$V,RTC!$M:$M,YEAR($A$2),RTC!$I:$I,"2313",RTC!$L:$L,"DAY",RTC!$N:$N,+IF(RIGHT(imput!AE1,3)="TTC","Gross","Net"))</f>
        <v>0</v>
      </c>
      <c r="AF2" s="26">
        <f>+SUMIFS(RTC!$V:$V,RTC!$M:$M,YEAR($A$2),RTC!$I:$I,"2312",RTC!$L:$L,"DAY",RTC!$N:$N,+IF(RIGHT(imput!AF1,3)="TTC","Gross","Net"))</f>
        <v>0</v>
      </c>
      <c r="AG2" s="26">
        <f>+SUMIFS(RTC!$V:$V,RTC!$M:$M,YEAR($A$2),RTC!$I:$I,"2312",RTC!$L:$L,"DAY",RTC!$N:$N,+IF(RIGHT(imput!AG1,3)="TTC","Gross","Net"))</f>
        <v>0</v>
      </c>
      <c r="AH2" s="26">
        <f>+SUMIFS(RTC!$V:$V,RTC!$M:$M,YEAR($A$2),RTC!$I:$I,"2312",RTC!$L:$L,"DAY",RTC!$N:$N,+IF(RIGHT(imput!AH1,3)="TTC","Gross","Net"))</f>
        <v>0</v>
      </c>
      <c r="AI2" s="26">
        <f>+SUMIFS(RTC!$V:$V,RTC!$M:$M,YEAR($A$2),RTC!$I:$I,"2315",RTC!$L:$L,"DAY",RTC!$N:$N,+IF(RIGHT(imput!AI1,3)="TTC","Gross","Net"))</f>
        <v>0</v>
      </c>
      <c r="AJ2" s="26">
        <f>+SUMIFS(RTC!$V:$V,RTC!$M:$M,YEAR($A$2),RTC!$I:$I,"2312",RTC!$L:$L,"DAY",RTC!$N:$N,+IF(RIGHT(imput!AJ1,3)="TTC","Gross","Net"))</f>
        <v>0</v>
      </c>
      <c r="AK2" s="26">
        <f>+SUMIFS(RTC!$V:$V,RTC!$M:$M,YEAR($A$2),RTC!$I:$I,"2314",RTC!$L:$L,"DAY",RTC!$N:$N,+IF(RIGHT(imput!AK1,3)="TTC","Gross","Net"))</f>
        <v>0</v>
      </c>
      <c r="AL2" s="26">
        <f>+SUMIFS(RTC!$V:$V,RTC!$M:$M,YEAR($A$2),RTC!$I:$I,"2314",RTC!$L:$L,"DAY",RTC!$N:$N,+IF(RIGHT(imput!AL1,3)="TTC","Gross","Net"))</f>
        <v>0</v>
      </c>
      <c r="AM2" s="28">
        <f>+SUMIFS(RTC!$V:$V,RTC!$M:$M,YEAR($A$2),RTC!$I:$I,"2314",RTC!$L:$L,"DAY",RTC!$N:$N,+IF(RIGHT(imput!AM1,3)="TTC","Gross","Net"))</f>
        <v>0</v>
      </c>
      <c r="AN2" s="28">
        <f>+SUMIFS(RTC!$V:$V,RTC!$M:$M,YEAR($A$2),RTC!$I:$I,"2314",RTC!$L:$L,"DAY",RTC!$N:$N,+IF(RIGHT(imput!AN1,3)="TTC","Gross","Net"))</f>
        <v>0</v>
      </c>
      <c r="AO2" s="28">
        <f>+SUMIFS(RTC!$V:$V,RTC!$M:$M,YEAR($A$2),RTC!$I:$I,"2314",RTC!$L:$L,"DAY",RTC!$N:$N,+IF(RIGHT(imput!AO1,3)="TTC","Gross","Net"))</f>
        <v>0</v>
      </c>
      <c r="AP2" s="28">
        <f>+SUMIFS(RTC!$V:$V,RTC!$M:$M,YEAR($A$2),RTC!$I:$I,"2314",RTC!$L:$L,"DAY",RTC!$N:$N,+IF(RIGHT(imput!AP1,3)="TTC","Gross","Net"))</f>
        <v>0</v>
      </c>
      <c r="AQ2" s="28">
        <f>+SUMIFS(RTC!$V:$V,RTC!$M:$M,YEAR($A$2),RTC!$I:$I,"2610",RTC!$L:$L,"DAY",RTC!$N:$N,+IF(RIGHT(imput!AQ1,3)="TTC","Gross","Net"))+SUMIFS(RTC!$V:$V,RTC!$M:$M,YEAR($A$2),RTC!$I:$I,"2670",RTC!$L:$L,"DAY",RTC!$N:$N,+IF(RIGHT(imput!AQ1,3)="TTC","Gross","Net"))+SUMIFS(RTC!$V:$V,RTC!$M:$M,YEAR($A$2),RTC!$I:$I,"2605",RTC!$L:$L,"DAY",RTC!$N:$N,+IF(RIGHT(imput!AQ1,3)="TTC","Gross","Net"))+SUMIFS(RTC!$V:$V,RTC!$M:$M,YEAR($A$2),RTC!$I:$I,"2601",RTC!$L:$L,"DAY",RTC!$N:$N,+IF(RIGHT(imput!AQ1,3)="TTC","Gross","Net"))+SUMIFS(RTC!$V:$V,RTC!$M:$M,YEAR($A$2),RTC!$I:$I,"2660",RTC!$L:$L,"DAY",RTC!$N:$N,+IF(RIGHT(imput!AQ1,3)="TTC","Gross","Net"))</f>
        <v>135</v>
      </c>
      <c r="AR2" s="28">
        <f>+SUMIFS(RTC!$V:$V,RTC!$M:$M,YEAR($A$2),RTC!$I:$I,"2610",RTC!$L:$L,"DAY",RTC!$N:$N,+IF(RIGHT(imput!AR1,3)="TTC","Gross","Net"))+SUMIFS(RTC!$V:$V,RTC!$M:$M,YEAR($A$2),RTC!$I:$I,"2670",RTC!$L:$L,"DAY",RTC!$N:$N,+IF(RIGHT(imput!AR1,3)="TTC","Gross","Net"))+SUMIFS(RTC!$V:$V,RTC!$M:$M,YEAR($A$2),RTC!$I:$I,"2605",RTC!$L:$L,"DAY",RTC!$N:$N,+IF(RIGHT(imput!AR1,3)="TTC","Gross","Net"))+SUMIFS(RTC!$V:$V,RTC!$M:$M,YEAR($A$2),RTC!$I:$I,"2601",RTC!$L:$L,"DAY",RTC!$N:$N,+IF(RIGHT(imput!AR1,3)="TTC","Gross","Net"))+SUMIFS(RTC!$V:$V,RTC!$M:$M,YEAR($A$2),RTC!$I:$I,"2660",RTC!$L:$L,"DAY",RTC!$N:$N,+IF(RIGHT(imput!AR1,3)="TTC","Gross","Net"))</f>
        <v>124.919034</v>
      </c>
      <c r="AS2" s="28">
        <f>+SUMIFS(RTC!$V:$V,RTC!$M:$M,YEAR($A$2),RTC!$I:$I,"2609",RTC!$L:$L,"DAY",RTC!$N:$N,+IF(RIGHT(imput!AS1,3)="TTC","Gross","Net"))+SUMIFS(RTC!$V:$V,RTC!$M:$M,YEAR($A$2),RTC!$I:$I,"2659",RTC!$L:$L,"DAY",RTC!$N:$N,+IF(RIGHT(imput!AS1,3)="TTC","Gross","Net"))+SUMIFS(RTC!$V:$V,RTC!$M:$M,YEAR($A$2),RTC!$I:$I,"2669",RTC!$L:$L,"DAY",RTC!$N:$N,+IF(RIGHT(imput!AS1,3)="TTC","Gross","Net"))+SUMIFS(RTC!$V:$V,RTC!$M:$M,YEAR($A$2),RTC!$I:$I,"2604",RTC!$L:$L,"DAY",RTC!$N:$N,+IF(RIGHT(imput!AS1,3)="TTC","Gross","Net"))</f>
        <v>476</v>
      </c>
      <c r="AT2" s="28">
        <f>+SUMIFS(RTC!$V:$V,RTC!$M:$M,YEAR($A$2),RTC!$I:$I,"2609",RTC!$L:$L,"DAY",RTC!$N:$N,+IF(RIGHT(imput!AT1,3)="TTC","Gross","Net"))+SUMIFS(RTC!$V:$V,RTC!$M:$M,YEAR($A$2),RTC!$I:$I,"2659",RTC!$L:$L,"DAY",RTC!$N:$N,+IF(RIGHT(imput!AT1,3)="TTC","Gross","Net"))+SUMIFS(RTC!$V:$V,RTC!$M:$M,YEAR($A$2),RTC!$I:$I,"2669",RTC!$L:$L,"DAY",RTC!$N:$N,+IF(RIGHT(imput!AT1,3)="TTC","Gross","Net"))+SUMIFS(RTC!$V:$V,RTC!$M:$M,YEAR($A$2),RTC!$I:$I,"2604",RTC!$L:$L,"DAY",RTC!$N:$N,+IF(RIGHT(imput!AT1,3)="TTC","Gross","Net"))</f>
        <v>440.45526050000001</v>
      </c>
      <c r="AU2" s="28">
        <f>+SUMIFS(RTC!$V:$V,RTC!$M:$M,YEAR($A$2),RTC!$I:$I,"2609",RTC!$L:$L,"DAY",RTC!$N:$N,+IF(RIGHT(imput!AU1,3)="TTC","Gross","Net"))+SUMIFS(RTC!$V:$V,RTC!$M:$M,YEAR($A$2),RTC!$I:$I,"2659",RTC!$L:$L,"DAY",RTC!$N:$N,+IF(RIGHT(imput!AU1,3)="TTC","Gross","Net"))+SUMIFS(RTC!$V:$V,RTC!$M:$M,YEAR($A$2),RTC!$I:$I,"2669",RTC!$L:$L,"DAY",RTC!$N:$N,+IF(RIGHT(imput!AU1,3)="TTC","Gross","Net"))+SUMIFS(RTC!$V:$V,RTC!$M:$M,YEAR($A$2),RTC!$I:$I,"2604",RTC!$L:$L,"DAY",RTC!$N:$N,+IF(RIGHT(imput!AU1,3)="TTC","Gross","Net"))</f>
        <v>440.45526050000001</v>
      </c>
      <c r="AV2" s="28">
        <f>+SUMIFS(RTC!$V:$V,RTC!$M:$M,YEAR($A$2),RTC!$I:$I,"2612",RTC!$L:$L,"DAY",RTC!$N:$N,+IF(RIGHT(imput!AV1,3)="TTC","Gross","Net"))+SUMIFS(RTC!$V:$V,RTC!$M:$M,YEAR($A$2),RTC!$I:$I,"2603",RTC!$L:$L,"DAY",RTC!$N:$N,+IF(RIGHT(imput!AV1,3)="TTC","Gross","Net"))</f>
        <v>0</v>
      </c>
      <c r="AW2" s="28">
        <f>+SUMIFS(RTC!$V:$V,RTC!$M:$M,YEAR($A$2),RTC!$I:$I,"2612",RTC!$L:$L,"DAY",RTC!$N:$N,+IF(RIGHT(imput!AW1,3)="TTC","Gross","Net"))+SUMIFS(RTC!$V:$V,RTC!$M:$M,YEAR($A$2),RTC!$I:$I,"2603",RTC!$L:$L,"DAY",RTC!$N:$N,+IF(RIGHT(imput!AW1,3)="TTC","Gross","Net"))</f>
        <v>0</v>
      </c>
      <c r="AX2" s="28">
        <f>+SUMIFS(RTC!$V:$V,RTC!$M:$M,YEAR($A$2),RTC!$I:$I,"2611",RTC!$L:$L,"DAY",RTC!$N:$N,+IF(RIGHT(imput!AX1,3)="TTC","Gross","Net"))+SUMIFS(RTC!$V:$V,RTC!$M:$M,YEAR($A$2),RTC!$I:$I,"2602",RTC!$L:$L,"DAY",RTC!$N:$N,+IF(RIGHT(imput!AX1,3)="TTC","Gross","Net"))</f>
        <v>0</v>
      </c>
      <c r="AY2" s="28">
        <f>+SUMIFS(RTC!$V:$V,RTC!$M:$M,YEAR($A$2),RTC!$I:$I,"2611",RTC!$L:$L,"DAY",RTC!$N:$N,+IF(RIGHT(imput!AY1,3)="TTC","Gross","Net"))+SUMIFS(RTC!$V:$V,RTC!$M:$M,YEAR($A$2),RTC!$I:$I,"2602",RTC!$L:$L,"DAY",RTC!$N:$N,+IF(RIGHT(imput!AY1,3)="TTC","Gross","Net"))</f>
        <v>0</v>
      </c>
      <c r="AZ2" s="28">
        <f>+SUMIFS(RTC!$V:$V,RTC!$M:$M,YEAR($A$2),RTC!$I:$I,"2611",RTC!$L:$L,"DAY",RTC!$N:$N,+IF(RIGHT(imput!AZ1,3)="TTC","Gross","Net"))+SUMIFS(RTC!$V:$V,RTC!$M:$M,YEAR($A$2),RTC!$I:$I,"2602",RTC!$L:$L,"DAY",RTC!$N:$N,+IF(RIGHT(imput!AZ1,3)="TTC","Gross","Net"))</f>
        <v>0</v>
      </c>
      <c r="BA2" s="28">
        <f>+SUMIFS(RTC!$V:$V,RTC!$M:$M,YEAR($A$2),RTC!$I:$I,"2606",RTC!$L:$L,"DAY",RTC!$N:$N,+IF(RIGHT(imput!BA1,3)="TTC","Gross","Net"))+SUMIFS(RTC!$V:$V,RTC!$M:$M,YEAR($A$2),RTC!$I:$I,"2600",RTC!$L:$L,"DAY",RTC!$N:$N,+IF(RIGHT(imput!BA1,3)="TTC","Gross","Net"))</f>
        <v>0</v>
      </c>
      <c r="BB2" s="28">
        <f>+SUMIFS(RTC!$V:$V,RTC!$M:$M,YEAR($A$2),RTC!$I:$I,"2606",RTC!$L:$L,"DAY",RTC!$N:$N,+IF(RIGHT(imput!BB1,3)="TTC","Gross","Net"))+SUMIFS(RTC!$V:$V,RTC!$M:$M,YEAR($A$2),RTC!$I:$I,"2600",RTC!$L:$L,"DAY",RTC!$N:$N,+IF(RIGHT(imput!BB1,3)="TTC","Gross","Net"))</f>
        <v>0</v>
      </c>
      <c r="BC2" s="28">
        <f>+SUMIFS(RTC!$V:$V,RTC!$M:$M,YEAR($A$2),RTC!$I:$I,"4000",RTC!$L:$L,"DAY",RTC!$N:$N,+IF(RIGHT(imput!BC1,3)="TTC","Gross","Net"))+SUMIFS(RTC!$V:$V,RTC!$M:$M,YEAR($A$2),RTC!$I:$I,"4020",RTC!$L:$L,"DAY",RTC!$N:$N,+IF(RIGHT(imput!BC1,3)="TTC","Gross","Net"))</f>
        <v>600</v>
      </c>
      <c r="BD2" s="28">
        <f>+SUMIFS(RTC!$V:$V,RTC!$M:$M,YEAR($A$2),RTC!$I:$I,"4000",RTC!$L:$L,"DAY",RTC!$N:$N,+IF(RIGHT(imput!BD1,3)="TTC","Gross","Net"))+SUMIFS(RTC!$V:$V,RTC!$M:$M,YEAR($A$2),RTC!$I:$I,"4020",RTC!$L:$L,"DAY",RTC!$N:$N,+IF(RIGHT(imput!BD1,3)="TTC","Gross","Net"))</f>
        <v>504.2016807</v>
      </c>
      <c r="BE2" s="28">
        <f>+SUMIFS(RTC!$V:$V,RTC!$M:$M,YEAR($A$2),RTC!$I:$I,"4001",RTC!$L:$L,"DAY",RTC!$N:$N,+IF(RIGHT(imput!BE1,3)="TTC","Gross","Net"))+SUMIFS(RTC!$V:$V,RTC!$M:$M,YEAR($A$2),RTC!$I:$I,"4021",RTC!$L:$L,"DAY",RTC!$N:$N,+IF(RIGHT(imput!BE1,3)="TTC","Gross","Net"))</f>
        <v>0</v>
      </c>
      <c r="BF2" s="28">
        <f>+SUMIFS(RTC!$V:$V,RTC!$M:$M,YEAR($A$2),RTC!$I:$I,"4001",RTC!$L:$L,"DAY",RTC!$N:$N,+IF(RIGHT(imput!BF1,3)="TTC","Gross","Net"))+SUMIFS(RTC!$V:$V,RTC!$M:$M,YEAR($A$2),RTC!$I:$I,"4021",RTC!$L:$L,"DAY",RTC!$N:$N,+IF(RIGHT(imput!BF1,3)="TTC","Gross","Net"))</f>
        <v>0</v>
      </c>
      <c r="BG2" s="29">
        <v>0</v>
      </c>
      <c r="BH2" s="30"/>
      <c r="BI2" s="30"/>
      <c r="BJ2" s="29">
        <v>0</v>
      </c>
      <c r="BK2" s="31"/>
      <c r="BL2" s="31"/>
      <c r="BM2" s="31"/>
      <c r="BN2" s="31"/>
      <c r="BO2" s="29">
        <v>0</v>
      </c>
      <c r="BP2" s="29">
        <f>+SUMIFS(RTC!$V:$V,RTC!$M:$M,YEAR($A$2),RTC!$I:$I,"2501",RTC!$L:$L,"DAY",RTC!$N:$N,+IF(RIGHT(imput!BP1,3)="TTC","Gross","Net"))+SUMIFS(RTC!$V:$V,RTC!$M:$M,YEAR($A$2),RTC!$I:$I,"4021",RTC!$L:$L,"DAY",RTC!$N:$N,+IF(RIGHT(imput!BP1,3)="TTC","Gross","Net"))</f>
        <v>0</v>
      </c>
      <c r="BQ2" s="29">
        <f>+SUMIFS(RTC!$V:$V,RTC!$M:$M,YEAR($A$2),RTC!$I:$I,"2501",RTC!$L:$L,"DAY",RTC!$N:$N,+IF(RIGHT(imput!BQ1,3)="TTC","Gross","Net"))+SUMIFS(RTC!$V:$V,RTC!$M:$M,YEAR($A$2),RTC!$I:$I,"4021",RTC!$L:$L,"DAY",RTC!$N:$N,+IF(RIGHT(imput!BQ1,3)="TTC","Gross","Net"))</f>
        <v>0</v>
      </c>
      <c r="BR2" s="29">
        <f>+SUMIFS(RTC!$V:$V,RTC!$M:$M,YEAR($A$2),RTC!$I:$I,"2500",RTC!$L:$L,"DAY",RTC!$N:$N,+IF(RIGHT(imput!BR1,3)="TTC","Gross","Net"))</f>
        <v>0</v>
      </c>
      <c r="BS2" s="29">
        <f>+SUMIFS(RTC!$V:$V,RTC!$M:$M,YEAR($A$2),RTC!$I:$I,"2500",RTC!$L:$L,"DAY",RTC!$N:$N,+IF(RIGHT(imput!BS1,3)="TTC","Gross","Net"))</f>
        <v>0</v>
      </c>
      <c r="BT2" s="29">
        <v>0</v>
      </c>
      <c r="BU2" s="31"/>
      <c r="BV2" s="31"/>
      <c r="BW2" s="31"/>
      <c r="BX2" s="31"/>
      <c r="BY2" s="32">
        <f>+SUMIFS(RTC!$V:$V,RTC!$M:$M,YEAR($A$2),RTC!$I:$I,"2400",RTC!$L:$L,"DAY",RTC!$N:$N,+IF(RIGHT(imput!BY1,3)="TTC","Gross","Net"))</f>
        <v>0</v>
      </c>
      <c r="BZ2" s="32">
        <f>+SUMIFS(RTC!$V:$V,RTC!$M:$M,YEAR($A$2),RTC!$I:$I,"2400",RTC!$L:$L,"DAY",RTC!$N:$N,+IF(RIGHT(imput!BZ1,3)="TTC","Gross","Net"))</f>
        <v>0</v>
      </c>
      <c r="CA2" s="32">
        <f>+SUMIFS(RTC!$V:$V,RTC!$M:$M,YEAR($A$2),RTC!$I:$I,"2402",RTC!$L:$L,"DAY",RTC!$N:$N,+IF(RIGHT(imput!CA1,3)="TTC","Gross","Net"))</f>
        <v>0</v>
      </c>
      <c r="CB2" s="32">
        <f>+SUMIFS(RTC!$V:$V,RTC!$M:$M,YEAR($A$2),RTC!$I:$I,"2402",RTC!$L:$L,"DAY",RTC!$N:$N,+IF(RIGHT(imput!CB1,3)="TTC","Gross","Net"))</f>
        <v>0</v>
      </c>
      <c r="CC2" s="33">
        <f>+SUMIFS(RTC!$V:$V,RTC!$M:$M,YEAR($A$2),RTC!$I:$I,"2201",RTC!$L:$L,"DAY",RTC!$N:$N,+IF(RIGHT(imput!CC1,3)="TTC","Gross","Net"))+SUMIFS(RTC!$V:$V,RTC!$M:$M,YEAR($A$2),RTC!$I:$I,"2205",RTC!$L:$L,"DAY",RTC!$N:$N,+IF(RIGHT(imput!CC1,3)="TTC","Gross","Net"))+SUMIFS(RTC!$V:$V,RTC!$M:$M,YEAR($A$2),RTC!$I:$I,"2209",RTC!$L:$L,"DAY",RTC!$N:$N,+IF(RIGHT(imput!CC1,3)="TTC","Gross","Net"))+SUMIFS(RTC!$V:$V,RTC!$M:$M,YEAR($A$2),RTC!$I:$I,"2221",RTC!$L:$L,"DAY",RTC!$N:$N,+IF(RIGHT(imput!CC1,3)="TTC","Gross","Net"))+SUMIFS(RTC!$V:$V,RTC!$M:$M,YEAR($A$2),RTC!$I:$I,"2231",RTC!$L:$L,"DAY",RTC!$N:$N,+IF(RIGHT(imput!CC1,3)="TTC","Gross","Net"))+SUMIFS(RTC!$V:$V,RTC!$M:$M,YEAR($A$2),RTC!$I:$I,"2211",RTC!$L:$L,"DAY",RTC!$N:$N,+IF(RIGHT(imput!CC1,3)="TTC","Gross","Net"))</f>
        <v>82</v>
      </c>
      <c r="CD2" s="33">
        <f>+SUMIFS(RTC!$V:$V,RTC!$M:$M,YEAR($A$2),RTC!$I:$I,"2201",RTC!$L:$L,"DAY",RTC!$N:$N,+IF(RIGHT(imput!CD1,3)="TTC","Gross","Net"))+SUMIFS(RTC!$V:$V,RTC!$M:$M,YEAR($A$2),RTC!$I:$I,"2205",RTC!$L:$L,"DAY",RTC!$N:$N,+IF(RIGHT(imput!CD1,3)="TTC","Gross","Net"))+SUMIFS(RTC!$V:$V,RTC!$M:$M,YEAR($A$2),RTC!$I:$I,"2209",RTC!$L:$L,"DAY",RTC!$N:$N,+IF(RIGHT(imput!CD1,3)="TTC","Gross","Net"))+SUMIFS(RTC!$V:$V,RTC!$M:$M,YEAR($A$2),RTC!$I:$I,"2221",RTC!$L:$L,"DAY",RTC!$N:$N,+IF(RIGHT(imput!CD1,3)="TTC","Gross","Net"))+SUMIFS(RTC!$V:$V,RTC!$M:$M,YEAR($A$2),RTC!$I:$I,"2231",RTC!$L:$L,"DAY",RTC!$N:$N,+IF(RIGHT(imput!CD1,3)="TTC","Gross","Net"))+SUMIFS(RTC!$V:$V,RTC!$M:$M,YEAR($A$2),RTC!$I:$I,"2211",RTC!$L:$L,"DAY",RTC!$N:$N,+IF(RIGHT(imput!CD1,3)="TTC","Gross","Net"))</f>
        <v>75.876746549999993</v>
      </c>
      <c r="CE2" s="33">
        <f>+SUMIFS(RTC!$V:$V,RTC!$M:$M,YEAR($A$2),RTC!$I:$I,"2200",RTC!$L:$L,"DAY",RTC!$N:$N,+IF(RIGHT(imput!CE1,3)="TTC","Gross","Net"))+SUMIFS(RTC!$V:$V,RTC!$M:$M,YEAR($A$2),RTC!$I:$I,"2204",RTC!$L:$L,"DAY",RTC!$N:$N,+IF(RIGHT(imput!CE1,3)="TTC","Gross","Net"))+SUMIFS(RTC!$V:$V,RTC!$M:$M,YEAR($A$2),RTC!$I:$I,"2208",RTC!$L:$L,"DAY",RTC!$N:$N,+IF(RIGHT(imput!CE1,3)="TTC","Gross","Net"))+SUMIFS(RTC!$V:$V,RTC!$M:$M,YEAR($A$2),RTC!$I:$I,"2220",RTC!$L:$L,"DAY",RTC!$N:$N,+IF(RIGHT(imput!CE1,3)="TTC","Gross","Net"))+SUMIFS(RTC!$V:$V,RTC!$M:$M,YEAR($A$2),RTC!$I:$I,"2230",RTC!$L:$L,"DAY",RTC!$N:$N,+IF(RIGHT(imput!CE1,3)="TTC","Gross","Net"))+SUMIFS(RTC!$V:$V,RTC!$M:$M,YEAR($A$2),RTC!$I:$I,"2210",RTC!$L:$L,"DAY",RTC!$N:$N,+IF(RIGHT(imput!CE1,3)="TTC","Gross","Net"))</f>
        <v>1913.5</v>
      </c>
      <c r="CF2" s="33">
        <f>+SUMIFS(RTC!$V:$V,RTC!$M:$M,YEAR($A$2),RTC!$I:$I,"2200",RTC!$L:$L,"DAY",RTC!$N:$N,+IF(RIGHT(imput!CF1,3)="TTC","Gross","Net"))+SUMIFS(RTC!$V:$V,RTC!$M:$M,YEAR($A$2),RTC!$I:$I,"2204",RTC!$L:$L,"DAY",RTC!$N:$N,+IF(RIGHT(imput!CF1,3)="TTC","Gross","Net"))+SUMIFS(RTC!$V:$V,RTC!$M:$M,YEAR($A$2),RTC!$I:$I,"2208",RTC!$L:$L,"DAY",RTC!$N:$N,+IF(RIGHT(imput!CF1,3)="TTC","Gross","Net"))+SUMIFS(RTC!$V:$V,RTC!$M:$M,YEAR($A$2),RTC!$I:$I,"2220",RTC!$L:$L,"DAY",RTC!$N:$N,+IF(RIGHT(imput!CF1,3)="TTC","Gross","Net"))+SUMIFS(RTC!$V:$V,RTC!$M:$M,YEAR($A$2),RTC!$I:$I,"2230",RTC!$L:$L,"DAY",RTC!$N:$N,+IF(RIGHT(imput!CF1,3)="TTC","Gross","Net"))+SUMIFS(RTC!$V:$V,RTC!$M:$M,YEAR($A$2),RTC!$I:$I,"2210",RTC!$L:$L,"DAY",RTC!$N:$N,+IF(RIGHT(imput!CF1,3)="TTC","Gross","Net"))</f>
        <v>1770.611641</v>
      </c>
      <c r="CG2" s="34">
        <f>+SUMIFS(RTC!$V:$V,RTC!$M:$M,YEAR($A$2),RTC!$I:$I,"3006",RTC!$L:$L,"DAY",RTC!$N:$N,+IF(RIGHT(imput!CG1,3)="TTC","Gross","Net"))</f>
        <v>0</v>
      </c>
      <c r="CH2" s="34">
        <f>+SUMIFS(RTC!$V:$V,RTC!$M:$M,YEAR($A$2),RTC!$I:$I,"3006",RTC!$L:$L,"DAY",RTC!$N:$N,+IF(RIGHT(imput!CH1,3)="TTC","Gross","Net"))</f>
        <v>0</v>
      </c>
      <c r="CI2" s="34">
        <f>+SUMIFS(RTC!$V:$V,RTC!$M:$M,YEAR($A$2),RTC!$I:$I,"3008",RTC!$L:$L,"DAY",RTC!$N:$N,+IF(RIGHT(imput!CI1,3)="TTC","Gross","Net"))</f>
        <v>0</v>
      </c>
      <c r="CJ2" s="34">
        <f>+SUMIFS(RTC!$V:$V,RTC!$M:$M,YEAR($A$2),RTC!$I:$I,"3008",RTC!$L:$L,"DAY",RTC!$N:$N,+IF(RIGHT(imput!CJ1,3)="TTC","Gross","Net"))</f>
        <v>0</v>
      </c>
      <c r="CK2" s="34">
        <f>+SUMIFS(RTC!$V:$V,RTC!$M:$M,YEAR($A$2),RTC!$I:$I,"3007",RTC!$L:$L,"DAY",RTC!$N:$N,+IF(RIGHT(imput!CK1,3)="TTC","Gross","Net"))+SUMIFS(RTC!$V:$V,RTC!$M:$M,YEAR($A$2),RTC!$I:$I,"3047",RTC!$L:$L,"DAY",RTC!$N:$N,+IF(RIGHT(imput!CK1,3)="TTC","Gross","Net"))+SUMIFS(RTC!$V:$V,RTC!$M:$M,YEAR($A$2),RTC!$I:$I,"3057",RTC!$L:$L,"DAY",RTC!$N:$N,+IF(RIGHT(imput!CK1,3)="TTC","Gross","Net"))</f>
        <v>0</v>
      </c>
      <c r="CL2" s="34">
        <f>+SUMIFS(RTC!$V:$V,RTC!$M:$M,YEAR($A$2),RTC!$I:$I,"3007",RTC!$L:$L,"DAY",RTC!$N:$N,+IF(RIGHT(imput!CL1,3)="TTC","Gross","Net"))+SUMIFS(RTC!$V:$V,RTC!$M:$M,YEAR($A$2),RTC!$I:$I,"3047",RTC!$L:$L,"DAY",RTC!$N:$N,+IF(RIGHT(imput!CL1,3)="TTC","Gross","Net"))+SUMIFS(RTC!$V:$V,RTC!$M:$M,YEAR($A$2),RTC!$I:$I,"3057",RTC!$L:$L,"DAY",RTC!$N:$N,+IF(RIGHT(imput!CL1,3)="TTC","Gross","Net"))</f>
        <v>0</v>
      </c>
      <c r="CM2" s="31">
        <f>+SUMIFS(RTC!$V:$V,RTC!$M:$M,YEAR($A$2),RTC!$I:$I,"4302",RTC!$L:$L,"DAY",RTC!$N:$N,+IF(RIGHT(imput!CM1,3)="TTC","Gross","Net"))+SUMIFS(RTC!$V:$V,RTC!$M:$M,YEAR($A$2),RTC!$I:$I,"4420",RTC!$L:$L,"DAY",RTC!$N:$N,+IF(RIGHT(imput!CM1,3)="TTC","Gross","Net"))+SUMIFS(RTC!$V:$V,RTC!$M:$M,YEAR($A$2),RTC!$I:$I,"4400",RTC!$L:$L,"DAY",RTC!$N:$N,+IF(RIGHT(imput!CM1,3)="TTC","Gross","Net"))</f>
        <v>0</v>
      </c>
      <c r="CN2" s="31">
        <f>+SUMIFS(RTC!$V:$V,RTC!$M:$M,YEAR($A$2),RTC!$I:$I,"4302",RTC!$L:$L,"DAY",RTC!$N:$N,+IF(RIGHT(imput!CN1,3)="TTC","Gross","Net"))+SUMIFS(RTC!$V:$V,RTC!$M:$M,YEAR($A$2),RTC!$I:$I,"4420",RTC!$L:$L,"DAY",RTC!$N:$N,+IF(RIGHT(imput!CN1,3)="TTC","Gross","Net"))+SUMIFS(RTC!$V:$V,RTC!$M:$M,YEAR($A$2),RTC!$I:$I,"4400",RTC!$L:$L,"DAY",RTC!$N:$N,+IF(RIGHT(imput!CN1,3)="TTC","Gross","Net"))</f>
        <v>0</v>
      </c>
      <c r="CO2" s="31"/>
      <c r="CP2" s="31"/>
      <c r="CQ2" s="31"/>
      <c r="CR2" s="31"/>
      <c r="CS2" s="35">
        <f>+SUMIFS(RTC!$V:$V,RTC!$M:$M,YEAR($A$2),RTC!$I:$I,"3003",RTC!$L:$L,"DAY",RTC!$N:$N,+IF(RIGHT(imput!CS1,3)="TTC","Gross","Net"))</f>
        <v>0</v>
      </c>
      <c r="CT2" s="35">
        <f>+SUMIFS(RTC!$V:$V,RTC!$M:$M,YEAR($A$2),RTC!$I:$I,"3003",RTC!$L:$L,"DAY",RTC!$N:$N,+IF(RIGHT(imput!CT1,3)="TTC","Gross","Net"))</f>
        <v>0</v>
      </c>
      <c r="CU2" s="35">
        <f>+SUMIFS(RTC!$V:$V,RTC!$M:$M,YEAR($A$2),RTC!$I:$I,"3030",RTC!$L:$L,"DAY",RTC!$N:$N,+IF(RIGHT(imput!CU1,3)="TTC","Gross","Net"))</f>
        <v>0</v>
      </c>
      <c r="CV2" s="35">
        <f>+SUMIFS(RTC!$V:$V,RTC!$M:$M,YEAR($A$2),RTC!$I:$I,"3030",RTC!$L:$L,"DAY",RTC!$N:$N,+IF(RIGHT(imput!CV1,3)="TTC","Gross","Net"))</f>
        <v>0</v>
      </c>
      <c r="CW2" s="35">
        <f>+SUMIFS(RTC!$V:$V,RTC!$M:$M,YEAR($A$2),RTC!$I:$I,"3018",RTC!$L:$L,"DAY",RTC!$N:$N,+IF(RIGHT(imput!CW1,3)="TTC","Gross","Net"))+SUMIFS(RTC!$V:$V,RTC!$M:$M,YEAR($A$2),RTC!$I:$I,"3000",RTC!$L:$L,"DAY",RTC!$N:$N,+IF(RIGHT(imput!CW1,3)="TTC","Gross","Net"))+SUMIFS(RTC!$V:$V,RTC!$M:$M,YEAR($A$2),RTC!$I:$I,"1005",RTC!$L:$L,"DAY",RTC!$N:$N,+IF(RIGHT(imput!CW1,3)="TTC","Gross","Net"))+SUMIFS(RTC!$V:$V,RTC!$M:$M,YEAR($A$2),RTC!$I:$I,"3019",RTC!$L:$L,"DAY",RTC!$N:$N,+IF(RIGHT(imput!CW1,3)="TTC","Gross","Net"))+SUMIFS(RTC!$V:$V,RTC!$M:$M,YEAR($A$2),RTC!$I:$I,"3005",RTC!$L:$L,"DAY",RTC!$N:$N,+IF(RIGHT(imput!CW1,3)="TTC","Gross","Net"))+SUMIFS(RTC!$V:$V,RTC!$M:$M,YEAR($A$2),RTC!$I:$I,"1007",RTC!$L:$L,"DAY",RTC!$N:$N,+IF(RIGHT(imput!CW1,3)="TTC","Gross","Net"))+SUMIFS(RTC!$V:$V,RTC!$M:$M,YEAR($A$2),RTC!$I:$I,"5509",RTC!$L:$L,"DAY",RTC!$N:$N,+IF(RIGHT(imput!CW1,3)="TTC","Gross","Net"))</f>
        <v>45.8</v>
      </c>
      <c r="CX2" s="35">
        <f>+SUMIFS(RTC!$V:$V,RTC!$M:$M,YEAR($A$2),RTC!$I:$I,"3018",RTC!$L:$L,"DAY",RTC!$N:$N,+IF(RIGHT(imput!CX1,3)="TTC","Gross","Net"))+SUMIFS(RTC!$V:$V,RTC!$M:$M,YEAR($A$2),RTC!$I:$I,"3000",RTC!$L:$L,"DAY",RTC!$N:$N,+IF(RIGHT(imput!CX1,3)="TTC","Gross","Net"))+SUMIFS(RTC!$V:$V,RTC!$M:$M,YEAR($A$2),RTC!$I:$I,"1005",RTC!$L:$L,"DAY",RTC!$N:$N,+IF(RIGHT(imput!CX1,3)="TTC","Gross","Net"))+SUMIFS(RTC!$V:$V,RTC!$M:$M,YEAR($A$2),RTC!$I:$I,"3019",RTC!$L:$L,"DAY",RTC!$N:$N,+IF(RIGHT(imput!CX1,3)="TTC","Gross","Net"))+SUMIFS(RTC!$V:$V,RTC!$M:$M,YEAR($A$2),RTC!$I:$I,"3005",RTC!$L:$L,"DAY",RTC!$N:$N,+IF(RIGHT(imput!CX1,3)="TTC","Gross","Net"))+SUMIFS(RTC!$V:$V,RTC!$M:$M,YEAR($A$2),RTC!$I:$I,"1007",RTC!$L:$L,"DAY",RTC!$N:$N,+IF(RIGHT(imput!CX1,3)="TTC","Gross","Net"))+SUMIFS(RTC!$V:$V,RTC!$M:$M,YEAR($A$2),RTC!$I:$I,"5509",RTC!$L:$L,"DAY",RTC!$N:$N,+IF(RIGHT(imput!CX1,3)="TTC","Gross","Net"))</f>
        <v>42.379938930000002</v>
      </c>
      <c r="CY2" s="35">
        <f>+SUMIFS(RTC!V:V,RTC!$M:$M,YEAR($A$2),RTC!$L:$L,"DAY",RTC!$N:$N,IF(RIGHT(imput!CW1,3)="TTC","Gross","Net"))</f>
        <v>12490.374</v>
      </c>
      <c r="CZ2" s="35">
        <f>+SUMIFS(RTC!W:W,RTC!$M:$M,YEAR($A$2),RTC!$L:$L,"DAY",RTC!$N:$N,IF(RIGHT(imput!CX1,3)="TTC","Gross","Net"))</f>
        <v>11506.676002357</v>
      </c>
      <c r="DA2" s="35">
        <f>-SUMIFS([1]PTC!V:V,[1]PTC!M:M,YEAR(A2),[1]PTC!L:L,"DAY")+SUMIFS([1]PTC!V:V,[1]PTC!M:M,YEAR(A2),[1]PTC!L:L,"DAY",[1]PTC!I:I,"9400")+SUMIFS([1]PTC!V:V,[1]PTC!M:M,YEAR(A2),[1]PTC!L:L,"DAY",[1]PTC!I:I,"9013")+SUMIFS([1]PTC!V:V,[1]PTC!M:M,YEAR(A2),[1]PTC!L:L,"DAY",[1]PTC!I:I,"9014")-SUMIFS([1]FTS!$Q:$Q,[1]FTS!$M:$M,"9995")</f>
        <v>4980.2999999999993</v>
      </c>
      <c r="DB2" s="35">
        <f>+SUMIFS(RTC!$V:$V,RTC!$M:$M,YEAR($A$2),RTC!$I:$I,"4100",RTC!$L:$L,"DAY",RTC!$N:$N,+IF(RIGHT(imput!DB1,3)="TTC","Gross","Net"))</f>
        <v>0</v>
      </c>
      <c r="DD2" s="36"/>
    </row>
    <row r="3" spans="1:108" s="42" customFormat="1" x14ac:dyDescent="0.3">
      <c r="A3" s="37"/>
      <c r="B3" s="38"/>
      <c r="C3" s="39"/>
      <c r="D3" s="39"/>
      <c r="E3" s="39"/>
      <c r="F3" s="40" t="s">
        <v>106</v>
      </c>
      <c r="G3" s="39" t="s">
        <v>106</v>
      </c>
      <c r="H3" s="39"/>
      <c r="I3" s="39"/>
      <c r="J3" s="39"/>
      <c r="K3" s="39"/>
      <c r="L3" s="41"/>
      <c r="M3" s="41"/>
      <c r="N3" s="41" t="s">
        <v>106</v>
      </c>
      <c r="O3" s="41"/>
      <c r="P3" s="39"/>
      <c r="Q3" s="41" t="s">
        <v>106</v>
      </c>
      <c r="R3" s="41" t="s">
        <v>106</v>
      </c>
      <c r="S3" s="41" t="s">
        <v>106</v>
      </c>
      <c r="T3" s="41"/>
      <c r="U3" s="39"/>
      <c r="V3" s="41" t="s">
        <v>106</v>
      </c>
      <c r="W3" s="41"/>
      <c r="X3" s="41" t="s">
        <v>106</v>
      </c>
      <c r="Y3" s="41"/>
      <c r="Z3" s="39"/>
      <c r="AB3" s="41"/>
      <c r="AC3" s="39"/>
      <c r="AD3" s="41" t="s">
        <v>106</v>
      </c>
      <c r="AE3" s="43"/>
      <c r="AF3" s="41" t="s">
        <v>106</v>
      </c>
      <c r="AG3" s="41"/>
      <c r="AH3" s="39"/>
      <c r="AI3" s="41" t="s">
        <v>106</v>
      </c>
      <c r="AJ3" s="43"/>
      <c r="AK3" s="41" t="s">
        <v>106</v>
      </c>
      <c r="AL3" s="41"/>
      <c r="AM3" s="44"/>
      <c r="AO3" s="41"/>
      <c r="AP3" s="44"/>
      <c r="AQ3" s="41" t="s">
        <v>106</v>
      </c>
      <c r="AR3" s="43"/>
      <c r="AS3" s="41" t="s">
        <v>106</v>
      </c>
      <c r="AT3" s="43"/>
      <c r="AV3" s="41" t="s">
        <v>106</v>
      </c>
      <c r="AW3" s="43"/>
      <c r="AX3" s="41" t="s">
        <v>106</v>
      </c>
      <c r="AY3" s="43"/>
      <c r="AZ3" s="44"/>
      <c r="BA3" s="41" t="s">
        <v>106</v>
      </c>
      <c r="BB3" s="44"/>
      <c r="BC3" s="41" t="s">
        <v>106</v>
      </c>
      <c r="BD3" s="41" t="s">
        <v>106</v>
      </c>
      <c r="BE3" s="41" t="s">
        <v>106</v>
      </c>
      <c r="BF3" s="41" t="s">
        <v>106</v>
      </c>
      <c r="BG3" s="44"/>
      <c r="BH3" s="41"/>
      <c r="BI3" s="41"/>
      <c r="BJ3" s="44"/>
      <c r="BK3" s="43"/>
      <c r="BL3" s="43"/>
      <c r="BM3" s="43"/>
      <c r="BN3" s="43"/>
      <c r="BO3" s="44"/>
      <c r="BP3" s="45" t="s">
        <v>106</v>
      </c>
      <c r="BQ3" s="43"/>
      <c r="BR3" s="45" t="s">
        <v>106</v>
      </c>
      <c r="BS3" s="45"/>
      <c r="BT3" s="44"/>
      <c r="BU3" s="43"/>
      <c r="BV3" s="43"/>
      <c r="BW3" s="43"/>
      <c r="BX3" s="43"/>
      <c r="BY3" s="32" t="s">
        <v>106</v>
      </c>
      <c r="BZ3" s="45" t="s">
        <v>106</v>
      </c>
      <c r="CA3" s="45" t="s">
        <v>106</v>
      </c>
      <c r="CB3" s="45" t="s">
        <v>106</v>
      </c>
      <c r="CC3" s="45" t="s">
        <v>106</v>
      </c>
      <c r="CD3" s="45"/>
      <c r="CE3" s="45" t="s">
        <v>106</v>
      </c>
      <c r="CF3" s="45"/>
      <c r="CG3" s="45" t="s">
        <v>106</v>
      </c>
      <c r="CH3" s="45" t="s">
        <v>106</v>
      </c>
      <c r="CI3" s="45" t="s">
        <v>106</v>
      </c>
      <c r="CJ3" s="45" t="s">
        <v>106</v>
      </c>
      <c r="CK3" s="45" t="s">
        <v>106</v>
      </c>
      <c r="CL3" s="45" t="s">
        <v>106</v>
      </c>
      <c r="CM3" s="45" t="s">
        <v>106</v>
      </c>
      <c r="CN3" s="45" t="s">
        <v>106</v>
      </c>
      <c r="CO3" s="45" t="s">
        <v>106</v>
      </c>
      <c r="CP3" s="45" t="s">
        <v>106</v>
      </c>
      <c r="CQ3" s="45" t="s">
        <v>106</v>
      </c>
      <c r="CR3" s="45" t="s">
        <v>106</v>
      </c>
      <c r="CS3" s="45" t="s">
        <v>106</v>
      </c>
      <c r="CT3" s="45" t="s">
        <v>106</v>
      </c>
      <c r="CU3" s="45" t="s">
        <v>106</v>
      </c>
      <c r="CV3" s="45" t="s">
        <v>106</v>
      </c>
      <c r="CW3" s="45" t="s">
        <v>106</v>
      </c>
      <c r="CX3" s="45" t="s">
        <v>106</v>
      </c>
      <c r="CY3" s="45" t="s">
        <v>107</v>
      </c>
      <c r="CZ3" s="45" t="s">
        <v>107</v>
      </c>
      <c r="DA3" s="45" t="s">
        <v>106</v>
      </c>
      <c r="DB3" s="45" t="s">
        <v>106</v>
      </c>
    </row>
    <row r="4" spans="1:108" s="42" customFormat="1" x14ac:dyDescent="0.3">
      <c r="A4" s="57"/>
      <c r="B4" s="45"/>
      <c r="C4" s="39"/>
      <c r="D4" s="39"/>
      <c r="E4" s="39"/>
      <c r="F4" s="39" t="str">
        <f>"&lt;"&amp;1900</f>
        <v>&lt;1900</v>
      </c>
      <c r="G4" s="39" t="str">
        <f>"&lt;"&amp;1900</f>
        <v>&lt;1900</v>
      </c>
      <c r="H4" s="39"/>
      <c r="I4" s="39"/>
      <c r="J4" s="39"/>
      <c r="K4" s="39"/>
      <c r="L4" s="41"/>
      <c r="M4" s="41"/>
      <c r="N4" s="41" t="s">
        <v>108</v>
      </c>
      <c r="O4" s="41"/>
      <c r="P4" s="39"/>
      <c r="Q4" s="41" t="s">
        <v>109</v>
      </c>
      <c r="R4" s="46" t="s">
        <v>110</v>
      </c>
      <c r="S4" s="41" t="s">
        <v>111</v>
      </c>
      <c r="T4" s="46"/>
      <c r="U4" s="39"/>
      <c r="V4" s="45" t="s">
        <v>112</v>
      </c>
      <c r="W4" s="41"/>
      <c r="X4" s="45">
        <v>2002</v>
      </c>
      <c r="Y4" s="41"/>
      <c r="Z4" s="39"/>
      <c r="AB4" s="41"/>
      <c r="AC4" s="39"/>
      <c r="AD4" s="45">
        <v>2313</v>
      </c>
      <c r="AE4" s="43"/>
      <c r="AF4" s="41" t="s">
        <v>113</v>
      </c>
      <c r="AG4" s="41"/>
      <c r="AH4" s="39"/>
      <c r="AI4" s="45">
        <v>2315</v>
      </c>
      <c r="AJ4" s="43"/>
      <c r="AK4" s="41" t="s">
        <v>114</v>
      </c>
      <c r="AL4" s="41"/>
      <c r="AM4" s="44"/>
      <c r="AO4" s="41"/>
      <c r="AP4" s="44"/>
      <c r="AQ4" s="46" t="s">
        <v>115</v>
      </c>
      <c r="AR4" s="43"/>
      <c r="AS4" s="46" t="s">
        <v>116</v>
      </c>
      <c r="AT4" s="43"/>
      <c r="AV4" s="46" t="s">
        <v>117</v>
      </c>
      <c r="AW4" s="43"/>
      <c r="AX4" s="47" t="s">
        <v>118</v>
      </c>
      <c r="AY4" s="43"/>
      <c r="AZ4" s="44"/>
      <c r="BA4" s="48" t="s">
        <v>119</v>
      </c>
      <c r="BB4" s="44"/>
      <c r="BC4" s="46" t="s">
        <v>120</v>
      </c>
      <c r="BD4" s="46" t="s">
        <v>120</v>
      </c>
      <c r="BE4" s="48" t="s">
        <v>121</v>
      </c>
      <c r="BF4" s="48" t="s">
        <v>121</v>
      </c>
      <c r="BG4" s="44"/>
      <c r="BH4" s="41"/>
      <c r="BI4" s="41"/>
      <c r="BJ4" s="44"/>
      <c r="BK4" s="43"/>
      <c r="BL4" s="43"/>
      <c r="BM4" s="43"/>
      <c r="BN4" s="43"/>
      <c r="BO4" s="44"/>
      <c r="BP4" s="46" t="s">
        <v>122</v>
      </c>
      <c r="BQ4" s="43"/>
      <c r="BR4" s="43" t="s">
        <v>123</v>
      </c>
      <c r="BS4" s="43"/>
      <c r="BT4" s="44"/>
      <c r="BU4" s="43"/>
      <c r="BV4" s="43"/>
      <c r="BW4" s="43"/>
      <c r="BX4" s="43"/>
      <c r="BY4" s="46" t="s">
        <v>124</v>
      </c>
      <c r="BZ4" s="46" t="s">
        <v>124</v>
      </c>
      <c r="CA4" s="48" t="s">
        <v>125</v>
      </c>
      <c r="CB4" s="48" t="s">
        <v>125</v>
      </c>
      <c r="CC4" s="48" t="s">
        <v>126</v>
      </c>
      <c r="CD4" s="49"/>
      <c r="CE4" s="46" t="s">
        <v>127</v>
      </c>
      <c r="CF4" s="49"/>
      <c r="CG4" s="48" t="s">
        <v>128</v>
      </c>
      <c r="CH4" s="43"/>
      <c r="CI4" s="48" t="s">
        <v>129</v>
      </c>
      <c r="CJ4" s="43"/>
      <c r="CK4" s="46" t="s">
        <v>130</v>
      </c>
      <c r="CL4" s="43"/>
      <c r="CM4" s="48" t="s">
        <v>131</v>
      </c>
      <c r="CN4" s="43"/>
      <c r="CO4" s="43"/>
      <c r="CP4" s="43"/>
      <c r="CQ4" s="43"/>
      <c r="CR4" s="43"/>
      <c r="CS4" s="48" t="s">
        <v>132</v>
      </c>
      <c r="CT4" s="43"/>
      <c r="CU4" s="46" t="s">
        <v>133</v>
      </c>
      <c r="CV4" s="43"/>
      <c r="CW4" s="50" t="s">
        <v>134</v>
      </c>
      <c r="CX4" s="43"/>
      <c r="CY4" s="48" t="s">
        <v>135</v>
      </c>
      <c r="CZ4" s="48" t="s">
        <v>135</v>
      </c>
      <c r="DA4" s="51"/>
      <c r="DB4" s="51"/>
      <c r="DD4" s="52"/>
    </row>
    <row r="5" spans="1:108" s="42" customFormat="1" x14ac:dyDescent="0.3">
      <c r="A5" s="45"/>
      <c r="B5" s="45"/>
      <c r="C5" s="39"/>
      <c r="D5" s="39"/>
      <c r="E5" s="39"/>
      <c r="F5" s="39"/>
      <c r="G5" s="39"/>
      <c r="H5" s="39"/>
      <c r="I5" s="39"/>
      <c r="J5" s="39"/>
      <c r="K5" s="39"/>
      <c r="L5" s="41"/>
      <c r="M5" s="41"/>
      <c r="N5" s="41" t="s">
        <v>136</v>
      </c>
      <c r="O5" s="41"/>
      <c r="P5" s="39"/>
      <c r="Q5" s="41" t="s">
        <v>137</v>
      </c>
      <c r="R5" s="48" t="s">
        <v>109</v>
      </c>
      <c r="S5" s="41" t="s">
        <v>138</v>
      </c>
      <c r="T5" s="48"/>
      <c r="U5" s="39"/>
      <c r="V5" s="45" t="s">
        <v>139</v>
      </c>
      <c r="W5" s="41"/>
      <c r="X5" s="45">
        <v>2022</v>
      </c>
      <c r="Y5" s="41"/>
      <c r="Z5" s="39"/>
      <c r="AA5" s="41"/>
      <c r="AB5" s="41"/>
      <c r="AC5" s="39"/>
      <c r="AD5" s="43"/>
      <c r="AE5" s="43"/>
      <c r="AF5" s="41"/>
      <c r="AG5" s="41"/>
      <c r="AH5" s="41"/>
      <c r="AI5" s="41"/>
      <c r="AJ5" s="41"/>
      <c r="AK5" s="41"/>
      <c r="AL5" s="41"/>
      <c r="AM5" s="44"/>
      <c r="AO5" s="41"/>
      <c r="AP5" s="44"/>
      <c r="AQ5" s="46" t="s">
        <v>140</v>
      </c>
      <c r="AR5" s="43"/>
      <c r="AS5" s="46" t="s">
        <v>141</v>
      </c>
      <c r="AT5" s="43"/>
      <c r="AU5" s="44"/>
      <c r="AV5" s="47" t="s">
        <v>142</v>
      </c>
      <c r="AW5" s="43"/>
      <c r="AX5" s="47" t="s">
        <v>143</v>
      </c>
      <c r="AY5" s="43"/>
      <c r="AZ5" s="44"/>
      <c r="BA5" s="48" t="s">
        <v>144</v>
      </c>
      <c r="BB5" s="44"/>
      <c r="BC5" s="48" t="s">
        <v>145</v>
      </c>
      <c r="BD5" s="48" t="s">
        <v>145</v>
      </c>
      <c r="BE5" s="46" t="s">
        <v>146</v>
      </c>
      <c r="BF5" s="46" t="s">
        <v>146</v>
      </c>
      <c r="BG5" s="44"/>
      <c r="BH5" s="41"/>
      <c r="BI5" s="41"/>
      <c r="BJ5" s="44"/>
      <c r="BK5" s="43"/>
      <c r="BL5" s="43"/>
      <c r="BM5" s="43"/>
      <c r="BN5" s="43"/>
      <c r="BO5" s="44"/>
      <c r="BP5" s="43"/>
      <c r="BQ5" s="43"/>
      <c r="BR5" s="43"/>
      <c r="BS5" s="43"/>
      <c r="BT5" s="44"/>
      <c r="BU5" s="43"/>
      <c r="BV5" s="43"/>
      <c r="BW5" s="43"/>
      <c r="BX5" s="43"/>
      <c r="BY5" s="43"/>
      <c r="BZ5" s="43"/>
      <c r="CA5" s="43"/>
      <c r="CB5" s="43"/>
      <c r="CC5" s="48" t="s">
        <v>147</v>
      </c>
      <c r="CD5" s="49"/>
      <c r="CE5" s="46" t="s">
        <v>148</v>
      </c>
      <c r="CF5" s="49"/>
      <c r="CG5" s="43"/>
      <c r="CH5" s="43"/>
      <c r="CI5" s="43"/>
      <c r="CJ5" s="43"/>
      <c r="CK5" s="46" t="s">
        <v>149</v>
      </c>
      <c r="CL5" s="43"/>
      <c r="CM5" s="46" t="s">
        <v>150</v>
      </c>
      <c r="CN5" s="43"/>
      <c r="CO5" s="43"/>
      <c r="CP5" s="43"/>
      <c r="CQ5" s="43"/>
      <c r="CR5" s="43"/>
      <c r="CS5" s="43"/>
      <c r="CT5" s="43"/>
      <c r="CU5" s="43"/>
      <c r="CV5" s="43"/>
      <c r="CW5" s="50" t="s">
        <v>151</v>
      </c>
      <c r="CX5" s="43"/>
      <c r="CY5" s="45" t="s">
        <v>106</v>
      </c>
      <c r="CZ5" s="45" t="s">
        <v>106</v>
      </c>
      <c r="DA5" s="51"/>
      <c r="DB5" s="51"/>
    </row>
    <row r="6" spans="1:108" s="42" customFormat="1" x14ac:dyDescent="0.3">
      <c r="A6" s="45"/>
      <c r="B6" s="45"/>
      <c r="C6" s="39"/>
      <c r="D6" s="39"/>
      <c r="E6" s="39"/>
      <c r="F6" s="39"/>
      <c r="G6" s="39"/>
      <c r="H6" s="39"/>
      <c r="I6" s="39"/>
      <c r="J6" s="39"/>
      <c r="K6" s="39"/>
      <c r="L6" s="41"/>
      <c r="M6" s="41"/>
      <c r="N6" s="41" t="s">
        <v>152</v>
      </c>
      <c r="O6" s="41"/>
      <c r="P6" s="39"/>
      <c r="Q6" s="45" t="s">
        <v>153</v>
      </c>
      <c r="R6" s="46" t="s">
        <v>137</v>
      </c>
      <c r="S6" s="41" t="s">
        <v>154</v>
      </c>
      <c r="T6" s="46"/>
      <c r="U6" s="39"/>
      <c r="V6" s="45" t="s">
        <v>155</v>
      </c>
      <c r="W6" s="41"/>
      <c r="X6" s="45">
        <v>2304</v>
      </c>
      <c r="Y6" s="41"/>
      <c r="Z6" s="39"/>
      <c r="AA6" s="41"/>
      <c r="AB6" s="41"/>
      <c r="AC6" s="39"/>
      <c r="AD6" s="43"/>
      <c r="AE6" s="43"/>
      <c r="AF6" s="41"/>
      <c r="AG6" s="41"/>
      <c r="AH6" s="41"/>
      <c r="AI6" s="41"/>
      <c r="AJ6" s="41"/>
      <c r="AK6" s="41"/>
      <c r="AL6" s="41"/>
      <c r="AM6" s="44"/>
      <c r="AO6" s="41"/>
      <c r="AP6" s="44"/>
      <c r="AQ6" s="46" t="s">
        <v>156</v>
      </c>
      <c r="AR6" s="43"/>
      <c r="AS6" s="46" t="s">
        <v>157</v>
      </c>
      <c r="AT6" s="43"/>
      <c r="AU6" s="44"/>
      <c r="AV6" s="43"/>
      <c r="AW6" s="43"/>
      <c r="AX6" s="43"/>
      <c r="AY6" s="43"/>
      <c r="AZ6" s="44"/>
      <c r="BA6" s="44"/>
      <c r="BB6" s="44"/>
      <c r="BC6" s="45"/>
      <c r="BD6" s="45"/>
      <c r="BE6" s="48"/>
      <c r="BF6" s="43"/>
      <c r="BG6" s="44"/>
      <c r="BH6" s="41"/>
      <c r="BI6" s="41"/>
      <c r="BJ6" s="44"/>
      <c r="BK6" s="43"/>
      <c r="BL6" s="43"/>
      <c r="BM6" s="43"/>
      <c r="BN6" s="43"/>
      <c r="BO6" s="44"/>
      <c r="BP6" s="43"/>
      <c r="BQ6" s="43"/>
      <c r="BR6" s="43"/>
      <c r="BS6" s="43"/>
      <c r="BT6" s="44"/>
      <c r="BU6" s="43"/>
      <c r="BV6" s="43"/>
      <c r="BW6" s="43"/>
      <c r="BX6" s="43"/>
      <c r="BY6" s="43"/>
      <c r="BZ6" s="43"/>
      <c r="CA6" s="43"/>
      <c r="CB6" s="43"/>
      <c r="CC6" s="48" t="s">
        <v>158</v>
      </c>
      <c r="CD6" s="49"/>
      <c r="CE6" s="46" t="s">
        <v>159</v>
      </c>
      <c r="CF6" s="49"/>
      <c r="CG6" s="43"/>
      <c r="CH6" s="43"/>
      <c r="CI6" s="43"/>
      <c r="CJ6" s="43"/>
      <c r="CK6" s="48" t="s">
        <v>160</v>
      </c>
      <c r="CL6" s="43"/>
      <c r="CM6" s="46" t="s">
        <v>161</v>
      </c>
      <c r="CN6" s="43"/>
      <c r="CO6" s="43"/>
      <c r="CP6" s="43"/>
      <c r="CQ6" s="43"/>
      <c r="CR6" s="43"/>
      <c r="CS6" s="43"/>
      <c r="CT6" s="43"/>
      <c r="CU6" s="43"/>
      <c r="CV6" s="43"/>
      <c r="CW6" s="50" t="s">
        <v>162</v>
      </c>
      <c r="CX6" s="43"/>
      <c r="CY6" s="46" t="s">
        <v>163</v>
      </c>
      <c r="CZ6" s="46" t="s">
        <v>163</v>
      </c>
      <c r="DA6" s="51"/>
      <c r="DB6" s="51"/>
    </row>
    <row r="7" spans="1:108" x14ac:dyDescent="0.3">
      <c r="C7"/>
      <c r="D7"/>
      <c r="E7"/>
      <c r="F7"/>
      <c r="G7"/>
      <c r="H7"/>
      <c r="I7"/>
      <c r="L7" s="41"/>
      <c r="M7" s="41"/>
      <c r="R7" s="48" t="s">
        <v>153</v>
      </c>
      <c r="S7" s="45" t="s">
        <v>164</v>
      </c>
      <c r="T7" s="48"/>
      <c r="X7" s="45">
        <v>2804</v>
      </c>
      <c r="AQ7" s="46" t="s">
        <v>165</v>
      </c>
      <c r="AS7" s="48" t="s">
        <v>166</v>
      </c>
      <c r="BE7" s="48"/>
      <c r="CC7" s="46" t="s">
        <v>167</v>
      </c>
      <c r="CE7" s="48" t="s">
        <v>168</v>
      </c>
      <c r="CW7" s="50" t="s">
        <v>169</v>
      </c>
      <c r="DA7" s="53"/>
    </row>
    <row r="8" spans="1:108" x14ac:dyDescent="0.3">
      <c r="C8"/>
      <c r="D8"/>
      <c r="E8"/>
      <c r="F8"/>
      <c r="G8"/>
      <c r="H8"/>
      <c r="I8"/>
      <c r="J8" s="54"/>
      <c r="K8" s="54"/>
      <c r="L8" s="41"/>
      <c r="M8" s="41"/>
      <c r="S8" s="45" t="s">
        <v>170</v>
      </c>
      <c r="X8" s="45">
        <v>2854</v>
      </c>
      <c r="AQ8" s="55" t="s">
        <v>171</v>
      </c>
      <c r="BE8" s="46"/>
      <c r="CC8" s="48" t="s">
        <v>172</v>
      </c>
      <c r="CE8" s="46" t="s">
        <v>173</v>
      </c>
      <c r="CW8" s="50" t="s">
        <v>174</v>
      </c>
    </row>
    <row r="9" spans="1:108" x14ac:dyDescent="0.3">
      <c r="C9"/>
      <c r="D9"/>
      <c r="E9"/>
      <c r="F9"/>
      <c r="G9"/>
      <c r="H9"/>
      <c r="I9"/>
      <c r="J9" s="54"/>
      <c r="K9" s="54"/>
      <c r="L9" s="41"/>
      <c r="M9" s="41"/>
      <c r="S9" s="45" t="s">
        <v>175</v>
      </c>
      <c r="CC9" s="46" t="s">
        <v>176</v>
      </c>
      <c r="CE9" s="48" t="s">
        <v>177</v>
      </c>
      <c r="CW9" s="50" t="s">
        <v>178</v>
      </c>
    </row>
    <row r="10" spans="1:108" x14ac:dyDescent="0.3">
      <c r="C10"/>
      <c r="D10"/>
      <c r="E10"/>
      <c r="F10"/>
      <c r="G10"/>
      <c r="H10"/>
      <c r="I10"/>
      <c r="J10" s="54"/>
      <c r="K10" s="54"/>
      <c r="L10" s="41"/>
      <c r="M10" s="41"/>
      <c r="S10" s="48" t="s">
        <v>179</v>
      </c>
      <c r="CW10" s="50" t="s">
        <v>180</v>
      </c>
    </row>
    <row r="11" spans="1:108" x14ac:dyDescent="0.3">
      <c r="C11"/>
      <c r="D11"/>
      <c r="E11"/>
      <c r="F11"/>
      <c r="G11"/>
      <c r="H11"/>
      <c r="I11"/>
      <c r="J11" s="54"/>
      <c r="K11" s="54"/>
      <c r="L11" s="41"/>
      <c r="M11" s="41"/>
      <c r="S11" s="46" t="s">
        <v>181</v>
      </c>
    </row>
    <row r="12" spans="1:108" x14ac:dyDescent="0.3">
      <c r="C12"/>
      <c r="D12"/>
      <c r="E12"/>
      <c r="F12"/>
      <c r="G12"/>
      <c r="H12"/>
      <c r="I12"/>
      <c r="J12" s="54"/>
      <c r="K12" s="54"/>
      <c r="L12" s="41"/>
      <c r="M12" s="41"/>
      <c r="S12" s="46" t="s">
        <v>182</v>
      </c>
    </row>
    <row r="13" spans="1:108" x14ac:dyDescent="0.3">
      <c r="C13"/>
      <c r="D13"/>
      <c r="E13"/>
      <c r="F13"/>
      <c r="G13"/>
      <c r="H13"/>
      <c r="I13"/>
      <c r="J13" s="54"/>
      <c r="K13" s="54"/>
      <c r="L13" s="41"/>
      <c r="M13" s="41"/>
      <c r="S13" s="48" t="s">
        <v>183</v>
      </c>
    </row>
    <row r="14" spans="1:108" x14ac:dyDescent="0.3">
      <c r="C14"/>
      <c r="D14"/>
      <c r="E14"/>
      <c r="F14"/>
      <c r="G14"/>
      <c r="H14"/>
      <c r="I14"/>
      <c r="J14" s="54"/>
      <c r="K14" s="54"/>
      <c r="L14" s="41"/>
      <c r="M14" s="41"/>
      <c r="S14" s="48" t="s">
        <v>184</v>
      </c>
      <c r="CX14" s="56"/>
    </row>
    <row r="15" spans="1:108" x14ac:dyDescent="0.3">
      <c r="C15"/>
      <c r="D15"/>
      <c r="E15"/>
      <c r="F15"/>
      <c r="G15"/>
      <c r="H15"/>
      <c r="I15"/>
      <c r="J15" s="54"/>
      <c r="K15" s="54"/>
      <c r="L15" s="41"/>
      <c r="M15" s="41"/>
      <c r="S15" s="46" t="s">
        <v>185</v>
      </c>
    </row>
    <row r="16" spans="1:108" x14ac:dyDescent="0.3">
      <c r="C16"/>
      <c r="D16"/>
      <c r="E16"/>
      <c r="F16"/>
      <c r="G16"/>
      <c r="H16"/>
      <c r="I16"/>
      <c r="J16" s="54"/>
      <c r="K16" s="54"/>
      <c r="S16" s="45" t="s">
        <v>110</v>
      </c>
    </row>
    <row r="17" spans="3:19" x14ac:dyDescent="0.3">
      <c r="C17"/>
      <c r="D17"/>
      <c r="E17"/>
      <c r="F17"/>
      <c r="G17"/>
      <c r="H17"/>
      <c r="I17"/>
      <c r="J17" s="54"/>
      <c r="K17" s="54"/>
      <c r="S17" s="50" t="s">
        <v>186</v>
      </c>
    </row>
    <row r="19" spans="3:19" x14ac:dyDescent="0.3">
      <c r="S19" t="s">
        <v>198</v>
      </c>
    </row>
    <row r="20" spans="3:19" x14ac:dyDescent="0.3">
      <c r="S20" s="45" t="s">
        <v>210</v>
      </c>
    </row>
    <row r="22" spans="3:19" x14ac:dyDescent="0.3">
      <c r="S22" t="s">
        <v>199</v>
      </c>
    </row>
    <row r="23" spans="3:19" x14ac:dyDescent="0.3">
      <c r="S23">
        <v>2023</v>
      </c>
    </row>
    <row r="24" spans="3:19" x14ac:dyDescent="0.3">
      <c r="S24"/>
    </row>
    <row r="25" spans="3:19" x14ac:dyDescent="0.3">
      <c r="S25"/>
    </row>
    <row r="26" spans="3:19" x14ac:dyDescent="0.3">
      <c r="S26" t="s">
        <v>200</v>
      </c>
    </row>
    <row r="27" spans="3:19" x14ac:dyDescent="0.3">
      <c r="S27" t="s">
        <v>211</v>
      </c>
    </row>
    <row r="29" spans="3:19" x14ac:dyDescent="0.3">
      <c r="S29" t="s">
        <v>208</v>
      </c>
    </row>
  </sheetData>
  <conditionalFormatting sqref="B2:B3">
    <cfRule type="timePeriod" dxfId="2" priority="1" timePeriod="lastMonth">
      <formula>AND(MONTH(B2)=MONTH(EDATE(TODAY(),0-1)),YEAR(B2)=YEAR(EDATE(TODAY(),0-1)))</formula>
    </cfRule>
    <cfRule type="timePeriod" dxfId="1" priority="2" timePeriod="lastWeek">
      <formula>AND(TODAY()-ROUNDDOWN(B2,0)&gt;=(WEEKDAY(TODAY())),TODAY()-ROUNDDOWN(B2,0)&lt;(WEEKDAY(TODAY())+7))</formula>
    </cfRule>
    <cfRule type="timePeriod" dxfId="0" priority="3" timePeriod="lastMonth">
      <formula>AND(MONTH(B2)=MONTH(EDATE(TODAY(),0-1)),YEAR(B2)=YEAR(EDATE(TODAY(),0-1)))</formula>
    </cfRule>
  </conditionalFormatting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4F3985-900C-4DF4-9A0C-7B8D1967CD04}">
  <sheetPr codeName="Feuil12"/>
  <dimension ref="A1:W1575"/>
  <sheetViews>
    <sheetView topLeftCell="G1" workbookViewId="0">
      <selection activeCell="V1" sqref="V1"/>
    </sheetView>
  </sheetViews>
  <sheetFormatPr baseColWidth="10" defaultRowHeight="14.4" x14ac:dyDescent="0.3"/>
  <sheetData>
    <row r="1" spans="1:23" x14ac:dyDescent="0.3">
      <c r="A1" t="s">
        <v>187</v>
      </c>
      <c r="B1" t="s">
        <v>188</v>
      </c>
      <c r="C1" t="s">
        <v>189</v>
      </c>
      <c r="D1" t="s">
        <v>190</v>
      </c>
      <c r="E1" t="s">
        <v>191</v>
      </c>
      <c r="F1" t="s">
        <v>192</v>
      </c>
      <c r="G1" t="s">
        <v>193</v>
      </c>
      <c r="H1" t="s">
        <v>194</v>
      </c>
      <c r="I1" t="s">
        <v>195</v>
      </c>
      <c r="J1" t="s">
        <v>196</v>
      </c>
      <c r="K1" t="s">
        <v>197</v>
      </c>
      <c r="L1" t="s">
        <v>198</v>
      </c>
      <c r="M1" t="s">
        <v>199</v>
      </c>
      <c r="N1" t="s">
        <v>200</v>
      </c>
      <c r="O1" t="s">
        <v>201</v>
      </c>
      <c r="P1" t="s">
        <v>202</v>
      </c>
      <c r="Q1" t="s">
        <v>203</v>
      </c>
      <c r="R1" t="s">
        <v>204</v>
      </c>
      <c r="S1" t="s">
        <v>205</v>
      </c>
      <c r="T1" t="s">
        <v>206</v>
      </c>
      <c r="U1" t="s">
        <v>207</v>
      </c>
      <c r="V1" t="s">
        <v>208</v>
      </c>
      <c r="W1" t="s">
        <v>209</v>
      </c>
    </row>
    <row r="2" spans="1:23" x14ac:dyDescent="0.3">
      <c r="A2" t="s">
        <v>212</v>
      </c>
      <c r="H2">
        <v>1000</v>
      </c>
      <c r="I2">
        <v>1000</v>
      </c>
      <c r="J2" t="s">
        <v>213</v>
      </c>
      <c r="K2">
        <v>1</v>
      </c>
      <c r="L2" t="s">
        <v>210</v>
      </c>
      <c r="M2">
        <v>2023</v>
      </c>
      <c r="N2" t="s">
        <v>211</v>
      </c>
      <c r="O2">
        <v>12490.374</v>
      </c>
      <c r="P2">
        <v>12490.374</v>
      </c>
      <c r="Q2">
        <v>12490.374</v>
      </c>
      <c r="R2">
        <v>12490.374</v>
      </c>
      <c r="S2">
        <v>12490.374</v>
      </c>
      <c r="T2">
        <v>12490.374</v>
      </c>
      <c r="U2" t="s">
        <v>214</v>
      </c>
      <c r="V2">
        <v>5811.0739999999996</v>
      </c>
      <c r="W2">
        <v>5811.0739999999996</v>
      </c>
    </row>
    <row r="3" spans="1:23" x14ac:dyDescent="0.3">
      <c r="A3" t="s">
        <v>212</v>
      </c>
      <c r="H3">
        <v>1000</v>
      </c>
      <c r="I3">
        <v>1000</v>
      </c>
      <c r="J3" t="s">
        <v>213</v>
      </c>
      <c r="K3">
        <v>2</v>
      </c>
      <c r="L3" t="s">
        <v>210</v>
      </c>
      <c r="M3">
        <v>2023</v>
      </c>
      <c r="N3" t="s">
        <v>215</v>
      </c>
      <c r="O3">
        <v>11506.675999999999</v>
      </c>
      <c r="P3">
        <v>11506.675999999999</v>
      </c>
      <c r="Q3">
        <v>11506.675999999999</v>
      </c>
      <c r="R3">
        <v>11506.675999999999</v>
      </c>
      <c r="S3">
        <v>11506.675999999999</v>
      </c>
      <c r="T3">
        <v>11506.675999999999</v>
      </c>
      <c r="U3" t="s">
        <v>214</v>
      </c>
      <c r="V3">
        <v>5377.1388909999996</v>
      </c>
      <c r="W3">
        <v>5377.1388909999996</v>
      </c>
    </row>
    <row r="4" spans="1:23" x14ac:dyDescent="0.3">
      <c r="A4" t="s">
        <v>212</v>
      </c>
      <c r="H4">
        <v>1000</v>
      </c>
      <c r="I4">
        <v>1000</v>
      </c>
      <c r="J4" t="s">
        <v>213</v>
      </c>
      <c r="K4">
        <v>11</v>
      </c>
      <c r="L4" t="s">
        <v>216</v>
      </c>
      <c r="M4">
        <v>2023</v>
      </c>
      <c r="N4" t="s">
        <v>211</v>
      </c>
      <c r="O4">
        <v>12490.374</v>
      </c>
      <c r="P4">
        <v>12490.374</v>
      </c>
      <c r="Q4">
        <v>12490.374</v>
      </c>
      <c r="R4">
        <v>12490.374</v>
      </c>
      <c r="S4">
        <v>12490.374</v>
      </c>
      <c r="T4">
        <v>12490.374</v>
      </c>
      <c r="U4" t="s">
        <v>214</v>
      </c>
      <c r="V4">
        <v>5811.0739999999996</v>
      </c>
      <c r="W4">
        <v>5811.0739999999996</v>
      </c>
    </row>
    <row r="5" spans="1:23" x14ac:dyDescent="0.3">
      <c r="A5" t="s">
        <v>212</v>
      </c>
      <c r="H5">
        <v>1000</v>
      </c>
      <c r="I5">
        <v>1000</v>
      </c>
      <c r="J5" t="s">
        <v>213</v>
      </c>
      <c r="K5">
        <v>12</v>
      </c>
      <c r="L5" t="s">
        <v>216</v>
      </c>
      <c r="M5">
        <v>2023</v>
      </c>
      <c r="N5" t="s">
        <v>215</v>
      </c>
      <c r="O5">
        <v>11506.675999999999</v>
      </c>
      <c r="P5">
        <v>11506.675999999999</v>
      </c>
      <c r="Q5">
        <v>11506.675999999999</v>
      </c>
      <c r="R5">
        <v>11506.675999999999</v>
      </c>
      <c r="S5">
        <v>11506.675999999999</v>
      </c>
      <c r="T5">
        <v>11506.675999999999</v>
      </c>
      <c r="U5" t="s">
        <v>214</v>
      </c>
      <c r="V5">
        <v>5377.1388909999996</v>
      </c>
      <c r="W5">
        <v>5377.1388909999996</v>
      </c>
    </row>
    <row r="6" spans="1:23" x14ac:dyDescent="0.3">
      <c r="A6" t="s">
        <v>212</v>
      </c>
      <c r="H6">
        <v>1000</v>
      </c>
      <c r="I6">
        <v>1000</v>
      </c>
      <c r="J6" t="s">
        <v>213</v>
      </c>
      <c r="K6">
        <v>21</v>
      </c>
      <c r="L6" t="s">
        <v>217</v>
      </c>
      <c r="M6">
        <v>2023</v>
      </c>
      <c r="N6" t="s">
        <v>211</v>
      </c>
      <c r="O6">
        <v>3421074.4109999998</v>
      </c>
      <c r="P6">
        <v>3421074.4109999998</v>
      </c>
      <c r="Q6">
        <v>3421074.4109999998</v>
      </c>
      <c r="R6">
        <v>3421074.4109999998</v>
      </c>
      <c r="S6">
        <v>3421074.4109999998</v>
      </c>
      <c r="T6">
        <v>3421074.4109999998</v>
      </c>
      <c r="U6" t="s">
        <v>214</v>
      </c>
      <c r="V6">
        <v>1203727.281</v>
      </c>
      <c r="W6">
        <v>1203727.281</v>
      </c>
    </row>
    <row r="7" spans="1:23" x14ac:dyDescent="0.3">
      <c r="A7" t="s">
        <v>212</v>
      </c>
      <c r="H7">
        <v>1000</v>
      </c>
      <c r="I7">
        <v>1000</v>
      </c>
      <c r="J7" t="s">
        <v>213</v>
      </c>
      <c r="K7">
        <v>22</v>
      </c>
      <c r="L7" t="s">
        <v>217</v>
      </c>
      <c r="M7">
        <v>2023</v>
      </c>
      <c r="N7" t="s">
        <v>215</v>
      </c>
      <c r="O7">
        <v>3142875.8990000002</v>
      </c>
      <c r="P7">
        <v>3142875.8990000002</v>
      </c>
      <c r="Q7">
        <v>3142875.8990000002</v>
      </c>
      <c r="R7">
        <v>3142875.8990000002</v>
      </c>
      <c r="S7">
        <v>3142875.8990000002</v>
      </c>
      <c r="T7">
        <v>3142875.8990000002</v>
      </c>
      <c r="U7" t="s">
        <v>214</v>
      </c>
      <c r="V7">
        <v>1113840.3640000001</v>
      </c>
      <c r="W7">
        <v>1113840.3640000001</v>
      </c>
    </row>
    <row r="8" spans="1:23" x14ac:dyDescent="0.3">
      <c r="A8" t="s">
        <v>212</v>
      </c>
      <c r="H8">
        <v>1000</v>
      </c>
      <c r="I8">
        <v>1000</v>
      </c>
      <c r="J8" t="s">
        <v>213</v>
      </c>
      <c r="K8">
        <v>100</v>
      </c>
      <c r="L8" t="s">
        <v>210</v>
      </c>
      <c r="M8">
        <v>2022</v>
      </c>
      <c r="N8" t="s">
        <v>211</v>
      </c>
      <c r="O8">
        <v>7337.1869999999999</v>
      </c>
      <c r="P8">
        <v>7337.1869999999999</v>
      </c>
      <c r="Q8">
        <v>7337.1869999999999</v>
      </c>
      <c r="R8">
        <v>7337.1869999999999</v>
      </c>
      <c r="S8">
        <v>7337.1869999999999</v>
      </c>
      <c r="T8">
        <v>7337.1869999999999</v>
      </c>
      <c r="U8" t="s">
        <v>214</v>
      </c>
      <c r="V8">
        <v>4227.1869999999999</v>
      </c>
      <c r="W8">
        <v>4227.1869999999999</v>
      </c>
    </row>
    <row r="9" spans="1:23" x14ac:dyDescent="0.3">
      <c r="A9" t="s">
        <v>212</v>
      </c>
      <c r="H9">
        <v>1000</v>
      </c>
      <c r="I9">
        <v>1000</v>
      </c>
      <c r="J9" t="s">
        <v>213</v>
      </c>
      <c r="K9">
        <v>200</v>
      </c>
      <c r="L9" t="s">
        <v>210</v>
      </c>
      <c r="M9">
        <v>2022</v>
      </c>
      <c r="N9" t="s">
        <v>215</v>
      </c>
      <c r="O9">
        <v>6789.2911999999997</v>
      </c>
      <c r="P9">
        <v>6789.2911999999997</v>
      </c>
      <c r="Q9">
        <v>6789.2911999999997</v>
      </c>
      <c r="R9">
        <v>6789.2911999999997</v>
      </c>
      <c r="S9">
        <v>6789.2911999999997</v>
      </c>
      <c r="T9">
        <v>6789.2911999999997</v>
      </c>
      <c r="U9" t="s">
        <v>214</v>
      </c>
      <c r="V9">
        <v>3911.5267880000001</v>
      </c>
      <c r="W9">
        <v>3911.5267880000001</v>
      </c>
    </row>
    <row r="10" spans="1:23" x14ac:dyDescent="0.3">
      <c r="A10" t="s">
        <v>212</v>
      </c>
      <c r="H10">
        <v>1000</v>
      </c>
      <c r="I10">
        <v>1000</v>
      </c>
      <c r="J10" t="s">
        <v>213</v>
      </c>
      <c r="K10">
        <v>1100</v>
      </c>
      <c r="L10" t="s">
        <v>216</v>
      </c>
      <c r="M10">
        <v>2022</v>
      </c>
      <c r="N10" t="s">
        <v>211</v>
      </c>
      <c r="O10">
        <v>7337.1869999999999</v>
      </c>
      <c r="P10">
        <v>7337.1869999999999</v>
      </c>
      <c r="Q10">
        <v>7337.1869999999999</v>
      </c>
      <c r="R10">
        <v>7337.1869999999999</v>
      </c>
      <c r="S10">
        <v>7337.1869999999999</v>
      </c>
      <c r="T10">
        <v>7337.1869999999999</v>
      </c>
      <c r="U10" t="s">
        <v>214</v>
      </c>
      <c r="V10">
        <v>4227.1869999999999</v>
      </c>
      <c r="W10">
        <v>4227.1869999999999</v>
      </c>
    </row>
    <row r="11" spans="1:23" x14ac:dyDescent="0.3">
      <c r="A11" t="s">
        <v>212</v>
      </c>
      <c r="H11">
        <v>1000</v>
      </c>
      <c r="I11">
        <v>1000</v>
      </c>
      <c r="J11" t="s">
        <v>213</v>
      </c>
      <c r="K11">
        <v>1200</v>
      </c>
      <c r="L11" t="s">
        <v>216</v>
      </c>
      <c r="M11">
        <v>2022</v>
      </c>
      <c r="N11" t="s">
        <v>215</v>
      </c>
      <c r="O11">
        <v>6789.2911999999997</v>
      </c>
      <c r="P11">
        <v>6789.2911999999997</v>
      </c>
      <c r="Q11">
        <v>6789.2911999999997</v>
      </c>
      <c r="R11">
        <v>6789.2911999999997</v>
      </c>
      <c r="S11">
        <v>6789.2911999999997</v>
      </c>
      <c r="T11">
        <v>6789.2911999999997</v>
      </c>
      <c r="U11" t="s">
        <v>214</v>
      </c>
      <c r="V11">
        <v>3911.5267880000001</v>
      </c>
      <c r="W11">
        <v>3911.5267880000001</v>
      </c>
    </row>
    <row r="12" spans="1:23" x14ac:dyDescent="0.3">
      <c r="A12" t="s">
        <v>212</v>
      </c>
      <c r="H12">
        <v>1000</v>
      </c>
      <c r="I12">
        <v>1000</v>
      </c>
      <c r="J12" t="s">
        <v>213</v>
      </c>
      <c r="K12">
        <v>2100</v>
      </c>
      <c r="L12" t="s">
        <v>217</v>
      </c>
      <c r="M12">
        <v>2022</v>
      </c>
      <c r="N12" t="s">
        <v>211</v>
      </c>
      <c r="O12">
        <v>3045837.5109999999</v>
      </c>
      <c r="P12">
        <v>3045837.5109999999</v>
      </c>
      <c r="Q12">
        <v>3045837.5109999999</v>
      </c>
      <c r="R12">
        <v>3045837.5109999999</v>
      </c>
      <c r="S12">
        <v>3045837.5109999999</v>
      </c>
      <c r="T12">
        <v>3045837.5109999999</v>
      </c>
      <c r="U12" t="s">
        <v>214</v>
      </c>
      <c r="V12">
        <v>961150.80500000005</v>
      </c>
      <c r="W12">
        <v>961150.80500000005</v>
      </c>
    </row>
    <row r="13" spans="1:23" x14ac:dyDescent="0.3">
      <c r="A13" t="s">
        <v>212</v>
      </c>
      <c r="H13">
        <v>1000</v>
      </c>
      <c r="I13">
        <v>1000</v>
      </c>
      <c r="J13" t="s">
        <v>213</v>
      </c>
      <c r="K13">
        <v>2200</v>
      </c>
      <c r="L13" t="s">
        <v>217</v>
      </c>
      <c r="M13">
        <v>2022</v>
      </c>
      <c r="N13" t="s">
        <v>215</v>
      </c>
      <c r="O13">
        <v>2794505.5129999998</v>
      </c>
      <c r="P13">
        <v>2794505.5129999998</v>
      </c>
      <c r="Q13">
        <v>2794505.5129999998</v>
      </c>
      <c r="R13">
        <v>2794505.5129999998</v>
      </c>
      <c r="S13">
        <v>2794505.5129999998</v>
      </c>
      <c r="T13">
        <v>2794505.5129999998</v>
      </c>
      <c r="U13" t="s">
        <v>214</v>
      </c>
      <c r="V13">
        <v>889378.00029999996</v>
      </c>
      <c r="W13">
        <v>889378.00029999996</v>
      </c>
    </row>
    <row r="14" spans="1:23" x14ac:dyDescent="0.3">
      <c r="A14" t="s">
        <v>212</v>
      </c>
      <c r="H14">
        <v>1001</v>
      </c>
      <c r="I14">
        <v>1001</v>
      </c>
      <c r="J14" t="s">
        <v>218</v>
      </c>
      <c r="K14">
        <v>1</v>
      </c>
      <c r="L14" t="s">
        <v>210</v>
      </c>
      <c r="M14">
        <v>2023</v>
      </c>
      <c r="N14" t="s">
        <v>211</v>
      </c>
      <c r="O14">
        <v>12490.374</v>
      </c>
      <c r="P14">
        <v>12490.374</v>
      </c>
      <c r="Q14">
        <v>12490.374</v>
      </c>
      <c r="R14">
        <v>12490.374</v>
      </c>
      <c r="S14">
        <v>12490.374</v>
      </c>
      <c r="T14">
        <v>12490.374</v>
      </c>
      <c r="U14" t="s">
        <v>214</v>
      </c>
      <c r="V14">
        <v>0</v>
      </c>
      <c r="W14">
        <v>0</v>
      </c>
    </row>
    <row r="15" spans="1:23" x14ac:dyDescent="0.3">
      <c r="A15" t="s">
        <v>212</v>
      </c>
      <c r="H15">
        <v>1001</v>
      </c>
      <c r="I15">
        <v>1001</v>
      </c>
      <c r="J15" t="s">
        <v>218</v>
      </c>
      <c r="K15">
        <v>2</v>
      </c>
      <c r="L15" t="s">
        <v>210</v>
      </c>
      <c r="M15">
        <v>2023</v>
      </c>
      <c r="N15" t="s">
        <v>215</v>
      </c>
      <c r="O15">
        <v>11506.675999999999</v>
      </c>
      <c r="P15">
        <v>11506.675999999999</v>
      </c>
      <c r="Q15">
        <v>11506.675999999999</v>
      </c>
      <c r="R15">
        <v>11506.675999999999</v>
      </c>
      <c r="S15">
        <v>11506.675999999999</v>
      </c>
      <c r="T15">
        <v>11506.675999999999</v>
      </c>
      <c r="U15" t="s">
        <v>214</v>
      </c>
      <c r="V15">
        <v>0</v>
      </c>
      <c r="W15">
        <v>0</v>
      </c>
    </row>
    <row r="16" spans="1:23" x14ac:dyDescent="0.3">
      <c r="A16" t="s">
        <v>212</v>
      </c>
      <c r="H16">
        <v>1001</v>
      </c>
      <c r="I16">
        <v>1001</v>
      </c>
      <c r="J16" t="s">
        <v>218</v>
      </c>
      <c r="K16">
        <v>11</v>
      </c>
      <c r="L16" t="s">
        <v>216</v>
      </c>
      <c r="M16">
        <v>2023</v>
      </c>
      <c r="N16" t="s">
        <v>211</v>
      </c>
      <c r="O16">
        <v>12490.374</v>
      </c>
      <c r="P16">
        <v>12490.374</v>
      </c>
      <c r="Q16">
        <v>12490.374</v>
      </c>
      <c r="R16">
        <v>12490.374</v>
      </c>
      <c r="S16">
        <v>12490.374</v>
      </c>
      <c r="T16">
        <v>12490.374</v>
      </c>
      <c r="U16" t="s">
        <v>214</v>
      </c>
      <c r="V16">
        <v>0</v>
      </c>
      <c r="W16">
        <v>0</v>
      </c>
    </row>
    <row r="17" spans="1:23" x14ac:dyDescent="0.3">
      <c r="A17" t="s">
        <v>212</v>
      </c>
      <c r="H17">
        <v>1001</v>
      </c>
      <c r="I17">
        <v>1001</v>
      </c>
      <c r="J17" t="s">
        <v>218</v>
      </c>
      <c r="K17">
        <v>12</v>
      </c>
      <c r="L17" t="s">
        <v>216</v>
      </c>
      <c r="M17">
        <v>2023</v>
      </c>
      <c r="N17" t="s">
        <v>215</v>
      </c>
      <c r="O17">
        <v>11506.675999999999</v>
      </c>
      <c r="P17">
        <v>11506.675999999999</v>
      </c>
      <c r="Q17">
        <v>11506.675999999999</v>
      </c>
      <c r="R17">
        <v>11506.675999999999</v>
      </c>
      <c r="S17">
        <v>11506.675999999999</v>
      </c>
      <c r="T17">
        <v>11506.675999999999</v>
      </c>
      <c r="U17" t="s">
        <v>214</v>
      </c>
      <c r="V17">
        <v>0</v>
      </c>
      <c r="W17">
        <v>0</v>
      </c>
    </row>
    <row r="18" spans="1:23" x14ac:dyDescent="0.3">
      <c r="A18" t="s">
        <v>212</v>
      </c>
      <c r="H18">
        <v>1001</v>
      </c>
      <c r="I18">
        <v>1001</v>
      </c>
      <c r="J18" t="s">
        <v>218</v>
      </c>
      <c r="K18">
        <v>21</v>
      </c>
      <c r="L18" t="s">
        <v>217</v>
      </c>
      <c r="M18">
        <v>2023</v>
      </c>
      <c r="N18" t="s">
        <v>211</v>
      </c>
      <c r="O18">
        <v>3421074.4109999998</v>
      </c>
      <c r="P18">
        <v>3421074.4109999998</v>
      </c>
      <c r="Q18">
        <v>3421074.4109999998</v>
      </c>
      <c r="R18">
        <v>3421074.4109999998</v>
      </c>
      <c r="S18">
        <v>3421074.4109999998</v>
      </c>
      <c r="T18">
        <v>3421074.4109999998</v>
      </c>
      <c r="U18" t="s">
        <v>214</v>
      </c>
      <c r="V18">
        <v>0</v>
      </c>
      <c r="W18">
        <v>0</v>
      </c>
    </row>
    <row r="19" spans="1:23" x14ac:dyDescent="0.3">
      <c r="A19" t="s">
        <v>212</v>
      </c>
      <c r="H19">
        <v>1001</v>
      </c>
      <c r="I19">
        <v>1001</v>
      </c>
      <c r="J19" t="s">
        <v>218</v>
      </c>
      <c r="K19">
        <v>22</v>
      </c>
      <c r="L19" t="s">
        <v>217</v>
      </c>
      <c r="M19">
        <v>2023</v>
      </c>
      <c r="N19" t="s">
        <v>215</v>
      </c>
      <c r="O19">
        <v>3142875.8990000002</v>
      </c>
      <c r="P19">
        <v>3142875.8990000002</v>
      </c>
      <c r="Q19">
        <v>3142875.8990000002</v>
      </c>
      <c r="R19">
        <v>3142875.8990000002</v>
      </c>
      <c r="S19">
        <v>3142875.8990000002</v>
      </c>
      <c r="T19">
        <v>3142875.8990000002</v>
      </c>
      <c r="U19" t="s">
        <v>214</v>
      </c>
      <c r="V19">
        <v>0</v>
      </c>
      <c r="W19">
        <v>0</v>
      </c>
    </row>
    <row r="20" spans="1:23" x14ac:dyDescent="0.3">
      <c r="A20" t="s">
        <v>212</v>
      </c>
      <c r="H20">
        <v>1001</v>
      </c>
      <c r="I20">
        <v>1001</v>
      </c>
      <c r="J20" t="s">
        <v>218</v>
      </c>
      <c r="K20">
        <v>100</v>
      </c>
      <c r="L20" t="s">
        <v>210</v>
      </c>
      <c r="M20">
        <v>2022</v>
      </c>
      <c r="N20" t="s">
        <v>211</v>
      </c>
      <c r="O20">
        <v>7337.1869999999999</v>
      </c>
      <c r="P20">
        <v>7337.1869999999999</v>
      </c>
      <c r="Q20">
        <v>7337.1869999999999</v>
      </c>
      <c r="R20">
        <v>7337.1869999999999</v>
      </c>
      <c r="S20">
        <v>7337.1869999999999</v>
      </c>
      <c r="T20">
        <v>7337.1869999999999</v>
      </c>
      <c r="U20" t="s">
        <v>214</v>
      </c>
      <c r="V20">
        <v>0</v>
      </c>
      <c r="W20">
        <v>0</v>
      </c>
    </row>
    <row r="21" spans="1:23" x14ac:dyDescent="0.3">
      <c r="A21" t="s">
        <v>212</v>
      </c>
      <c r="H21">
        <v>1001</v>
      </c>
      <c r="I21">
        <v>1001</v>
      </c>
      <c r="J21" t="s">
        <v>218</v>
      </c>
      <c r="K21">
        <v>200</v>
      </c>
      <c r="L21" t="s">
        <v>210</v>
      </c>
      <c r="M21">
        <v>2022</v>
      </c>
      <c r="N21" t="s">
        <v>215</v>
      </c>
      <c r="O21">
        <v>6789.2911999999997</v>
      </c>
      <c r="P21">
        <v>6789.2911999999997</v>
      </c>
      <c r="Q21">
        <v>6789.2911999999997</v>
      </c>
      <c r="R21">
        <v>6789.2911999999997</v>
      </c>
      <c r="S21">
        <v>6789.2911999999997</v>
      </c>
      <c r="T21">
        <v>6789.2911999999997</v>
      </c>
      <c r="U21" t="s">
        <v>214</v>
      </c>
      <c r="V21">
        <v>0</v>
      </c>
      <c r="W21">
        <v>0</v>
      </c>
    </row>
    <row r="22" spans="1:23" x14ac:dyDescent="0.3">
      <c r="A22" t="s">
        <v>212</v>
      </c>
      <c r="H22">
        <v>1001</v>
      </c>
      <c r="I22">
        <v>1001</v>
      </c>
      <c r="J22" t="s">
        <v>218</v>
      </c>
      <c r="K22">
        <v>1100</v>
      </c>
      <c r="L22" t="s">
        <v>216</v>
      </c>
      <c r="M22">
        <v>2022</v>
      </c>
      <c r="N22" t="s">
        <v>211</v>
      </c>
      <c r="O22">
        <v>7337.1869999999999</v>
      </c>
      <c r="P22">
        <v>7337.1869999999999</v>
      </c>
      <c r="Q22">
        <v>7337.1869999999999</v>
      </c>
      <c r="R22">
        <v>7337.1869999999999</v>
      </c>
      <c r="S22">
        <v>7337.1869999999999</v>
      </c>
      <c r="T22">
        <v>7337.1869999999999</v>
      </c>
      <c r="U22" t="s">
        <v>214</v>
      </c>
      <c r="V22">
        <v>0</v>
      </c>
      <c r="W22">
        <v>0</v>
      </c>
    </row>
    <row r="23" spans="1:23" x14ac:dyDescent="0.3">
      <c r="A23" t="s">
        <v>212</v>
      </c>
      <c r="H23">
        <v>1001</v>
      </c>
      <c r="I23">
        <v>1001</v>
      </c>
      <c r="J23" t="s">
        <v>218</v>
      </c>
      <c r="K23">
        <v>1200</v>
      </c>
      <c r="L23" t="s">
        <v>216</v>
      </c>
      <c r="M23">
        <v>2022</v>
      </c>
      <c r="N23" t="s">
        <v>215</v>
      </c>
      <c r="O23">
        <v>6789.2911999999997</v>
      </c>
      <c r="P23">
        <v>6789.2911999999997</v>
      </c>
      <c r="Q23">
        <v>6789.2911999999997</v>
      </c>
      <c r="R23">
        <v>6789.2911999999997</v>
      </c>
      <c r="S23">
        <v>6789.2911999999997</v>
      </c>
      <c r="T23">
        <v>6789.2911999999997</v>
      </c>
      <c r="U23" t="s">
        <v>214</v>
      </c>
      <c r="V23">
        <v>0</v>
      </c>
      <c r="W23">
        <v>0</v>
      </c>
    </row>
    <row r="24" spans="1:23" x14ac:dyDescent="0.3">
      <c r="A24" t="s">
        <v>212</v>
      </c>
      <c r="H24">
        <v>1001</v>
      </c>
      <c r="I24">
        <v>1001</v>
      </c>
      <c r="J24" t="s">
        <v>218</v>
      </c>
      <c r="K24">
        <v>2100</v>
      </c>
      <c r="L24" t="s">
        <v>217</v>
      </c>
      <c r="M24">
        <v>2022</v>
      </c>
      <c r="N24" t="s">
        <v>211</v>
      </c>
      <c r="O24">
        <v>3045837.5109999999</v>
      </c>
      <c r="P24">
        <v>3045837.5109999999</v>
      </c>
      <c r="Q24">
        <v>3045837.5109999999</v>
      </c>
      <c r="R24">
        <v>3045837.5109999999</v>
      </c>
      <c r="S24">
        <v>3045837.5109999999</v>
      </c>
      <c r="T24">
        <v>3045837.5109999999</v>
      </c>
      <c r="U24" t="s">
        <v>214</v>
      </c>
      <c r="V24">
        <v>0</v>
      </c>
      <c r="W24">
        <v>0</v>
      </c>
    </row>
    <row r="25" spans="1:23" x14ac:dyDescent="0.3">
      <c r="A25" t="s">
        <v>212</v>
      </c>
      <c r="H25">
        <v>1001</v>
      </c>
      <c r="I25">
        <v>1001</v>
      </c>
      <c r="J25" t="s">
        <v>218</v>
      </c>
      <c r="K25">
        <v>2200</v>
      </c>
      <c r="L25" t="s">
        <v>217</v>
      </c>
      <c r="M25">
        <v>2022</v>
      </c>
      <c r="N25" t="s">
        <v>215</v>
      </c>
      <c r="O25">
        <v>2794505.5129999998</v>
      </c>
      <c r="P25">
        <v>2794505.5129999998</v>
      </c>
      <c r="Q25">
        <v>2794505.5129999998</v>
      </c>
      <c r="R25">
        <v>2794505.5129999998</v>
      </c>
      <c r="S25">
        <v>2794505.5129999998</v>
      </c>
      <c r="T25">
        <v>2794505.5129999998</v>
      </c>
      <c r="U25" t="s">
        <v>214</v>
      </c>
      <c r="V25">
        <v>0</v>
      </c>
      <c r="W25">
        <v>0</v>
      </c>
    </row>
    <row r="26" spans="1:23" x14ac:dyDescent="0.3">
      <c r="A26" t="s">
        <v>212</v>
      </c>
      <c r="H26">
        <v>1002</v>
      </c>
      <c r="I26">
        <v>1002</v>
      </c>
      <c r="J26" t="s">
        <v>219</v>
      </c>
      <c r="K26">
        <v>1</v>
      </c>
      <c r="L26" t="s">
        <v>210</v>
      </c>
      <c r="M26">
        <v>2023</v>
      </c>
      <c r="N26" t="s">
        <v>211</v>
      </c>
      <c r="O26">
        <v>12490.374</v>
      </c>
      <c r="P26">
        <v>12490.374</v>
      </c>
      <c r="Q26">
        <v>12490.374</v>
      </c>
      <c r="R26">
        <v>12490.374</v>
      </c>
      <c r="S26">
        <v>12490.374</v>
      </c>
      <c r="T26">
        <v>12490.374</v>
      </c>
      <c r="U26" t="s">
        <v>214</v>
      </c>
      <c r="V26">
        <v>0</v>
      </c>
      <c r="W26">
        <v>0</v>
      </c>
    </row>
    <row r="27" spans="1:23" x14ac:dyDescent="0.3">
      <c r="A27" t="s">
        <v>212</v>
      </c>
      <c r="H27">
        <v>1002</v>
      </c>
      <c r="I27">
        <v>1002</v>
      </c>
      <c r="J27" t="s">
        <v>219</v>
      </c>
      <c r="K27">
        <v>2</v>
      </c>
      <c r="L27" t="s">
        <v>210</v>
      </c>
      <c r="M27">
        <v>2023</v>
      </c>
      <c r="N27" t="s">
        <v>215</v>
      </c>
      <c r="O27">
        <v>11506.675999999999</v>
      </c>
      <c r="P27">
        <v>11506.675999999999</v>
      </c>
      <c r="Q27">
        <v>11506.675999999999</v>
      </c>
      <c r="R27">
        <v>11506.675999999999</v>
      </c>
      <c r="S27">
        <v>11506.675999999999</v>
      </c>
      <c r="T27">
        <v>11506.675999999999</v>
      </c>
      <c r="U27" t="s">
        <v>214</v>
      </c>
      <c r="V27">
        <v>0</v>
      </c>
      <c r="W27">
        <v>0</v>
      </c>
    </row>
    <row r="28" spans="1:23" x14ac:dyDescent="0.3">
      <c r="A28" t="s">
        <v>212</v>
      </c>
      <c r="H28">
        <v>1002</v>
      </c>
      <c r="I28">
        <v>1002</v>
      </c>
      <c r="J28" t="s">
        <v>219</v>
      </c>
      <c r="K28">
        <v>11</v>
      </c>
      <c r="L28" t="s">
        <v>216</v>
      </c>
      <c r="M28">
        <v>2023</v>
      </c>
      <c r="N28" t="s">
        <v>211</v>
      </c>
      <c r="O28">
        <v>12490.374</v>
      </c>
      <c r="P28">
        <v>12490.374</v>
      </c>
      <c r="Q28">
        <v>12490.374</v>
      </c>
      <c r="R28">
        <v>12490.374</v>
      </c>
      <c r="S28">
        <v>12490.374</v>
      </c>
      <c r="T28">
        <v>12490.374</v>
      </c>
      <c r="U28" t="s">
        <v>214</v>
      </c>
      <c r="V28">
        <v>0</v>
      </c>
      <c r="W28">
        <v>0</v>
      </c>
    </row>
    <row r="29" spans="1:23" x14ac:dyDescent="0.3">
      <c r="A29" t="s">
        <v>212</v>
      </c>
      <c r="H29">
        <v>1002</v>
      </c>
      <c r="I29">
        <v>1002</v>
      </c>
      <c r="J29" t="s">
        <v>219</v>
      </c>
      <c r="K29">
        <v>12</v>
      </c>
      <c r="L29" t="s">
        <v>216</v>
      </c>
      <c r="M29">
        <v>2023</v>
      </c>
      <c r="N29" t="s">
        <v>215</v>
      </c>
      <c r="O29">
        <v>11506.675999999999</v>
      </c>
      <c r="P29">
        <v>11506.675999999999</v>
      </c>
      <c r="Q29">
        <v>11506.675999999999</v>
      </c>
      <c r="R29">
        <v>11506.675999999999</v>
      </c>
      <c r="S29">
        <v>11506.675999999999</v>
      </c>
      <c r="T29">
        <v>11506.675999999999</v>
      </c>
      <c r="U29" t="s">
        <v>214</v>
      </c>
      <c r="V29">
        <v>0</v>
      </c>
      <c r="W29">
        <v>0</v>
      </c>
    </row>
    <row r="30" spans="1:23" x14ac:dyDescent="0.3">
      <c r="A30" t="s">
        <v>212</v>
      </c>
      <c r="H30">
        <v>1002</v>
      </c>
      <c r="I30">
        <v>1002</v>
      </c>
      <c r="J30" t="s">
        <v>219</v>
      </c>
      <c r="K30">
        <v>21</v>
      </c>
      <c r="L30" t="s">
        <v>217</v>
      </c>
      <c r="M30">
        <v>2023</v>
      </c>
      <c r="N30" t="s">
        <v>211</v>
      </c>
      <c r="O30">
        <v>3421074.4109999998</v>
      </c>
      <c r="P30">
        <v>3421074.4109999998</v>
      </c>
      <c r="Q30">
        <v>3421074.4109999998</v>
      </c>
      <c r="R30">
        <v>3421074.4109999998</v>
      </c>
      <c r="S30">
        <v>3421074.4109999998</v>
      </c>
      <c r="T30">
        <v>3421074.4109999998</v>
      </c>
      <c r="U30" t="s">
        <v>214</v>
      </c>
      <c r="V30">
        <v>0</v>
      </c>
      <c r="W30">
        <v>0</v>
      </c>
    </row>
    <row r="31" spans="1:23" x14ac:dyDescent="0.3">
      <c r="A31" t="s">
        <v>212</v>
      </c>
      <c r="H31">
        <v>1002</v>
      </c>
      <c r="I31">
        <v>1002</v>
      </c>
      <c r="J31" t="s">
        <v>219</v>
      </c>
      <c r="K31">
        <v>22</v>
      </c>
      <c r="L31" t="s">
        <v>217</v>
      </c>
      <c r="M31">
        <v>2023</v>
      </c>
      <c r="N31" t="s">
        <v>215</v>
      </c>
      <c r="O31">
        <v>3142875.8990000002</v>
      </c>
      <c r="P31">
        <v>3142875.8990000002</v>
      </c>
      <c r="Q31">
        <v>3142875.8990000002</v>
      </c>
      <c r="R31">
        <v>3142875.8990000002</v>
      </c>
      <c r="S31">
        <v>3142875.8990000002</v>
      </c>
      <c r="T31">
        <v>3142875.8990000002</v>
      </c>
      <c r="U31" t="s">
        <v>214</v>
      </c>
      <c r="V31">
        <v>0</v>
      </c>
      <c r="W31">
        <v>0</v>
      </c>
    </row>
    <row r="32" spans="1:23" x14ac:dyDescent="0.3">
      <c r="A32" t="s">
        <v>212</v>
      </c>
      <c r="H32">
        <v>1002</v>
      </c>
      <c r="I32">
        <v>1002</v>
      </c>
      <c r="J32" t="s">
        <v>219</v>
      </c>
      <c r="K32">
        <v>100</v>
      </c>
      <c r="L32" t="s">
        <v>210</v>
      </c>
      <c r="M32">
        <v>2022</v>
      </c>
      <c r="N32" t="s">
        <v>211</v>
      </c>
      <c r="O32">
        <v>7337.1869999999999</v>
      </c>
      <c r="P32">
        <v>7337.1869999999999</v>
      </c>
      <c r="Q32">
        <v>7337.1869999999999</v>
      </c>
      <c r="R32">
        <v>7337.1869999999999</v>
      </c>
      <c r="S32">
        <v>7337.1869999999999</v>
      </c>
      <c r="T32">
        <v>7337.1869999999999</v>
      </c>
      <c r="U32" t="s">
        <v>214</v>
      </c>
      <c r="V32">
        <v>0</v>
      </c>
      <c r="W32">
        <v>0</v>
      </c>
    </row>
    <row r="33" spans="1:23" x14ac:dyDescent="0.3">
      <c r="A33" t="s">
        <v>212</v>
      </c>
      <c r="H33">
        <v>1002</v>
      </c>
      <c r="I33">
        <v>1002</v>
      </c>
      <c r="J33" t="s">
        <v>219</v>
      </c>
      <c r="K33">
        <v>200</v>
      </c>
      <c r="L33" t="s">
        <v>210</v>
      </c>
      <c r="M33">
        <v>2022</v>
      </c>
      <c r="N33" t="s">
        <v>215</v>
      </c>
      <c r="O33">
        <v>6789.2911999999997</v>
      </c>
      <c r="P33">
        <v>6789.2911999999997</v>
      </c>
      <c r="Q33">
        <v>6789.2911999999997</v>
      </c>
      <c r="R33">
        <v>6789.2911999999997</v>
      </c>
      <c r="S33">
        <v>6789.2911999999997</v>
      </c>
      <c r="T33">
        <v>6789.2911999999997</v>
      </c>
      <c r="U33" t="s">
        <v>214</v>
      </c>
      <c r="V33">
        <v>0</v>
      </c>
      <c r="W33">
        <v>0</v>
      </c>
    </row>
    <row r="34" spans="1:23" x14ac:dyDescent="0.3">
      <c r="A34" t="s">
        <v>212</v>
      </c>
      <c r="H34">
        <v>1002</v>
      </c>
      <c r="I34">
        <v>1002</v>
      </c>
      <c r="J34" t="s">
        <v>219</v>
      </c>
      <c r="K34">
        <v>1100</v>
      </c>
      <c r="L34" t="s">
        <v>216</v>
      </c>
      <c r="M34">
        <v>2022</v>
      </c>
      <c r="N34" t="s">
        <v>211</v>
      </c>
      <c r="O34">
        <v>7337.1869999999999</v>
      </c>
      <c r="P34">
        <v>7337.1869999999999</v>
      </c>
      <c r="Q34">
        <v>7337.1869999999999</v>
      </c>
      <c r="R34">
        <v>7337.1869999999999</v>
      </c>
      <c r="S34">
        <v>7337.1869999999999</v>
      </c>
      <c r="T34">
        <v>7337.1869999999999</v>
      </c>
      <c r="U34" t="s">
        <v>214</v>
      </c>
      <c r="V34">
        <v>0</v>
      </c>
      <c r="W34">
        <v>0</v>
      </c>
    </row>
    <row r="35" spans="1:23" x14ac:dyDescent="0.3">
      <c r="A35" t="s">
        <v>212</v>
      </c>
      <c r="H35">
        <v>1002</v>
      </c>
      <c r="I35">
        <v>1002</v>
      </c>
      <c r="J35" t="s">
        <v>219</v>
      </c>
      <c r="K35">
        <v>1200</v>
      </c>
      <c r="L35" t="s">
        <v>216</v>
      </c>
      <c r="M35">
        <v>2022</v>
      </c>
      <c r="N35" t="s">
        <v>215</v>
      </c>
      <c r="O35">
        <v>6789.2911999999997</v>
      </c>
      <c r="P35">
        <v>6789.2911999999997</v>
      </c>
      <c r="Q35">
        <v>6789.2911999999997</v>
      </c>
      <c r="R35">
        <v>6789.2911999999997</v>
      </c>
      <c r="S35">
        <v>6789.2911999999997</v>
      </c>
      <c r="T35">
        <v>6789.2911999999997</v>
      </c>
      <c r="U35" t="s">
        <v>214</v>
      </c>
      <c r="V35">
        <v>0</v>
      </c>
      <c r="W35">
        <v>0</v>
      </c>
    </row>
    <row r="36" spans="1:23" x14ac:dyDescent="0.3">
      <c r="A36" t="s">
        <v>212</v>
      </c>
      <c r="H36">
        <v>1002</v>
      </c>
      <c r="I36">
        <v>1002</v>
      </c>
      <c r="J36" t="s">
        <v>219</v>
      </c>
      <c r="K36">
        <v>2100</v>
      </c>
      <c r="L36" t="s">
        <v>217</v>
      </c>
      <c r="M36">
        <v>2022</v>
      </c>
      <c r="N36" t="s">
        <v>211</v>
      </c>
      <c r="O36">
        <v>3045837.5109999999</v>
      </c>
      <c r="P36">
        <v>3045837.5109999999</v>
      </c>
      <c r="Q36">
        <v>3045837.5109999999</v>
      </c>
      <c r="R36">
        <v>3045837.5109999999</v>
      </c>
      <c r="S36">
        <v>3045837.5109999999</v>
      </c>
      <c r="T36">
        <v>3045837.5109999999</v>
      </c>
      <c r="U36" t="s">
        <v>214</v>
      </c>
      <c r="V36">
        <v>0</v>
      </c>
      <c r="W36">
        <v>0</v>
      </c>
    </row>
    <row r="37" spans="1:23" x14ac:dyDescent="0.3">
      <c r="A37" t="s">
        <v>212</v>
      </c>
      <c r="H37">
        <v>1002</v>
      </c>
      <c r="I37">
        <v>1002</v>
      </c>
      <c r="J37" t="s">
        <v>219</v>
      </c>
      <c r="K37">
        <v>2200</v>
      </c>
      <c r="L37" t="s">
        <v>217</v>
      </c>
      <c r="M37">
        <v>2022</v>
      </c>
      <c r="N37" t="s">
        <v>215</v>
      </c>
      <c r="O37">
        <v>2794505.5129999998</v>
      </c>
      <c r="P37">
        <v>2794505.5129999998</v>
      </c>
      <c r="Q37">
        <v>2794505.5129999998</v>
      </c>
      <c r="R37">
        <v>2794505.5129999998</v>
      </c>
      <c r="S37">
        <v>2794505.5129999998</v>
      </c>
      <c r="T37">
        <v>2794505.5129999998</v>
      </c>
      <c r="U37" t="s">
        <v>214</v>
      </c>
      <c r="V37">
        <v>0</v>
      </c>
      <c r="W37">
        <v>0</v>
      </c>
    </row>
    <row r="38" spans="1:23" x14ac:dyDescent="0.3">
      <c r="A38" t="s">
        <v>212</v>
      </c>
      <c r="H38">
        <v>1003</v>
      </c>
      <c r="I38">
        <v>1003</v>
      </c>
      <c r="J38" t="s">
        <v>220</v>
      </c>
      <c r="K38">
        <v>1</v>
      </c>
      <c r="L38" t="s">
        <v>210</v>
      </c>
      <c r="M38">
        <v>2023</v>
      </c>
      <c r="N38" t="s">
        <v>211</v>
      </c>
      <c r="O38">
        <v>12490.374</v>
      </c>
      <c r="P38">
        <v>12490.374</v>
      </c>
      <c r="Q38">
        <v>12490.374</v>
      </c>
      <c r="R38">
        <v>12490.374</v>
      </c>
      <c r="S38">
        <v>12490.374</v>
      </c>
      <c r="T38">
        <v>12490.374</v>
      </c>
      <c r="U38" t="s">
        <v>214</v>
      </c>
      <c r="V38">
        <v>0</v>
      </c>
      <c r="W38">
        <v>0</v>
      </c>
    </row>
    <row r="39" spans="1:23" x14ac:dyDescent="0.3">
      <c r="A39" t="s">
        <v>212</v>
      </c>
      <c r="H39">
        <v>1003</v>
      </c>
      <c r="I39">
        <v>1003</v>
      </c>
      <c r="J39" t="s">
        <v>220</v>
      </c>
      <c r="K39">
        <v>2</v>
      </c>
      <c r="L39" t="s">
        <v>210</v>
      </c>
      <c r="M39">
        <v>2023</v>
      </c>
      <c r="N39" t="s">
        <v>215</v>
      </c>
      <c r="O39">
        <v>11506.675999999999</v>
      </c>
      <c r="P39">
        <v>11506.675999999999</v>
      </c>
      <c r="Q39">
        <v>11506.675999999999</v>
      </c>
      <c r="R39">
        <v>11506.675999999999</v>
      </c>
      <c r="S39">
        <v>11506.675999999999</v>
      </c>
      <c r="T39">
        <v>11506.675999999999</v>
      </c>
      <c r="U39" t="s">
        <v>214</v>
      </c>
      <c r="V39">
        <v>0</v>
      </c>
      <c r="W39">
        <v>0</v>
      </c>
    </row>
    <row r="40" spans="1:23" x14ac:dyDescent="0.3">
      <c r="A40" t="s">
        <v>212</v>
      </c>
      <c r="H40">
        <v>1003</v>
      </c>
      <c r="I40">
        <v>1003</v>
      </c>
      <c r="J40" t="s">
        <v>220</v>
      </c>
      <c r="K40">
        <v>11</v>
      </c>
      <c r="L40" t="s">
        <v>216</v>
      </c>
      <c r="M40">
        <v>2023</v>
      </c>
      <c r="N40" t="s">
        <v>211</v>
      </c>
      <c r="O40">
        <v>12490.374</v>
      </c>
      <c r="P40">
        <v>12490.374</v>
      </c>
      <c r="Q40">
        <v>12490.374</v>
      </c>
      <c r="R40">
        <v>12490.374</v>
      </c>
      <c r="S40">
        <v>12490.374</v>
      </c>
      <c r="T40">
        <v>12490.374</v>
      </c>
      <c r="U40" t="s">
        <v>214</v>
      </c>
      <c r="V40">
        <v>0</v>
      </c>
      <c r="W40">
        <v>0</v>
      </c>
    </row>
    <row r="41" spans="1:23" x14ac:dyDescent="0.3">
      <c r="A41" t="s">
        <v>212</v>
      </c>
      <c r="H41">
        <v>1003</v>
      </c>
      <c r="I41">
        <v>1003</v>
      </c>
      <c r="J41" t="s">
        <v>220</v>
      </c>
      <c r="K41">
        <v>12</v>
      </c>
      <c r="L41" t="s">
        <v>216</v>
      </c>
      <c r="M41">
        <v>2023</v>
      </c>
      <c r="N41" t="s">
        <v>215</v>
      </c>
      <c r="O41">
        <v>11506.675999999999</v>
      </c>
      <c r="P41">
        <v>11506.675999999999</v>
      </c>
      <c r="Q41">
        <v>11506.675999999999</v>
      </c>
      <c r="R41">
        <v>11506.675999999999</v>
      </c>
      <c r="S41">
        <v>11506.675999999999</v>
      </c>
      <c r="T41">
        <v>11506.675999999999</v>
      </c>
      <c r="U41" t="s">
        <v>214</v>
      </c>
      <c r="V41">
        <v>0</v>
      </c>
      <c r="W41">
        <v>0</v>
      </c>
    </row>
    <row r="42" spans="1:23" x14ac:dyDescent="0.3">
      <c r="A42" t="s">
        <v>212</v>
      </c>
      <c r="H42">
        <v>1003</v>
      </c>
      <c r="I42">
        <v>1003</v>
      </c>
      <c r="J42" t="s">
        <v>220</v>
      </c>
      <c r="K42">
        <v>21</v>
      </c>
      <c r="L42" t="s">
        <v>217</v>
      </c>
      <c r="M42">
        <v>2023</v>
      </c>
      <c r="N42" t="s">
        <v>211</v>
      </c>
      <c r="O42">
        <v>3421074.4109999998</v>
      </c>
      <c r="P42">
        <v>3421074.4109999998</v>
      </c>
      <c r="Q42">
        <v>3421074.4109999998</v>
      </c>
      <c r="R42">
        <v>3421074.4109999998</v>
      </c>
      <c r="S42">
        <v>3421074.4109999998</v>
      </c>
      <c r="T42">
        <v>3421074.4109999998</v>
      </c>
      <c r="U42" t="s">
        <v>214</v>
      </c>
      <c r="V42">
        <v>690</v>
      </c>
      <c r="W42">
        <v>690</v>
      </c>
    </row>
    <row r="43" spans="1:23" x14ac:dyDescent="0.3">
      <c r="A43" t="s">
        <v>212</v>
      </c>
      <c r="H43">
        <v>1003</v>
      </c>
      <c r="I43">
        <v>1003</v>
      </c>
      <c r="J43" t="s">
        <v>220</v>
      </c>
      <c r="K43">
        <v>22</v>
      </c>
      <c r="L43" t="s">
        <v>217</v>
      </c>
      <c r="M43">
        <v>2023</v>
      </c>
      <c r="N43" t="s">
        <v>215</v>
      </c>
      <c r="O43">
        <v>3142875.8990000002</v>
      </c>
      <c r="P43">
        <v>3142875.8990000002</v>
      </c>
      <c r="Q43">
        <v>3142875.8990000002</v>
      </c>
      <c r="R43">
        <v>3142875.8990000002</v>
      </c>
      <c r="S43">
        <v>3142875.8990000002</v>
      </c>
      <c r="T43">
        <v>3142875.8990000002</v>
      </c>
      <c r="U43" t="s">
        <v>214</v>
      </c>
      <c r="V43">
        <v>638.47506250000004</v>
      </c>
      <c r="W43">
        <v>638.47506250000004</v>
      </c>
    </row>
    <row r="44" spans="1:23" x14ac:dyDescent="0.3">
      <c r="A44" t="s">
        <v>212</v>
      </c>
      <c r="H44">
        <v>1003</v>
      </c>
      <c r="I44">
        <v>1003</v>
      </c>
      <c r="J44" t="s">
        <v>220</v>
      </c>
      <c r="K44">
        <v>100</v>
      </c>
      <c r="L44" t="s">
        <v>210</v>
      </c>
      <c r="M44">
        <v>2022</v>
      </c>
      <c r="N44" t="s">
        <v>211</v>
      </c>
      <c r="O44">
        <v>7337.1869999999999</v>
      </c>
      <c r="P44">
        <v>7337.1869999999999</v>
      </c>
      <c r="Q44">
        <v>7337.1869999999999</v>
      </c>
      <c r="R44">
        <v>7337.1869999999999</v>
      </c>
      <c r="S44">
        <v>7337.1869999999999</v>
      </c>
      <c r="T44">
        <v>7337.1869999999999</v>
      </c>
      <c r="U44" t="s">
        <v>214</v>
      </c>
      <c r="V44">
        <v>0</v>
      </c>
      <c r="W44">
        <v>0</v>
      </c>
    </row>
    <row r="45" spans="1:23" x14ac:dyDescent="0.3">
      <c r="A45" t="s">
        <v>212</v>
      </c>
      <c r="H45">
        <v>1003</v>
      </c>
      <c r="I45">
        <v>1003</v>
      </c>
      <c r="J45" t="s">
        <v>220</v>
      </c>
      <c r="K45">
        <v>200</v>
      </c>
      <c r="L45" t="s">
        <v>210</v>
      </c>
      <c r="M45">
        <v>2022</v>
      </c>
      <c r="N45" t="s">
        <v>215</v>
      </c>
      <c r="O45">
        <v>6789.2911999999997</v>
      </c>
      <c r="P45">
        <v>6789.2911999999997</v>
      </c>
      <c r="Q45">
        <v>6789.2911999999997</v>
      </c>
      <c r="R45">
        <v>6789.2911999999997</v>
      </c>
      <c r="S45">
        <v>6789.2911999999997</v>
      </c>
      <c r="T45">
        <v>6789.2911999999997</v>
      </c>
      <c r="U45" t="s">
        <v>214</v>
      </c>
      <c r="V45">
        <v>0</v>
      </c>
      <c r="W45">
        <v>0</v>
      </c>
    </row>
    <row r="46" spans="1:23" x14ac:dyDescent="0.3">
      <c r="A46" t="s">
        <v>212</v>
      </c>
      <c r="H46">
        <v>1003</v>
      </c>
      <c r="I46">
        <v>1003</v>
      </c>
      <c r="J46" t="s">
        <v>220</v>
      </c>
      <c r="K46">
        <v>1100</v>
      </c>
      <c r="L46" t="s">
        <v>216</v>
      </c>
      <c r="M46">
        <v>2022</v>
      </c>
      <c r="N46" t="s">
        <v>211</v>
      </c>
      <c r="O46">
        <v>7337.1869999999999</v>
      </c>
      <c r="P46">
        <v>7337.1869999999999</v>
      </c>
      <c r="Q46">
        <v>7337.1869999999999</v>
      </c>
      <c r="R46">
        <v>7337.1869999999999</v>
      </c>
      <c r="S46">
        <v>7337.1869999999999</v>
      </c>
      <c r="T46">
        <v>7337.1869999999999</v>
      </c>
      <c r="U46" t="s">
        <v>214</v>
      </c>
      <c r="V46">
        <v>0</v>
      </c>
      <c r="W46">
        <v>0</v>
      </c>
    </row>
    <row r="47" spans="1:23" x14ac:dyDescent="0.3">
      <c r="A47" t="s">
        <v>212</v>
      </c>
      <c r="H47">
        <v>1003</v>
      </c>
      <c r="I47">
        <v>1003</v>
      </c>
      <c r="J47" t="s">
        <v>220</v>
      </c>
      <c r="K47">
        <v>1200</v>
      </c>
      <c r="L47" t="s">
        <v>216</v>
      </c>
      <c r="M47">
        <v>2022</v>
      </c>
      <c r="N47" t="s">
        <v>215</v>
      </c>
      <c r="O47">
        <v>6789.2911999999997</v>
      </c>
      <c r="P47">
        <v>6789.2911999999997</v>
      </c>
      <c r="Q47">
        <v>6789.2911999999997</v>
      </c>
      <c r="R47">
        <v>6789.2911999999997</v>
      </c>
      <c r="S47">
        <v>6789.2911999999997</v>
      </c>
      <c r="T47">
        <v>6789.2911999999997</v>
      </c>
      <c r="U47" t="s">
        <v>214</v>
      </c>
      <c r="V47">
        <v>0</v>
      </c>
      <c r="W47">
        <v>0</v>
      </c>
    </row>
    <row r="48" spans="1:23" x14ac:dyDescent="0.3">
      <c r="A48" t="s">
        <v>212</v>
      </c>
      <c r="H48">
        <v>1003</v>
      </c>
      <c r="I48">
        <v>1003</v>
      </c>
      <c r="J48" t="s">
        <v>220</v>
      </c>
      <c r="K48">
        <v>2100</v>
      </c>
      <c r="L48" t="s">
        <v>217</v>
      </c>
      <c r="M48">
        <v>2022</v>
      </c>
      <c r="N48" t="s">
        <v>211</v>
      </c>
      <c r="O48">
        <v>3045837.5109999999</v>
      </c>
      <c r="P48">
        <v>3045837.5109999999</v>
      </c>
      <c r="Q48">
        <v>3045837.5109999999</v>
      </c>
      <c r="R48">
        <v>3045837.5109999999</v>
      </c>
      <c r="S48">
        <v>3045837.5109999999</v>
      </c>
      <c r="T48">
        <v>3045837.5109999999</v>
      </c>
      <c r="U48" t="s">
        <v>214</v>
      </c>
      <c r="V48">
        <v>630</v>
      </c>
      <c r="W48">
        <v>630</v>
      </c>
    </row>
    <row r="49" spans="1:23" x14ac:dyDescent="0.3">
      <c r="A49" t="s">
        <v>212</v>
      </c>
      <c r="H49">
        <v>1003</v>
      </c>
      <c r="I49">
        <v>1003</v>
      </c>
      <c r="J49" t="s">
        <v>220</v>
      </c>
      <c r="K49">
        <v>2200</v>
      </c>
      <c r="L49" t="s">
        <v>217</v>
      </c>
      <c r="M49">
        <v>2022</v>
      </c>
      <c r="N49" t="s">
        <v>215</v>
      </c>
      <c r="O49">
        <v>2794505.5129999998</v>
      </c>
      <c r="P49">
        <v>2794505.5129999998</v>
      </c>
      <c r="Q49">
        <v>2794505.5129999998</v>
      </c>
      <c r="R49">
        <v>2794505.5129999998</v>
      </c>
      <c r="S49">
        <v>2794505.5129999998</v>
      </c>
      <c r="T49">
        <v>2794505.5129999998</v>
      </c>
      <c r="U49" t="s">
        <v>214</v>
      </c>
      <c r="V49">
        <v>582.9554918</v>
      </c>
      <c r="W49">
        <v>582.9554918</v>
      </c>
    </row>
    <row r="50" spans="1:23" x14ac:dyDescent="0.3">
      <c r="A50" t="s">
        <v>212</v>
      </c>
      <c r="H50">
        <v>1005</v>
      </c>
      <c r="I50">
        <v>1005</v>
      </c>
      <c r="J50" t="s">
        <v>221</v>
      </c>
      <c r="K50">
        <v>1</v>
      </c>
      <c r="L50" t="s">
        <v>210</v>
      </c>
      <c r="M50">
        <v>2023</v>
      </c>
      <c r="N50" t="s">
        <v>211</v>
      </c>
      <c r="O50">
        <v>12490.374</v>
      </c>
      <c r="P50">
        <v>12490.374</v>
      </c>
      <c r="Q50">
        <v>12490.374</v>
      </c>
      <c r="R50">
        <v>12490.374</v>
      </c>
      <c r="S50">
        <v>12490.374</v>
      </c>
      <c r="T50">
        <v>12490.374</v>
      </c>
      <c r="U50" t="s">
        <v>214</v>
      </c>
      <c r="V50">
        <v>0</v>
      </c>
      <c r="W50">
        <v>0</v>
      </c>
    </row>
    <row r="51" spans="1:23" x14ac:dyDescent="0.3">
      <c r="A51" t="s">
        <v>212</v>
      </c>
      <c r="H51">
        <v>1005</v>
      </c>
      <c r="I51">
        <v>1005</v>
      </c>
      <c r="J51" t="s">
        <v>221</v>
      </c>
      <c r="K51">
        <v>2</v>
      </c>
      <c r="L51" t="s">
        <v>210</v>
      </c>
      <c r="M51">
        <v>2023</v>
      </c>
      <c r="N51" t="s">
        <v>215</v>
      </c>
      <c r="O51">
        <v>11506.675999999999</v>
      </c>
      <c r="P51">
        <v>11506.675999999999</v>
      </c>
      <c r="Q51">
        <v>11506.675999999999</v>
      </c>
      <c r="R51">
        <v>11506.675999999999</v>
      </c>
      <c r="S51">
        <v>11506.675999999999</v>
      </c>
      <c r="T51">
        <v>11506.675999999999</v>
      </c>
      <c r="U51" t="s">
        <v>214</v>
      </c>
      <c r="V51">
        <v>0</v>
      </c>
      <c r="W51">
        <v>0</v>
      </c>
    </row>
    <row r="52" spans="1:23" x14ac:dyDescent="0.3">
      <c r="A52" t="s">
        <v>212</v>
      </c>
      <c r="H52">
        <v>1005</v>
      </c>
      <c r="I52">
        <v>1005</v>
      </c>
      <c r="J52" t="s">
        <v>221</v>
      </c>
      <c r="K52">
        <v>11</v>
      </c>
      <c r="L52" t="s">
        <v>216</v>
      </c>
      <c r="M52">
        <v>2023</v>
      </c>
      <c r="N52" t="s">
        <v>211</v>
      </c>
      <c r="O52">
        <v>12490.374</v>
      </c>
      <c r="P52">
        <v>12490.374</v>
      </c>
      <c r="Q52">
        <v>12490.374</v>
      </c>
      <c r="R52">
        <v>12490.374</v>
      </c>
      <c r="S52">
        <v>12490.374</v>
      </c>
      <c r="T52">
        <v>12490.374</v>
      </c>
      <c r="U52" t="s">
        <v>214</v>
      </c>
      <c r="V52">
        <v>0</v>
      </c>
      <c r="W52">
        <v>0</v>
      </c>
    </row>
    <row r="53" spans="1:23" x14ac:dyDescent="0.3">
      <c r="A53" t="s">
        <v>212</v>
      </c>
      <c r="H53">
        <v>1005</v>
      </c>
      <c r="I53">
        <v>1005</v>
      </c>
      <c r="J53" t="s">
        <v>221</v>
      </c>
      <c r="K53">
        <v>12</v>
      </c>
      <c r="L53" t="s">
        <v>216</v>
      </c>
      <c r="M53">
        <v>2023</v>
      </c>
      <c r="N53" t="s">
        <v>215</v>
      </c>
      <c r="O53">
        <v>11506.675999999999</v>
      </c>
      <c r="P53">
        <v>11506.675999999999</v>
      </c>
      <c r="Q53">
        <v>11506.675999999999</v>
      </c>
      <c r="R53">
        <v>11506.675999999999</v>
      </c>
      <c r="S53">
        <v>11506.675999999999</v>
      </c>
      <c r="T53">
        <v>11506.675999999999</v>
      </c>
      <c r="U53" t="s">
        <v>214</v>
      </c>
      <c r="V53">
        <v>0</v>
      </c>
      <c r="W53">
        <v>0</v>
      </c>
    </row>
    <row r="54" spans="1:23" x14ac:dyDescent="0.3">
      <c r="A54" t="s">
        <v>212</v>
      </c>
      <c r="H54">
        <v>1005</v>
      </c>
      <c r="I54">
        <v>1005</v>
      </c>
      <c r="J54" t="s">
        <v>221</v>
      </c>
      <c r="K54">
        <v>21</v>
      </c>
      <c r="L54" t="s">
        <v>217</v>
      </c>
      <c r="M54">
        <v>2023</v>
      </c>
      <c r="N54" t="s">
        <v>211</v>
      </c>
      <c r="O54">
        <v>3421074.4109999998</v>
      </c>
      <c r="P54">
        <v>3421074.4109999998</v>
      </c>
      <c r="Q54">
        <v>3421074.4109999998</v>
      </c>
      <c r="R54">
        <v>3421074.4109999998</v>
      </c>
      <c r="S54">
        <v>3421074.4109999998</v>
      </c>
      <c r="T54">
        <v>3421074.4109999998</v>
      </c>
      <c r="U54" t="s">
        <v>214</v>
      </c>
      <c r="V54">
        <v>14063.831</v>
      </c>
      <c r="W54">
        <v>14063.831</v>
      </c>
    </row>
    <row r="55" spans="1:23" x14ac:dyDescent="0.3">
      <c r="A55" t="s">
        <v>212</v>
      </c>
      <c r="H55">
        <v>1005</v>
      </c>
      <c r="I55">
        <v>1005</v>
      </c>
      <c r="J55" t="s">
        <v>221</v>
      </c>
      <c r="K55">
        <v>22</v>
      </c>
      <c r="L55" t="s">
        <v>217</v>
      </c>
      <c r="M55">
        <v>2023</v>
      </c>
      <c r="N55" t="s">
        <v>215</v>
      </c>
      <c r="O55">
        <v>3142875.8990000002</v>
      </c>
      <c r="P55">
        <v>3142875.8990000002</v>
      </c>
      <c r="Q55">
        <v>3142875.8990000002</v>
      </c>
      <c r="R55">
        <v>3142875.8990000002</v>
      </c>
      <c r="S55">
        <v>3142875.8990000002</v>
      </c>
      <c r="T55">
        <v>3142875.8990000002</v>
      </c>
      <c r="U55" t="s">
        <v>214</v>
      </c>
      <c r="V55">
        <v>13013.63098</v>
      </c>
      <c r="W55">
        <v>13013.63098</v>
      </c>
    </row>
    <row r="56" spans="1:23" x14ac:dyDescent="0.3">
      <c r="A56" t="s">
        <v>212</v>
      </c>
      <c r="H56">
        <v>1005</v>
      </c>
      <c r="I56">
        <v>1005</v>
      </c>
      <c r="J56" t="s">
        <v>221</v>
      </c>
      <c r="K56">
        <v>100</v>
      </c>
      <c r="L56" t="s">
        <v>210</v>
      </c>
      <c r="M56">
        <v>2022</v>
      </c>
      <c r="N56" t="s">
        <v>211</v>
      </c>
      <c r="O56">
        <v>7337.1869999999999</v>
      </c>
      <c r="P56">
        <v>7337.1869999999999</v>
      </c>
      <c r="Q56">
        <v>7337.1869999999999</v>
      </c>
      <c r="R56">
        <v>7337.1869999999999</v>
      </c>
      <c r="S56">
        <v>7337.1869999999999</v>
      </c>
      <c r="T56">
        <v>7337.1869999999999</v>
      </c>
      <c r="U56" t="s">
        <v>214</v>
      </c>
      <c r="V56">
        <v>0</v>
      </c>
      <c r="W56">
        <v>0</v>
      </c>
    </row>
    <row r="57" spans="1:23" x14ac:dyDescent="0.3">
      <c r="A57" t="s">
        <v>212</v>
      </c>
      <c r="H57">
        <v>1005</v>
      </c>
      <c r="I57">
        <v>1005</v>
      </c>
      <c r="J57" t="s">
        <v>221</v>
      </c>
      <c r="K57">
        <v>200</v>
      </c>
      <c r="L57" t="s">
        <v>210</v>
      </c>
      <c r="M57">
        <v>2022</v>
      </c>
      <c r="N57" t="s">
        <v>215</v>
      </c>
      <c r="O57">
        <v>6789.2911999999997</v>
      </c>
      <c r="P57">
        <v>6789.2911999999997</v>
      </c>
      <c r="Q57">
        <v>6789.2911999999997</v>
      </c>
      <c r="R57">
        <v>6789.2911999999997</v>
      </c>
      <c r="S57">
        <v>6789.2911999999997</v>
      </c>
      <c r="T57">
        <v>6789.2911999999997</v>
      </c>
      <c r="U57" t="s">
        <v>214</v>
      </c>
      <c r="V57">
        <v>0</v>
      </c>
      <c r="W57">
        <v>0</v>
      </c>
    </row>
    <row r="58" spans="1:23" x14ac:dyDescent="0.3">
      <c r="A58" t="s">
        <v>212</v>
      </c>
      <c r="H58">
        <v>1005</v>
      </c>
      <c r="I58">
        <v>1005</v>
      </c>
      <c r="J58" t="s">
        <v>221</v>
      </c>
      <c r="K58">
        <v>1100</v>
      </c>
      <c r="L58" t="s">
        <v>216</v>
      </c>
      <c r="M58">
        <v>2022</v>
      </c>
      <c r="N58" t="s">
        <v>211</v>
      </c>
      <c r="O58">
        <v>7337.1869999999999</v>
      </c>
      <c r="P58">
        <v>7337.1869999999999</v>
      </c>
      <c r="Q58">
        <v>7337.1869999999999</v>
      </c>
      <c r="R58">
        <v>7337.1869999999999</v>
      </c>
      <c r="S58">
        <v>7337.1869999999999</v>
      </c>
      <c r="T58">
        <v>7337.1869999999999</v>
      </c>
      <c r="U58" t="s">
        <v>214</v>
      </c>
      <c r="V58">
        <v>0</v>
      </c>
      <c r="W58">
        <v>0</v>
      </c>
    </row>
    <row r="59" spans="1:23" x14ac:dyDescent="0.3">
      <c r="A59" t="s">
        <v>212</v>
      </c>
      <c r="H59">
        <v>1005</v>
      </c>
      <c r="I59">
        <v>1005</v>
      </c>
      <c r="J59" t="s">
        <v>221</v>
      </c>
      <c r="K59">
        <v>1200</v>
      </c>
      <c r="L59" t="s">
        <v>216</v>
      </c>
      <c r="M59">
        <v>2022</v>
      </c>
      <c r="N59" t="s">
        <v>215</v>
      </c>
      <c r="O59">
        <v>6789.2911999999997</v>
      </c>
      <c r="P59">
        <v>6789.2911999999997</v>
      </c>
      <c r="Q59">
        <v>6789.2911999999997</v>
      </c>
      <c r="R59">
        <v>6789.2911999999997</v>
      </c>
      <c r="S59">
        <v>6789.2911999999997</v>
      </c>
      <c r="T59">
        <v>6789.2911999999997</v>
      </c>
      <c r="U59" t="s">
        <v>214</v>
      </c>
      <c r="V59">
        <v>0</v>
      </c>
      <c r="W59">
        <v>0</v>
      </c>
    </row>
    <row r="60" spans="1:23" x14ac:dyDescent="0.3">
      <c r="A60" t="s">
        <v>212</v>
      </c>
      <c r="H60">
        <v>1005</v>
      </c>
      <c r="I60">
        <v>1005</v>
      </c>
      <c r="J60" t="s">
        <v>221</v>
      </c>
      <c r="K60">
        <v>2100</v>
      </c>
      <c r="L60" t="s">
        <v>217</v>
      </c>
      <c r="M60">
        <v>2022</v>
      </c>
      <c r="N60" t="s">
        <v>211</v>
      </c>
      <c r="O60">
        <v>3045837.5109999999</v>
      </c>
      <c r="P60">
        <v>3045837.5109999999</v>
      </c>
      <c r="Q60">
        <v>3045837.5109999999</v>
      </c>
      <c r="R60">
        <v>3045837.5109999999</v>
      </c>
      <c r="S60">
        <v>3045837.5109999999</v>
      </c>
      <c r="T60">
        <v>3045837.5109999999</v>
      </c>
      <c r="U60" t="s">
        <v>214</v>
      </c>
      <c r="V60">
        <v>12501.269</v>
      </c>
      <c r="W60">
        <v>12501.269</v>
      </c>
    </row>
    <row r="61" spans="1:23" x14ac:dyDescent="0.3">
      <c r="A61" t="s">
        <v>212</v>
      </c>
      <c r="H61">
        <v>1005</v>
      </c>
      <c r="I61">
        <v>1005</v>
      </c>
      <c r="J61" t="s">
        <v>221</v>
      </c>
      <c r="K61">
        <v>2200</v>
      </c>
      <c r="L61" t="s">
        <v>217</v>
      </c>
      <c r="M61">
        <v>2022</v>
      </c>
      <c r="N61" t="s">
        <v>215</v>
      </c>
      <c r="O61">
        <v>2794505.5129999998</v>
      </c>
      <c r="P61">
        <v>2794505.5129999998</v>
      </c>
      <c r="Q61">
        <v>2794505.5129999998</v>
      </c>
      <c r="R61">
        <v>2794505.5129999998</v>
      </c>
      <c r="S61">
        <v>2794505.5129999998</v>
      </c>
      <c r="T61">
        <v>2794505.5129999998</v>
      </c>
      <c r="U61" t="s">
        <v>214</v>
      </c>
      <c r="V61">
        <v>11567.751459999999</v>
      </c>
      <c r="W61">
        <v>11567.751459999999</v>
      </c>
    </row>
    <row r="62" spans="1:23" x14ac:dyDescent="0.3">
      <c r="A62" t="s">
        <v>212</v>
      </c>
      <c r="H62">
        <v>1006</v>
      </c>
      <c r="I62">
        <v>1006</v>
      </c>
      <c r="J62" t="s">
        <v>222</v>
      </c>
      <c r="K62">
        <v>1</v>
      </c>
      <c r="L62" t="s">
        <v>210</v>
      </c>
      <c r="M62">
        <v>2023</v>
      </c>
      <c r="N62" t="s">
        <v>211</v>
      </c>
      <c r="O62">
        <v>12490.374</v>
      </c>
      <c r="P62">
        <v>12490.374</v>
      </c>
      <c r="Q62">
        <v>12490.374</v>
      </c>
      <c r="R62">
        <v>12490.374</v>
      </c>
      <c r="S62">
        <v>12490.374</v>
      </c>
      <c r="T62">
        <v>12490.374</v>
      </c>
      <c r="U62" t="s">
        <v>214</v>
      </c>
      <c r="V62">
        <v>0</v>
      </c>
      <c r="W62">
        <v>0</v>
      </c>
    </row>
    <row r="63" spans="1:23" x14ac:dyDescent="0.3">
      <c r="A63" t="s">
        <v>212</v>
      </c>
      <c r="H63">
        <v>1006</v>
      </c>
      <c r="I63">
        <v>1006</v>
      </c>
      <c r="J63" t="s">
        <v>222</v>
      </c>
      <c r="K63">
        <v>2</v>
      </c>
      <c r="L63" t="s">
        <v>210</v>
      </c>
      <c r="M63">
        <v>2023</v>
      </c>
      <c r="N63" t="s">
        <v>215</v>
      </c>
      <c r="O63">
        <v>11506.675999999999</v>
      </c>
      <c r="P63">
        <v>11506.675999999999</v>
      </c>
      <c r="Q63">
        <v>11506.675999999999</v>
      </c>
      <c r="R63">
        <v>11506.675999999999</v>
      </c>
      <c r="S63">
        <v>11506.675999999999</v>
      </c>
      <c r="T63">
        <v>11506.675999999999</v>
      </c>
      <c r="U63" t="s">
        <v>214</v>
      </c>
      <c r="V63">
        <v>0</v>
      </c>
      <c r="W63">
        <v>0</v>
      </c>
    </row>
    <row r="64" spans="1:23" x14ac:dyDescent="0.3">
      <c r="A64" t="s">
        <v>212</v>
      </c>
      <c r="H64">
        <v>1006</v>
      </c>
      <c r="I64">
        <v>1006</v>
      </c>
      <c r="J64" t="s">
        <v>222</v>
      </c>
      <c r="K64">
        <v>11</v>
      </c>
      <c r="L64" t="s">
        <v>216</v>
      </c>
      <c r="M64">
        <v>2023</v>
      </c>
      <c r="N64" t="s">
        <v>211</v>
      </c>
      <c r="O64">
        <v>12490.374</v>
      </c>
      <c r="P64">
        <v>12490.374</v>
      </c>
      <c r="Q64">
        <v>12490.374</v>
      </c>
      <c r="R64">
        <v>12490.374</v>
      </c>
      <c r="S64">
        <v>12490.374</v>
      </c>
      <c r="T64">
        <v>12490.374</v>
      </c>
      <c r="U64" t="s">
        <v>214</v>
      </c>
      <c r="V64">
        <v>0</v>
      </c>
      <c r="W64">
        <v>0</v>
      </c>
    </row>
    <row r="65" spans="1:23" x14ac:dyDescent="0.3">
      <c r="A65" t="s">
        <v>212</v>
      </c>
      <c r="H65">
        <v>1006</v>
      </c>
      <c r="I65">
        <v>1006</v>
      </c>
      <c r="J65" t="s">
        <v>222</v>
      </c>
      <c r="K65">
        <v>12</v>
      </c>
      <c r="L65" t="s">
        <v>216</v>
      </c>
      <c r="M65">
        <v>2023</v>
      </c>
      <c r="N65" t="s">
        <v>215</v>
      </c>
      <c r="O65">
        <v>11506.675999999999</v>
      </c>
      <c r="P65">
        <v>11506.675999999999</v>
      </c>
      <c r="Q65">
        <v>11506.675999999999</v>
      </c>
      <c r="R65">
        <v>11506.675999999999</v>
      </c>
      <c r="S65">
        <v>11506.675999999999</v>
      </c>
      <c r="T65">
        <v>11506.675999999999</v>
      </c>
      <c r="U65" t="s">
        <v>214</v>
      </c>
      <c r="V65">
        <v>0</v>
      </c>
      <c r="W65">
        <v>0</v>
      </c>
    </row>
    <row r="66" spans="1:23" x14ac:dyDescent="0.3">
      <c r="A66" t="s">
        <v>212</v>
      </c>
      <c r="H66">
        <v>1006</v>
      </c>
      <c r="I66">
        <v>1006</v>
      </c>
      <c r="J66" t="s">
        <v>222</v>
      </c>
      <c r="K66">
        <v>21</v>
      </c>
      <c r="L66" t="s">
        <v>217</v>
      </c>
      <c r="M66">
        <v>2023</v>
      </c>
      <c r="N66" t="s">
        <v>211</v>
      </c>
      <c r="O66">
        <v>3421074.4109999998</v>
      </c>
      <c r="P66">
        <v>3421074.4109999998</v>
      </c>
      <c r="Q66">
        <v>3421074.4109999998</v>
      </c>
      <c r="R66">
        <v>3421074.4109999998</v>
      </c>
      <c r="S66">
        <v>3421074.4109999998</v>
      </c>
      <c r="T66">
        <v>3421074.4109999998</v>
      </c>
      <c r="U66" t="s">
        <v>214</v>
      </c>
      <c r="V66">
        <v>0</v>
      </c>
      <c r="W66">
        <v>0</v>
      </c>
    </row>
    <row r="67" spans="1:23" x14ac:dyDescent="0.3">
      <c r="A67" t="s">
        <v>212</v>
      </c>
      <c r="H67">
        <v>1006</v>
      </c>
      <c r="I67">
        <v>1006</v>
      </c>
      <c r="J67" t="s">
        <v>222</v>
      </c>
      <c r="K67">
        <v>22</v>
      </c>
      <c r="L67" t="s">
        <v>217</v>
      </c>
      <c r="M67">
        <v>2023</v>
      </c>
      <c r="N67" t="s">
        <v>215</v>
      </c>
      <c r="O67">
        <v>3142875.8990000002</v>
      </c>
      <c r="P67">
        <v>3142875.8990000002</v>
      </c>
      <c r="Q67">
        <v>3142875.8990000002</v>
      </c>
      <c r="R67">
        <v>3142875.8990000002</v>
      </c>
      <c r="S67">
        <v>3142875.8990000002</v>
      </c>
      <c r="T67">
        <v>3142875.8990000002</v>
      </c>
      <c r="U67" t="s">
        <v>214</v>
      </c>
      <c r="V67">
        <v>0</v>
      </c>
      <c r="W67">
        <v>0</v>
      </c>
    </row>
    <row r="68" spans="1:23" x14ac:dyDescent="0.3">
      <c r="A68" t="s">
        <v>212</v>
      </c>
      <c r="H68">
        <v>1006</v>
      </c>
      <c r="I68">
        <v>1006</v>
      </c>
      <c r="J68" t="s">
        <v>222</v>
      </c>
      <c r="K68">
        <v>100</v>
      </c>
      <c r="L68" t="s">
        <v>210</v>
      </c>
      <c r="M68">
        <v>2022</v>
      </c>
      <c r="N68" t="s">
        <v>211</v>
      </c>
      <c r="O68">
        <v>7337.1869999999999</v>
      </c>
      <c r="P68">
        <v>7337.1869999999999</v>
      </c>
      <c r="Q68">
        <v>7337.1869999999999</v>
      </c>
      <c r="R68">
        <v>7337.1869999999999</v>
      </c>
      <c r="S68">
        <v>7337.1869999999999</v>
      </c>
      <c r="T68">
        <v>7337.1869999999999</v>
      </c>
      <c r="U68" t="s">
        <v>214</v>
      </c>
      <c r="V68">
        <v>0</v>
      </c>
      <c r="W68">
        <v>0</v>
      </c>
    </row>
    <row r="69" spans="1:23" x14ac:dyDescent="0.3">
      <c r="A69" t="s">
        <v>212</v>
      </c>
      <c r="H69">
        <v>1006</v>
      </c>
      <c r="I69">
        <v>1006</v>
      </c>
      <c r="J69" t="s">
        <v>222</v>
      </c>
      <c r="K69">
        <v>200</v>
      </c>
      <c r="L69" t="s">
        <v>210</v>
      </c>
      <c r="M69">
        <v>2022</v>
      </c>
      <c r="N69" t="s">
        <v>215</v>
      </c>
      <c r="O69">
        <v>6789.2911999999997</v>
      </c>
      <c r="P69">
        <v>6789.2911999999997</v>
      </c>
      <c r="Q69">
        <v>6789.2911999999997</v>
      </c>
      <c r="R69">
        <v>6789.2911999999997</v>
      </c>
      <c r="S69">
        <v>6789.2911999999997</v>
      </c>
      <c r="T69">
        <v>6789.2911999999997</v>
      </c>
      <c r="U69" t="s">
        <v>214</v>
      </c>
      <c r="V69">
        <v>0</v>
      </c>
      <c r="W69">
        <v>0</v>
      </c>
    </row>
    <row r="70" spans="1:23" x14ac:dyDescent="0.3">
      <c r="A70" t="s">
        <v>212</v>
      </c>
      <c r="H70">
        <v>1006</v>
      </c>
      <c r="I70">
        <v>1006</v>
      </c>
      <c r="J70" t="s">
        <v>222</v>
      </c>
      <c r="K70">
        <v>1100</v>
      </c>
      <c r="L70" t="s">
        <v>216</v>
      </c>
      <c r="M70">
        <v>2022</v>
      </c>
      <c r="N70" t="s">
        <v>211</v>
      </c>
      <c r="O70">
        <v>7337.1869999999999</v>
      </c>
      <c r="P70">
        <v>7337.1869999999999</v>
      </c>
      <c r="Q70">
        <v>7337.1869999999999</v>
      </c>
      <c r="R70">
        <v>7337.1869999999999</v>
      </c>
      <c r="S70">
        <v>7337.1869999999999</v>
      </c>
      <c r="T70">
        <v>7337.1869999999999</v>
      </c>
      <c r="U70" t="s">
        <v>214</v>
      </c>
      <c r="V70">
        <v>0</v>
      </c>
      <c r="W70">
        <v>0</v>
      </c>
    </row>
    <row r="71" spans="1:23" x14ac:dyDescent="0.3">
      <c r="A71" t="s">
        <v>212</v>
      </c>
      <c r="H71">
        <v>1006</v>
      </c>
      <c r="I71">
        <v>1006</v>
      </c>
      <c r="J71" t="s">
        <v>222</v>
      </c>
      <c r="K71">
        <v>1200</v>
      </c>
      <c r="L71" t="s">
        <v>216</v>
      </c>
      <c r="M71">
        <v>2022</v>
      </c>
      <c r="N71" t="s">
        <v>215</v>
      </c>
      <c r="O71">
        <v>6789.2911999999997</v>
      </c>
      <c r="P71">
        <v>6789.2911999999997</v>
      </c>
      <c r="Q71">
        <v>6789.2911999999997</v>
      </c>
      <c r="R71">
        <v>6789.2911999999997</v>
      </c>
      <c r="S71">
        <v>6789.2911999999997</v>
      </c>
      <c r="T71">
        <v>6789.2911999999997</v>
      </c>
      <c r="U71" t="s">
        <v>214</v>
      </c>
      <c r="V71">
        <v>0</v>
      </c>
      <c r="W71">
        <v>0</v>
      </c>
    </row>
    <row r="72" spans="1:23" x14ac:dyDescent="0.3">
      <c r="A72" t="s">
        <v>212</v>
      </c>
      <c r="H72">
        <v>1006</v>
      </c>
      <c r="I72">
        <v>1006</v>
      </c>
      <c r="J72" t="s">
        <v>222</v>
      </c>
      <c r="K72">
        <v>2100</v>
      </c>
      <c r="L72" t="s">
        <v>217</v>
      </c>
      <c r="M72">
        <v>2022</v>
      </c>
      <c r="N72" t="s">
        <v>211</v>
      </c>
      <c r="O72">
        <v>3045837.5109999999</v>
      </c>
      <c r="P72">
        <v>3045837.5109999999</v>
      </c>
      <c r="Q72">
        <v>3045837.5109999999</v>
      </c>
      <c r="R72">
        <v>3045837.5109999999</v>
      </c>
      <c r="S72">
        <v>3045837.5109999999</v>
      </c>
      <c r="T72">
        <v>3045837.5109999999</v>
      </c>
      <c r="U72" t="s">
        <v>214</v>
      </c>
      <c r="V72">
        <v>0</v>
      </c>
      <c r="W72">
        <v>0</v>
      </c>
    </row>
    <row r="73" spans="1:23" x14ac:dyDescent="0.3">
      <c r="A73" t="s">
        <v>212</v>
      </c>
      <c r="H73">
        <v>1006</v>
      </c>
      <c r="I73">
        <v>1006</v>
      </c>
      <c r="J73" t="s">
        <v>222</v>
      </c>
      <c r="K73">
        <v>2200</v>
      </c>
      <c r="L73" t="s">
        <v>217</v>
      </c>
      <c r="M73">
        <v>2022</v>
      </c>
      <c r="N73" t="s">
        <v>215</v>
      </c>
      <c r="O73">
        <v>2794505.5129999998</v>
      </c>
      <c r="P73">
        <v>2794505.5129999998</v>
      </c>
      <c r="Q73">
        <v>2794505.5129999998</v>
      </c>
      <c r="R73">
        <v>2794505.5129999998</v>
      </c>
      <c r="S73">
        <v>2794505.5129999998</v>
      </c>
      <c r="T73">
        <v>2794505.5129999998</v>
      </c>
      <c r="U73" t="s">
        <v>214</v>
      </c>
      <c r="V73">
        <v>0</v>
      </c>
      <c r="W73">
        <v>0</v>
      </c>
    </row>
    <row r="74" spans="1:23" x14ac:dyDescent="0.3">
      <c r="A74" t="s">
        <v>212</v>
      </c>
      <c r="H74">
        <v>1007</v>
      </c>
      <c r="I74">
        <v>1007</v>
      </c>
      <c r="J74" t="s">
        <v>223</v>
      </c>
      <c r="K74">
        <v>1</v>
      </c>
      <c r="L74" t="s">
        <v>210</v>
      </c>
      <c r="M74">
        <v>2023</v>
      </c>
      <c r="N74" t="s">
        <v>211</v>
      </c>
      <c r="O74">
        <v>12490.374</v>
      </c>
      <c r="P74">
        <v>12490.374</v>
      </c>
      <c r="Q74">
        <v>12490.374</v>
      </c>
      <c r="R74">
        <v>12490.374</v>
      </c>
      <c r="S74">
        <v>12490.374</v>
      </c>
      <c r="T74">
        <v>12490.374</v>
      </c>
      <c r="U74" t="s">
        <v>214</v>
      </c>
      <c r="V74">
        <v>0</v>
      </c>
      <c r="W74">
        <v>0</v>
      </c>
    </row>
    <row r="75" spans="1:23" x14ac:dyDescent="0.3">
      <c r="A75" t="s">
        <v>212</v>
      </c>
      <c r="H75">
        <v>1007</v>
      </c>
      <c r="I75">
        <v>1007</v>
      </c>
      <c r="J75" t="s">
        <v>223</v>
      </c>
      <c r="K75">
        <v>2</v>
      </c>
      <c r="L75" t="s">
        <v>210</v>
      </c>
      <c r="M75">
        <v>2023</v>
      </c>
      <c r="N75" t="s">
        <v>215</v>
      </c>
      <c r="O75">
        <v>11506.675999999999</v>
      </c>
      <c r="P75">
        <v>11506.675999999999</v>
      </c>
      <c r="Q75">
        <v>11506.675999999999</v>
      </c>
      <c r="R75">
        <v>11506.675999999999</v>
      </c>
      <c r="S75">
        <v>11506.675999999999</v>
      </c>
      <c r="T75">
        <v>11506.675999999999</v>
      </c>
      <c r="U75" t="s">
        <v>214</v>
      </c>
      <c r="V75">
        <v>0</v>
      </c>
      <c r="W75">
        <v>0</v>
      </c>
    </row>
    <row r="76" spans="1:23" x14ac:dyDescent="0.3">
      <c r="A76" t="s">
        <v>212</v>
      </c>
      <c r="H76">
        <v>1007</v>
      </c>
      <c r="I76">
        <v>1007</v>
      </c>
      <c r="J76" t="s">
        <v>223</v>
      </c>
      <c r="K76">
        <v>11</v>
      </c>
      <c r="L76" t="s">
        <v>216</v>
      </c>
      <c r="M76">
        <v>2023</v>
      </c>
      <c r="N76" t="s">
        <v>211</v>
      </c>
      <c r="O76">
        <v>12490.374</v>
      </c>
      <c r="P76">
        <v>12490.374</v>
      </c>
      <c r="Q76">
        <v>12490.374</v>
      </c>
      <c r="R76">
        <v>12490.374</v>
      </c>
      <c r="S76">
        <v>12490.374</v>
      </c>
      <c r="T76">
        <v>12490.374</v>
      </c>
      <c r="U76" t="s">
        <v>214</v>
      </c>
      <c r="V76">
        <v>0</v>
      </c>
      <c r="W76">
        <v>0</v>
      </c>
    </row>
    <row r="77" spans="1:23" x14ac:dyDescent="0.3">
      <c r="A77" t="s">
        <v>212</v>
      </c>
      <c r="H77">
        <v>1007</v>
      </c>
      <c r="I77">
        <v>1007</v>
      </c>
      <c r="J77" t="s">
        <v>223</v>
      </c>
      <c r="K77">
        <v>12</v>
      </c>
      <c r="L77" t="s">
        <v>216</v>
      </c>
      <c r="M77">
        <v>2023</v>
      </c>
      <c r="N77" t="s">
        <v>215</v>
      </c>
      <c r="O77">
        <v>11506.675999999999</v>
      </c>
      <c r="P77">
        <v>11506.675999999999</v>
      </c>
      <c r="Q77">
        <v>11506.675999999999</v>
      </c>
      <c r="R77">
        <v>11506.675999999999</v>
      </c>
      <c r="S77">
        <v>11506.675999999999</v>
      </c>
      <c r="T77">
        <v>11506.675999999999</v>
      </c>
      <c r="U77" t="s">
        <v>214</v>
      </c>
      <c r="V77">
        <v>0</v>
      </c>
      <c r="W77">
        <v>0</v>
      </c>
    </row>
    <row r="78" spans="1:23" x14ac:dyDescent="0.3">
      <c r="A78" t="s">
        <v>212</v>
      </c>
      <c r="H78">
        <v>1007</v>
      </c>
      <c r="I78">
        <v>1007</v>
      </c>
      <c r="J78" t="s">
        <v>223</v>
      </c>
      <c r="K78">
        <v>21</v>
      </c>
      <c r="L78" t="s">
        <v>217</v>
      </c>
      <c r="M78">
        <v>2023</v>
      </c>
      <c r="N78" t="s">
        <v>211</v>
      </c>
      <c r="O78">
        <v>3421074.4109999998</v>
      </c>
      <c r="P78">
        <v>3421074.4109999998</v>
      </c>
      <c r="Q78">
        <v>3421074.4109999998</v>
      </c>
      <c r="R78">
        <v>3421074.4109999998</v>
      </c>
      <c r="S78">
        <v>3421074.4109999998</v>
      </c>
      <c r="T78">
        <v>3421074.4109999998</v>
      </c>
      <c r="U78" t="s">
        <v>214</v>
      </c>
      <c r="V78">
        <v>-65.165999999999997</v>
      </c>
      <c r="W78">
        <v>-65.165999999999997</v>
      </c>
    </row>
    <row r="79" spans="1:23" x14ac:dyDescent="0.3">
      <c r="A79" t="s">
        <v>212</v>
      </c>
      <c r="H79">
        <v>1007</v>
      </c>
      <c r="I79">
        <v>1007</v>
      </c>
      <c r="J79" t="s">
        <v>223</v>
      </c>
      <c r="K79">
        <v>22</v>
      </c>
      <c r="L79" t="s">
        <v>217</v>
      </c>
      <c r="M79">
        <v>2023</v>
      </c>
      <c r="N79" t="s">
        <v>215</v>
      </c>
      <c r="O79">
        <v>3142875.8990000002</v>
      </c>
      <c r="P79">
        <v>3142875.8990000002</v>
      </c>
      <c r="Q79">
        <v>3142875.8990000002</v>
      </c>
      <c r="R79">
        <v>3142875.8990000002</v>
      </c>
      <c r="S79">
        <v>3142875.8990000002</v>
      </c>
      <c r="T79">
        <v>3142875.8990000002</v>
      </c>
      <c r="U79" t="s">
        <v>214</v>
      </c>
      <c r="V79">
        <v>-60.299805679999999</v>
      </c>
      <c r="W79">
        <v>-60.299805679999999</v>
      </c>
    </row>
    <row r="80" spans="1:23" x14ac:dyDescent="0.3">
      <c r="A80" t="s">
        <v>212</v>
      </c>
      <c r="H80">
        <v>1007</v>
      </c>
      <c r="I80">
        <v>1007</v>
      </c>
      <c r="J80" t="s">
        <v>223</v>
      </c>
      <c r="K80">
        <v>100</v>
      </c>
      <c r="L80" t="s">
        <v>210</v>
      </c>
      <c r="M80">
        <v>2022</v>
      </c>
      <c r="N80" t="s">
        <v>211</v>
      </c>
      <c r="O80">
        <v>7337.1869999999999</v>
      </c>
      <c r="P80">
        <v>7337.1869999999999</v>
      </c>
      <c r="Q80">
        <v>7337.1869999999999</v>
      </c>
      <c r="R80">
        <v>7337.1869999999999</v>
      </c>
      <c r="S80">
        <v>7337.1869999999999</v>
      </c>
      <c r="T80">
        <v>7337.1869999999999</v>
      </c>
      <c r="U80" t="s">
        <v>214</v>
      </c>
      <c r="V80">
        <v>0</v>
      </c>
      <c r="W80">
        <v>0</v>
      </c>
    </row>
    <row r="81" spans="1:23" x14ac:dyDescent="0.3">
      <c r="A81" t="s">
        <v>212</v>
      </c>
      <c r="H81">
        <v>1007</v>
      </c>
      <c r="I81">
        <v>1007</v>
      </c>
      <c r="J81" t="s">
        <v>223</v>
      </c>
      <c r="K81">
        <v>200</v>
      </c>
      <c r="L81" t="s">
        <v>210</v>
      </c>
      <c r="M81">
        <v>2022</v>
      </c>
      <c r="N81" t="s">
        <v>215</v>
      </c>
      <c r="O81">
        <v>6789.2911999999997</v>
      </c>
      <c r="P81">
        <v>6789.2911999999997</v>
      </c>
      <c r="Q81">
        <v>6789.2911999999997</v>
      </c>
      <c r="R81">
        <v>6789.2911999999997</v>
      </c>
      <c r="S81">
        <v>6789.2911999999997</v>
      </c>
      <c r="T81">
        <v>6789.2911999999997</v>
      </c>
      <c r="U81" t="s">
        <v>214</v>
      </c>
      <c r="V81">
        <v>0</v>
      </c>
      <c r="W81">
        <v>0</v>
      </c>
    </row>
    <row r="82" spans="1:23" x14ac:dyDescent="0.3">
      <c r="A82" t="s">
        <v>212</v>
      </c>
      <c r="H82">
        <v>1007</v>
      </c>
      <c r="I82">
        <v>1007</v>
      </c>
      <c r="J82" t="s">
        <v>223</v>
      </c>
      <c r="K82">
        <v>1100</v>
      </c>
      <c r="L82" t="s">
        <v>216</v>
      </c>
      <c r="M82">
        <v>2022</v>
      </c>
      <c r="N82" t="s">
        <v>211</v>
      </c>
      <c r="O82">
        <v>7337.1869999999999</v>
      </c>
      <c r="P82">
        <v>7337.1869999999999</v>
      </c>
      <c r="Q82">
        <v>7337.1869999999999</v>
      </c>
      <c r="R82">
        <v>7337.1869999999999</v>
      </c>
      <c r="S82">
        <v>7337.1869999999999</v>
      </c>
      <c r="T82">
        <v>7337.1869999999999</v>
      </c>
      <c r="U82" t="s">
        <v>214</v>
      </c>
      <c r="V82">
        <v>0</v>
      </c>
      <c r="W82">
        <v>0</v>
      </c>
    </row>
    <row r="83" spans="1:23" x14ac:dyDescent="0.3">
      <c r="A83" t="s">
        <v>212</v>
      </c>
      <c r="H83">
        <v>1007</v>
      </c>
      <c r="I83">
        <v>1007</v>
      </c>
      <c r="J83" t="s">
        <v>223</v>
      </c>
      <c r="K83">
        <v>1200</v>
      </c>
      <c r="L83" t="s">
        <v>216</v>
      </c>
      <c r="M83">
        <v>2022</v>
      </c>
      <c r="N83" t="s">
        <v>215</v>
      </c>
      <c r="O83">
        <v>6789.2911999999997</v>
      </c>
      <c r="P83">
        <v>6789.2911999999997</v>
      </c>
      <c r="Q83">
        <v>6789.2911999999997</v>
      </c>
      <c r="R83">
        <v>6789.2911999999997</v>
      </c>
      <c r="S83">
        <v>6789.2911999999997</v>
      </c>
      <c r="T83">
        <v>6789.2911999999997</v>
      </c>
      <c r="U83" t="s">
        <v>214</v>
      </c>
      <c r="V83">
        <v>0</v>
      </c>
      <c r="W83">
        <v>0</v>
      </c>
    </row>
    <row r="84" spans="1:23" x14ac:dyDescent="0.3">
      <c r="A84" t="s">
        <v>212</v>
      </c>
      <c r="H84">
        <v>1007</v>
      </c>
      <c r="I84">
        <v>1007</v>
      </c>
      <c r="J84" t="s">
        <v>223</v>
      </c>
      <c r="K84">
        <v>2100</v>
      </c>
      <c r="L84" t="s">
        <v>217</v>
      </c>
      <c r="M84">
        <v>2022</v>
      </c>
      <c r="N84" t="s">
        <v>211</v>
      </c>
      <c r="O84">
        <v>3045837.5109999999</v>
      </c>
      <c r="P84">
        <v>3045837.5109999999</v>
      </c>
      <c r="Q84">
        <v>3045837.5109999999</v>
      </c>
      <c r="R84">
        <v>3045837.5109999999</v>
      </c>
      <c r="S84">
        <v>3045837.5109999999</v>
      </c>
      <c r="T84">
        <v>3045837.5109999999</v>
      </c>
      <c r="U84" t="s">
        <v>214</v>
      </c>
      <c r="V84">
        <v>-384.55799999999999</v>
      </c>
      <c r="W84">
        <v>-384.55799999999999</v>
      </c>
    </row>
    <row r="85" spans="1:23" x14ac:dyDescent="0.3">
      <c r="A85" t="s">
        <v>212</v>
      </c>
      <c r="H85">
        <v>1007</v>
      </c>
      <c r="I85">
        <v>1007</v>
      </c>
      <c r="J85" t="s">
        <v>223</v>
      </c>
      <c r="K85">
        <v>2200</v>
      </c>
      <c r="L85" t="s">
        <v>217</v>
      </c>
      <c r="M85">
        <v>2022</v>
      </c>
      <c r="N85" t="s">
        <v>215</v>
      </c>
      <c r="O85">
        <v>2794505.5129999998</v>
      </c>
      <c r="P85">
        <v>2794505.5129999998</v>
      </c>
      <c r="Q85">
        <v>2794505.5129999998</v>
      </c>
      <c r="R85">
        <v>2794505.5129999998</v>
      </c>
      <c r="S85">
        <v>2794505.5129999998</v>
      </c>
      <c r="T85">
        <v>2794505.5129999998</v>
      </c>
      <c r="U85" t="s">
        <v>214</v>
      </c>
      <c r="V85">
        <v>-355.8415842</v>
      </c>
      <c r="W85">
        <v>-355.8415842</v>
      </c>
    </row>
    <row r="86" spans="1:23" x14ac:dyDescent="0.3">
      <c r="A86" t="s">
        <v>212</v>
      </c>
      <c r="H86">
        <v>1009</v>
      </c>
      <c r="I86">
        <v>1009</v>
      </c>
      <c r="J86" t="s">
        <v>224</v>
      </c>
      <c r="K86">
        <v>1</v>
      </c>
      <c r="L86" t="s">
        <v>210</v>
      </c>
      <c r="M86">
        <v>2023</v>
      </c>
      <c r="N86" t="s">
        <v>211</v>
      </c>
      <c r="O86">
        <v>12490.374</v>
      </c>
      <c r="P86">
        <v>12490.374</v>
      </c>
      <c r="Q86">
        <v>12490.374</v>
      </c>
      <c r="R86">
        <v>12490.374</v>
      </c>
      <c r="S86">
        <v>12490.374</v>
      </c>
      <c r="T86">
        <v>12490.374</v>
      </c>
      <c r="U86" t="s">
        <v>214</v>
      </c>
      <c r="V86">
        <v>0</v>
      </c>
      <c r="W86">
        <v>0</v>
      </c>
    </row>
    <row r="87" spans="1:23" x14ac:dyDescent="0.3">
      <c r="A87" t="s">
        <v>212</v>
      </c>
      <c r="H87">
        <v>1009</v>
      </c>
      <c r="I87">
        <v>1009</v>
      </c>
      <c r="J87" t="s">
        <v>224</v>
      </c>
      <c r="K87">
        <v>2</v>
      </c>
      <c r="L87" t="s">
        <v>210</v>
      </c>
      <c r="M87">
        <v>2023</v>
      </c>
      <c r="N87" t="s">
        <v>215</v>
      </c>
      <c r="O87">
        <v>11506.675999999999</v>
      </c>
      <c r="P87">
        <v>11506.675999999999</v>
      </c>
      <c r="Q87">
        <v>11506.675999999999</v>
      </c>
      <c r="R87">
        <v>11506.675999999999</v>
      </c>
      <c r="S87">
        <v>11506.675999999999</v>
      </c>
      <c r="T87">
        <v>11506.675999999999</v>
      </c>
      <c r="U87" t="s">
        <v>214</v>
      </c>
      <c r="V87">
        <v>0</v>
      </c>
      <c r="W87">
        <v>0</v>
      </c>
    </row>
    <row r="88" spans="1:23" x14ac:dyDescent="0.3">
      <c r="A88" t="s">
        <v>212</v>
      </c>
      <c r="H88">
        <v>1009</v>
      </c>
      <c r="I88">
        <v>1009</v>
      </c>
      <c r="J88" t="s">
        <v>224</v>
      </c>
      <c r="K88">
        <v>11</v>
      </c>
      <c r="L88" t="s">
        <v>216</v>
      </c>
      <c r="M88">
        <v>2023</v>
      </c>
      <c r="N88" t="s">
        <v>211</v>
      </c>
      <c r="O88">
        <v>12490.374</v>
      </c>
      <c r="P88">
        <v>12490.374</v>
      </c>
      <c r="Q88">
        <v>12490.374</v>
      </c>
      <c r="R88">
        <v>12490.374</v>
      </c>
      <c r="S88">
        <v>12490.374</v>
      </c>
      <c r="T88">
        <v>12490.374</v>
      </c>
      <c r="U88" t="s">
        <v>214</v>
      </c>
      <c r="V88">
        <v>0</v>
      </c>
      <c r="W88">
        <v>0</v>
      </c>
    </row>
    <row r="89" spans="1:23" x14ac:dyDescent="0.3">
      <c r="A89" t="s">
        <v>212</v>
      </c>
      <c r="H89">
        <v>1009</v>
      </c>
      <c r="I89">
        <v>1009</v>
      </c>
      <c r="J89" t="s">
        <v>224</v>
      </c>
      <c r="K89">
        <v>12</v>
      </c>
      <c r="L89" t="s">
        <v>216</v>
      </c>
      <c r="M89">
        <v>2023</v>
      </c>
      <c r="N89" t="s">
        <v>215</v>
      </c>
      <c r="O89">
        <v>11506.675999999999</v>
      </c>
      <c r="P89">
        <v>11506.675999999999</v>
      </c>
      <c r="Q89">
        <v>11506.675999999999</v>
      </c>
      <c r="R89">
        <v>11506.675999999999</v>
      </c>
      <c r="S89">
        <v>11506.675999999999</v>
      </c>
      <c r="T89">
        <v>11506.675999999999</v>
      </c>
      <c r="U89" t="s">
        <v>214</v>
      </c>
      <c r="V89">
        <v>0</v>
      </c>
      <c r="W89">
        <v>0</v>
      </c>
    </row>
    <row r="90" spans="1:23" x14ac:dyDescent="0.3">
      <c r="A90" t="s">
        <v>212</v>
      </c>
      <c r="H90">
        <v>1009</v>
      </c>
      <c r="I90">
        <v>1009</v>
      </c>
      <c r="J90" t="s">
        <v>224</v>
      </c>
      <c r="K90">
        <v>21</v>
      </c>
      <c r="L90" t="s">
        <v>217</v>
      </c>
      <c r="M90">
        <v>2023</v>
      </c>
      <c r="N90" t="s">
        <v>211</v>
      </c>
      <c r="O90">
        <v>3421074.4109999998</v>
      </c>
      <c r="P90">
        <v>3421074.4109999998</v>
      </c>
      <c r="Q90">
        <v>3421074.4109999998</v>
      </c>
      <c r="R90">
        <v>3421074.4109999998</v>
      </c>
      <c r="S90">
        <v>3421074.4109999998</v>
      </c>
      <c r="T90">
        <v>3421074.4109999998</v>
      </c>
      <c r="U90" t="s">
        <v>214</v>
      </c>
      <c r="V90">
        <v>0</v>
      </c>
      <c r="W90">
        <v>0</v>
      </c>
    </row>
    <row r="91" spans="1:23" x14ac:dyDescent="0.3">
      <c r="A91" t="s">
        <v>212</v>
      </c>
      <c r="H91">
        <v>1009</v>
      </c>
      <c r="I91">
        <v>1009</v>
      </c>
      <c r="J91" t="s">
        <v>224</v>
      </c>
      <c r="K91">
        <v>22</v>
      </c>
      <c r="L91" t="s">
        <v>217</v>
      </c>
      <c r="M91">
        <v>2023</v>
      </c>
      <c r="N91" t="s">
        <v>215</v>
      </c>
      <c r="O91">
        <v>3142875.8990000002</v>
      </c>
      <c r="P91">
        <v>3142875.8990000002</v>
      </c>
      <c r="Q91">
        <v>3142875.8990000002</v>
      </c>
      <c r="R91">
        <v>3142875.8990000002</v>
      </c>
      <c r="S91">
        <v>3142875.8990000002</v>
      </c>
      <c r="T91">
        <v>3142875.8990000002</v>
      </c>
      <c r="U91" t="s">
        <v>214</v>
      </c>
      <c r="V91">
        <v>0</v>
      </c>
      <c r="W91">
        <v>0</v>
      </c>
    </row>
    <row r="92" spans="1:23" x14ac:dyDescent="0.3">
      <c r="A92" t="s">
        <v>212</v>
      </c>
      <c r="H92">
        <v>1009</v>
      </c>
      <c r="I92">
        <v>1009</v>
      </c>
      <c r="J92" t="s">
        <v>224</v>
      </c>
      <c r="K92">
        <v>100</v>
      </c>
      <c r="L92" t="s">
        <v>210</v>
      </c>
      <c r="M92">
        <v>2022</v>
      </c>
      <c r="N92" t="s">
        <v>211</v>
      </c>
      <c r="O92">
        <v>7337.1869999999999</v>
      </c>
      <c r="P92">
        <v>7337.1869999999999</v>
      </c>
      <c r="Q92">
        <v>7337.1869999999999</v>
      </c>
      <c r="R92">
        <v>7337.1869999999999</v>
      </c>
      <c r="S92">
        <v>7337.1869999999999</v>
      </c>
      <c r="T92">
        <v>7337.1869999999999</v>
      </c>
      <c r="U92" t="s">
        <v>214</v>
      </c>
      <c r="V92">
        <v>0</v>
      </c>
      <c r="W92">
        <v>0</v>
      </c>
    </row>
    <row r="93" spans="1:23" x14ac:dyDescent="0.3">
      <c r="A93" t="s">
        <v>212</v>
      </c>
      <c r="H93">
        <v>1009</v>
      </c>
      <c r="I93">
        <v>1009</v>
      </c>
      <c r="J93" t="s">
        <v>224</v>
      </c>
      <c r="K93">
        <v>200</v>
      </c>
      <c r="L93" t="s">
        <v>210</v>
      </c>
      <c r="M93">
        <v>2022</v>
      </c>
      <c r="N93" t="s">
        <v>215</v>
      </c>
      <c r="O93">
        <v>6789.2911999999997</v>
      </c>
      <c r="P93">
        <v>6789.2911999999997</v>
      </c>
      <c r="Q93">
        <v>6789.2911999999997</v>
      </c>
      <c r="R93">
        <v>6789.2911999999997</v>
      </c>
      <c r="S93">
        <v>6789.2911999999997</v>
      </c>
      <c r="T93">
        <v>6789.2911999999997</v>
      </c>
      <c r="U93" t="s">
        <v>214</v>
      </c>
      <c r="V93">
        <v>0</v>
      </c>
      <c r="W93">
        <v>0</v>
      </c>
    </row>
    <row r="94" spans="1:23" x14ac:dyDescent="0.3">
      <c r="A94" t="s">
        <v>212</v>
      </c>
      <c r="H94">
        <v>1009</v>
      </c>
      <c r="I94">
        <v>1009</v>
      </c>
      <c r="J94" t="s">
        <v>224</v>
      </c>
      <c r="K94">
        <v>1100</v>
      </c>
      <c r="L94" t="s">
        <v>216</v>
      </c>
      <c r="M94">
        <v>2022</v>
      </c>
      <c r="N94" t="s">
        <v>211</v>
      </c>
      <c r="O94">
        <v>7337.1869999999999</v>
      </c>
      <c r="P94">
        <v>7337.1869999999999</v>
      </c>
      <c r="Q94">
        <v>7337.1869999999999</v>
      </c>
      <c r="R94">
        <v>7337.1869999999999</v>
      </c>
      <c r="S94">
        <v>7337.1869999999999</v>
      </c>
      <c r="T94">
        <v>7337.1869999999999</v>
      </c>
      <c r="U94" t="s">
        <v>214</v>
      </c>
      <c r="V94">
        <v>0</v>
      </c>
      <c r="W94">
        <v>0</v>
      </c>
    </row>
    <row r="95" spans="1:23" x14ac:dyDescent="0.3">
      <c r="A95" t="s">
        <v>212</v>
      </c>
      <c r="H95">
        <v>1009</v>
      </c>
      <c r="I95">
        <v>1009</v>
      </c>
      <c r="J95" t="s">
        <v>224</v>
      </c>
      <c r="K95">
        <v>1200</v>
      </c>
      <c r="L95" t="s">
        <v>216</v>
      </c>
      <c r="M95">
        <v>2022</v>
      </c>
      <c r="N95" t="s">
        <v>215</v>
      </c>
      <c r="O95">
        <v>6789.2911999999997</v>
      </c>
      <c r="P95">
        <v>6789.2911999999997</v>
      </c>
      <c r="Q95">
        <v>6789.2911999999997</v>
      </c>
      <c r="R95">
        <v>6789.2911999999997</v>
      </c>
      <c r="S95">
        <v>6789.2911999999997</v>
      </c>
      <c r="T95">
        <v>6789.2911999999997</v>
      </c>
      <c r="U95" t="s">
        <v>214</v>
      </c>
      <c r="V95">
        <v>0</v>
      </c>
      <c r="W95">
        <v>0</v>
      </c>
    </row>
    <row r="96" spans="1:23" x14ac:dyDescent="0.3">
      <c r="A96" t="s">
        <v>212</v>
      </c>
      <c r="H96">
        <v>1009</v>
      </c>
      <c r="I96">
        <v>1009</v>
      </c>
      <c r="J96" t="s">
        <v>224</v>
      </c>
      <c r="K96">
        <v>2100</v>
      </c>
      <c r="L96" t="s">
        <v>217</v>
      </c>
      <c r="M96">
        <v>2022</v>
      </c>
      <c r="N96" t="s">
        <v>211</v>
      </c>
      <c r="O96">
        <v>3045837.5109999999</v>
      </c>
      <c r="P96">
        <v>3045837.5109999999</v>
      </c>
      <c r="Q96">
        <v>3045837.5109999999</v>
      </c>
      <c r="R96">
        <v>3045837.5109999999</v>
      </c>
      <c r="S96">
        <v>3045837.5109999999</v>
      </c>
      <c r="T96">
        <v>3045837.5109999999</v>
      </c>
      <c r="U96" t="s">
        <v>214</v>
      </c>
      <c r="V96">
        <v>0</v>
      </c>
      <c r="W96">
        <v>0</v>
      </c>
    </row>
    <row r="97" spans="1:23" x14ac:dyDescent="0.3">
      <c r="A97" t="s">
        <v>212</v>
      </c>
      <c r="H97">
        <v>1009</v>
      </c>
      <c r="I97">
        <v>1009</v>
      </c>
      <c r="J97" t="s">
        <v>224</v>
      </c>
      <c r="K97">
        <v>2200</v>
      </c>
      <c r="L97" t="s">
        <v>217</v>
      </c>
      <c r="M97">
        <v>2022</v>
      </c>
      <c r="N97" t="s">
        <v>215</v>
      </c>
      <c r="O97">
        <v>2794505.5129999998</v>
      </c>
      <c r="P97">
        <v>2794505.5129999998</v>
      </c>
      <c r="Q97">
        <v>2794505.5129999998</v>
      </c>
      <c r="R97">
        <v>2794505.5129999998</v>
      </c>
      <c r="S97">
        <v>2794505.5129999998</v>
      </c>
      <c r="T97">
        <v>2794505.5129999998</v>
      </c>
      <c r="U97" t="s">
        <v>214</v>
      </c>
      <c r="V97">
        <v>0</v>
      </c>
      <c r="W97">
        <v>0</v>
      </c>
    </row>
    <row r="98" spans="1:23" x14ac:dyDescent="0.3">
      <c r="A98" t="s">
        <v>212</v>
      </c>
      <c r="H98">
        <v>1011</v>
      </c>
      <c r="I98">
        <v>1011</v>
      </c>
      <c r="J98" t="s">
        <v>225</v>
      </c>
      <c r="K98">
        <v>1</v>
      </c>
      <c r="L98" t="s">
        <v>210</v>
      </c>
      <c r="M98">
        <v>2023</v>
      </c>
      <c r="N98" t="s">
        <v>211</v>
      </c>
      <c r="O98">
        <v>12490.374</v>
      </c>
      <c r="P98">
        <v>12490.374</v>
      </c>
      <c r="Q98">
        <v>12490.374</v>
      </c>
      <c r="R98">
        <v>12490.374</v>
      </c>
      <c r="S98">
        <v>12490.374</v>
      </c>
      <c r="T98">
        <v>12490.374</v>
      </c>
      <c r="U98" t="s">
        <v>214</v>
      </c>
      <c r="V98">
        <v>0</v>
      </c>
      <c r="W98">
        <v>0</v>
      </c>
    </row>
    <row r="99" spans="1:23" x14ac:dyDescent="0.3">
      <c r="A99" t="s">
        <v>212</v>
      </c>
      <c r="H99">
        <v>1011</v>
      </c>
      <c r="I99">
        <v>1011</v>
      </c>
      <c r="J99" t="s">
        <v>225</v>
      </c>
      <c r="K99">
        <v>2</v>
      </c>
      <c r="L99" t="s">
        <v>210</v>
      </c>
      <c r="M99">
        <v>2023</v>
      </c>
      <c r="N99" t="s">
        <v>215</v>
      </c>
      <c r="O99">
        <v>11506.675999999999</v>
      </c>
      <c r="P99">
        <v>11506.675999999999</v>
      </c>
      <c r="Q99">
        <v>11506.675999999999</v>
      </c>
      <c r="R99">
        <v>11506.675999999999</v>
      </c>
      <c r="S99">
        <v>11506.675999999999</v>
      </c>
      <c r="T99">
        <v>11506.675999999999</v>
      </c>
      <c r="U99" t="s">
        <v>214</v>
      </c>
      <c r="V99">
        <v>0</v>
      </c>
      <c r="W99">
        <v>0</v>
      </c>
    </row>
    <row r="100" spans="1:23" x14ac:dyDescent="0.3">
      <c r="A100" t="s">
        <v>212</v>
      </c>
      <c r="H100">
        <v>1011</v>
      </c>
      <c r="I100">
        <v>1011</v>
      </c>
      <c r="J100" t="s">
        <v>225</v>
      </c>
      <c r="K100">
        <v>11</v>
      </c>
      <c r="L100" t="s">
        <v>216</v>
      </c>
      <c r="M100">
        <v>2023</v>
      </c>
      <c r="N100" t="s">
        <v>211</v>
      </c>
      <c r="O100">
        <v>12490.374</v>
      </c>
      <c r="P100">
        <v>12490.374</v>
      </c>
      <c r="Q100">
        <v>12490.374</v>
      </c>
      <c r="R100">
        <v>12490.374</v>
      </c>
      <c r="S100">
        <v>12490.374</v>
      </c>
      <c r="T100">
        <v>12490.374</v>
      </c>
      <c r="U100" t="s">
        <v>214</v>
      </c>
      <c r="V100">
        <v>0</v>
      </c>
      <c r="W100">
        <v>0</v>
      </c>
    </row>
    <row r="101" spans="1:23" x14ac:dyDescent="0.3">
      <c r="A101" t="s">
        <v>212</v>
      </c>
      <c r="H101">
        <v>1011</v>
      </c>
      <c r="I101">
        <v>1011</v>
      </c>
      <c r="J101" t="s">
        <v>225</v>
      </c>
      <c r="K101">
        <v>12</v>
      </c>
      <c r="L101" t="s">
        <v>216</v>
      </c>
      <c r="M101">
        <v>2023</v>
      </c>
      <c r="N101" t="s">
        <v>215</v>
      </c>
      <c r="O101">
        <v>11506.675999999999</v>
      </c>
      <c r="P101">
        <v>11506.675999999999</v>
      </c>
      <c r="Q101">
        <v>11506.675999999999</v>
      </c>
      <c r="R101">
        <v>11506.675999999999</v>
      </c>
      <c r="S101">
        <v>11506.675999999999</v>
      </c>
      <c r="T101">
        <v>11506.675999999999</v>
      </c>
      <c r="U101" t="s">
        <v>214</v>
      </c>
      <c r="V101">
        <v>0</v>
      </c>
      <c r="W101">
        <v>0</v>
      </c>
    </row>
    <row r="102" spans="1:23" x14ac:dyDescent="0.3">
      <c r="A102" t="s">
        <v>212</v>
      </c>
      <c r="H102">
        <v>1011</v>
      </c>
      <c r="I102">
        <v>1011</v>
      </c>
      <c r="J102" t="s">
        <v>225</v>
      </c>
      <c r="K102">
        <v>21</v>
      </c>
      <c r="L102" t="s">
        <v>217</v>
      </c>
      <c r="M102">
        <v>2023</v>
      </c>
      <c r="N102" t="s">
        <v>211</v>
      </c>
      <c r="O102">
        <v>3421074.4109999998</v>
      </c>
      <c r="P102">
        <v>3421074.4109999998</v>
      </c>
      <c r="Q102">
        <v>3421074.4109999998</v>
      </c>
      <c r="R102">
        <v>3421074.4109999998</v>
      </c>
      <c r="S102">
        <v>3421074.4109999998</v>
      </c>
      <c r="T102">
        <v>3421074.4109999998</v>
      </c>
      <c r="U102" t="s">
        <v>214</v>
      </c>
      <c r="V102">
        <v>0</v>
      </c>
      <c r="W102">
        <v>0</v>
      </c>
    </row>
    <row r="103" spans="1:23" x14ac:dyDescent="0.3">
      <c r="A103" t="s">
        <v>212</v>
      </c>
      <c r="H103">
        <v>1011</v>
      </c>
      <c r="I103">
        <v>1011</v>
      </c>
      <c r="J103" t="s">
        <v>225</v>
      </c>
      <c r="K103">
        <v>22</v>
      </c>
      <c r="L103" t="s">
        <v>217</v>
      </c>
      <c r="M103">
        <v>2023</v>
      </c>
      <c r="N103" t="s">
        <v>215</v>
      </c>
      <c r="O103">
        <v>3142875.8990000002</v>
      </c>
      <c r="P103">
        <v>3142875.8990000002</v>
      </c>
      <c r="Q103">
        <v>3142875.8990000002</v>
      </c>
      <c r="R103">
        <v>3142875.8990000002</v>
      </c>
      <c r="S103">
        <v>3142875.8990000002</v>
      </c>
      <c r="T103">
        <v>3142875.8990000002</v>
      </c>
      <c r="U103" t="s">
        <v>214</v>
      </c>
      <c r="V103">
        <v>0</v>
      </c>
      <c r="W103">
        <v>0</v>
      </c>
    </row>
    <row r="104" spans="1:23" x14ac:dyDescent="0.3">
      <c r="A104" t="s">
        <v>212</v>
      </c>
      <c r="H104">
        <v>1011</v>
      </c>
      <c r="I104">
        <v>1011</v>
      </c>
      <c r="J104" t="s">
        <v>225</v>
      </c>
      <c r="K104">
        <v>100</v>
      </c>
      <c r="L104" t="s">
        <v>210</v>
      </c>
      <c r="M104">
        <v>2022</v>
      </c>
      <c r="N104" t="s">
        <v>211</v>
      </c>
      <c r="O104">
        <v>7337.1869999999999</v>
      </c>
      <c r="P104">
        <v>7337.1869999999999</v>
      </c>
      <c r="Q104">
        <v>7337.1869999999999</v>
      </c>
      <c r="R104">
        <v>7337.1869999999999</v>
      </c>
      <c r="S104">
        <v>7337.1869999999999</v>
      </c>
      <c r="T104">
        <v>7337.1869999999999</v>
      </c>
      <c r="U104" t="s">
        <v>214</v>
      </c>
      <c r="V104">
        <v>0</v>
      </c>
      <c r="W104">
        <v>0</v>
      </c>
    </row>
    <row r="105" spans="1:23" x14ac:dyDescent="0.3">
      <c r="A105" t="s">
        <v>212</v>
      </c>
      <c r="H105">
        <v>1011</v>
      </c>
      <c r="I105">
        <v>1011</v>
      </c>
      <c r="J105" t="s">
        <v>225</v>
      </c>
      <c r="K105">
        <v>200</v>
      </c>
      <c r="L105" t="s">
        <v>210</v>
      </c>
      <c r="M105">
        <v>2022</v>
      </c>
      <c r="N105" t="s">
        <v>215</v>
      </c>
      <c r="O105">
        <v>6789.2911999999997</v>
      </c>
      <c r="P105">
        <v>6789.2911999999997</v>
      </c>
      <c r="Q105">
        <v>6789.2911999999997</v>
      </c>
      <c r="R105">
        <v>6789.2911999999997</v>
      </c>
      <c r="S105">
        <v>6789.2911999999997</v>
      </c>
      <c r="T105">
        <v>6789.2911999999997</v>
      </c>
      <c r="U105" t="s">
        <v>214</v>
      </c>
      <c r="V105">
        <v>0</v>
      </c>
      <c r="W105">
        <v>0</v>
      </c>
    </row>
    <row r="106" spans="1:23" x14ac:dyDescent="0.3">
      <c r="A106" t="s">
        <v>212</v>
      </c>
      <c r="H106">
        <v>1011</v>
      </c>
      <c r="I106">
        <v>1011</v>
      </c>
      <c r="J106" t="s">
        <v>225</v>
      </c>
      <c r="K106">
        <v>1100</v>
      </c>
      <c r="L106" t="s">
        <v>216</v>
      </c>
      <c r="M106">
        <v>2022</v>
      </c>
      <c r="N106" t="s">
        <v>211</v>
      </c>
      <c r="O106">
        <v>7337.1869999999999</v>
      </c>
      <c r="P106">
        <v>7337.1869999999999</v>
      </c>
      <c r="Q106">
        <v>7337.1869999999999</v>
      </c>
      <c r="R106">
        <v>7337.1869999999999</v>
      </c>
      <c r="S106">
        <v>7337.1869999999999</v>
      </c>
      <c r="T106">
        <v>7337.1869999999999</v>
      </c>
      <c r="U106" t="s">
        <v>214</v>
      </c>
      <c r="V106">
        <v>0</v>
      </c>
      <c r="W106">
        <v>0</v>
      </c>
    </row>
    <row r="107" spans="1:23" x14ac:dyDescent="0.3">
      <c r="A107" t="s">
        <v>212</v>
      </c>
      <c r="H107">
        <v>1011</v>
      </c>
      <c r="I107">
        <v>1011</v>
      </c>
      <c r="J107" t="s">
        <v>225</v>
      </c>
      <c r="K107">
        <v>1200</v>
      </c>
      <c r="L107" t="s">
        <v>216</v>
      </c>
      <c r="M107">
        <v>2022</v>
      </c>
      <c r="N107" t="s">
        <v>215</v>
      </c>
      <c r="O107">
        <v>6789.2911999999997</v>
      </c>
      <c r="P107">
        <v>6789.2911999999997</v>
      </c>
      <c r="Q107">
        <v>6789.2911999999997</v>
      </c>
      <c r="R107">
        <v>6789.2911999999997</v>
      </c>
      <c r="S107">
        <v>6789.2911999999997</v>
      </c>
      <c r="T107">
        <v>6789.2911999999997</v>
      </c>
      <c r="U107" t="s">
        <v>214</v>
      </c>
      <c r="V107">
        <v>0</v>
      </c>
      <c r="W107">
        <v>0</v>
      </c>
    </row>
    <row r="108" spans="1:23" x14ac:dyDescent="0.3">
      <c r="A108" t="s">
        <v>212</v>
      </c>
      <c r="H108">
        <v>1011</v>
      </c>
      <c r="I108">
        <v>1011</v>
      </c>
      <c r="J108" t="s">
        <v>225</v>
      </c>
      <c r="K108">
        <v>2100</v>
      </c>
      <c r="L108" t="s">
        <v>217</v>
      </c>
      <c r="M108">
        <v>2022</v>
      </c>
      <c r="N108" t="s">
        <v>211</v>
      </c>
      <c r="O108">
        <v>3045837.5109999999</v>
      </c>
      <c r="P108">
        <v>3045837.5109999999</v>
      </c>
      <c r="Q108">
        <v>3045837.5109999999</v>
      </c>
      <c r="R108">
        <v>3045837.5109999999</v>
      </c>
      <c r="S108">
        <v>3045837.5109999999</v>
      </c>
      <c r="T108">
        <v>3045837.5109999999</v>
      </c>
      <c r="U108" t="s">
        <v>214</v>
      </c>
      <c r="V108">
        <v>0</v>
      </c>
      <c r="W108">
        <v>0</v>
      </c>
    </row>
    <row r="109" spans="1:23" x14ac:dyDescent="0.3">
      <c r="A109" t="s">
        <v>212</v>
      </c>
      <c r="H109">
        <v>1011</v>
      </c>
      <c r="I109">
        <v>1011</v>
      </c>
      <c r="J109" t="s">
        <v>225</v>
      </c>
      <c r="K109">
        <v>2200</v>
      </c>
      <c r="L109" t="s">
        <v>217</v>
      </c>
      <c r="M109">
        <v>2022</v>
      </c>
      <c r="N109" t="s">
        <v>215</v>
      </c>
      <c r="O109">
        <v>2794505.5129999998</v>
      </c>
      <c r="P109">
        <v>2794505.5129999998</v>
      </c>
      <c r="Q109">
        <v>2794505.5129999998</v>
      </c>
      <c r="R109">
        <v>2794505.5129999998</v>
      </c>
      <c r="S109">
        <v>2794505.5129999998</v>
      </c>
      <c r="T109">
        <v>2794505.5129999998</v>
      </c>
      <c r="U109" t="s">
        <v>214</v>
      </c>
      <c r="V109">
        <v>0</v>
      </c>
      <c r="W109">
        <v>0</v>
      </c>
    </row>
    <row r="110" spans="1:23" x14ac:dyDescent="0.3">
      <c r="A110" t="s">
        <v>212</v>
      </c>
      <c r="H110">
        <v>1012</v>
      </c>
      <c r="I110">
        <v>1012</v>
      </c>
      <c r="J110" t="s">
        <v>226</v>
      </c>
      <c r="K110">
        <v>1</v>
      </c>
      <c r="L110" t="s">
        <v>210</v>
      </c>
      <c r="M110">
        <v>2023</v>
      </c>
      <c r="N110" t="s">
        <v>211</v>
      </c>
      <c r="O110">
        <v>12490.374</v>
      </c>
      <c r="P110">
        <v>12490.374</v>
      </c>
      <c r="Q110">
        <v>12490.374</v>
      </c>
      <c r="R110">
        <v>12490.374</v>
      </c>
      <c r="S110">
        <v>12490.374</v>
      </c>
      <c r="T110">
        <v>12490.374</v>
      </c>
      <c r="U110" t="s">
        <v>214</v>
      </c>
      <c r="V110">
        <v>0</v>
      </c>
      <c r="W110">
        <v>0</v>
      </c>
    </row>
    <row r="111" spans="1:23" x14ac:dyDescent="0.3">
      <c r="A111" t="s">
        <v>212</v>
      </c>
      <c r="H111">
        <v>1012</v>
      </c>
      <c r="I111">
        <v>1012</v>
      </c>
      <c r="J111" t="s">
        <v>226</v>
      </c>
      <c r="K111">
        <v>2</v>
      </c>
      <c r="L111" t="s">
        <v>210</v>
      </c>
      <c r="M111">
        <v>2023</v>
      </c>
      <c r="N111" t="s">
        <v>215</v>
      </c>
      <c r="O111">
        <v>11506.675999999999</v>
      </c>
      <c r="P111">
        <v>11506.675999999999</v>
      </c>
      <c r="Q111">
        <v>11506.675999999999</v>
      </c>
      <c r="R111">
        <v>11506.675999999999</v>
      </c>
      <c r="S111">
        <v>11506.675999999999</v>
      </c>
      <c r="T111">
        <v>11506.675999999999</v>
      </c>
      <c r="U111" t="s">
        <v>214</v>
      </c>
      <c r="V111">
        <v>0</v>
      </c>
      <c r="W111">
        <v>0</v>
      </c>
    </row>
    <row r="112" spans="1:23" x14ac:dyDescent="0.3">
      <c r="A112" t="s">
        <v>212</v>
      </c>
      <c r="H112">
        <v>1012</v>
      </c>
      <c r="I112">
        <v>1012</v>
      </c>
      <c r="J112" t="s">
        <v>226</v>
      </c>
      <c r="K112">
        <v>11</v>
      </c>
      <c r="L112" t="s">
        <v>216</v>
      </c>
      <c r="M112">
        <v>2023</v>
      </c>
      <c r="N112" t="s">
        <v>211</v>
      </c>
      <c r="O112">
        <v>12490.374</v>
      </c>
      <c r="P112">
        <v>12490.374</v>
      </c>
      <c r="Q112">
        <v>12490.374</v>
      </c>
      <c r="R112">
        <v>12490.374</v>
      </c>
      <c r="S112">
        <v>12490.374</v>
      </c>
      <c r="T112">
        <v>12490.374</v>
      </c>
      <c r="U112" t="s">
        <v>214</v>
      </c>
      <c r="V112">
        <v>0</v>
      </c>
      <c r="W112">
        <v>0</v>
      </c>
    </row>
    <row r="113" spans="1:23" x14ac:dyDescent="0.3">
      <c r="A113" t="s">
        <v>212</v>
      </c>
      <c r="H113">
        <v>1012</v>
      </c>
      <c r="I113">
        <v>1012</v>
      </c>
      <c r="J113" t="s">
        <v>226</v>
      </c>
      <c r="K113">
        <v>12</v>
      </c>
      <c r="L113" t="s">
        <v>216</v>
      </c>
      <c r="M113">
        <v>2023</v>
      </c>
      <c r="N113" t="s">
        <v>215</v>
      </c>
      <c r="O113">
        <v>11506.675999999999</v>
      </c>
      <c r="P113">
        <v>11506.675999999999</v>
      </c>
      <c r="Q113">
        <v>11506.675999999999</v>
      </c>
      <c r="R113">
        <v>11506.675999999999</v>
      </c>
      <c r="S113">
        <v>11506.675999999999</v>
      </c>
      <c r="T113">
        <v>11506.675999999999</v>
      </c>
      <c r="U113" t="s">
        <v>214</v>
      </c>
      <c r="V113">
        <v>0</v>
      </c>
      <c r="W113">
        <v>0</v>
      </c>
    </row>
    <row r="114" spans="1:23" x14ac:dyDescent="0.3">
      <c r="A114" t="s">
        <v>212</v>
      </c>
      <c r="H114">
        <v>1012</v>
      </c>
      <c r="I114">
        <v>1012</v>
      </c>
      <c r="J114" t="s">
        <v>226</v>
      </c>
      <c r="K114">
        <v>21</v>
      </c>
      <c r="L114" t="s">
        <v>217</v>
      </c>
      <c r="M114">
        <v>2023</v>
      </c>
      <c r="N114" t="s">
        <v>211</v>
      </c>
      <c r="O114">
        <v>3421074.4109999998</v>
      </c>
      <c r="P114">
        <v>3421074.4109999998</v>
      </c>
      <c r="Q114">
        <v>3421074.4109999998</v>
      </c>
      <c r="R114">
        <v>3421074.4109999998</v>
      </c>
      <c r="S114">
        <v>3421074.4109999998</v>
      </c>
      <c r="T114">
        <v>3421074.4109999998</v>
      </c>
      <c r="U114" t="s">
        <v>214</v>
      </c>
      <c r="V114">
        <v>0</v>
      </c>
      <c r="W114">
        <v>0</v>
      </c>
    </row>
    <row r="115" spans="1:23" x14ac:dyDescent="0.3">
      <c r="A115" t="s">
        <v>212</v>
      </c>
      <c r="H115">
        <v>1012</v>
      </c>
      <c r="I115">
        <v>1012</v>
      </c>
      <c r="J115" t="s">
        <v>226</v>
      </c>
      <c r="K115">
        <v>22</v>
      </c>
      <c r="L115" t="s">
        <v>217</v>
      </c>
      <c r="M115">
        <v>2023</v>
      </c>
      <c r="N115" t="s">
        <v>215</v>
      </c>
      <c r="O115">
        <v>3142875.8990000002</v>
      </c>
      <c r="P115">
        <v>3142875.8990000002</v>
      </c>
      <c r="Q115">
        <v>3142875.8990000002</v>
      </c>
      <c r="R115">
        <v>3142875.8990000002</v>
      </c>
      <c r="S115">
        <v>3142875.8990000002</v>
      </c>
      <c r="T115">
        <v>3142875.8990000002</v>
      </c>
      <c r="U115" t="s">
        <v>214</v>
      </c>
      <c r="V115">
        <v>0</v>
      </c>
      <c r="W115">
        <v>0</v>
      </c>
    </row>
    <row r="116" spans="1:23" x14ac:dyDescent="0.3">
      <c r="A116" t="s">
        <v>212</v>
      </c>
      <c r="H116">
        <v>1012</v>
      </c>
      <c r="I116">
        <v>1012</v>
      </c>
      <c r="J116" t="s">
        <v>226</v>
      </c>
      <c r="K116">
        <v>100</v>
      </c>
      <c r="L116" t="s">
        <v>210</v>
      </c>
      <c r="M116">
        <v>2022</v>
      </c>
      <c r="N116" t="s">
        <v>211</v>
      </c>
      <c r="O116">
        <v>7337.1869999999999</v>
      </c>
      <c r="P116">
        <v>7337.1869999999999</v>
      </c>
      <c r="Q116">
        <v>7337.1869999999999</v>
      </c>
      <c r="R116">
        <v>7337.1869999999999</v>
      </c>
      <c r="S116">
        <v>7337.1869999999999</v>
      </c>
      <c r="T116">
        <v>7337.1869999999999</v>
      </c>
      <c r="U116" t="s">
        <v>214</v>
      </c>
      <c r="V116">
        <v>0</v>
      </c>
      <c r="W116">
        <v>0</v>
      </c>
    </row>
    <row r="117" spans="1:23" x14ac:dyDescent="0.3">
      <c r="A117" t="s">
        <v>212</v>
      </c>
      <c r="H117">
        <v>1012</v>
      </c>
      <c r="I117">
        <v>1012</v>
      </c>
      <c r="J117" t="s">
        <v>226</v>
      </c>
      <c r="K117">
        <v>200</v>
      </c>
      <c r="L117" t="s">
        <v>210</v>
      </c>
      <c r="M117">
        <v>2022</v>
      </c>
      <c r="N117" t="s">
        <v>215</v>
      </c>
      <c r="O117">
        <v>6789.2911999999997</v>
      </c>
      <c r="P117">
        <v>6789.2911999999997</v>
      </c>
      <c r="Q117">
        <v>6789.2911999999997</v>
      </c>
      <c r="R117">
        <v>6789.2911999999997</v>
      </c>
      <c r="S117">
        <v>6789.2911999999997</v>
      </c>
      <c r="T117">
        <v>6789.2911999999997</v>
      </c>
      <c r="U117" t="s">
        <v>214</v>
      </c>
      <c r="V117">
        <v>0</v>
      </c>
      <c r="W117">
        <v>0</v>
      </c>
    </row>
    <row r="118" spans="1:23" x14ac:dyDescent="0.3">
      <c r="A118" t="s">
        <v>212</v>
      </c>
      <c r="H118">
        <v>1012</v>
      </c>
      <c r="I118">
        <v>1012</v>
      </c>
      <c r="J118" t="s">
        <v>226</v>
      </c>
      <c r="K118">
        <v>1100</v>
      </c>
      <c r="L118" t="s">
        <v>216</v>
      </c>
      <c r="M118">
        <v>2022</v>
      </c>
      <c r="N118" t="s">
        <v>211</v>
      </c>
      <c r="O118">
        <v>7337.1869999999999</v>
      </c>
      <c r="P118">
        <v>7337.1869999999999</v>
      </c>
      <c r="Q118">
        <v>7337.1869999999999</v>
      </c>
      <c r="R118">
        <v>7337.1869999999999</v>
      </c>
      <c r="S118">
        <v>7337.1869999999999</v>
      </c>
      <c r="T118">
        <v>7337.1869999999999</v>
      </c>
      <c r="U118" t="s">
        <v>214</v>
      </c>
      <c r="V118">
        <v>0</v>
      </c>
      <c r="W118">
        <v>0</v>
      </c>
    </row>
    <row r="119" spans="1:23" x14ac:dyDescent="0.3">
      <c r="A119" t="s">
        <v>212</v>
      </c>
      <c r="H119">
        <v>1012</v>
      </c>
      <c r="I119">
        <v>1012</v>
      </c>
      <c r="J119" t="s">
        <v>226</v>
      </c>
      <c r="K119">
        <v>1200</v>
      </c>
      <c r="L119" t="s">
        <v>216</v>
      </c>
      <c r="M119">
        <v>2022</v>
      </c>
      <c r="N119" t="s">
        <v>215</v>
      </c>
      <c r="O119">
        <v>6789.2911999999997</v>
      </c>
      <c r="P119">
        <v>6789.2911999999997</v>
      </c>
      <c r="Q119">
        <v>6789.2911999999997</v>
      </c>
      <c r="R119">
        <v>6789.2911999999997</v>
      </c>
      <c r="S119">
        <v>6789.2911999999997</v>
      </c>
      <c r="T119">
        <v>6789.2911999999997</v>
      </c>
      <c r="U119" t="s">
        <v>214</v>
      </c>
      <c r="V119">
        <v>0</v>
      </c>
      <c r="W119">
        <v>0</v>
      </c>
    </row>
    <row r="120" spans="1:23" x14ac:dyDescent="0.3">
      <c r="A120" t="s">
        <v>212</v>
      </c>
      <c r="H120">
        <v>1012</v>
      </c>
      <c r="I120">
        <v>1012</v>
      </c>
      <c r="J120" t="s">
        <v>226</v>
      </c>
      <c r="K120">
        <v>2100</v>
      </c>
      <c r="L120" t="s">
        <v>217</v>
      </c>
      <c r="M120">
        <v>2022</v>
      </c>
      <c r="N120" t="s">
        <v>211</v>
      </c>
      <c r="O120">
        <v>3045837.5109999999</v>
      </c>
      <c r="P120">
        <v>3045837.5109999999</v>
      </c>
      <c r="Q120">
        <v>3045837.5109999999</v>
      </c>
      <c r="R120">
        <v>3045837.5109999999</v>
      </c>
      <c r="S120">
        <v>3045837.5109999999</v>
      </c>
      <c r="T120">
        <v>3045837.5109999999</v>
      </c>
      <c r="U120" t="s">
        <v>214</v>
      </c>
      <c r="V120">
        <v>60</v>
      </c>
      <c r="W120">
        <v>60</v>
      </c>
    </row>
    <row r="121" spans="1:23" x14ac:dyDescent="0.3">
      <c r="A121" t="s">
        <v>212</v>
      </c>
      <c r="H121">
        <v>1012</v>
      </c>
      <c r="I121">
        <v>1012</v>
      </c>
      <c r="J121" t="s">
        <v>226</v>
      </c>
      <c r="K121">
        <v>2200</v>
      </c>
      <c r="L121" t="s">
        <v>217</v>
      </c>
      <c r="M121">
        <v>2022</v>
      </c>
      <c r="N121" t="s">
        <v>215</v>
      </c>
      <c r="O121">
        <v>2794505.5129999998</v>
      </c>
      <c r="P121">
        <v>2794505.5129999998</v>
      </c>
      <c r="Q121">
        <v>2794505.5129999998</v>
      </c>
      <c r="R121">
        <v>2794505.5129999998</v>
      </c>
      <c r="S121">
        <v>2794505.5129999998</v>
      </c>
      <c r="T121">
        <v>2794505.5129999998</v>
      </c>
      <c r="U121" t="s">
        <v>214</v>
      </c>
      <c r="V121">
        <v>55.519570649999999</v>
      </c>
      <c r="W121">
        <v>55.519570649999999</v>
      </c>
    </row>
    <row r="122" spans="1:23" x14ac:dyDescent="0.3">
      <c r="A122" t="s">
        <v>212</v>
      </c>
      <c r="H122">
        <v>1013</v>
      </c>
      <c r="I122">
        <v>1013</v>
      </c>
      <c r="J122" t="s">
        <v>227</v>
      </c>
      <c r="K122">
        <v>1</v>
      </c>
      <c r="L122" t="s">
        <v>210</v>
      </c>
      <c r="M122">
        <v>2023</v>
      </c>
      <c r="N122" t="s">
        <v>211</v>
      </c>
      <c r="O122">
        <v>12490.374</v>
      </c>
      <c r="P122">
        <v>12490.374</v>
      </c>
      <c r="Q122">
        <v>12490.374</v>
      </c>
      <c r="R122">
        <v>12490.374</v>
      </c>
      <c r="S122">
        <v>12490.374</v>
      </c>
      <c r="T122">
        <v>12490.374</v>
      </c>
      <c r="U122" t="s">
        <v>214</v>
      </c>
      <c r="V122">
        <v>0</v>
      </c>
      <c r="W122">
        <v>0</v>
      </c>
    </row>
    <row r="123" spans="1:23" x14ac:dyDescent="0.3">
      <c r="A123" t="s">
        <v>212</v>
      </c>
      <c r="H123">
        <v>1013</v>
      </c>
      <c r="I123">
        <v>1013</v>
      </c>
      <c r="J123" t="s">
        <v>227</v>
      </c>
      <c r="K123">
        <v>2</v>
      </c>
      <c r="L123" t="s">
        <v>210</v>
      </c>
      <c r="M123">
        <v>2023</v>
      </c>
      <c r="N123" t="s">
        <v>215</v>
      </c>
      <c r="O123">
        <v>11506.675999999999</v>
      </c>
      <c r="P123">
        <v>11506.675999999999</v>
      </c>
      <c r="Q123">
        <v>11506.675999999999</v>
      </c>
      <c r="R123">
        <v>11506.675999999999</v>
      </c>
      <c r="S123">
        <v>11506.675999999999</v>
      </c>
      <c r="T123">
        <v>11506.675999999999</v>
      </c>
      <c r="U123" t="s">
        <v>214</v>
      </c>
      <c r="V123">
        <v>0</v>
      </c>
      <c r="W123">
        <v>0</v>
      </c>
    </row>
    <row r="124" spans="1:23" x14ac:dyDescent="0.3">
      <c r="A124" t="s">
        <v>212</v>
      </c>
      <c r="H124">
        <v>1013</v>
      </c>
      <c r="I124">
        <v>1013</v>
      </c>
      <c r="J124" t="s">
        <v>227</v>
      </c>
      <c r="K124">
        <v>11</v>
      </c>
      <c r="L124" t="s">
        <v>216</v>
      </c>
      <c r="M124">
        <v>2023</v>
      </c>
      <c r="N124" t="s">
        <v>211</v>
      </c>
      <c r="O124">
        <v>12490.374</v>
      </c>
      <c r="P124">
        <v>12490.374</v>
      </c>
      <c r="Q124">
        <v>12490.374</v>
      </c>
      <c r="R124">
        <v>12490.374</v>
      </c>
      <c r="S124">
        <v>12490.374</v>
      </c>
      <c r="T124">
        <v>12490.374</v>
      </c>
      <c r="U124" t="s">
        <v>214</v>
      </c>
      <c r="V124">
        <v>0</v>
      </c>
      <c r="W124">
        <v>0</v>
      </c>
    </row>
    <row r="125" spans="1:23" x14ac:dyDescent="0.3">
      <c r="A125" t="s">
        <v>212</v>
      </c>
      <c r="H125">
        <v>1013</v>
      </c>
      <c r="I125">
        <v>1013</v>
      </c>
      <c r="J125" t="s">
        <v>227</v>
      </c>
      <c r="K125">
        <v>12</v>
      </c>
      <c r="L125" t="s">
        <v>216</v>
      </c>
      <c r="M125">
        <v>2023</v>
      </c>
      <c r="N125" t="s">
        <v>215</v>
      </c>
      <c r="O125">
        <v>11506.675999999999</v>
      </c>
      <c r="P125">
        <v>11506.675999999999</v>
      </c>
      <c r="Q125">
        <v>11506.675999999999</v>
      </c>
      <c r="R125">
        <v>11506.675999999999</v>
      </c>
      <c r="S125">
        <v>11506.675999999999</v>
      </c>
      <c r="T125">
        <v>11506.675999999999</v>
      </c>
      <c r="U125" t="s">
        <v>214</v>
      </c>
      <c r="V125">
        <v>0</v>
      </c>
      <c r="W125">
        <v>0</v>
      </c>
    </row>
    <row r="126" spans="1:23" x14ac:dyDescent="0.3">
      <c r="A126" t="s">
        <v>212</v>
      </c>
      <c r="H126">
        <v>1013</v>
      </c>
      <c r="I126">
        <v>1013</v>
      </c>
      <c r="J126" t="s">
        <v>227</v>
      </c>
      <c r="K126">
        <v>21</v>
      </c>
      <c r="L126" t="s">
        <v>217</v>
      </c>
      <c r="M126">
        <v>2023</v>
      </c>
      <c r="N126" t="s">
        <v>211</v>
      </c>
      <c r="O126">
        <v>3421074.4109999998</v>
      </c>
      <c r="P126">
        <v>3421074.4109999998</v>
      </c>
      <c r="Q126">
        <v>3421074.4109999998</v>
      </c>
      <c r="R126">
        <v>3421074.4109999998</v>
      </c>
      <c r="S126">
        <v>3421074.4109999998</v>
      </c>
      <c r="T126">
        <v>3421074.4109999998</v>
      </c>
      <c r="U126" t="s">
        <v>214</v>
      </c>
      <c r="V126">
        <v>0</v>
      </c>
      <c r="W126">
        <v>0</v>
      </c>
    </row>
    <row r="127" spans="1:23" x14ac:dyDescent="0.3">
      <c r="A127" t="s">
        <v>212</v>
      </c>
      <c r="H127">
        <v>1013</v>
      </c>
      <c r="I127">
        <v>1013</v>
      </c>
      <c r="J127" t="s">
        <v>227</v>
      </c>
      <c r="K127">
        <v>22</v>
      </c>
      <c r="L127" t="s">
        <v>217</v>
      </c>
      <c r="M127">
        <v>2023</v>
      </c>
      <c r="N127" t="s">
        <v>215</v>
      </c>
      <c r="O127">
        <v>3142875.8990000002</v>
      </c>
      <c r="P127">
        <v>3142875.8990000002</v>
      </c>
      <c r="Q127">
        <v>3142875.8990000002</v>
      </c>
      <c r="R127">
        <v>3142875.8990000002</v>
      </c>
      <c r="S127">
        <v>3142875.8990000002</v>
      </c>
      <c r="T127">
        <v>3142875.8990000002</v>
      </c>
      <c r="U127" t="s">
        <v>214</v>
      </c>
      <c r="V127">
        <v>0</v>
      </c>
      <c r="W127">
        <v>0</v>
      </c>
    </row>
    <row r="128" spans="1:23" x14ac:dyDescent="0.3">
      <c r="A128" t="s">
        <v>212</v>
      </c>
      <c r="H128">
        <v>1013</v>
      </c>
      <c r="I128">
        <v>1013</v>
      </c>
      <c r="J128" t="s">
        <v>227</v>
      </c>
      <c r="K128">
        <v>100</v>
      </c>
      <c r="L128" t="s">
        <v>210</v>
      </c>
      <c r="M128">
        <v>2022</v>
      </c>
      <c r="N128" t="s">
        <v>211</v>
      </c>
      <c r="O128">
        <v>7337.1869999999999</v>
      </c>
      <c r="P128">
        <v>7337.1869999999999</v>
      </c>
      <c r="Q128">
        <v>7337.1869999999999</v>
      </c>
      <c r="R128">
        <v>7337.1869999999999</v>
      </c>
      <c r="S128">
        <v>7337.1869999999999</v>
      </c>
      <c r="T128">
        <v>7337.1869999999999</v>
      </c>
      <c r="U128" t="s">
        <v>214</v>
      </c>
      <c r="V128">
        <v>0</v>
      </c>
      <c r="W128">
        <v>0</v>
      </c>
    </row>
    <row r="129" spans="1:23" x14ac:dyDescent="0.3">
      <c r="A129" t="s">
        <v>212</v>
      </c>
      <c r="H129">
        <v>1013</v>
      </c>
      <c r="I129">
        <v>1013</v>
      </c>
      <c r="J129" t="s">
        <v>227</v>
      </c>
      <c r="K129">
        <v>200</v>
      </c>
      <c r="L129" t="s">
        <v>210</v>
      </c>
      <c r="M129">
        <v>2022</v>
      </c>
      <c r="N129" t="s">
        <v>215</v>
      </c>
      <c r="O129">
        <v>6789.2911999999997</v>
      </c>
      <c r="P129">
        <v>6789.2911999999997</v>
      </c>
      <c r="Q129">
        <v>6789.2911999999997</v>
      </c>
      <c r="R129">
        <v>6789.2911999999997</v>
      </c>
      <c r="S129">
        <v>6789.2911999999997</v>
      </c>
      <c r="T129">
        <v>6789.2911999999997</v>
      </c>
      <c r="U129" t="s">
        <v>214</v>
      </c>
      <c r="V129">
        <v>0</v>
      </c>
      <c r="W129">
        <v>0</v>
      </c>
    </row>
    <row r="130" spans="1:23" x14ac:dyDescent="0.3">
      <c r="A130" t="s">
        <v>212</v>
      </c>
      <c r="H130">
        <v>1013</v>
      </c>
      <c r="I130">
        <v>1013</v>
      </c>
      <c r="J130" t="s">
        <v>227</v>
      </c>
      <c r="K130">
        <v>1100</v>
      </c>
      <c r="L130" t="s">
        <v>216</v>
      </c>
      <c r="M130">
        <v>2022</v>
      </c>
      <c r="N130" t="s">
        <v>211</v>
      </c>
      <c r="O130">
        <v>7337.1869999999999</v>
      </c>
      <c r="P130">
        <v>7337.1869999999999</v>
      </c>
      <c r="Q130">
        <v>7337.1869999999999</v>
      </c>
      <c r="R130">
        <v>7337.1869999999999</v>
      </c>
      <c r="S130">
        <v>7337.1869999999999</v>
      </c>
      <c r="T130">
        <v>7337.1869999999999</v>
      </c>
      <c r="U130" t="s">
        <v>214</v>
      </c>
      <c r="V130">
        <v>0</v>
      </c>
      <c r="W130">
        <v>0</v>
      </c>
    </row>
    <row r="131" spans="1:23" x14ac:dyDescent="0.3">
      <c r="A131" t="s">
        <v>212</v>
      </c>
      <c r="H131">
        <v>1013</v>
      </c>
      <c r="I131">
        <v>1013</v>
      </c>
      <c r="J131" t="s">
        <v>227</v>
      </c>
      <c r="K131">
        <v>1200</v>
      </c>
      <c r="L131" t="s">
        <v>216</v>
      </c>
      <c r="M131">
        <v>2022</v>
      </c>
      <c r="N131" t="s">
        <v>215</v>
      </c>
      <c r="O131">
        <v>6789.2911999999997</v>
      </c>
      <c r="P131">
        <v>6789.2911999999997</v>
      </c>
      <c r="Q131">
        <v>6789.2911999999997</v>
      </c>
      <c r="R131">
        <v>6789.2911999999997</v>
      </c>
      <c r="S131">
        <v>6789.2911999999997</v>
      </c>
      <c r="T131">
        <v>6789.2911999999997</v>
      </c>
      <c r="U131" t="s">
        <v>214</v>
      </c>
      <c r="V131">
        <v>0</v>
      </c>
      <c r="W131">
        <v>0</v>
      </c>
    </row>
    <row r="132" spans="1:23" x14ac:dyDescent="0.3">
      <c r="A132" t="s">
        <v>212</v>
      </c>
      <c r="H132">
        <v>1013</v>
      </c>
      <c r="I132">
        <v>1013</v>
      </c>
      <c r="J132" t="s">
        <v>227</v>
      </c>
      <c r="K132">
        <v>2100</v>
      </c>
      <c r="L132" t="s">
        <v>217</v>
      </c>
      <c r="M132">
        <v>2022</v>
      </c>
      <c r="N132" t="s">
        <v>211</v>
      </c>
      <c r="O132">
        <v>3045837.5109999999</v>
      </c>
      <c r="P132">
        <v>3045837.5109999999</v>
      </c>
      <c r="Q132">
        <v>3045837.5109999999</v>
      </c>
      <c r="R132">
        <v>3045837.5109999999</v>
      </c>
      <c r="S132">
        <v>3045837.5109999999</v>
      </c>
      <c r="T132">
        <v>3045837.5109999999</v>
      </c>
      <c r="U132" t="s">
        <v>214</v>
      </c>
      <c r="V132">
        <v>0</v>
      </c>
      <c r="W132">
        <v>0</v>
      </c>
    </row>
    <row r="133" spans="1:23" x14ac:dyDescent="0.3">
      <c r="A133" t="s">
        <v>212</v>
      </c>
      <c r="H133">
        <v>1013</v>
      </c>
      <c r="I133">
        <v>1013</v>
      </c>
      <c r="J133" t="s">
        <v>227</v>
      </c>
      <c r="K133">
        <v>2200</v>
      </c>
      <c r="L133" t="s">
        <v>217</v>
      </c>
      <c r="M133">
        <v>2022</v>
      </c>
      <c r="N133" t="s">
        <v>215</v>
      </c>
      <c r="O133">
        <v>2794505.5129999998</v>
      </c>
      <c r="P133">
        <v>2794505.5129999998</v>
      </c>
      <c r="Q133">
        <v>2794505.5129999998</v>
      </c>
      <c r="R133">
        <v>2794505.5129999998</v>
      </c>
      <c r="S133">
        <v>2794505.5129999998</v>
      </c>
      <c r="T133">
        <v>2794505.5129999998</v>
      </c>
      <c r="U133" t="s">
        <v>214</v>
      </c>
      <c r="V133">
        <v>0</v>
      </c>
      <c r="W133">
        <v>0</v>
      </c>
    </row>
    <row r="134" spans="1:23" x14ac:dyDescent="0.3">
      <c r="A134" t="s">
        <v>212</v>
      </c>
      <c r="H134">
        <v>1025</v>
      </c>
      <c r="I134">
        <v>1025</v>
      </c>
      <c r="J134" t="s">
        <v>228</v>
      </c>
      <c r="K134">
        <v>1</v>
      </c>
      <c r="L134" t="s">
        <v>210</v>
      </c>
      <c r="M134">
        <v>2023</v>
      </c>
      <c r="N134" t="s">
        <v>211</v>
      </c>
      <c r="O134">
        <v>12490.374</v>
      </c>
      <c r="P134">
        <v>12490.374</v>
      </c>
      <c r="Q134">
        <v>12490.374</v>
      </c>
      <c r="R134">
        <v>12490.374</v>
      </c>
      <c r="S134">
        <v>12490.374</v>
      </c>
      <c r="T134">
        <v>12490.374</v>
      </c>
      <c r="U134" t="s">
        <v>214</v>
      </c>
      <c r="V134">
        <v>0</v>
      </c>
      <c r="W134">
        <v>0</v>
      </c>
    </row>
    <row r="135" spans="1:23" x14ac:dyDescent="0.3">
      <c r="A135" t="s">
        <v>212</v>
      </c>
      <c r="H135">
        <v>1025</v>
      </c>
      <c r="I135">
        <v>1025</v>
      </c>
      <c r="J135" t="s">
        <v>228</v>
      </c>
      <c r="K135">
        <v>2</v>
      </c>
      <c r="L135" t="s">
        <v>210</v>
      </c>
      <c r="M135">
        <v>2023</v>
      </c>
      <c r="N135" t="s">
        <v>215</v>
      </c>
      <c r="O135">
        <v>11506.675999999999</v>
      </c>
      <c r="P135">
        <v>11506.675999999999</v>
      </c>
      <c r="Q135">
        <v>11506.675999999999</v>
      </c>
      <c r="R135">
        <v>11506.675999999999</v>
      </c>
      <c r="S135">
        <v>11506.675999999999</v>
      </c>
      <c r="T135">
        <v>11506.675999999999</v>
      </c>
      <c r="U135" t="s">
        <v>214</v>
      </c>
      <c r="V135">
        <v>0</v>
      </c>
      <c r="W135">
        <v>0</v>
      </c>
    </row>
    <row r="136" spans="1:23" x14ac:dyDescent="0.3">
      <c r="A136" t="s">
        <v>212</v>
      </c>
      <c r="H136">
        <v>1025</v>
      </c>
      <c r="I136">
        <v>1025</v>
      </c>
      <c r="J136" t="s">
        <v>228</v>
      </c>
      <c r="K136">
        <v>11</v>
      </c>
      <c r="L136" t="s">
        <v>216</v>
      </c>
      <c r="M136">
        <v>2023</v>
      </c>
      <c r="N136" t="s">
        <v>211</v>
      </c>
      <c r="O136">
        <v>12490.374</v>
      </c>
      <c r="P136">
        <v>12490.374</v>
      </c>
      <c r="Q136">
        <v>12490.374</v>
      </c>
      <c r="R136">
        <v>12490.374</v>
      </c>
      <c r="S136">
        <v>12490.374</v>
      </c>
      <c r="T136">
        <v>12490.374</v>
      </c>
      <c r="U136" t="s">
        <v>214</v>
      </c>
      <c r="V136">
        <v>0</v>
      </c>
      <c r="W136">
        <v>0</v>
      </c>
    </row>
    <row r="137" spans="1:23" x14ac:dyDescent="0.3">
      <c r="A137" t="s">
        <v>212</v>
      </c>
      <c r="H137">
        <v>1025</v>
      </c>
      <c r="I137">
        <v>1025</v>
      </c>
      <c r="J137" t="s">
        <v>228</v>
      </c>
      <c r="K137">
        <v>12</v>
      </c>
      <c r="L137" t="s">
        <v>216</v>
      </c>
      <c r="M137">
        <v>2023</v>
      </c>
      <c r="N137" t="s">
        <v>215</v>
      </c>
      <c r="O137">
        <v>11506.675999999999</v>
      </c>
      <c r="P137">
        <v>11506.675999999999</v>
      </c>
      <c r="Q137">
        <v>11506.675999999999</v>
      </c>
      <c r="R137">
        <v>11506.675999999999</v>
      </c>
      <c r="S137">
        <v>11506.675999999999</v>
      </c>
      <c r="T137">
        <v>11506.675999999999</v>
      </c>
      <c r="U137" t="s">
        <v>214</v>
      </c>
      <c r="V137">
        <v>0</v>
      </c>
      <c r="W137">
        <v>0</v>
      </c>
    </row>
    <row r="138" spans="1:23" x14ac:dyDescent="0.3">
      <c r="A138" t="s">
        <v>212</v>
      </c>
      <c r="H138">
        <v>1025</v>
      </c>
      <c r="I138">
        <v>1025</v>
      </c>
      <c r="J138" t="s">
        <v>228</v>
      </c>
      <c r="K138">
        <v>21</v>
      </c>
      <c r="L138" t="s">
        <v>217</v>
      </c>
      <c r="M138">
        <v>2023</v>
      </c>
      <c r="N138" t="s">
        <v>211</v>
      </c>
      <c r="O138">
        <v>3421074.4109999998</v>
      </c>
      <c r="P138">
        <v>3421074.4109999998</v>
      </c>
      <c r="Q138">
        <v>3421074.4109999998</v>
      </c>
      <c r="R138">
        <v>3421074.4109999998</v>
      </c>
      <c r="S138">
        <v>3421074.4109999998</v>
      </c>
      <c r="T138">
        <v>3421074.4109999998</v>
      </c>
      <c r="U138" t="s">
        <v>214</v>
      </c>
      <c r="V138">
        <v>0</v>
      </c>
      <c r="W138">
        <v>0</v>
      </c>
    </row>
    <row r="139" spans="1:23" x14ac:dyDescent="0.3">
      <c r="A139" t="s">
        <v>212</v>
      </c>
      <c r="H139">
        <v>1025</v>
      </c>
      <c r="I139">
        <v>1025</v>
      </c>
      <c r="J139" t="s">
        <v>228</v>
      </c>
      <c r="K139">
        <v>22</v>
      </c>
      <c r="L139" t="s">
        <v>217</v>
      </c>
      <c r="M139">
        <v>2023</v>
      </c>
      <c r="N139" t="s">
        <v>215</v>
      </c>
      <c r="O139">
        <v>3142875.8990000002</v>
      </c>
      <c r="P139">
        <v>3142875.8990000002</v>
      </c>
      <c r="Q139">
        <v>3142875.8990000002</v>
      </c>
      <c r="R139">
        <v>3142875.8990000002</v>
      </c>
      <c r="S139">
        <v>3142875.8990000002</v>
      </c>
      <c r="T139">
        <v>3142875.8990000002</v>
      </c>
      <c r="U139" t="s">
        <v>214</v>
      </c>
      <c r="V139">
        <v>0</v>
      </c>
      <c r="W139">
        <v>0</v>
      </c>
    </row>
    <row r="140" spans="1:23" x14ac:dyDescent="0.3">
      <c r="A140" t="s">
        <v>212</v>
      </c>
      <c r="H140">
        <v>1025</v>
      </c>
      <c r="I140">
        <v>1025</v>
      </c>
      <c r="J140" t="s">
        <v>228</v>
      </c>
      <c r="K140">
        <v>100</v>
      </c>
      <c r="L140" t="s">
        <v>210</v>
      </c>
      <c r="M140">
        <v>2022</v>
      </c>
      <c r="N140" t="s">
        <v>211</v>
      </c>
      <c r="O140">
        <v>7337.1869999999999</v>
      </c>
      <c r="P140">
        <v>7337.1869999999999</v>
      </c>
      <c r="Q140">
        <v>7337.1869999999999</v>
      </c>
      <c r="R140">
        <v>7337.1869999999999</v>
      </c>
      <c r="S140">
        <v>7337.1869999999999</v>
      </c>
      <c r="T140">
        <v>7337.1869999999999</v>
      </c>
      <c r="U140" t="s">
        <v>214</v>
      </c>
      <c r="V140">
        <v>0</v>
      </c>
      <c r="W140">
        <v>0</v>
      </c>
    </row>
    <row r="141" spans="1:23" x14ac:dyDescent="0.3">
      <c r="A141" t="s">
        <v>212</v>
      </c>
      <c r="H141">
        <v>1025</v>
      </c>
      <c r="I141">
        <v>1025</v>
      </c>
      <c r="J141" t="s">
        <v>228</v>
      </c>
      <c r="K141">
        <v>200</v>
      </c>
      <c r="L141" t="s">
        <v>210</v>
      </c>
      <c r="M141">
        <v>2022</v>
      </c>
      <c r="N141" t="s">
        <v>215</v>
      </c>
      <c r="O141">
        <v>6789.2911999999997</v>
      </c>
      <c r="P141">
        <v>6789.2911999999997</v>
      </c>
      <c r="Q141">
        <v>6789.2911999999997</v>
      </c>
      <c r="R141">
        <v>6789.2911999999997</v>
      </c>
      <c r="S141">
        <v>6789.2911999999997</v>
      </c>
      <c r="T141">
        <v>6789.2911999999997</v>
      </c>
      <c r="U141" t="s">
        <v>214</v>
      </c>
      <c r="V141">
        <v>0</v>
      </c>
      <c r="W141">
        <v>0</v>
      </c>
    </row>
    <row r="142" spans="1:23" x14ac:dyDescent="0.3">
      <c r="A142" t="s">
        <v>212</v>
      </c>
      <c r="H142">
        <v>1025</v>
      </c>
      <c r="I142">
        <v>1025</v>
      </c>
      <c r="J142" t="s">
        <v>228</v>
      </c>
      <c r="K142">
        <v>1100</v>
      </c>
      <c r="L142" t="s">
        <v>216</v>
      </c>
      <c r="M142">
        <v>2022</v>
      </c>
      <c r="N142" t="s">
        <v>211</v>
      </c>
      <c r="O142">
        <v>7337.1869999999999</v>
      </c>
      <c r="P142">
        <v>7337.1869999999999</v>
      </c>
      <c r="Q142">
        <v>7337.1869999999999</v>
      </c>
      <c r="R142">
        <v>7337.1869999999999</v>
      </c>
      <c r="S142">
        <v>7337.1869999999999</v>
      </c>
      <c r="T142">
        <v>7337.1869999999999</v>
      </c>
      <c r="U142" t="s">
        <v>214</v>
      </c>
      <c r="V142">
        <v>0</v>
      </c>
      <c r="W142">
        <v>0</v>
      </c>
    </row>
    <row r="143" spans="1:23" x14ac:dyDescent="0.3">
      <c r="A143" t="s">
        <v>212</v>
      </c>
      <c r="H143">
        <v>1025</v>
      </c>
      <c r="I143">
        <v>1025</v>
      </c>
      <c r="J143" t="s">
        <v>228</v>
      </c>
      <c r="K143">
        <v>1200</v>
      </c>
      <c r="L143" t="s">
        <v>216</v>
      </c>
      <c r="M143">
        <v>2022</v>
      </c>
      <c r="N143" t="s">
        <v>215</v>
      </c>
      <c r="O143">
        <v>6789.2911999999997</v>
      </c>
      <c r="P143">
        <v>6789.2911999999997</v>
      </c>
      <c r="Q143">
        <v>6789.2911999999997</v>
      </c>
      <c r="R143">
        <v>6789.2911999999997</v>
      </c>
      <c r="S143">
        <v>6789.2911999999997</v>
      </c>
      <c r="T143">
        <v>6789.2911999999997</v>
      </c>
      <c r="U143" t="s">
        <v>214</v>
      </c>
      <c r="V143">
        <v>0</v>
      </c>
      <c r="W143">
        <v>0</v>
      </c>
    </row>
    <row r="144" spans="1:23" x14ac:dyDescent="0.3">
      <c r="A144" t="s">
        <v>212</v>
      </c>
      <c r="H144">
        <v>1025</v>
      </c>
      <c r="I144">
        <v>1025</v>
      </c>
      <c r="J144" t="s">
        <v>228</v>
      </c>
      <c r="K144">
        <v>2100</v>
      </c>
      <c r="L144" t="s">
        <v>217</v>
      </c>
      <c r="M144">
        <v>2022</v>
      </c>
      <c r="N144" t="s">
        <v>211</v>
      </c>
      <c r="O144">
        <v>3045837.5109999999</v>
      </c>
      <c r="P144">
        <v>3045837.5109999999</v>
      </c>
      <c r="Q144">
        <v>3045837.5109999999</v>
      </c>
      <c r="R144">
        <v>3045837.5109999999</v>
      </c>
      <c r="S144">
        <v>3045837.5109999999</v>
      </c>
      <c r="T144">
        <v>3045837.5109999999</v>
      </c>
      <c r="U144" t="s">
        <v>214</v>
      </c>
      <c r="V144">
        <v>0</v>
      </c>
      <c r="W144">
        <v>0</v>
      </c>
    </row>
    <row r="145" spans="1:23" x14ac:dyDescent="0.3">
      <c r="A145" t="s">
        <v>212</v>
      </c>
      <c r="H145">
        <v>1025</v>
      </c>
      <c r="I145">
        <v>1025</v>
      </c>
      <c r="J145" t="s">
        <v>228</v>
      </c>
      <c r="K145">
        <v>2200</v>
      </c>
      <c r="L145" t="s">
        <v>217</v>
      </c>
      <c r="M145">
        <v>2022</v>
      </c>
      <c r="N145" t="s">
        <v>215</v>
      </c>
      <c r="O145">
        <v>2794505.5129999998</v>
      </c>
      <c r="P145">
        <v>2794505.5129999998</v>
      </c>
      <c r="Q145">
        <v>2794505.5129999998</v>
      </c>
      <c r="R145">
        <v>2794505.5129999998</v>
      </c>
      <c r="S145">
        <v>2794505.5129999998</v>
      </c>
      <c r="T145">
        <v>2794505.5129999998</v>
      </c>
      <c r="U145" t="s">
        <v>214</v>
      </c>
      <c r="V145">
        <v>0</v>
      </c>
      <c r="W145">
        <v>0</v>
      </c>
    </row>
    <row r="146" spans="1:23" x14ac:dyDescent="0.3">
      <c r="A146" t="s">
        <v>212</v>
      </c>
      <c r="H146">
        <v>1080</v>
      </c>
      <c r="I146">
        <v>1080</v>
      </c>
      <c r="J146" t="s">
        <v>229</v>
      </c>
      <c r="K146">
        <v>1</v>
      </c>
      <c r="L146" t="s">
        <v>210</v>
      </c>
      <c r="M146">
        <v>2023</v>
      </c>
      <c r="N146" t="s">
        <v>211</v>
      </c>
      <c r="O146">
        <v>12490.374</v>
      </c>
      <c r="P146">
        <v>12490.374</v>
      </c>
      <c r="Q146">
        <v>12490.374</v>
      </c>
      <c r="R146">
        <v>12490.374</v>
      </c>
      <c r="S146">
        <v>12490.374</v>
      </c>
      <c r="T146">
        <v>12490.374</v>
      </c>
      <c r="U146" t="s">
        <v>214</v>
      </c>
      <c r="V146">
        <v>0</v>
      </c>
      <c r="W146">
        <v>0</v>
      </c>
    </row>
    <row r="147" spans="1:23" x14ac:dyDescent="0.3">
      <c r="A147" t="s">
        <v>212</v>
      </c>
      <c r="H147">
        <v>1080</v>
      </c>
      <c r="I147">
        <v>1080</v>
      </c>
      <c r="J147" t="s">
        <v>229</v>
      </c>
      <c r="K147">
        <v>2</v>
      </c>
      <c r="L147" t="s">
        <v>210</v>
      </c>
      <c r="M147">
        <v>2023</v>
      </c>
      <c r="N147" t="s">
        <v>215</v>
      </c>
      <c r="O147">
        <v>11506.675999999999</v>
      </c>
      <c r="P147">
        <v>11506.675999999999</v>
      </c>
      <c r="Q147">
        <v>11506.675999999999</v>
      </c>
      <c r="R147">
        <v>11506.675999999999</v>
      </c>
      <c r="S147">
        <v>11506.675999999999</v>
      </c>
      <c r="T147">
        <v>11506.675999999999</v>
      </c>
      <c r="U147" t="s">
        <v>214</v>
      </c>
      <c r="V147">
        <v>0</v>
      </c>
      <c r="W147">
        <v>0</v>
      </c>
    </row>
    <row r="148" spans="1:23" x14ac:dyDescent="0.3">
      <c r="A148" t="s">
        <v>212</v>
      </c>
      <c r="H148">
        <v>1080</v>
      </c>
      <c r="I148">
        <v>1080</v>
      </c>
      <c r="J148" t="s">
        <v>229</v>
      </c>
      <c r="K148">
        <v>11</v>
      </c>
      <c r="L148" t="s">
        <v>216</v>
      </c>
      <c r="M148">
        <v>2023</v>
      </c>
      <c r="N148" t="s">
        <v>211</v>
      </c>
      <c r="O148">
        <v>12490.374</v>
      </c>
      <c r="P148">
        <v>12490.374</v>
      </c>
      <c r="Q148">
        <v>12490.374</v>
      </c>
      <c r="R148">
        <v>12490.374</v>
      </c>
      <c r="S148">
        <v>12490.374</v>
      </c>
      <c r="T148">
        <v>12490.374</v>
      </c>
      <c r="U148" t="s">
        <v>214</v>
      </c>
      <c r="V148">
        <v>0</v>
      </c>
      <c r="W148">
        <v>0</v>
      </c>
    </row>
    <row r="149" spans="1:23" x14ac:dyDescent="0.3">
      <c r="A149" t="s">
        <v>212</v>
      </c>
      <c r="H149">
        <v>1080</v>
      </c>
      <c r="I149">
        <v>1080</v>
      </c>
      <c r="J149" t="s">
        <v>229</v>
      </c>
      <c r="K149">
        <v>12</v>
      </c>
      <c r="L149" t="s">
        <v>216</v>
      </c>
      <c r="M149">
        <v>2023</v>
      </c>
      <c r="N149" t="s">
        <v>215</v>
      </c>
      <c r="O149">
        <v>11506.675999999999</v>
      </c>
      <c r="P149">
        <v>11506.675999999999</v>
      </c>
      <c r="Q149">
        <v>11506.675999999999</v>
      </c>
      <c r="R149">
        <v>11506.675999999999</v>
      </c>
      <c r="S149">
        <v>11506.675999999999</v>
      </c>
      <c r="T149">
        <v>11506.675999999999</v>
      </c>
      <c r="U149" t="s">
        <v>214</v>
      </c>
      <c r="V149">
        <v>0</v>
      </c>
      <c r="W149">
        <v>0</v>
      </c>
    </row>
    <row r="150" spans="1:23" x14ac:dyDescent="0.3">
      <c r="A150" t="s">
        <v>212</v>
      </c>
      <c r="H150">
        <v>1080</v>
      </c>
      <c r="I150">
        <v>1080</v>
      </c>
      <c r="J150" t="s">
        <v>229</v>
      </c>
      <c r="K150">
        <v>21</v>
      </c>
      <c r="L150" t="s">
        <v>217</v>
      </c>
      <c r="M150">
        <v>2023</v>
      </c>
      <c r="N150" t="s">
        <v>211</v>
      </c>
      <c r="O150">
        <v>3421074.4109999998</v>
      </c>
      <c r="P150">
        <v>3421074.4109999998</v>
      </c>
      <c r="Q150">
        <v>3421074.4109999998</v>
      </c>
      <c r="R150">
        <v>3421074.4109999998</v>
      </c>
      <c r="S150">
        <v>3421074.4109999998</v>
      </c>
      <c r="T150">
        <v>3421074.4109999998</v>
      </c>
      <c r="U150" t="s">
        <v>214</v>
      </c>
      <c r="V150">
        <v>0</v>
      </c>
      <c r="W150">
        <v>0</v>
      </c>
    </row>
    <row r="151" spans="1:23" x14ac:dyDescent="0.3">
      <c r="A151" t="s">
        <v>212</v>
      </c>
      <c r="H151">
        <v>1080</v>
      </c>
      <c r="I151">
        <v>1080</v>
      </c>
      <c r="J151" t="s">
        <v>229</v>
      </c>
      <c r="K151">
        <v>22</v>
      </c>
      <c r="L151" t="s">
        <v>217</v>
      </c>
      <c r="M151">
        <v>2023</v>
      </c>
      <c r="N151" t="s">
        <v>215</v>
      </c>
      <c r="O151">
        <v>3142875.8990000002</v>
      </c>
      <c r="P151">
        <v>3142875.8990000002</v>
      </c>
      <c r="Q151">
        <v>3142875.8990000002</v>
      </c>
      <c r="R151">
        <v>3142875.8990000002</v>
      </c>
      <c r="S151">
        <v>3142875.8990000002</v>
      </c>
      <c r="T151">
        <v>3142875.8990000002</v>
      </c>
      <c r="U151" t="s">
        <v>214</v>
      </c>
      <c r="V151">
        <v>0</v>
      </c>
      <c r="W151">
        <v>0</v>
      </c>
    </row>
    <row r="152" spans="1:23" x14ac:dyDescent="0.3">
      <c r="A152" t="s">
        <v>212</v>
      </c>
      <c r="H152">
        <v>1080</v>
      </c>
      <c r="I152">
        <v>1080</v>
      </c>
      <c r="J152" t="s">
        <v>229</v>
      </c>
      <c r="K152">
        <v>100</v>
      </c>
      <c r="L152" t="s">
        <v>210</v>
      </c>
      <c r="M152">
        <v>2022</v>
      </c>
      <c r="N152" t="s">
        <v>211</v>
      </c>
      <c r="O152">
        <v>7337.1869999999999</v>
      </c>
      <c r="P152">
        <v>7337.1869999999999</v>
      </c>
      <c r="Q152">
        <v>7337.1869999999999</v>
      </c>
      <c r="R152">
        <v>7337.1869999999999</v>
      </c>
      <c r="S152">
        <v>7337.1869999999999</v>
      </c>
      <c r="T152">
        <v>7337.1869999999999</v>
      </c>
      <c r="U152" t="s">
        <v>214</v>
      </c>
      <c r="V152">
        <v>0</v>
      </c>
      <c r="W152">
        <v>0</v>
      </c>
    </row>
    <row r="153" spans="1:23" x14ac:dyDescent="0.3">
      <c r="A153" t="s">
        <v>212</v>
      </c>
      <c r="H153">
        <v>1080</v>
      </c>
      <c r="I153">
        <v>1080</v>
      </c>
      <c r="J153" t="s">
        <v>229</v>
      </c>
      <c r="K153">
        <v>200</v>
      </c>
      <c r="L153" t="s">
        <v>210</v>
      </c>
      <c r="M153">
        <v>2022</v>
      </c>
      <c r="N153" t="s">
        <v>215</v>
      </c>
      <c r="O153">
        <v>6789.2911999999997</v>
      </c>
      <c r="P153">
        <v>6789.2911999999997</v>
      </c>
      <c r="Q153">
        <v>6789.2911999999997</v>
      </c>
      <c r="R153">
        <v>6789.2911999999997</v>
      </c>
      <c r="S153">
        <v>6789.2911999999997</v>
      </c>
      <c r="T153">
        <v>6789.2911999999997</v>
      </c>
      <c r="U153" t="s">
        <v>214</v>
      </c>
      <c r="V153">
        <v>0</v>
      </c>
      <c r="W153">
        <v>0</v>
      </c>
    </row>
    <row r="154" spans="1:23" x14ac:dyDescent="0.3">
      <c r="A154" t="s">
        <v>212</v>
      </c>
      <c r="H154">
        <v>1080</v>
      </c>
      <c r="I154">
        <v>1080</v>
      </c>
      <c r="J154" t="s">
        <v>229</v>
      </c>
      <c r="K154">
        <v>1100</v>
      </c>
      <c r="L154" t="s">
        <v>216</v>
      </c>
      <c r="M154">
        <v>2022</v>
      </c>
      <c r="N154" t="s">
        <v>211</v>
      </c>
      <c r="O154">
        <v>7337.1869999999999</v>
      </c>
      <c r="P154">
        <v>7337.1869999999999</v>
      </c>
      <c r="Q154">
        <v>7337.1869999999999</v>
      </c>
      <c r="R154">
        <v>7337.1869999999999</v>
      </c>
      <c r="S154">
        <v>7337.1869999999999</v>
      </c>
      <c r="T154">
        <v>7337.1869999999999</v>
      </c>
      <c r="U154" t="s">
        <v>214</v>
      </c>
      <c r="V154">
        <v>0</v>
      </c>
      <c r="W154">
        <v>0</v>
      </c>
    </row>
    <row r="155" spans="1:23" x14ac:dyDescent="0.3">
      <c r="A155" t="s">
        <v>212</v>
      </c>
      <c r="H155">
        <v>1080</v>
      </c>
      <c r="I155">
        <v>1080</v>
      </c>
      <c r="J155" t="s">
        <v>229</v>
      </c>
      <c r="K155">
        <v>1200</v>
      </c>
      <c r="L155" t="s">
        <v>216</v>
      </c>
      <c r="M155">
        <v>2022</v>
      </c>
      <c r="N155" t="s">
        <v>215</v>
      </c>
      <c r="O155">
        <v>6789.2911999999997</v>
      </c>
      <c r="P155">
        <v>6789.2911999999997</v>
      </c>
      <c r="Q155">
        <v>6789.2911999999997</v>
      </c>
      <c r="R155">
        <v>6789.2911999999997</v>
      </c>
      <c r="S155">
        <v>6789.2911999999997</v>
      </c>
      <c r="T155">
        <v>6789.2911999999997</v>
      </c>
      <c r="U155" t="s">
        <v>214</v>
      </c>
      <c r="V155">
        <v>0</v>
      </c>
      <c r="W155">
        <v>0</v>
      </c>
    </row>
    <row r="156" spans="1:23" x14ac:dyDescent="0.3">
      <c r="A156" t="s">
        <v>212</v>
      </c>
      <c r="H156">
        <v>1080</v>
      </c>
      <c r="I156">
        <v>1080</v>
      </c>
      <c r="J156" t="s">
        <v>229</v>
      </c>
      <c r="K156">
        <v>2100</v>
      </c>
      <c r="L156" t="s">
        <v>217</v>
      </c>
      <c r="M156">
        <v>2022</v>
      </c>
      <c r="N156" t="s">
        <v>211</v>
      </c>
      <c r="O156">
        <v>3045837.5109999999</v>
      </c>
      <c r="P156">
        <v>3045837.5109999999</v>
      </c>
      <c r="Q156">
        <v>3045837.5109999999</v>
      </c>
      <c r="R156">
        <v>3045837.5109999999</v>
      </c>
      <c r="S156">
        <v>3045837.5109999999</v>
      </c>
      <c r="T156">
        <v>3045837.5109999999</v>
      </c>
      <c r="U156" t="s">
        <v>214</v>
      </c>
      <c r="V156">
        <v>0</v>
      </c>
      <c r="W156">
        <v>0</v>
      </c>
    </row>
    <row r="157" spans="1:23" x14ac:dyDescent="0.3">
      <c r="A157" t="s">
        <v>212</v>
      </c>
      <c r="H157">
        <v>1080</v>
      </c>
      <c r="I157">
        <v>1080</v>
      </c>
      <c r="J157" t="s">
        <v>229</v>
      </c>
      <c r="K157">
        <v>2200</v>
      </c>
      <c r="L157" t="s">
        <v>217</v>
      </c>
      <c r="M157">
        <v>2022</v>
      </c>
      <c r="N157" t="s">
        <v>215</v>
      </c>
      <c r="O157">
        <v>2794505.5129999998</v>
      </c>
      <c r="P157">
        <v>2794505.5129999998</v>
      </c>
      <c r="Q157">
        <v>2794505.5129999998</v>
      </c>
      <c r="R157">
        <v>2794505.5129999998</v>
      </c>
      <c r="S157">
        <v>2794505.5129999998</v>
      </c>
      <c r="T157">
        <v>2794505.5129999998</v>
      </c>
      <c r="U157" t="s">
        <v>214</v>
      </c>
      <c r="V157">
        <v>0</v>
      </c>
      <c r="W157">
        <v>0</v>
      </c>
    </row>
    <row r="158" spans="1:23" x14ac:dyDescent="0.3">
      <c r="A158" t="s">
        <v>212</v>
      </c>
      <c r="H158">
        <v>1090</v>
      </c>
      <c r="I158">
        <v>1090</v>
      </c>
      <c r="J158" t="s">
        <v>230</v>
      </c>
      <c r="K158">
        <v>1</v>
      </c>
      <c r="L158" t="s">
        <v>210</v>
      </c>
      <c r="M158">
        <v>2023</v>
      </c>
      <c r="N158" t="s">
        <v>211</v>
      </c>
      <c r="O158">
        <v>12490.374</v>
      </c>
      <c r="P158">
        <v>12490.374</v>
      </c>
      <c r="Q158">
        <v>12490.374</v>
      </c>
      <c r="R158">
        <v>12490.374</v>
      </c>
      <c r="S158">
        <v>12490.374</v>
      </c>
      <c r="T158">
        <v>12490.374</v>
      </c>
      <c r="U158" t="s">
        <v>214</v>
      </c>
      <c r="V158">
        <v>0</v>
      </c>
      <c r="W158">
        <v>0</v>
      </c>
    </row>
    <row r="159" spans="1:23" x14ac:dyDescent="0.3">
      <c r="A159" t="s">
        <v>212</v>
      </c>
      <c r="H159">
        <v>1090</v>
      </c>
      <c r="I159">
        <v>1090</v>
      </c>
      <c r="J159" t="s">
        <v>230</v>
      </c>
      <c r="K159">
        <v>2</v>
      </c>
      <c r="L159" t="s">
        <v>210</v>
      </c>
      <c r="M159">
        <v>2023</v>
      </c>
      <c r="N159" t="s">
        <v>215</v>
      </c>
      <c r="O159">
        <v>11506.675999999999</v>
      </c>
      <c r="P159">
        <v>11506.675999999999</v>
      </c>
      <c r="Q159">
        <v>11506.675999999999</v>
      </c>
      <c r="R159">
        <v>11506.675999999999</v>
      </c>
      <c r="S159">
        <v>11506.675999999999</v>
      </c>
      <c r="T159">
        <v>11506.675999999999</v>
      </c>
      <c r="U159" t="s">
        <v>214</v>
      </c>
      <c r="V159">
        <v>0</v>
      </c>
      <c r="W159">
        <v>0</v>
      </c>
    </row>
    <row r="160" spans="1:23" x14ac:dyDescent="0.3">
      <c r="A160" t="s">
        <v>212</v>
      </c>
      <c r="H160">
        <v>1090</v>
      </c>
      <c r="I160">
        <v>1090</v>
      </c>
      <c r="J160" t="s">
        <v>230</v>
      </c>
      <c r="K160">
        <v>11</v>
      </c>
      <c r="L160" t="s">
        <v>216</v>
      </c>
      <c r="M160">
        <v>2023</v>
      </c>
      <c r="N160" t="s">
        <v>211</v>
      </c>
      <c r="O160">
        <v>12490.374</v>
      </c>
      <c r="P160">
        <v>12490.374</v>
      </c>
      <c r="Q160">
        <v>12490.374</v>
      </c>
      <c r="R160">
        <v>12490.374</v>
      </c>
      <c r="S160">
        <v>12490.374</v>
      </c>
      <c r="T160">
        <v>12490.374</v>
      </c>
      <c r="U160" t="s">
        <v>214</v>
      </c>
      <c r="V160">
        <v>0</v>
      </c>
      <c r="W160">
        <v>0</v>
      </c>
    </row>
    <row r="161" spans="1:23" x14ac:dyDescent="0.3">
      <c r="A161" t="s">
        <v>212</v>
      </c>
      <c r="H161">
        <v>1090</v>
      </c>
      <c r="I161">
        <v>1090</v>
      </c>
      <c r="J161" t="s">
        <v>230</v>
      </c>
      <c r="K161">
        <v>12</v>
      </c>
      <c r="L161" t="s">
        <v>216</v>
      </c>
      <c r="M161">
        <v>2023</v>
      </c>
      <c r="N161" t="s">
        <v>215</v>
      </c>
      <c r="O161">
        <v>11506.675999999999</v>
      </c>
      <c r="P161">
        <v>11506.675999999999</v>
      </c>
      <c r="Q161">
        <v>11506.675999999999</v>
      </c>
      <c r="R161">
        <v>11506.675999999999</v>
      </c>
      <c r="S161">
        <v>11506.675999999999</v>
      </c>
      <c r="T161">
        <v>11506.675999999999</v>
      </c>
      <c r="U161" t="s">
        <v>214</v>
      </c>
      <c r="V161">
        <v>0</v>
      </c>
      <c r="W161">
        <v>0</v>
      </c>
    </row>
    <row r="162" spans="1:23" x14ac:dyDescent="0.3">
      <c r="A162" t="s">
        <v>212</v>
      </c>
      <c r="H162">
        <v>1090</v>
      </c>
      <c r="I162">
        <v>1090</v>
      </c>
      <c r="J162" t="s">
        <v>230</v>
      </c>
      <c r="K162">
        <v>21</v>
      </c>
      <c r="L162" t="s">
        <v>217</v>
      </c>
      <c r="M162">
        <v>2023</v>
      </c>
      <c r="N162" t="s">
        <v>211</v>
      </c>
      <c r="O162">
        <v>3421074.4109999998</v>
      </c>
      <c r="P162">
        <v>3421074.4109999998</v>
      </c>
      <c r="Q162">
        <v>3421074.4109999998</v>
      </c>
      <c r="R162">
        <v>3421074.4109999998</v>
      </c>
      <c r="S162">
        <v>3421074.4109999998</v>
      </c>
      <c r="T162">
        <v>3421074.4109999998</v>
      </c>
      <c r="U162" t="s">
        <v>214</v>
      </c>
      <c r="V162">
        <v>0</v>
      </c>
      <c r="W162">
        <v>0</v>
      </c>
    </row>
    <row r="163" spans="1:23" x14ac:dyDescent="0.3">
      <c r="A163" t="s">
        <v>212</v>
      </c>
      <c r="H163">
        <v>1090</v>
      </c>
      <c r="I163">
        <v>1090</v>
      </c>
      <c r="J163" t="s">
        <v>230</v>
      </c>
      <c r="K163">
        <v>22</v>
      </c>
      <c r="L163" t="s">
        <v>217</v>
      </c>
      <c r="M163">
        <v>2023</v>
      </c>
      <c r="N163" t="s">
        <v>215</v>
      </c>
      <c r="O163">
        <v>3142875.8990000002</v>
      </c>
      <c r="P163">
        <v>3142875.8990000002</v>
      </c>
      <c r="Q163">
        <v>3142875.8990000002</v>
      </c>
      <c r="R163">
        <v>3142875.8990000002</v>
      </c>
      <c r="S163">
        <v>3142875.8990000002</v>
      </c>
      <c r="T163">
        <v>3142875.8990000002</v>
      </c>
      <c r="U163" t="s">
        <v>214</v>
      </c>
      <c r="V163">
        <v>0</v>
      </c>
      <c r="W163">
        <v>0</v>
      </c>
    </row>
    <row r="164" spans="1:23" x14ac:dyDescent="0.3">
      <c r="A164" t="s">
        <v>212</v>
      </c>
      <c r="H164">
        <v>1090</v>
      </c>
      <c r="I164">
        <v>1090</v>
      </c>
      <c r="J164" t="s">
        <v>230</v>
      </c>
      <c r="K164">
        <v>100</v>
      </c>
      <c r="L164" t="s">
        <v>210</v>
      </c>
      <c r="M164">
        <v>2022</v>
      </c>
      <c r="N164" t="s">
        <v>211</v>
      </c>
      <c r="O164">
        <v>7337.1869999999999</v>
      </c>
      <c r="P164">
        <v>7337.1869999999999</v>
      </c>
      <c r="Q164">
        <v>7337.1869999999999</v>
      </c>
      <c r="R164">
        <v>7337.1869999999999</v>
      </c>
      <c r="S164">
        <v>7337.1869999999999</v>
      </c>
      <c r="T164">
        <v>7337.1869999999999</v>
      </c>
      <c r="U164" t="s">
        <v>214</v>
      </c>
      <c r="V164">
        <v>0</v>
      </c>
      <c r="W164">
        <v>0</v>
      </c>
    </row>
    <row r="165" spans="1:23" x14ac:dyDescent="0.3">
      <c r="A165" t="s">
        <v>212</v>
      </c>
      <c r="H165">
        <v>1090</v>
      </c>
      <c r="I165">
        <v>1090</v>
      </c>
      <c r="J165" t="s">
        <v>230</v>
      </c>
      <c r="K165">
        <v>200</v>
      </c>
      <c r="L165" t="s">
        <v>210</v>
      </c>
      <c r="M165">
        <v>2022</v>
      </c>
      <c r="N165" t="s">
        <v>215</v>
      </c>
      <c r="O165">
        <v>6789.2911999999997</v>
      </c>
      <c r="P165">
        <v>6789.2911999999997</v>
      </c>
      <c r="Q165">
        <v>6789.2911999999997</v>
      </c>
      <c r="R165">
        <v>6789.2911999999997</v>
      </c>
      <c r="S165">
        <v>6789.2911999999997</v>
      </c>
      <c r="T165">
        <v>6789.2911999999997</v>
      </c>
      <c r="U165" t="s">
        <v>214</v>
      </c>
      <c r="V165">
        <v>0</v>
      </c>
      <c r="W165">
        <v>0</v>
      </c>
    </row>
    <row r="166" spans="1:23" x14ac:dyDescent="0.3">
      <c r="A166" t="s">
        <v>212</v>
      </c>
      <c r="H166">
        <v>1090</v>
      </c>
      <c r="I166">
        <v>1090</v>
      </c>
      <c r="J166" t="s">
        <v>230</v>
      </c>
      <c r="K166">
        <v>1100</v>
      </c>
      <c r="L166" t="s">
        <v>216</v>
      </c>
      <c r="M166">
        <v>2022</v>
      </c>
      <c r="N166" t="s">
        <v>211</v>
      </c>
      <c r="O166">
        <v>7337.1869999999999</v>
      </c>
      <c r="P166">
        <v>7337.1869999999999</v>
      </c>
      <c r="Q166">
        <v>7337.1869999999999</v>
      </c>
      <c r="R166">
        <v>7337.1869999999999</v>
      </c>
      <c r="S166">
        <v>7337.1869999999999</v>
      </c>
      <c r="T166">
        <v>7337.1869999999999</v>
      </c>
      <c r="U166" t="s">
        <v>214</v>
      </c>
      <c r="V166">
        <v>0</v>
      </c>
      <c r="W166">
        <v>0</v>
      </c>
    </row>
    <row r="167" spans="1:23" x14ac:dyDescent="0.3">
      <c r="A167" t="s">
        <v>212</v>
      </c>
      <c r="H167">
        <v>1090</v>
      </c>
      <c r="I167">
        <v>1090</v>
      </c>
      <c r="J167" t="s">
        <v>230</v>
      </c>
      <c r="K167">
        <v>1200</v>
      </c>
      <c r="L167" t="s">
        <v>216</v>
      </c>
      <c r="M167">
        <v>2022</v>
      </c>
      <c r="N167" t="s">
        <v>215</v>
      </c>
      <c r="O167">
        <v>6789.2911999999997</v>
      </c>
      <c r="P167">
        <v>6789.2911999999997</v>
      </c>
      <c r="Q167">
        <v>6789.2911999999997</v>
      </c>
      <c r="R167">
        <v>6789.2911999999997</v>
      </c>
      <c r="S167">
        <v>6789.2911999999997</v>
      </c>
      <c r="T167">
        <v>6789.2911999999997</v>
      </c>
      <c r="U167" t="s">
        <v>214</v>
      </c>
      <c r="V167">
        <v>0</v>
      </c>
      <c r="W167">
        <v>0</v>
      </c>
    </row>
    <row r="168" spans="1:23" x14ac:dyDescent="0.3">
      <c r="A168" t="s">
        <v>212</v>
      </c>
      <c r="H168">
        <v>1090</v>
      </c>
      <c r="I168">
        <v>1090</v>
      </c>
      <c r="J168" t="s">
        <v>230</v>
      </c>
      <c r="K168">
        <v>2100</v>
      </c>
      <c r="L168" t="s">
        <v>217</v>
      </c>
      <c r="M168">
        <v>2022</v>
      </c>
      <c r="N168" t="s">
        <v>211</v>
      </c>
      <c r="O168">
        <v>3045837.5109999999</v>
      </c>
      <c r="P168">
        <v>3045837.5109999999</v>
      </c>
      <c r="Q168">
        <v>3045837.5109999999</v>
      </c>
      <c r="R168">
        <v>3045837.5109999999</v>
      </c>
      <c r="S168">
        <v>3045837.5109999999</v>
      </c>
      <c r="T168">
        <v>3045837.5109999999</v>
      </c>
      <c r="U168" t="s">
        <v>214</v>
      </c>
      <c r="V168">
        <v>0</v>
      </c>
      <c r="W168">
        <v>0</v>
      </c>
    </row>
    <row r="169" spans="1:23" x14ac:dyDescent="0.3">
      <c r="A169" t="s">
        <v>212</v>
      </c>
      <c r="H169">
        <v>1090</v>
      </c>
      <c r="I169">
        <v>1090</v>
      </c>
      <c r="J169" t="s">
        <v>230</v>
      </c>
      <c r="K169">
        <v>2200</v>
      </c>
      <c r="L169" t="s">
        <v>217</v>
      </c>
      <c r="M169">
        <v>2022</v>
      </c>
      <c r="N169" t="s">
        <v>215</v>
      </c>
      <c r="O169">
        <v>2794505.5129999998</v>
      </c>
      <c r="P169">
        <v>2794505.5129999998</v>
      </c>
      <c r="Q169">
        <v>2794505.5129999998</v>
      </c>
      <c r="R169">
        <v>2794505.5129999998</v>
      </c>
      <c r="S169">
        <v>2794505.5129999998</v>
      </c>
      <c r="T169">
        <v>2794505.5129999998</v>
      </c>
      <c r="U169" t="s">
        <v>214</v>
      </c>
      <c r="V169">
        <v>0</v>
      </c>
      <c r="W169">
        <v>0</v>
      </c>
    </row>
    <row r="170" spans="1:23" x14ac:dyDescent="0.3">
      <c r="A170" t="s">
        <v>212</v>
      </c>
      <c r="H170">
        <v>1091</v>
      </c>
      <c r="I170">
        <v>1091</v>
      </c>
      <c r="J170" t="s">
        <v>231</v>
      </c>
      <c r="K170">
        <v>1</v>
      </c>
      <c r="L170" t="s">
        <v>210</v>
      </c>
      <c r="M170">
        <v>2023</v>
      </c>
      <c r="N170" t="s">
        <v>211</v>
      </c>
      <c r="O170">
        <v>12490.374</v>
      </c>
      <c r="P170">
        <v>12490.374</v>
      </c>
      <c r="Q170">
        <v>12490.374</v>
      </c>
      <c r="R170">
        <v>12490.374</v>
      </c>
      <c r="S170">
        <v>12490.374</v>
      </c>
      <c r="T170">
        <v>12490.374</v>
      </c>
      <c r="U170" t="s">
        <v>214</v>
      </c>
      <c r="V170">
        <v>0</v>
      </c>
      <c r="W170">
        <v>0</v>
      </c>
    </row>
    <row r="171" spans="1:23" x14ac:dyDescent="0.3">
      <c r="A171" t="s">
        <v>212</v>
      </c>
      <c r="H171">
        <v>1091</v>
      </c>
      <c r="I171">
        <v>1091</v>
      </c>
      <c r="J171" t="s">
        <v>231</v>
      </c>
      <c r="K171">
        <v>2</v>
      </c>
      <c r="L171" t="s">
        <v>210</v>
      </c>
      <c r="M171">
        <v>2023</v>
      </c>
      <c r="N171" t="s">
        <v>215</v>
      </c>
      <c r="O171">
        <v>11506.675999999999</v>
      </c>
      <c r="P171">
        <v>11506.675999999999</v>
      </c>
      <c r="Q171">
        <v>11506.675999999999</v>
      </c>
      <c r="R171">
        <v>11506.675999999999</v>
      </c>
      <c r="S171">
        <v>11506.675999999999</v>
      </c>
      <c r="T171">
        <v>11506.675999999999</v>
      </c>
      <c r="U171" t="s">
        <v>214</v>
      </c>
      <c r="V171">
        <v>0</v>
      </c>
      <c r="W171">
        <v>0</v>
      </c>
    </row>
    <row r="172" spans="1:23" x14ac:dyDescent="0.3">
      <c r="A172" t="s">
        <v>212</v>
      </c>
      <c r="H172">
        <v>1091</v>
      </c>
      <c r="I172">
        <v>1091</v>
      </c>
      <c r="J172" t="s">
        <v>231</v>
      </c>
      <c r="K172">
        <v>11</v>
      </c>
      <c r="L172" t="s">
        <v>216</v>
      </c>
      <c r="M172">
        <v>2023</v>
      </c>
      <c r="N172" t="s">
        <v>211</v>
      </c>
      <c r="O172">
        <v>12490.374</v>
      </c>
      <c r="P172">
        <v>12490.374</v>
      </c>
      <c r="Q172">
        <v>12490.374</v>
      </c>
      <c r="R172">
        <v>12490.374</v>
      </c>
      <c r="S172">
        <v>12490.374</v>
      </c>
      <c r="T172">
        <v>12490.374</v>
      </c>
      <c r="U172" t="s">
        <v>214</v>
      </c>
      <c r="V172">
        <v>0</v>
      </c>
      <c r="W172">
        <v>0</v>
      </c>
    </row>
    <row r="173" spans="1:23" x14ac:dyDescent="0.3">
      <c r="A173" t="s">
        <v>212</v>
      </c>
      <c r="H173">
        <v>1091</v>
      </c>
      <c r="I173">
        <v>1091</v>
      </c>
      <c r="J173" t="s">
        <v>231</v>
      </c>
      <c r="K173">
        <v>12</v>
      </c>
      <c r="L173" t="s">
        <v>216</v>
      </c>
      <c r="M173">
        <v>2023</v>
      </c>
      <c r="N173" t="s">
        <v>215</v>
      </c>
      <c r="O173">
        <v>11506.675999999999</v>
      </c>
      <c r="P173">
        <v>11506.675999999999</v>
      </c>
      <c r="Q173">
        <v>11506.675999999999</v>
      </c>
      <c r="R173">
        <v>11506.675999999999</v>
      </c>
      <c r="S173">
        <v>11506.675999999999</v>
      </c>
      <c r="T173">
        <v>11506.675999999999</v>
      </c>
      <c r="U173" t="s">
        <v>214</v>
      </c>
      <c r="V173">
        <v>0</v>
      </c>
      <c r="W173">
        <v>0</v>
      </c>
    </row>
    <row r="174" spans="1:23" x14ac:dyDescent="0.3">
      <c r="A174" t="s">
        <v>212</v>
      </c>
      <c r="H174">
        <v>1091</v>
      </c>
      <c r="I174">
        <v>1091</v>
      </c>
      <c r="J174" t="s">
        <v>231</v>
      </c>
      <c r="K174">
        <v>21</v>
      </c>
      <c r="L174" t="s">
        <v>217</v>
      </c>
      <c r="M174">
        <v>2023</v>
      </c>
      <c r="N174" t="s">
        <v>211</v>
      </c>
      <c r="O174">
        <v>3421074.4109999998</v>
      </c>
      <c r="P174">
        <v>3421074.4109999998</v>
      </c>
      <c r="Q174">
        <v>3421074.4109999998</v>
      </c>
      <c r="R174">
        <v>3421074.4109999998</v>
      </c>
      <c r="S174">
        <v>3421074.4109999998</v>
      </c>
      <c r="T174">
        <v>3421074.4109999998</v>
      </c>
      <c r="U174" t="s">
        <v>214</v>
      </c>
      <c r="V174">
        <v>0</v>
      </c>
      <c r="W174">
        <v>0</v>
      </c>
    </row>
    <row r="175" spans="1:23" x14ac:dyDescent="0.3">
      <c r="A175" t="s">
        <v>212</v>
      </c>
      <c r="H175">
        <v>1091</v>
      </c>
      <c r="I175">
        <v>1091</v>
      </c>
      <c r="J175" t="s">
        <v>231</v>
      </c>
      <c r="K175">
        <v>22</v>
      </c>
      <c r="L175" t="s">
        <v>217</v>
      </c>
      <c r="M175">
        <v>2023</v>
      </c>
      <c r="N175" t="s">
        <v>215</v>
      </c>
      <c r="O175">
        <v>3142875.8990000002</v>
      </c>
      <c r="P175">
        <v>3142875.8990000002</v>
      </c>
      <c r="Q175">
        <v>3142875.8990000002</v>
      </c>
      <c r="R175">
        <v>3142875.8990000002</v>
      </c>
      <c r="S175">
        <v>3142875.8990000002</v>
      </c>
      <c r="T175">
        <v>3142875.8990000002</v>
      </c>
      <c r="U175" t="s">
        <v>214</v>
      </c>
      <c r="V175">
        <v>0</v>
      </c>
      <c r="W175">
        <v>0</v>
      </c>
    </row>
    <row r="176" spans="1:23" x14ac:dyDescent="0.3">
      <c r="A176" t="s">
        <v>212</v>
      </c>
      <c r="H176">
        <v>1091</v>
      </c>
      <c r="I176">
        <v>1091</v>
      </c>
      <c r="J176" t="s">
        <v>231</v>
      </c>
      <c r="K176">
        <v>100</v>
      </c>
      <c r="L176" t="s">
        <v>210</v>
      </c>
      <c r="M176">
        <v>2022</v>
      </c>
      <c r="N176" t="s">
        <v>211</v>
      </c>
      <c r="O176">
        <v>7337.1869999999999</v>
      </c>
      <c r="P176">
        <v>7337.1869999999999</v>
      </c>
      <c r="Q176">
        <v>7337.1869999999999</v>
      </c>
      <c r="R176">
        <v>7337.1869999999999</v>
      </c>
      <c r="S176">
        <v>7337.1869999999999</v>
      </c>
      <c r="T176">
        <v>7337.1869999999999</v>
      </c>
      <c r="U176" t="s">
        <v>214</v>
      </c>
      <c r="V176">
        <v>0</v>
      </c>
      <c r="W176">
        <v>0</v>
      </c>
    </row>
    <row r="177" spans="1:23" x14ac:dyDescent="0.3">
      <c r="A177" t="s">
        <v>212</v>
      </c>
      <c r="H177">
        <v>1091</v>
      </c>
      <c r="I177">
        <v>1091</v>
      </c>
      <c r="J177" t="s">
        <v>231</v>
      </c>
      <c r="K177">
        <v>200</v>
      </c>
      <c r="L177" t="s">
        <v>210</v>
      </c>
      <c r="M177">
        <v>2022</v>
      </c>
      <c r="N177" t="s">
        <v>215</v>
      </c>
      <c r="O177">
        <v>6789.2911999999997</v>
      </c>
      <c r="P177">
        <v>6789.2911999999997</v>
      </c>
      <c r="Q177">
        <v>6789.2911999999997</v>
      </c>
      <c r="R177">
        <v>6789.2911999999997</v>
      </c>
      <c r="S177">
        <v>6789.2911999999997</v>
      </c>
      <c r="T177">
        <v>6789.2911999999997</v>
      </c>
      <c r="U177" t="s">
        <v>214</v>
      </c>
      <c r="V177">
        <v>0</v>
      </c>
      <c r="W177">
        <v>0</v>
      </c>
    </row>
    <row r="178" spans="1:23" x14ac:dyDescent="0.3">
      <c r="A178" t="s">
        <v>212</v>
      </c>
      <c r="H178">
        <v>1091</v>
      </c>
      <c r="I178">
        <v>1091</v>
      </c>
      <c r="J178" t="s">
        <v>231</v>
      </c>
      <c r="K178">
        <v>1100</v>
      </c>
      <c r="L178" t="s">
        <v>216</v>
      </c>
      <c r="M178">
        <v>2022</v>
      </c>
      <c r="N178" t="s">
        <v>211</v>
      </c>
      <c r="O178">
        <v>7337.1869999999999</v>
      </c>
      <c r="P178">
        <v>7337.1869999999999</v>
      </c>
      <c r="Q178">
        <v>7337.1869999999999</v>
      </c>
      <c r="R178">
        <v>7337.1869999999999</v>
      </c>
      <c r="S178">
        <v>7337.1869999999999</v>
      </c>
      <c r="T178">
        <v>7337.1869999999999</v>
      </c>
      <c r="U178" t="s">
        <v>214</v>
      </c>
      <c r="V178">
        <v>0</v>
      </c>
      <c r="W178">
        <v>0</v>
      </c>
    </row>
    <row r="179" spans="1:23" x14ac:dyDescent="0.3">
      <c r="A179" t="s">
        <v>212</v>
      </c>
      <c r="H179">
        <v>1091</v>
      </c>
      <c r="I179">
        <v>1091</v>
      </c>
      <c r="J179" t="s">
        <v>231</v>
      </c>
      <c r="K179">
        <v>1200</v>
      </c>
      <c r="L179" t="s">
        <v>216</v>
      </c>
      <c r="M179">
        <v>2022</v>
      </c>
      <c r="N179" t="s">
        <v>215</v>
      </c>
      <c r="O179">
        <v>6789.2911999999997</v>
      </c>
      <c r="P179">
        <v>6789.2911999999997</v>
      </c>
      <c r="Q179">
        <v>6789.2911999999997</v>
      </c>
      <c r="R179">
        <v>6789.2911999999997</v>
      </c>
      <c r="S179">
        <v>6789.2911999999997</v>
      </c>
      <c r="T179">
        <v>6789.2911999999997</v>
      </c>
      <c r="U179" t="s">
        <v>214</v>
      </c>
      <c r="V179">
        <v>0</v>
      </c>
      <c r="W179">
        <v>0</v>
      </c>
    </row>
    <row r="180" spans="1:23" x14ac:dyDescent="0.3">
      <c r="A180" t="s">
        <v>212</v>
      </c>
      <c r="H180">
        <v>1091</v>
      </c>
      <c r="I180">
        <v>1091</v>
      </c>
      <c r="J180" t="s">
        <v>231</v>
      </c>
      <c r="K180">
        <v>2100</v>
      </c>
      <c r="L180" t="s">
        <v>217</v>
      </c>
      <c r="M180">
        <v>2022</v>
      </c>
      <c r="N180" t="s">
        <v>211</v>
      </c>
      <c r="O180">
        <v>3045837.5109999999</v>
      </c>
      <c r="P180">
        <v>3045837.5109999999</v>
      </c>
      <c r="Q180">
        <v>3045837.5109999999</v>
      </c>
      <c r="R180">
        <v>3045837.5109999999</v>
      </c>
      <c r="S180">
        <v>3045837.5109999999</v>
      </c>
      <c r="T180">
        <v>3045837.5109999999</v>
      </c>
      <c r="U180" t="s">
        <v>214</v>
      </c>
      <c r="V180">
        <v>0</v>
      </c>
      <c r="W180">
        <v>0</v>
      </c>
    </row>
    <row r="181" spans="1:23" x14ac:dyDescent="0.3">
      <c r="A181" t="s">
        <v>212</v>
      </c>
      <c r="H181">
        <v>1091</v>
      </c>
      <c r="I181">
        <v>1091</v>
      </c>
      <c r="J181" t="s">
        <v>231</v>
      </c>
      <c r="K181">
        <v>2200</v>
      </c>
      <c r="L181" t="s">
        <v>217</v>
      </c>
      <c r="M181">
        <v>2022</v>
      </c>
      <c r="N181" t="s">
        <v>215</v>
      </c>
      <c r="O181">
        <v>2794505.5129999998</v>
      </c>
      <c r="P181">
        <v>2794505.5129999998</v>
      </c>
      <c r="Q181">
        <v>2794505.5129999998</v>
      </c>
      <c r="R181">
        <v>2794505.5129999998</v>
      </c>
      <c r="S181">
        <v>2794505.5129999998</v>
      </c>
      <c r="T181">
        <v>2794505.5129999998</v>
      </c>
      <c r="U181" t="s">
        <v>214</v>
      </c>
      <c r="V181">
        <v>0</v>
      </c>
      <c r="W181">
        <v>0</v>
      </c>
    </row>
    <row r="182" spans="1:23" x14ac:dyDescent="0.3">
      <c r="A182" t="s">
        <v>212</v>
      </c>
      <c r="H182">
        <v>1100</v>
      </c>
      <c r="I182">
        <v>1100</v>
      </c>
      <c r="J182" t="s">
        <v>232</v>
      </c>
      <c r="K182">
        <v>1</v>
      </c>
      <c r="L182" t="s">
        <v>210</v>
      </c>
      <c r="M182">
        <v>2023</v>
      </c>
      <c r="N182" t="s">
        <v>211</v>
      </c>
      <c r="O182">
        <v>12490.374</v>
      </c>
      <c r="P182">
        <v>12490.374</v>
      </c>
      <c r="Q182">
        <v>12490.374</v>
      </c>
      <c r="R182">
        <v>12490.374</v>
      </c>
      <c r="S182">
        <v>12490.374</v>
      </c>
      <c r="T182">
        <v>12490.374</v>
      </c>
      <c r="U182" t="s">
        <v>214</v>
      </c>
      <c r="V182">
        <v>0</v>
      </c>
      <c r="W182">
        <v>0</v>
      </c>
    </row>
    <row r="183" spans="1:23" x14ac:dyDescent="0.3">
      <c r="A183" t="s">
        <v>212</v>
      </c>
      <c r="H183">
        <v>1100</v>
      </c>
      <c r="I183">
        <v>1100</v>
      </c>
      <c r="J183" t="s">
        <v>232</v>
      </c>
      <c r="K183">
        <v>2</v>
      </c>
      <c r="L183" t="s">
        <v>210</v>
      </c>
      <c r="M183">
        <v>2023</v>
      </c>
      <c r="N183" t="s">
        <v>215</v>
      </c>
      <c r="O183">
        <v>11506.675999999999</v>
      </c>
      <c r="P183">
        <v>11506.675999999999</v>
      </c>
      <c r="Q183">
        <v>11506.675999999999</v>
      </c>
      <c r="R183">
        <v>11506.675999999999</v>
      </c>
      <c r="S183">
        <v>11506.675999999999</v>
      </c>
      <c r="T183">
        <v>11506.675999999999</v>
      </c>
      <c r="U183" t="s">
        <v>214</v>
      </c>
      <c r="V183">
        <v>0</v>
      </c>
      <c r="W183">
        <v>0</v>
      </c>
    </row>
    <row r="184" spans="1:23" x14ac:dyDescent="0.3">
      <c r="A184" t="s">
        <v>212</v>
      </c>
      <c r="H184">
        <v>1100</v>
      </c>
      <c r="I184">
        <v>1100</v>
      </c>
      <c r="J184" t="s">
        <v>232</v>
      </c>
      <c r="K184">
        <v>11</v>
      </c>
      <c r="L184" t="s">
        <v>216</v>
      </c>
      <c r="M184">
        <v>2023</v>
      </c>
      <c r="N184" t="s">
        <v>211</v>
      </c>
      <c r="O184">
        <v>12490.374</v>
      </c>
      <c r="P184">
        <v>12490.374</v>
      </c>
      <c r="Q184">
        <v>12490.374</v>
      </c>
      <c r="R184">
        <v>12490.374</v>
      </c>
      <c r="S184">
        <v>12490.374</v>
      </c>
      <c r="T184">
        <v>12490.374</v>
      </c>
      <c r="U184" t="s">
        <v>214</v>
      </c>
      <c r="V184">
        <v>0</v>
      </c>
      <c r="W184">
        <v>0</v>
      </c>
    </row>
    <row r="185" spans="1:23" x14ac:dyDescent="0.3">
      <c r="A185" t="s">
        <v>212</v>
      </c>
      <c r="H185">
        <v>1100</v>
      </c>
      <c r="I185">
        <v>1100</v>
      </c>
      <c r="J185" t="s">
        <v>232</v>
      </c>
      <c r="K185">
        <v>12</v>
      </c>
      <c r="L185" t="s">
        <v>216</v>
      </c>
      <c r="M185">
        <v>2023</v>
      </c>
      <c r="N185" t="s">
        <v>215</v>
      </c>
      <c r="O185">
        <v>11506.675999999999</v>
      </c>
      <c r="P185">
        <v>11506.675999999999</v>
      </c>
      <c r="Q185">
        <v>11506.675999999999</v>
      </c>
      <c r="R185">
        <v>11506.675999999999</v>
      </c>
      <c r="S185">
        <v>11506.675999999999</v>
      </c>
      <c r="T185">
        <v>11506.675999999999</v>
      </c>
      <c r="U185" t="s">
        <v>214</v>
      </c>
      <c r="V185">
        <v>0</v>
      </c>
      <c r="W185">
        <v>0</v>
      </c>
    </row>
    <row r="186" spans="1:23" x14ac:dyDescent="0.3">
      <c r="A186" t="s">
        <v>212</v>
      </c>
      <c r="H186">
        <v>1100</v>
      </c>
      <c r="I186">
        <v>1100</v>
      </c>
      <c r="J186" t="s">
        <v>232</v>
      </c>
      <c r="K186">
        <v>21</v>
      </c>
      <c r="L186" t="s">
        <v>217</v>
      </c>
      <c r="M186">
        <v>2023</v>
      </c>
      <c r="N186" t="s">
        <v>211</v>
      </c>
      <c r="O186">
        <v>3421074.4109999998</v>
      </c>
      <c r="P186">
        <v>3421074.4109999998</v>
      </c>
      <c r="Q186">
        <v>3421074.4109999998</v>
      </c>
      <c r="R186">
        <v>3421074.4109999998</v>
      </c>
      <c r="S186">
        <v>3421074.4109999998</v>
      </c>
      <c r="T186">
        <v>3421074.4109999998</v>
      </c>
      <c r="U186" t="s">
        <v>214</v>
      </c>
      <c r="V186">
        <v>11295.762000000001</v>
      </c>
      <c r="W186">
        <v>11295.762000000001</v>
      </c>
    </row>
    <row r="187" spans="1:23" x14ac:dyDescent="0.3">
      <c r="A187" t="s">
        <v>212</v>
      </c>
      <c r="H187">
        <v>1100</v>
      </c>
      <c r="I187">
        <v>1100</v>
      </c>
      <c r="J187" t="s">
        <v>232</v>
      </c>
      <c r="K187">
        <v>22</v>
      </c>
      <c r="L187" t="s">
        <v>217</v>
      </c>
      <c r="M187">
        <v>2023</v>
      </c>
      <c r="N187" t="s">
        <v>215</v>
      </c>
      <c r="O187">
        <v>3142875.8990000002</v>
      </c>
      <c r="P187">
        <v>3142875.8990000002</v>
      </c>
      <c r="Q187">
        <v>3142875.8990000002</v>
      </c>
      <c r="R187">
        <v>3142875.8990000002</v>
      </c>
      <c r="S187">
        <v>3142875.8990000002</v>
      </c>
      <c r="T187">
        <v>3142875.8990000002</v>
      </c>
      <c r="U187" t="s">
        <v>214</v>
      </c>
      <c r="V187">
        <v>11295.762000000001</v>
      </c>
      <c r="W187">
        <v>11295.762000000001</v>
      </c>
    </row>
    <row r="188" spans="1:23" x14ac:dyDescent="0.3">
      <c r="A188" t="s">
        <v>212</v>
      </c>
      <c r="H188">
        <v>1100</v>
      </c>
      <c r="I188">
        <v>1100</v>
      </c>
      <c r="J188" t="s">
        <v>232</v>
      </c>
      <c r="K188">
        <v>100</v>
      </c>
      <c r="L188" t="s">
        <v>210</v>
      </c>
      <c r="M188">
        <v>2022</v>
      </c>
      <c r="N188" t="s">
        <v>211</v>
      </c>
      <c r="O188">
        <v>7337.1869999999999</v>
      </c>
      <c r="P188">
        <v>7337.1869999999999</v>
      </c>
      <c r="Q188">
        <v>7337.1869999999999</v>
      </c>
      <c r="R188">
        <v>7337.1869999999999</v>
      </c>
      <c r="S188">
        <v>7337.1869999999999</v>
      </c>
      <c r="T188">
        <v>7337.1869999999999</v>
      </c>
      <c r="U188" t="s">
        <v>214</v>
      </c>
      <c r="V188">
        <v>0</v>
      </c>
      <c r="W188">
        <v>0</v>
      </c>
    </row>
    <row r="189" spans="1:23" x14ac:dyDescent="0.3">
      <c r="A189" t="s">
        <v>212</v>
      </c>
      <c r="H189">
        <v>1100</v>
      </c>
      <c r="I189">
        <v>1100</v>
      </c>
      <c r="J189" t="s">
        <v>232</v>
      </c>
      <c r="K189">
        <v>200</v>
      </c>
      <c r="L189" t="s">
        <v>210</v>
      </c>
      <c r="M189">
        <v>2022</v>
      </c>
      <c r="N189" t="s">
        <v>215</v>
      </c>
      <c r="O189">
        <v>6789.2911999999997</v>
      </c>
      <c r="P189">
        <v>6789.2911999999997</v>
      </c>
      <c r="Q189">
        <v>6789.2911999999997</v>
      </c>
      <c r="R189">
        <v>6789.2911999999997</v>
      </c>
      <c r="S189">
        <v>6789.2911999999997</v>
      </c>
      <c r="T189">
        <v>6789.2911999999997</v>
      </c>
      <c r="U189" t="s">
        <v>214</v>
      </c>
      <c r="V189">
        <v>0</v>
      </c>
      <c r="W189">
        <v>0</v>
      </c>
    </row>
    <row r="190" spans="1:23" x14ac:dyDescent="0.3">
      <c r="A190" t="s">
        <v>212</v>
      </c>
      <c r="H190">
        <v>1100</v>
      </c>
      <c r="I190">
        <v>1100</v>
      </c>
      <c r="J190" t="s">
        <v>232</v>
      </c>
      <c r="K190">
        <v>1100</v>
      </c>
      <c r="L190" t="s">
        <v>216</v>
      </c>
      <c r="M190">
        <v>2022</v>
      </c>
      <c r="N190" t="s">
        <v>211</v>
      </c>
      <c r="O190">
        <v>7337.1869999999999</v>
      </c>
      <c r="P190">
        <v>7337.1869999999999</v>
      </c>
      <c r="Q190">
        <v>7337.1869999999999</v>
      </c>
      <c r="R190">
        <v>7337.1869999999999</v>
      </c>
      <c r="S190">
        <v>7337.1869999999999</v>
      </c>
      <c r="T190">
        <v>7337.1869999999999</v>
      </c>
      <c r="U190" t="s">
        <v>214</v>
      </c>
      <c r="V190">
        <v>0</v>
      </c>
      <c r="W190">
        <v>0</v>
      </c>
    </row>
    <row r="191" spans="1:23" x14ac:dyDescent="0.3">
      <c r="A191" t="s">
        <v>212</v>
      </c>
      <c r="H191">
        <v>1100</v>
      </c>
      <c r="I191">
        <v>1100</v>
      </c>
      <c r="J191" t="s">
        <v>232</v>
      </c>
      <c r="K191">
        <v>1200</v>
      </c>
      <c r="L191" t="s">
        <v>216</v>
      </c>
      <c r="M191">
        <v>2022</v>
      </c>
      <c r="N191" t="s">
        <v>215</v>
      </c>
      <c r="O191">
        <v>6789.2911999999997</v>
      </c>
      <c r="P191">
        <v>6789.2911999999997</v>
      </c>
      <c r="Q191">
        <v>6789.2911999999997</v>
      </c>
      <c r="R191">
        <v>6789.2911999999997</v>
      </c>
      <c r="S191">
        <v>6789.2911999999997</v>
      </c>
      <c r="T191">
        <v>6789.2911999999997</v>
      </c>
      <c r="U191" t="s">
        <v>214</v>
      </c>
      <c r="V191">
        <v>0</v>
      </c>
      <c r="W191">
        <v>0</v>
      </c>
    </row>
    <row r="192" spans="1:23" x14ac:dyDescent="0.3">
      <c r="A192" t="s">
        <v>212</v>
      </c>
      <c r="H192">
        <v>1100</v>
      </c>
      <c r="I192">
        <v>1100</v>
      </c>
      <c r="J192" t="s">
        <v>232</v>
      </c>
      <c r="K192">
        <v>2100</v>
      </c>
      <c r="L192" t="s">
        <v>217</v>
      </c>
      <c r="M192">
        <v>2022</v>
      </c>
      <c r="N192" t="s">
        <v>211</v>
      </c>
      <c r="O192">
        <v>3045837.5109999999</v>
      </c>
      <c r="P192">
        <v>3045837.5109999999</v>
      </c>
      <c r="Q192">
        <v>3045837.5109999999</v>
      </c>
      <c r="R192">
        <v>3045837.5109999999</v>
      </c>
      <c r="S192">
        <v>3045837.5109999999</v>
      </c>
      <c r="T192">
        <v>3045837.5109999999</v>
      </c>
      <c r="U192" t="s">
        <v>214</v>
      </c>
      <c r="V192">
        <v>220.96799999999999</v>
      </c>
      <c r="W192">
        <v>220.96799999999999</v>
      </c>
    </row>
    <row r="193" spans="1:23" x14ac:dyDescent="0.3">
      <c r="A193" t="s">
        <v>212</v>
      </c>
      <c r="H193">
        <v>1100</v>
      </c>
      <c r="I193">
        <v>1100</v>
      </c>
      <c r="J193" t="s">
        <v>232</v>
      </c>
      <c r="K193">
        <v>2200</v>
      </c>
      <c r="L193" t="s">
        <v>217</v>
      </c>
      <c r="M193">
        <v>2022</v>
      </c>
      <c r="N193" t="s">
        <v>215</v>
      </c>
      <c r="O193">
        <v>2794505.5129999998</v>
      </c>
      <c r="P193">
        <v>2794505.5129999998</v>
      </c>
      <c r="Q193">
        <v>2794505.5129999998</v>
      </c>
      <c r="R193">
        <v>2794505.5129999998</v>
      </c>
      <c r="S193">
        <v>2794505.5129999998</v>
      </c>
      <c r="T193">
        <v>2794505.5129999998</v>
      </c>
      <c r="U193" t="s">
        <v>214</v>
      </c>
      <c r="V193">
        <v>220.96799999999999</v>
      </c>
      <c r="W193">
        <v>220.96799999999999</v>
      </c>
    </row>
    <row r="194" spans="1:23" x14ac:dyDescent="0.3">
      <c r="A194" t="s">
        <v>212</v>
      </c>
      <c r="H194">
        <v>1101</v>
      </c>
      <c r="I194">
        <v>1101</v>
      </c>
      <c r="J194" t="s">
        <v>233</v>
      </c>
      <c r="K194">
        <v>1</v>
      </c>
      <c r="L194" t="s">
        <v>210</v>
      </c>
      <c r="M194">
        <v>2023</v>
      </c>
      <c r="N194" t="s">
        <v>211</v>
      </c>
      <c r="O194">
        <v>12490.374</v>
      </c>
      <c r="P194">
        <v>12490.374</v>
      </c>
      <c r="Q194">
        <v>12490.374</v>
      </c>
      <c r="R194">
        <v>12490.374</v>
      </c>
      <c r="S194">
        <v>12490.374</v>
      </c>
      <c r="T194">
        <v>12490.374</v>
      </c>
      <c r="U194" t="s">
        <v>214</v>
      </c>
      <c r="V194">
        <v>0</v>
      </c>
      <c r="W194">
        <v>0</v>
      </c>
    </row>
    <row r="195" spans="1:23" x14ac:dyDescent="0.3">
      <c r="A195" t="s">
        <v>212</v>
      </c>
      <c r="H195">
        <v>1101</v>
      </c>
      <c r="I195">
        <v>1101</v>
      </c>
      <c r="J195" t="s">
        <v>233</v>
      </c>
      <c r="K195">
        <v>2</v>
      </c>
      <c r="L195" t="s">
        <v>210</v>
      </c>
      <c r="M195">
        <v>2023</v>
      </c>
      <c r="N195" t="s">
        <v>215</v>
      </c>
      <c r="O195">
        <v>11506.675999999999</v>
      </c>
      <c r="P195">
        <v>11506.675999999999</v>
      </c>
      <c r="Q195">
        <v>11506.675999999999</v>
      </c>
      <c r="R195">
        <v>11506.675999999999</v>
      </c>
      <c r="S195">
        <v>11506.675999999999</v>
      </c>
      <c r="T195">
        <v>11506.675999999999</v>
      </c>
      <c r="U195" t="s">
        <v>214</v>
      </c>
      <c r="V195">
        <v>0</v>
      </c>
      <c r="W195">
        <v>0</v>
      </c>
    </row>
    <row r="196" spans="1:23" x14ac:dyDescent="0.3">
      <c r="A196" t="s">
        <v>212</v>
      </c>
      <c r="H196">
        <v>1101</v>
      </c>
      <c r="I196">
        <v>1101</v>
      </c>
      <c r="J196" t="s">
        <v>233</v>
      </c>
      <c r="K196">
        <v>11</v>
      </c>
      <c r="L196" t="s">
        <v>216</v>
      </c>
      <c r="M196">
        <v>2023</v>
      </c>
      <c r="N196" t="s">
        <v>211</v>
      </c>
      <c r="O196">
        <v>12490.374</v>
      </c>
      <c r="P196">
        <v>12490.374</v>
      </c>
      <c r="Q196">
        <v>12490.374</v>
      </c>
      <c r="R196">
        <v>12490.374</v>
      </c>
      <c r="S196">
        <v>12490.374</v>
      </c>
      <c r="T196">
        <v>12490.374</v>
      </c>
      <c r="U196" t="s">
        <v>214</v>
      </c>
      <c r="V196">
        <v>0</v>
      </c>
      <c r="W196">
        <v>0</v>
      </c>
    </row>
    <row r="197" spans="1:23" x14ac:dyDescent="0.3">
      <c r="A197" t="s">
        <v>212</v>
      </c>
      <c r="H197">
        <v>1101</v>
      </c>
      <c r="I197">
        <v>1101</v>
      </c>
      <c r="J197" t="s">
        <v>233</v>
      </c>
      <c r="K197">
        <v>12</v>
      </c>
      <c r="L197" t="s">
        <v>216</v>
      </c>
      <c r="M197">
        <v>2023</v>
      </c>
      <c r="N197" t="s">
        <v>215</v>
      </c>
      <c r="O197">
        <v>11506.675999999999</v>
      </c>
      <c r="P197">
        <v>11506.675999999999</v>
      </c>
      <c r="Q197">
        <v>11506.675999999999</v>
      </c>
      <c r="R197">
        <v>11506.675999999999</v>
      </c>
      <c r="S197">
        <v>11506.675999999999</v>
      </c>
      <c r="T197">
        <v>11506.675999999999</v>
      </c>
      <c r="U197" t="s">
        <v>214</v>
      </c>
      <c r="V197">
        <v>0</v>
      </c>
      <c r="W197">
        <v>0</v>
      </c>
    </row>
    <row r="198" spans="1:23" x14ac:dyDescent="0.3">
      <c r="A198" t="s">
        <v>212</v>
      </c>
      <c r="H198">
        <v>1101</v>
      </c>
      <c r="I198">
        <v>1101</v>
      </c>
      <c r="J198" t="s">
        <v>233</v>
      </c>
      <c r="K198">
        <v>21</v>
      </c>
      <c r="L198" t="s">
        <v>217</v>
      </c>
      <c r="M198">
        <v>2023</v>
      </c>
      <c r="N198" t="s">
        <v>211</v>
      </c>
      <c r="O198">
        <v>3421074.4109999998</v>
      </c>
      <c r="P198">
        <v>3421074.4109999998</v>
      </c>
      <c r="Q198">
        <v>3421074.4109999998</v>
      </c>
      <c r="R198">
        <v>3421074.4109999998</v>
      </c>
      <c r="S198">
        <v>3421074.4109999998</v>
      </c>
      <c r="T198">
        <v>3421074.4109999998</v>
      </c>
      <c r="U198" t="s">
        <v>214</v>
      </c>
      <c r="V198">
        <v>19861.147000000001</v>
      </c>
      <c r="W198">
        <v>19861.147000000001</v>
      </c>
    </row>
    <row r="199" spans="1:23" x14ac:dyDescent="0.3">
      <c r="A199" t="s">
        <v>212</v>
      </c>
      <c r="H199">
        <v>1101</v>
      </c>
      <c r="I199">
        <v>1101</v>
      </c>
      <c r="J199" t="s">
        <v>233</v>
      </c>
      <c r="K199">
        <v>22</v>
      </c>
      <c r="L199" t="s">
        <v>217</v>
      </c>
      <c r="M199">
        <v>2023</v>
      </c>
      <c r="N199" t="s">
        <v>215</v>
      </c>
      <c r="O199">
        <v>3142875.8990000002</v>
      </c>
      <c r="P199">
        <v>3142875.8990000002</v>
      </c>
      <c r="Q199">
        <v>3142875.8990000002</v>
      </c>
      <c r="R199">
        <v>3142875.8990000002</v>
      </c>
      <c r="S199">
        <v>3142875.8990000002</v>
      </c>
      <c r="T199">
        <v>3142875.8990000002</v>
      </c>
      <c r="U199" t="s">
        <v>214</v>
      </c>
      <c r="V199">
        <v>19664.501980000001</v>
      </c>
      <c r="W199">
        <v>19664.501980000001</v>
      </c>
    </row>
    <row r="200" spans="1:23" x14ac:dyDescent="0.3">
      <c r="A200" t="s">
        <v>212</v>
      </c>
      <c r="H200">
        <v>1101</v>
      </c>
      <c r="I200">
        <v>1101</v>
      </c>
      <c r="J200" t="s">
        <v>233</v>
      </c>
      <c r="K200">
        <v>100</v>
      </c>
      <c r="L200" t="s">
        <v>210</v>
      </c>
      <c r="M200">
        <v>2022</v>
      </c>
      <c r="N200" t="s">
        <v>211</v>
      </c>
      <c r="O200">
        <v>7337.1869999999999</v>
      </c>
      <c r="P200">
        <v>7337.1869999999999</v>
      </c>
      <c r="Q200">
        <v>7337.1869999999999</v>
      </c>
      <c r="R200">
        <v>7337.1869999999999</v>
      </c>
      <c r="S200">
        <v>7337.1869999999999</v>
      </c>
      <c r="T200">
        <v>7337.1869999999999</v>
      </c>
      <c r="U200" t="s">
        <v>214</v>
      </c>
      <c r="V200">
        <v>0</v>
      </c>
      <c r="W200">
        <v>0</v>
      </c>
    </row>
    <row r="201" spans="1:23" x14ac:dyDescent="0.3">
      <c r="A201" t="s">
        <v>212</v>
      </c>
      <c r="H201">
        <v>1101</v>
      </c>
      <c r="I201">
        <v>1101</v>
      </c>
      <c r="J201" t="s">
        <v>233</v>
      </c>
      <c r="K201">
        <v>200</v>
      </c>
      <c r="L201" t="s">
        <v>210</v>
      </c>
      <c r="M201">
        <v>2022</v>
      </c>
      <c r="N201" t="s">
        <v>215</v>
      </c>
      <c r="O201">
        <v>6789.2911999999997</v>
      </c>
      <c r="P201">
        <v>6789.2911999999997</v>
      </c>
      <c r="Q201">
        <v>6789.2911999999997</v>
      </c>
      <c r="R201">
        <v>6789.2911999999997</v>
      </c>
      <c r="S201">
        <v>6789.2911999999997</v>
      </c>
      <c r="T201">
        <v>6789.2911999999997</v>
      </c>
      <c r="U201" t="s">
        <v>214</v>
      </c>
      <c r="V201">
        <v>0</v>
      </c>
      <c r="W201">
        <v>0</v>
      </c>
    </row>
    <row r="202" spans="1:23" x14ac:dyDescent="0.3">
      <c r="A202" t="s">
        <v>212</v>
      </c>
      <c r="H202">
        <v>1101</v>
      </c>
      <c r="I202">
        <v>1101</v>
      </c>
      <c r="J202" t="s">
        <v>233</v>
      </c>
      <c r="K202">
        <v>1100</v>
      </c>
      <c r="L202" t="s">
        <v>216</v>
      </c>
      <c r="M202">
        <v>2022</v>
      </c>
      <c r="N202" t="s">
        <v>211</v>
      </c>
      <c r="O202">
        <v>7337.1869999999999</v>
      </c>
      <c r="P202">
        <v>7337.1869999999999</v>
      </c>
      <c r="Q202">
        <v>7337.1869999999999</v>
      </c>
      <c r="R202">
        <v>7337.1869999999999</v>
      </c>
      <c r="S202">
        <v>7337.1869999999999</v>
      </c>
      <c r="T202">
        <v>7337.1869999999999</v>
      </c>
      <c r="U202" t="s">
        <v>214</v>
      </c>
      <c r="V202">
        <v>0</v>
      </c>
      <c r="W202">
        <v>0</v>
      </c>
    </row>
    <row r="203" spans="1:23" x14ac:dyDescent="0.3">
      <c r="A203" t="s">
        <v>212</v>
      </c>
      <c r="H203">
        <v>1101</v>
      </c>
      <c r="I203">
        <v>1101</v>
      </c>
      <c r="J203" t="s">
        <v>233</v>
      </c>
      <c r="K203">
        <v>1200</v>
      </c>
      <c r="L203" t="s">
        <v>216</v>
      </c>
      <c r="M203">
        <v>2022</v>
      </c>
      <c r="N203" t="s">
        <v>215</v>
      </c>
      <c r="O203">
        <v>6789.2911999999997</v>
      </c>
      <c r="P203">
        <v>6789.2911999999997</v>
      </c>
      <c r="Q203">
        <v>6789.2911999999997</v>
      </c>
      <c r="R203">
        <v>6789.2911999999997</v>
      </c>
      <c r="S203">
        <v>6789.2911999999997</v>
      </c>
      <c r="T203">
        <v>6789.2911999999997</v>
      </c>
      <c r="U203" t="s">
        <v>214</v>
      </c>
      <c r="V203">
        <v>0</v>
      </c>
      <c r="W203">
        <v>0</v>
      </c>
    </row>
    <row r="204" spans="1:23" x14ac:dyDescent="0.3">
      <c r="A204" t="s">
        <v>212</v>
      </c>
      <c r="H204">
        <v>1101</v>
      </c>
      <c r="I204">
        <v>1101</v>
      </c>
      <c r="J204" t="s">
        <v>233</v>
      </c>
      <c r="K204">
        <v>2100</v>
      </c>
      <c r="L204" t="s">
        <v>217</v>
      </c>
      <c r="M204">
        <v>2022</v>
      </c>
      <c r="N204" t="s">
        <v>211</v>
      </c>
      <c r="O204">
        <v>3045837.5109999999</v>
      </c>
      <c r="P204">
        <v>3045837.5109999999</v>
      </c>
      <c r="Q204">
        <v>3045837.5109999999</v>
      </c>
      <c r="R204">
        <v>3045837.5109999999</v>
      </c>
      <c r="S204">
        <v>3045837.5109999999</v>
      </c>
      <c r="T204">
        <v>3045837.5109999999</v>
      </c>
      <c r="U204" t="s">
        <v>214</v>
      </c>
      <c r="V204">
        <v>41956.45</v>
      </c>
      <c r="W204">
        <v>41956.45</v>
      </c>
    </row>
    <row r="205" spans="1:23" x14ac:dyDescent="0.3">
      <c r="A205" t="s">
        <v>212</v>
      </c>
      <c r="H205">
        <v>1101</v>
      </c>
      <c r="I205">
        <v>1101</v>
      </c>
      <c r="J205" t="s">
        <v>233</v>
      </c>
      <c r="K205">
        <v>2200</v>
      </c>
      <c r="L205" t="s">
        <v>217</v>
      </c>
      <c r="M205">
        <v>2022</v>
      </c>
      <c r="N205" t="s">
        <v>215</v>
      </c>
      <c r="O205">
        <v>2794505.5129999998</v>
      </c>
      <c r="P205">
        <v>2794505.5129999998</v>
      </c>
      <c r="Q205">
        <v>2794505.5129999998</v>
      </c>
      <c r="R205">
        <v>2794505.5129999998</v>
      </c>
      <c r="S205">
        <v>2794505.5129999998</v>
      </c>
      <c r="T205">
        <v>2794505.5129999998</v>
      </c>
      <c r="U205" t="s">
        <v>214</v>
      </c>
      <c r="V205">
        <v>41541.039599999996</v>
      </c>
      <c r="W205">
        <v>41541.039599999996</v>
      </c>
    </row>
    <row r="206" spans="1:23" x14ac:dyDescent="0.3">
      <c r="A206" t="s">
        <v>212</v>
      </c>
      <c r="H206">
        <v>2000</v>
      </c>
      <c r="I206">
        <v>2000</v>
      </c>
      <c r="J206" t="s">
        <v>234</v>
      </c>
      <c r="K206">
        <v>1</v>
      </c>
      <c r="L206" t="s">
        <v>210</v>
      </c>
      <c r="M206">
        <v>2023</v>
      </c>
      <c r="N206" t="s">
        <v>211</v>
      </c>
      <c r="O206">
        <v>12490.374</v>
      </c>
      <c r="P206">
        <v>12490.374</v>
      </c>
      <c r="Q206">
        <v>12490.374</v>
      </c>
      <c r="R206">
        <v>12490.374</v>
      </c>
      <c r="S206">
        <v>12490.374</v>
      </c>
      <c r="T206">
        <v>12490.374</v>
      </c>
      <c r="U206" t="s">
        <v>214</v>
      </c>
      <c r="V206">
        <v>1590</v>
      </c>
      <c r="W206">
        <v>1590</v>
      </c>
    </row>
    <row r="207" spans="1:23" x14ac:dyDescent="0.3">
      <c r="A207" t="s">
        <v>212</v>
      </c>
      <c r="H207">
        <v>2000</v>
      </c>
      <c r="I207">
        <v>2000</v>
      </c>
      <c r="J207" t="s">
        <v>234</v>
      </c>
      <c r="K207">
        <v>2</v>
      </c>
      <c r="L207" t="s">
        <v>210</v>
      </c>
      <c r="M207">
        <v>2023</v>
      </c>
      <c r="N207" t="s">
        <v>215</v>
      </c>
      <c r="O207">
        <v>11506.675999999999</v>
      </c>
      <c r="P207">
        <v>11506.675999999999</v>
      </c>
      <c r="Q207">
        <v>11506.675999999999</v>
      </c>
      <c r="R207">
        <v>11506.675999999999</v>
      </c>
      <c r="S207">
        <v>11506.675999999999</v>
      </c>
      <c r="T207">
        <v>11506.675999999999</v>
      </c>
      <c r="U207" t="s">
        <v>214</v>
      </c>
      <c r="V207">
        <v>1471.2686220000001</v>
      </c>
      <c r="W207">
        <v>1471.2686220000001</v>
      </c>
    </row>
    <row r="208" spans="1:23" x14ac:dyDescent="0.3">
      <c r="A208" t="s">
        <v>212</v>
      </c>
      <c r="H208">
        <v>2000</v>
      </c>
      <c r="I208">
        <v>2000</v>
      </c>
      <c r="J208" t="s">
        <v>234</v>
      </c>
      <c r="K208">
        <v>11</v>
      </c>
      <c r="L208" t="s">
        <v>216</v>
      </c>
      <c r="M208">
        <v>2023</v>
      </c>
      <c r="N208" t="s">
        <v>211</v>
      </c>
      <c r="O208">
        <v>12490.374</v>
      </c>
      <c r="P208">
        <v>12490.374</v>
      </c>
      <c r="Q208">
        <v>12490.374</v>
      </c>
      <c r="R208">
        <v>12490.374</v>
      </c>
      <c r="S208">
        <v>12490.374</v>
      </c>
      <c r="T208">
        <v>12490.374</v>
      </c>
      <c r="U208" t="s">
        <v>214</v>
      </c>
      <c r="V208">
        <v>1590</v>
      </c>
      <c r="W208">
        <v>1590</v>
      </c>
    </row>
    <row r="209" spans="1:23" x14ac:dyDescent="0.3">
      <c r="A209" t="s">
        <v>212</v>
      </c>
      <c r="H209">
        <v>2000</v>
      </c>
      <c r="I209">
        <v>2000</v>
      </c>
      <c r="J209" t="s">
        <v>234</v>
      </c>
      <c r="K209">
        <v>12</v>
      </c>
      <c r="L209" t="s">
        <v>216</v>
      </c>
      <c r="M209">
        <v>2023</v>
      </c>
      <c r="N209" t="s">
        <v>215</v>
      </c>
      <c r="O209">
        <v>11506.675999999999</v>
      </c>
      <c r="P209">
        <v>11506.675999999999</v>
      </c>
      <c r="Q209">
        <v>11506.675999999999</v>
      </c>
      <c r="R209">
        <v>11506.675999999999</v>
      </c>
      <c r="S209">
        <v>11506.675999999999</v>
      </c>
      <c r="T209">
        <v>11506.675999999999</v>
      </c>
      <c r="U209" t="s">
        <v>214</v>
      </c>
      <c r="V209">
        <v>1471.2686220000001</v>
      </c>
      <c r="W209">
        <v>1471.2686220000001</v>
      </c>
    </row>
    <row r="210" spans="1:23" x14ac:dyDescent="0.3">
      <c r="A210" t="s">
        <v>212</v>
      </c>
      <c r="H210">
        <v>2000</v>
      </c>
      <c r="I210">
        <v>2000</v>
      </c>
      <c r="J210" t="s">
        <v>234</v>
      </c>
      <c r="K210">
        <v>21</v>
      </c>
      <c r="L210" t="s">
        <v>217</v>
      </c>
      <c r="M210">
        <v>2023</v>
      </c>
      <c r="N210" t="s">
        <v>211</v>
      </c>
      <c r="O210">
        <v>3421074.4109999998</v>
      </c>
      <c r="P210">
        <v>3421074.4109999998</v>
      </c>
      <c r="Q210">
        <v>3421074.4109999998</v>
      </c>
      <c r="R210">
        <v>3421074.4109999998</v>
      </c>
      <c r="S210">
        <v>3421074.4109999998</v>
      </c>
      <c r="T210">
        <v>3421074.4109999998</v>
      </c>
      <c r="U210" t="s">
        <v>214</v>
      </c>
      <c r="V210">
        <v>312165</v>
      </c>
      <c r="W210">
        <v>312165</v>
      </c>
    </row>
    <row r="211" spans="1:23" x14ac:dyDescent="0.3">
      <c r="A211" t="s">
        <v>212</v>
      </c>
      <c r="H211">
        <v>2000</v>
      </c>
      <c r="I211">
        <v>2000</v>
      </c>
      <c r="J211" t="s">
        <v>234</v>
      </c>
      <c r="K211">
        <v>22</v>
      </c>
      <c r="L211" t="s">
        <v>217</v>
      </c>
      <c r="M211">
        <v>2023</v>
      </c>
      <c r="N211" t="s">
        <v>215</v>
      </c>
      <c r="O211">
        <v>3142875.8990000002</v>
      </c>
      <c r="P211">
        <v>3142875.8990000002</v>
      </c>
      <c r="Q211">
        <v>3142875.8990000002</v>
      </c>
      <c r="R211">
        <v>3142875.8990000002</v>
      </c>
      <c r="S211">
        <v>3142875.8990000002</v>
      </c>
      <c r="T211">
        <v>3142875.8990000002</v>
      </c>
      <c r="U211" t="s">
        <v>214</v>
      </c>
      <c r="V211">
        <v>288854.44620000001</v>
      </c>
      <c r="W211">
        <v>288854.44620000001</v>
      </c>
    </row>
    <row r="212" spans="1:23" x14ac:dyDescent="0.3">
      <c r="A212" t="s">
        <v>212</v>
      </c>
      <c r="H212">
        <v>2000</v>
      </c>
      <c r="I212">
        <v>2000</v>
      </c>
      <c r="J212" t="s">
        <v>234</v>
      </c>
      <c r="K212">
        <v>100</v>
      </c>
      <c r="L212" t="s">
        <v>210</v>
      </c>
      <c r="M212">
        <v>2022</v>
      </c>
      <c r="N212" t="s">
        <v>211</v>
      </c>
      <c r="O212">
        <v>7337.1869999999999</v>
      </c>
      <c r="P212">
        <v>7337.1869999999999</v>
      </c>
      <c r="Q212">
        <v>7337.1869999999999</v>
      </c>
      <c r="R212">
        <v>7337.1869999999999</v>
      </c>
      <c r="S212">
        <v>7337.1869999999999</v>
      </c>
      <c r="T212">
        <v>7337.1869999999999</v>
      </c>
      <c r="U212" t="s">
        <v>214</v>
      </c>
      <c r="V212">
        <v>718</v>
      </c>
      <c r="W212">
        <v>718</v>
      </c>
    </row>
    <row r="213" spans="1:23" x14ac:dyDescent="0.3">
      <c r="A213" t="s">
        <v>212</v>
      </c>
      <c r="H213">
        <v>2000</v>
      </c>
      <c r="I213">
        <v>2000</v>
      </c>
      <c r="J213" t="s">
        <v>234</v>
      </c>
      <c r="K213">
        <v>200</v>
      </c>
      <c r="L213" t="s">
        <v>210</v>
      </c>
      <c r="M213">
        <v>2022</v>
      </c>
      <c r="N213" t="s">
        <v>215</v>
      </c>
      <c r="O213">
        <v>6789.2911999999997</v>
      </c>
      <c r="P213">
        <v>6789.2911999999997</v>
      </c>
      <c r="Q213">
        <v>6789.2911999999997</v>
      </c>
      <c r="R213">
        <v>6789.2911999999997</v>
      </c>
      <c r="S213">
        <v>6789.2911999999997</v>
      </c>
      <c r="T213">
        <v>6789.2911999999997</v>
      </c>
      <c r="U213" t="s">
        <v>214</v>
      </c>
      <c r="V213">
        <v>664.38419539999995</v>
      </c>
      <c r="W213">
        <v>664.38419539999995</v>
      </c>
    </row>
    <row r="214" spans="1:23" x14ac:dyDescent="0.3">
      <c r="A214" t="s">
        <v>212</v>
      </c>
      <c r="H214">
        <v>2000</v>
      </c>
      <c r="I214">
        <v>2000</v>
      </c>
      <c r="J214" t="s">
        <v>234</v>
      </c>
      <c r="K214">
        <v>1100</v>
      </c>
      <c r="L214" t="s">
        <v>216</v>
      </c>
      <c r="M214">
        <v>2022</v>
      </c>
      <c r="N214" t="s">
        <v>211</v>
      </c>
      <c r="O214">
        <v>7337.1869999999999</v>
      </c>
      <c r="P214">
        <v>7337.1869999999999</v>
      </c>
      <c r="Q214">
        <v>7337.1869999999999</v>
      </c>
      <c r="R214">
        <v>7337.1869999999999</v>
      </c>
      <c r="S214">
        <v>7337.1869999999999</v>
      </c>
      <c r="T214">
        <v>7337.1869999999999</v>
      </c>
      <c r="U214" t="s">
        <v>214</v>
      </c>
      <c r="V214">
        <v>718</v>
      </c>
      <c r="W214">
        <v>718</v>
      </c>
    </row>
    <row r="215" spans="1:23" x14ac:dyDescent="0.3">
      <c r="A215" t="s">
        <v>212</v>
      </c>
      <c r="H215">
        <v>2000</v>
      </c>
      <c r="I215">
        <v>2000</v>
      </c>
      <c r="J215" t="s">
        <v>234</v>
      </c>
      <c r="K215">
        <v>1200</v>
      </c>
      <c r="L215" t="s">
        <v>216</v>
      </c>
      <c r="M215">
        <v>2022</v>
      </c>
      <c r="N215" t="s">
        <v>215</v>
      </c>
      <c r="O215">
        <v>6789.2911999999997</v>
      </c>
      <c r="P215">
        <v>6789.2911999999997</v>
      </c>
      <c r="Q215">
        <v>6789.2911999999997</v>
      </c>
      <c r="R215">
        <v>6789.2911999999997</v>
      </c>
      <c r="S215">
        <v>6789.2911999999997</v>
      </c>
      <c r="T215">
        <v>6789.2911999999997</v>
      </c>
      <c r="U215" t="s">
        <v>214</v>
      </c>
      <c r="V215">
        <v>664.38419539999995</v>
      </c>
      <c r="W215">
        <v>664.38419539999995</v>
      </c>
    </row>
    <row r="216" spans="1:23" x14ac:dyDescent="0.3">
      <c r="A216" t="s">
        <v>212</v>
      </c>
      <c r="H216">
        <v>2000</v>
      </c>
      <c r="I216">
        <v>2000</v>
      </c>
      <c r="J216" t="s">
        <v>234</v>
      </c>
      <c r="K216">
        <v>2100</v>
      </c>
      <c r="L216" t="s">
        <v>217</v>
      </c>
      <c r="M216">
        <v>2022</v>
      </c>
      <c r="N216" t="s">
        <v>211</v>
      </c>
      <c r="O216">
        <v>3045837.5109999999</v>
      </c>
      <c r="P216">
        <v>3045837.5109999999</v>
      </c>
      <c r="Q216">
        <v>3045837.5109999999</v>
      </c>
      <c r="R216">
        <v>3045837.5109999999</v>
      </c>
      <c r="S216">
        <v>3045837.5109999999</v>
      </c>
      <c r="T216">
        <v>3045837.5109999999</v>
      </c>
      <c r="U216" t="s">
        <v>214</v>
      </c>
      <c r="V216">
        <v>191627.467</v>
      </c>
      <c r="W216">
        <v>191627.467</v>
      </c>
    </row>
    <row r="217" spans="1:23" x14ac:dyDescent="0.3">
      <c r="A217" t="s">
        <v>212</v>
      </c>
      <c r="H217">
        <v>2000</v>
      </c>
      <c r="I217">
        <v>2000</v>
      </c>
      <c r="J217" t="s">
        <v>234</v>
      </c>
      <c r="K217">
        <v>2200</v>
      </c>
      <c r="L217" t="s">
        <v>217</v>
      </c>
      <c r="M217">
        <v>2022</v>
      </c>
      <c r="N217" t="s">
        <v>215</v>
      </c>
      <c r="O217">
        <v>2794505.5129999998</v>
      </c>
      <c r="P217">
        <v>2794505.5129999998</v>
      </c>
      <c r="Q217">
        <v>2794505.5129999998</v>
      </c>
      <c r="R217">
        <v>2794505.5129999998</v>
      </c>
      <c r="S217">
        <v>2794505.5129999998</v>
      </c>
      <c r="T217">
        <v>2794505.5129999998</v>
      </c>
      <c r="U217" t="s">
        <v>214</v>
      </c>
      <c r="V217">
        <v>177317.91159999999</v>
      </c>
      <c r="W217">
        <v>177317.91159999999</v>
      </c>
    </row>
    <row r="218" spans="1:23" x14ac:dyDescent="0.3">
      <c r="A218" t="s">
        <v>212</v>
      </c>
      <c r="H218">
        <v>2001</v>
      </c>
      <c r="I218">
        <v>2001</v>
      </c>
      <c r="J218" t="s">
        <v>235</v>
      </c>
      <c r="K218">
        <v>1</v>
      </c>
      <c r="L218" t="s">
        <v>210</v>
      </c>
      <c r="M218">
        <v>2023</v>
      </c>
      <c r="N218" t="s">
        <v>211</v>
      </c>
      <c r="O218">
        <v>12490.374</v>
      </c>
      <c r="P218">
        <v>12490.374</v>
      </c>
      <c r="Q218">
        <v>12490.374</v>
      </c>
      <c r="R218">
        <v>12490.374</v>
      </c>
      <c r="S218">
        <v>12490.374</v>
      </c>
      <c r="T218">
        <v>12490.374</v>
      </c>
      <c r="U218" t="s">
        <v>214</v>
      </c>
      <c r="V218">
        <v>0</v>
      </c>
      <c r="W218">
        <v>0</v>
      </c>
    </row>
    <row r="219" spans="1:23" x14ac:dyDescent="0.3">
      <c r="A219" t="s">
        <v>212</v>
      </c>
      <c r="H219">
        <v>2001</v>
      </c>
      <c r="I219">
        <v>2001</v>
      </c>
      <c r="J219" t="s">
        <v>235</v>
      </c>
      <c r="K219">
        <v>2</v>
      </c>
      <c r="L219" t="s">
        <v>210</v>
      </c>
      <c r="M219">
        <v>2023</v>
      </c>
      <c r="N219" t="s">
        <v>215</v>
      </c>
      <c r="O219">
        <v>11506.675999999999</v>
      </c>
      <c r="P219">
        <v>11506.675999999999</v>
      </c>
      <c r="Q219">
        <v>11506.675999999999</v>
      </c>
      <c r="R219">
        <v>11506.675999999999</v>
      </c>
      <c r="S219">
        <v>11506.675999999999</v>
      </c>
      <c r="T219">
        <v>11506.675999999999</v>
      </c>
      <c r="U219" t="s">
        <v>214</v>
      </c>
      <c r="V219">
        <v>0</v>
      </c>
      <c r="W219">
        <v>0</v>
      </c>
    </row>
    <row r="220" spans="1:23" x14ac:dyDescent="0.3">
      <c r="A220" t="s">
        <v>212</v>
      </c>
      <c r="H220">
        <v>2001</v>
      </c>
      <c r="I220">
        <v>2001</v>
      </c>
      <c r="J220" t="s">
        <v>235</v>
      </c>
      <c r="K220">
        <v>11</v>
      </c>
      <c r="L220" t="s">
        <v>216</v>
      </c>
      <c r="M220">
        <v>2023</v>
      </c>
      <c r="N220" t="s">
        <v>211</v>
      </c>
      <c r="O220">
        <v>12490.374</v>
      </c>
      <c r="P220">
        <v>12490.374</v>
      </c>
      <c r="Q220">
        <v>12490.374</v>
      </c>
      <c r="R220">
        <v>12490.374</v>
      </c>
      <c r="S220">
        <v>12490.374</v>
      </c>
      <c r="T220">
        <v>12490.374</v>
      </c>
      <c r="U220" t="s">
        <v>214</v>
      </c>
      <c r="V220">
        <v>0</v>
      </c>
      <c r="W220">
        <v>0</v>
      </c>
    </row>
    <row r="221" spans="1:23" x14ac:dyDescent="0.3">
      <c r="A221" t="s">
        <v>212</v>
      </c>
      <c r="H221">
        <v>2001</v>
      </c>
      <c r="I221">
        <v>2001</v>
      </c>
      <c r="J221" t="s">
        <v>235</v>
      </c>
      <c r="K221">
        <v>12</v>
      </c>
      <c r="L221" t="s">
        <v>216</v>
      </c>
      <c r="M221">
        <v>2023</v>
      </c>
      <c r="N221" t="s">
        <v>215</v>
      </c>
      <c r="O221">
        <v>11506.675999999999</v>
      </c>
      <c r="P221">
        <v>11506.675999999999</v>
      </c>
      <c r="Q221">
        <v>11506.675999999999</v>
      </c>
      <c r="R221">
        <v>11506.675999999999</v>
      </c>
      <c r="S221">
        <v>11506.675999999999</v>
      </c>
      <c r="T221">
        <v>11506.675999999999</v>
      </c>
      <c r="U221" t="s">
        <v>214</v>
      </c>
      <c r="V221">
        <v>0</v>
      </c>
      <c r="W221">
        <v>0</v>
      </c>
    </row>
    <row r="222" spans="1:23" x14ac:dyDescent="0.3">
      <c r="A222" t="s">
        <v>212</v>
      </c>
      <c r="H222">
        <v>2001</v>
      </c>
      <c r="I222">
        <v>2001</v>
      </c>
      <c r="J222" t="s">
        <v>235</v>
      </c>
      <c r="K222">
        <v>21</v>
      </c>
      <c r="L222" t="s">
        <v>217</v>
      </c>
      <c r="M222">
        <v>2023</v>
      </c>
      <c r="N222" t="s">
        <v>211</v>
      </c>
      <c r="O222">
        <v>3421074.4109999998</v>
      </c>
      <c r="P222">
        <v>3421074.4109999998</v>
      </c>
      <c r="Q222">
        <v>3421074.4109999998</v>
      </c>
      <c r="R222">
        <v>3421074.4109999998</v>
      </c>
      <c r="S222">
        <v>3421074.4109999998</v>
      </c>
      <c r="T222">
        <v>3421074.4109999998</v>
      </c>
      <c r="U222" t="s">
        <v>214</v>
      </c>
      <c r="V222">
        <v>9855</v>
      </c>
      <c r="W222">
        <v>9855</v>
      </c>
    </row>
    <row r="223" spans="1:23" x14ac:dyDescent="0.3">
      <c r="A223" t="s">
        <v>212</v>
      </c>
      <c r="H223">
        <v>2001</v>
      </c>
      <c r="I223">
        <v>2001</v>
      </c>
      <c r="J223" t="s">
        <v>235</v>
      </c>
      <c r="K223">
        <v>22</v>
      </c>
      <c r="L223" t="s">
        <v>217</v>
      </c>
      <c r="M223">
        <v>2023</v>
      </c>
      <c r="N223" t="s">
        <v>215</v>
      </c>
      <c r="O223">
        <v>3142875.8990000002</v>
      </c>
      <c r="P223">
        <v>3142875.8990000002</v>
      </c>
      <c r="Q223">
        <v>3142875.8990000002</v>
      </c>
      <c r="R223">
        <v>3142875.8990000002</v>
      </c>
      <c r="S223">
        <v>3142875.8990000002</v>
      </c>
      <c r="T223">
        <v>3142875.8990000002</v>
      </c>
      <c r="U223" t="s">
        <v>214</v>
      </c>
      <c r="V223">
        <v>9119.0894790000002</v>
      </c>
      <c r="W223">
        <v>9119.0894790000002</v>
      </c>
    </row>
    <row r="224" spans="1:23" x14ac:dyDescent="0.3">
      <c r="A224" t="s">
        <v>212</v>
      </c>
      <c r="H224">
        <v>2001</v>
      </c>
      <c r="I224">
        <v>2001</v>
      </c>
      <c r="J224" t="s">
        <v>235</v>
      </c>
      <c r="K224">
        <v>100</v>
      </c>
      <c r="L224" t="s">
        <v>210</v>
      </c>
      <c r="M224">
        <v>2022</v>
      </c>
      <c r="N224" t="s">
        <v>211</v>
      </c>
      <c r="O224">
        <v>7337.1869999999999</v>
      </c>
      <c r="P224">
        <v>7337.1869999999999</v>
      </c>
      <c r="Q224">
        <v>7337.1869999999999</v>
      </c>
      <c r="R224">
        <v>7337.1869999999999</v>
      </c>
      <c r="S224">
        <v>7337.1869999999999</v>
      </c>
      <c r="T224">
        <v>7337.1869999999999</v>
      </c>
      <c r="U224" t="s">
        <v>214</v>
      </c>
      <c r="V224">
        <v>150</v>
      </c>
      <c r="W224">
        <v>150</v>
      </c>
    </row>
    <row r="225" spans="1:23" x14ac:dyDescent="0.3">
      <c r="A225" t="s">
        <v>212</v>
      </c>
      <c r="H225">
        <v>2001</v>
      </c>
      <c r="I225">
        <v>2001</v>
      </c>
      <c r="J225" t="s">
        <v>235</v>
      </c>
      <c r="K225">
        <v>200</v>
      </c>
      <c r="L225" t="s">
        <v>210</v>
      </c>
      <c r="M225">
        <v>2022</v>
      </c>
      <c r="N225" t="s">
        <v>215</v>
      </c>
      <c r="O225">
        <v>6789.2911999999997</v>
      </c>
      <c r="P225">
        <v>6789.2911999999997</v>
      </c>
      <c r="Q225">
        <v>6789.2911999999997</v>
      </c>
      <c r="R225">
        <v>6789.2911999999997</v>
      </c>
      <c r="S225">
        <v>6789.2911999999997</v>
      </c>
      <c r="T225">
        <v>6789.2911999999997</v>
      </c>
      <c r="U225" t="s">
        <v>214</v>
      </c>
      <c r="V225">
        <v>138.79892659999999</v>
      </c>
      <c r="W225">
        <v>138.79892659999999</v>
      </c>
    </row>
    <row r="226" spans="1:23" x14ac:dyDescent="0.3">
      <c r="A226" t="s">
        <v>212</v>
      </c>
      <c r="H226">
        <v>2001</v>
      </c>
      <c r="I226">
        <v>2001</v>
      </c>
      <c r="J226" t="s">
        <v>235</v>
      </c>
      <c r="K226">
        <v>1100</v>
      </c>
      <c r="L226" t="s">
        <v>216</v>
      </c>
      <c r="M226">
        <v>2022</v>
      </c>
      <c r="N226" t="s">
        <v>211</v>
      </c>
      <c r="O226">
        <v>7337.1869999999999</v>
      </c>
      <c r="P226">
        <v>7337.1869999999999</v>
      </c>
      <c r="Q226">
        <v>7337.1869999999999</v>
      </c>
      <c r="R226">
        <v>7337.1869999999999</v>
      </c>
      <c r="S226">
        <v>7337.1869999999999</v>
      </c>
      <c r="T226">
        <v>7337.1869999999999</v>
      </c>
      <c r="U226" t="s">
        <v>214</v>
      </c>
      <c r="V226">
        <v>150</v>
      </c>
      <c r="W226">
        <v>150</v>
      </c>
    </row>
    <row r="227" spans="1:23" x14ac:dyDescent="0.3">
      <c r="A227" t="s">
        <v>212</v>
      </c>
      <c r="H227">
        <v>2001</v>
      </c>
      <c r="I227">
        <v>2001</v>
      </c>
      <c r="J227" t="s">
        <v>235</v>
      </c>
      <c r="K227">
        <v>1200</v>
      </c>
      <c r="L227" t="s">
        <v>216</v>
      </c>
      <c r="M227">
        <v>2022</v>
      </c>
      <c r="N227" t="s">
        <v>215</v>
      </c>
      <c r="O227">
        <v>6789.2911999999997</v>
      </c>
      <c r="P227">
        <v>6789.2911999999997</v>
      </c>
      <c r="Q227">
        <v>6789.2911999999997</v>
      </c>
      <c r="R227">
        <v>6789.2911999999997</v>
      </c>
      <c r="S227">
        <v>6789.2911999999997</v>
      </c>
      <c r="T227">
        <v>6789.2911999999997</v>
      </c>
      <c r="U227" t="s">
        <v>214</v>
      </c>
      <c r="V227">
        <v>138.79892659999999</v>
      </c>
      <c r="W227">
        <v>138.79892659999999</v>
      </c>
    </row>
    <row r="228" spans="1:23" x14ac:dyDescent="0.3">
      <c r="A228" t="s">
        <v>212</v>
      </c>
      <c r="H228">
        <v>2001</v>
      </c>
      <c r="I228">
        <v>2001</v>
      </c>
      <c r="J228" t="s">
        <v>235</v>
      </c>
      <c r="K228">
        <v>2100</v>
      </c>
      <c r="L228" t="s">
        <v>217</v>
      </c>
      <c r="M228">
        <v>2022</v>
      </c>
      <c r="N228" t="s">
        <v>211</v>
      </c>
      <c r="O228">
        <v>3045837.5109999999</v>
      </c>
      <c r="P228">
        <v>3045837.5109999999</v>
      </c>
      <c r="Q228">
        <v>3045837.5109999999</v>
      </c>
      <c r="R228">
        <v>3045837.5109999999</v>
      </c>
      <c r="S228">
        <v>3045837.5109999999</v>
      </c>
      <c r="T228">
        <v>3045837.5109999999</v>
      </c>
      <c r="U228" t="s">
        <v>214</v>
      </c>
      <c r="V228">
        <v>2850</v>
      </c>
      <c r="W228">
        <v>2850</v>
      </c>
    </row>
    <row r="229" spans="1:23" x14ac:dyDescent="0.3">
      <c r="A229" t="s">
        <v>212</v>
      </c>
      <c r="H229">
        <v>2001</v>
      </c>
      <c r="I229">
        <v>2001</v>
      </c>
      <c r="J229" t="s">
        <v>235</v>
      </c>
      <c r="K229">
        <v>2200</v>
      </c>
      <c r="L229" t="s">
        <v>217</v>
      </c>
      <c r="M229">
        <v>2022</v>
      </c>
      <c r="N229" t="s">
        <v>215</v>
      </c>
      <c r="O229">
        <v>2794505.5129999998</v>
      </c>
      <c r="P229">
        <v>2794505.5129999998</v>
      </c>
      <c r="Q229">
        <v>2794505.5129999998</v>
      </c>
      <c r="R229">
        <v>2794505.5129999998</v>
      </c>
      <c r="S229">
        <v>2794505.5129999998</v>
      </c>
      <c r="T229">
        <v>2794505.5129999998</v>
      </c>
      <c r="U229" t="s">
        <v>214</v>
      </c>
      <c r="V229">
        <v>2637.1796060000001</v>
      </c>
      <c r="W229">
        <v>2637.1796060000001</v>
      </c>
    </row>
    <row r="230" spans="1:23" x14ac:dyDescent="0.3">
      <c r="A230" t="s">
        <v>212</v>
      </c>
      <c r="H230">
        <v>2002</v>
      </c>
      <c r="I230">
        <v>2002</v>
      </c>
      <c r="J230" t="s">
        <v>236</v>
      </c>
      <c r="K230">
        <v>1</v>
      </c>
      <c r="L230" t="s">
        <v>210</v>
      </c>
      <c r="M230">
        <v>2023</v>
      </c>
      <c r="N230" t="s">
        <v>211</v>
      </c>
      <c r="O230">
        <v>12490.374</v>
      </c>
      <c r="P230">
        <v>12490.374</v>
      </c>
      <c r="Q230">
        <v>12490.374</v>
      </c>
      <c r="R230">
        <v>12490.374</v>
      </c>
      <c r="S230">
        <v>12490.374</v>
      </c>
      <c r="T230">
        <v>12490.374</v>
      </c>
      <c r="U230" t="s">
        <v>214</v>
      </c>
      <c r="V230">
        <v>150</v>
      </c>
      <c r="W230">
        <v>150</v>
      </c>
    </row>
    <row r="231" spans="1:23" x14ac:dyDescent="0.3">
      <c r="A231" t="s">
        <v>212</v>
      </c>
      <c r="H231">
        <v>2002</v>
      </c>
      <c r="I231">
        <v>2002</v>
      </c>
      <c r="J231" t="s">
        <v>236</v>
      </c>
      <c r="K231">
        <v>2</v>
      </c>
      <c r="L231" t="s">
        <v>210</v>
      </c>
      <c r="M231">
        <v>2023</v>
      </c>
      <c r="N231" t="s">
        <v>215</v>
      </c>
      <c r="O231">
        <v>11506.675999999999</v>
      </c>
      <c r="P231">
        <v>11506.675999999999</v>
      </c>
      <c r="Q231">
        <v>11506.675999999999</v>
      </c>
      <c r="R231">
        <v>11506.675999999999</v>
      </c>
      <c r="S231">
        <v>11506.675999999999</v>
      </c>
      <c r="T231">
        <v>11506.675999999999</v>
      </c>
      <c r="U231" t="s">
        <v>214</v>
      </c>
      <c r="V231">
        <v>138.79892659999999</v>
      </c>
      <c r="W231">
        <v>138.79892659999999</v>
      </c>
    </row>
    <row r="232" spans="1:23" x14ac:dyDescent="0.3">
      <c r="A232" t="s">
        <v>212</v>
      </c>
      <c r="H232">
        <v>2002</v>
      </c>
      <c r="I232">
        <v>2002</v>
      </c>
      <c r="J232" t="s">
        <v>236</v>
      </c>
      <c r="K232">
        <v>11</v>
      </c>
      <c r="L232" t="s">
        <v>216</v>
      </c>
      <c r="M232">
        <v>2023</v>
      </c>
      <c r="N232" t="s">
        <v>211</v>
      </c>
      <c r="O232">
        <v>12490.374</v>
      </c>
      <c r="P232">
        <v>12490.374</v>
      </c>
      <c r="Q232">
        <v>12490.374</v>
      </c>
      <c r="R232">
        <v>12490.374</v>
      </c>
      <c r="S232">
        <v>12490.374</v>
      </c>
      <c r="T232">
        <v>12490.374</v>
      </c>
      <c r="U232" t="s">
        <v>214</v>
      </c>
      <c r="V232">
        <v>150</v>
      </c>
      <c r="W232">
        <v>150</v>
      </c>
    </row>
    <row r="233" spans="1:23" x14ac:dyDescent="0.3">
      <c r="A233" t="s">
        <v>212</v>
      </c>
      <c r="H233">
        <v>2002</v>
      </c>
      <c r="I233">
        <v>2002</v>
      </c>
      <c r="J233" t="s">
        <v>236</v>
      </c>
      <c r="K233">
        <v>12</v>
      </c>
      <c r="L233" t="s">
        <v>216</v>
      </c>
      <c r="M233">
        <v>2023</v>
      </c>
      <c r="N233" t="s">
        <v>215</v>
      </c>
      <c r="O233">
        <v>11506.675999999999</v>
      </c>
      <c r="P233">
        <v>11506.675999999999</v>
      </c>
      <c r="Q233">
        <v>11506.675999999999</v>
      </c>
      <c r="R233">
        <v>11506.675999999999</v>
      </c>
      <c r="S233">
        <v>11506.675999999999</v>
      </c>
      <c r="T233">
        <v>11506.675999999999</v>
      </c>
      <c r="U233" t="s">
        <v>214</v>
      </c>
      <c r="V233">
        <v>138.79892659999999</v>
      </c>
      <c r="W233">
        <v>138.79892659999999</v>
      </c>
    </row>
    <row r="234" spans="1:23" x14ac:dyDescent="0.3">
      <c r="A234" t="s">
        <v>212</v>
      </c>
      <c r="H234">
        <v>2002</v>
      </c>
      <c r="I234">
        <v>2002</v>
      </c>
      <c r="J234" t="s">
        <v>236</v>
      </c>
      <c r="K234">
        <v>21</v>
      </c>
      <c r="L234" t="s">
        <v>217</v>
      </c>
      <c r="M234">
        <v>2023</v>
      </c>
      <c r="N234" t="s">
        <v>211</v>
      </c>
      <c r="O234">
        <v>3421074.4109999998</v>
      </c>
      <c r="P234">
        <v>3421074.4109999998</v>
      </c>
      <c r="Q234">
        <v>3421074.4109999998</v>
      </c>
      <c r="R234">
        <v>3421074.4109999998</v>
      </c>
      <c r="S234">
        <v>3421074.4109999998</v>
      </c>
      <c r="T234">
        <v>3421074.4109999998</v>
      </c>
      <c r="U234" t="s">
        <v>214</v>
      </c>
      <c r="V234">
        <v>94665</v>
      </c>
      <c r="W234">
        <v>94665</v>
      </c>
    </row>
    <row r="235" spans="1:23" x14ac:dyDescent="0.3">
      <c r="A235" t="s">
        <v>212</v>
      </c>
      <c r="H235">
        <v>2002</v>
      </c>
      <c r="I235">
        <v>2002</v>
      </c>
      <c r="J235" t="s">
        <v>236</v>
      </c>
      <c r="K235">
        <v>22</v>
      </c>
      <c r="L235" t="s">
        <v>217</v>
      </c>
      <c r="M235">
        <v>2023</v>
      </c>
      <c r="N235" t="s">
        <v>215</v>
      </c>
      <c r="O235">
        <v>3142875.8990000002</v>
      </c>
      <c r="P235">
        <v>3142875.8990000002</v>
      </c>
      <c r="Q235">
        <v>3142875.8990000002</v>
      </c>
      <c r="R235">
        <v>3142875.8990000002</v>
      </c>
      <c r="S235">
        <v>3142875.8990000002</v>
      </c>
      <c r="T235">
        <v>3142875.8990000002</v>
      </c>
      <c r="U235" t="s">
        <v>214</v>
      </c>
      <c r="V235">
        <v>87596.002590000004</v>
      </c>
      <c r="W235">
        <v>87596.002590000004</v>
      </c>
    </row>
    <row r="236" spans="1:23" x14ac:dyDescent="0.3">
      <c r="A236" t="s">
        <v>212</v>
      </c>
      <c r="H236">
        <v>2002</v>
      </c>
      <c r="I236">
        <v>2002</v>
      </c>
      <c r="J236" t="s">
        <v>236</v>
      </c>
      <c r="K236">
        <v>100</v>
      </c>
      <c r="L236" t="s">
        <v>210</v>
      </c>
      <c r="M236">
        <v>2022</v>
      </c>
      <c r="N236" t="s">
        <v>211</v>
      </c>
      <c r="O236">
        <v>7337.1869999999999</v>
      </c>
      <c r="P236">
        <v>7337.1869999999999</v>
      </c>
      <c r="Q236">
        <v>7337.1869999999999</v>
      </c>
      <c r="R236">
        <v>7337.1869999999999</v>
      </c>
      <c r="S236">
        <v>7337.1869999999999</v>
      </c>
      <c r="T236">
        <v>7337.1869999999999</v>
      </c>
      <c r="U236" t="s">
        <v>214</v>
      </c>
      <c r="V236">
        <v>250</v>
      </c>
      <c r="W236">
        <v>250</v>
      </c>
    </row>
    <row r="237" spans="1:23" x14ac:dyDescent="0.3">
      <c r="A237" t="s">
        <v>212</v>
      </c>
      <c r="H237">
        <v>2002</v>
      </c>
      <c r="I237">
        <v>2002</v>
      </c>
      <c r="J237" t="s">
        <v>236</v>
      </c>
      <c r="K237">
        <v>200</v>
      </c>
      <c r="L237" t="s">
        <v>210</v>
      </c>
      <c r="M237">
        <v>2022</v>
      </c>
      <c r="N237" t="s">
        <v>215</v>
      </c>
      <c r="O237">
        <v>6789.2911999999997</v>
      </c>
      <c r="P237">
        <v>6789.2911999999997</v>
      </c>
      <c r="Q237">
        <v>6789.2911999999997</v>
      </c>
      <c r="R237">
        <v>6789.2911999999997</v>
      </c>
      <c r="S237">
        <v>6789.2911999999997</v>
      </c>
      <c r="T237">
        <v>6789.2911999999997</v>
      </c>
      <c r="U237" t="s">
        <v>214</v>
      </c>
      <c r="V237">
        <v>231.33154440000001</v>
      </c>
      <c r="W237">
        <v>231.33154440000001</v>
      </c>
    </row>
    <row r="238" spans="1:23" x14ac:dyDescent="0.3">
      <c r="A238" t="s">
        <v>212</v>
      </c>
      <c r="H238">
        <v>2002</v>
      </c>
      <c r="I238">
        <v>2002</v>
      </c>
      <c r="J238" t="s">
        <v>236</v>
      </c>
      <c r="K238">
        <v>1100</v>
      </c>
      <c r="L238" t="s">
        <v>216</v>
      </c>
      <c r="M238">
        <v>2022</v>
      </c>
      <c r="N238" t="s">
        <v>211</v>
      </c>
      <c r="O238">
        <v>7337.1869999999999</v>
      </c>
      <c r="P238">
        <v>7337.1869999999999</v>
      </c>
      <c r="Q238">
        <v>7337.1869999999999</v>
      </c>
      <c r="R238">
        <v>7337.1869999999999</v>
      </c>
      <c r="S238">
        <v>7337.1869999999999</v>
      </c>
      <c r="T238">
        <v>7337.1869999999999</v>
      </c>
      <c r="U238" t="s">
        <v>214</v>
      </c>
      <c r="V238">
        <v>250</v>
      </c>
      <c r="W238">
        <v>250</v>
      </c>
    </row>
    <row r="239" spans="1:23" x14ac:dyDescent="0.3">
      <c r="A239" t="s">
        <v>212</v>
      </c>
      <c r="H239">
        <v>2002</v>
      </c>
      <c r="I239">
        <v>2002</v>
      </c>
      <c r="J239" t="s">
        <v>236</v>
      </c>
      <c r="K239">
        <v>1200</v>
      </c>
      <c r="L239" t="s">
        <v>216</v>
      </c>
      <c r="M239">
        <v>2022</v>
      </c>
      <c r="N239" t="s">
        <v>215</v>
      </c>
      <c r="O239">
        <v>6789.2911999999997</v>
      </c>
      <c r="P239">
        <v>6789.2911999999997</v>
      </c>
      <c r="Q239">
        <v>6789.2911999999997</v>
      </c>
      <c r="R239">
        <v>6789.2911999999997</v>
      </c>
      <c r="S239">
        <v>6789.2911999999997</v>
      </c>
      <c r="T239">
        <v>6789.2911999999997</v>
      </c>
      <c r="U239" t="s">
        <v>214</v>
      </c>
      <c r="V239">
        <v>231.33154440000001</v>
      </c>
      <c r="W239">
        <v>231.33154440000001</v>
      </c>
    </row>
    <row r="240" spans="1:23" x14ac:dyDescent="0.3">
      <c r="A240" t="s">
        <v>212</v>
      </c>
      <c r="H240">
        <v>2002</v>
      </c>
      <c r="I240">
        <v>2002</v>
      </c>
      <c r="J240" t="s">
        <v>236</v>
      </c>
      <c r="K240">
        <v>2100</v>
      </c>
      <c r="L240" t="s">
        <v>217</v>
      </c>
      <c r="M240">
        <v>2022</v>
      </c>
      <c r="N240" t="s">
        <v>211</v>
      </c>
      <c r="O240">
        <v>3045837.5109999999</v>
      </c>
      <c r="P240">
        <v>3045837.5109999999</v>
      </c>
      <c r="Q240">
        <v>3045837.5109999999</v>
      </c>
      <c r="R240">
        <v>3045837.5109999999</v>
      </c>
      <c r="S240">
        <v>3045837.5109999999</v>
      </c>
      <c r="T240">
        <v>3045837.5109999999</v>
      </c>
      <c r="U240" t="s">
        <v>214</v>
      </c>
      <c r="V240">
        <v>45950</v>
      </c>
      <c r="W240">
        <v>45950</v>
      </c>
    </row>
    <row r="241" spans="1:23" x14ac:dyDescent="0.3">
      <c r="A241" t="s">
        <v>212</v>
      </c>
      <c r="H241">
        <v>2002</v>
      </c>
      <c r="I241">
        <v>2002</v>
      </c>
      <c r="J241" t="s">
        <v>236</v>
      </c>
      <c r="K241">
        <v>2200</v>
      </c>
      <c r="L241" t="s">
        <v>217</v>
      </c>
      <c r="M241">
        <v>2022</v>
      </c>
      <c r="N241" t="s">
        <v>215</v>
      </c>
      <c r="O241">
        <v>2794505.5129999998</v>
      </c>
      <c r="P241">
        <v>2794505.5129999998</v>
      </c>
      <c r="Q241">
        <v>2794505.5129999998</v>
      </c>
      <c r="R241">
        <v>2794505.5129999998</v>
      </c>
      <c r="S241">
        <v>2794505.5129999998</v>
      </c>
      <c r="T241">
        <v>2794505.5129999998</v>
      </c>
      <c r="U241" t="s">
        <v>214</v>
      </c>
      <c r="V241">
        <v>42518.737860000001</v>
      </c>
      <c r="W241">
        <v>42518.737860000001</v>
      </c>
    </row>
    <row r="242" spans="1:23" x14ac:dyDescent="0.3">
      <c r="A242" t="s">
        <v>212</v>
      </c>
      <c r="H242">
        <v>2003</v>
      </c>
      <c r="I242">
        <v>2003</v>
      </c>
      <c r="J242" t="s">
        <v>237</v>
      </c>
      <c r="K242">
        <v>1</v>
      </c>
      <c r="L242" t="s">
        <v>210</v>
      </c>
      <c r="M242">
        <v>2023</v>
      </c>
      <c r="N242" t="s">
        <v>211</v>
      </c>
      <c r="O242">
        <v>12490.374</v>
      </c>
      <c r="P242">
        <v>12490.374</v>
      </c>
      <c r="Q242">
        <v>12490.374</v>
      </c>
      <c r="R242">
        <v>12490.374</v>
      </c>
      <c r="S242">
        <v>12490.374</v>
      </c>
      <c r="T242">
        <v>12490.374</v>
      </c>
      <c r="U242" t="s">
        <v>214</v>
      </c>
      <c r="V242">
        <v>0</v>
      </c>
      <c r="W242">
        <v>0</v>
      </c>
    </row>
    <row r="243" spans="1:23" x14ac:dyDescent="0.3">
      <c r="A243" t="s">
        <v>212</v>
      </c>
      <c r="H243">
        <v>2003</v>
      </c>
      <c r="I243">
        <v>2003</v>
      </c>
      <c r="J243" t="s">
        <v>237</v>
      </c>
      <c r="K243">
        <v>2</v>
      </c>
      <c r="L243" t="s">
        <v>210</v>
      </c>
      <c r="M243">
        <v>2023</v>
      </c>
      <c r="N243" t="s">
        <v>215</v>
      </c>
      <c r="O243">
        <v>11506.675999999999</v>
      </c>
      <c r="P243">
        <v>11506.675999999999</v>
      </c>
      <c r="Q243">
        <v>11506.675999999999</v>
      </c>
      <c r="R243">
        <v>11506.675999999999</v>
      </c>
      <c r="S243">
        <v>11506.675999999999</v>
      </c>
      <c r="T243">
        <v>11506.675999999999</v>
      </c>
      <c r="U243" t="s">
        <v>214</v>
      </c>
      <c r="V243">
        <v>0</v>
      </c>
      <c r="W243">
        <v>0</v>
      </c>
    </row>
    <row r="244" spans="1:23" x14ac:dyDescent="0.3">
      <c r="A244" t="s">
        <v>212</v>
      </c>
      <c r="H244">
        <v>2003</v>
      </c>
      <c r="I244">
        <v>2003</v>
      </c>
      <c r="J244" t="s">
        <v>237</v>
      </c>
      <c r="K244">
        <v>11</v>
      </c>
      <c r="L244" t="s">
        <v>216</v>
      </c>
      <c r="M244">
        <v>2023</v>
      </c>
      <c r="N244" t="s">
        <v>211</v>
      </c>
      <c r="O244">
        <v>12490.374</v>
      </c>
      <c r="P244">
        <v>12490.374</v>
      </c>
      <c r="Q244">
        <v>12490.374</v>
      </c>
      <c r="R244">
        <v>12490.374</v>
      </c>
      <c r="S244">
        <v>12490.374</v>
      </c>
      <c r="T244">
        <v>12490.374</v>
      </c>
      <c r="U244" t="s">
        <v>214</v>
      </c>
      <c r="V244">
        <v>0</v>
      </c>
      <c r="W244">
        <v>0</v>
      </c>
    </row>
    <row r="245" spans="1:23" x14ac:dyDescent="0.3">
      <c r="A245" t="s">
        <v>212</v>
      </c>
      <c r="H245">
        <v>2003</v>
      </c>
      <c r="I245">
        <v>2003</v>
      </c>
      <c r="J245" t="s">
        <v>237</v>
      </c>
      <c r="K245">
        <v>12</v>
      </c>
      <c r="L245" t="s">
        <v>216</v>
      </c>
      <c r="M245">
        <v>2023</v>
      </c>
      <c r="N245" t="s">
        <v>215</v>
      </c>
      <c r="O245">
        <v>11506.675999999999</v>
      </c>
      <c r="P245">
        <v>11506.675999999999</v>
      </c>
      <c r="Q245">
        <v>11506.675999999999</v>
      </c>
      <c r="R245">
        <v>11506.675999999999</v>
      </c>
      <c r="S245">
        <v>11506.675999999999</v>
      </c>
      <c r="T245">
        <v>11506.675999999999</v>
      </c>
      <c r="U245" t="s">
        <v>214</v>
      </c>
      <c r="V245">
        <v>0</v>
      </c>
      <c r="W245">
        <v>0</v>
      </c>
    </row>
    <row r="246" spans="1:23" x14ac:dyDescent="0.3">
      <c r="A246" t="s">
        <v>212</v>
      </c>
      <c r="H246">
        <v>2003</v>
      </c>
      <c r="I246">
        <v>2003</v>
      </c>
      <c r="J246" t="s">
        <v>237</v>
      </c>
      <c r="K246">
        <v>21</v>
      </c>
      <c r="L246" t="s">
        <v>217</v>
      </c>
      <c r="M246">
        <v>2023</v>
      </c>
      <c r="N246" t="s">
        <v>211</v>
      </c>
      <c r="O246">
        <v>3421074.4109999998</v>
      </c>
      <c r="P246">
        <v>3421074.4109999998</v>
      </c>
      <c r="Q246">
        <v>3421074.4109999998</v>
      </c>
      <c r="R246">
        <v>3421074.4109999998</v>
      </c>
      <c r="S246">
        <v>3421074.4109999998</v>
      </c>
      <c r="T246">
        <v>3421074.4109999998</v>
      </c>
      <c r="U246" t="s">
        <v>214</v>
      </c>
      <c r="V246">
        <v>0</v>
      </c>
      <c r="W246">
        <v>0</v>
      </c>
    </row>
    <row r="247" spans="1:23" x14ac:dyDescent="0.3">
      <c r="A247" t="s">
        <v>212</v>
      </c>
      <c r="H247">
        <v>2003</v>
      </c>
      <c r="I247">
        <v>2003</v>
      </c>
      <c r="J247" t="s">
        <v>237</v>
      </c>
      <c r="K247">
        <v>22</v>
      </c>
      <c r="L247" t="s">
        <v>217</v>
      </c>
      <c r="M247">
        <v>2023</v>
      </c>
      <c r="N247" t="s">
        <v>215</v>
      </c>
      <c r="O247">
        <v>3142875.8990000002</v>
      </c>
      <c r="P247">
        <v>3142875.8990000002</v>
      </c>
      <c r="Q247">
        <v>3142875.8990000002</v>
      </c>
      <c r="R247">
        <v>3142875.8990000002</v>
      </c>
      <c r="S247">
        <v>3142875.8990000002</v>
      </c>
      <c r="T247">
        <v>3142875.8990000002</v>
      </c>
      <c r="U247" t="s">
        <v>214</v>
      </c>
      <c r="V247">
        <v>0</v>
      </c>
      <c r="W247">
        <v>0</v>
      </c>
    </row>
    <row r="248" spans="1:23" x14ac:dyDescent="0.3">
      <c r="A248" t="s">
        <v>212</v>
      </c>
      <c r="H248">
        <v>2003</v>
      </c>
      <c r="I248">
        <v>2003</v>
      </c>
      <c r="J248" t="s">
        <v>237</v>
      </c>
      <c r="K248">
        <v>100</v>
      </c>
      <c r="L248" t="s">
        <v>210</v>
      </c>
      <c r="M248">
        <v>2022</v>
      </c>
      <c r="N248" t="s">
        <v>211</v>
      </c>
      <c r="O248">
        <v>7337.1869999999999</v>
      </c>
      <c r="P248">
        <v>7337.1869999999999</v>
      </c>
      <c r="Q248">
        <v>7337.1869999999999</v>
      </c>
      <c r="R248">
        <v>7337.1869999999999</v>
      </c>
      <c r="S248">
        <v>7337.1869999999999</v>
      </c>
      <c r="T248">
        <v>7337.1869999999999</v>
      </c>
      <c r="U248" t="s">
        <v>214</v>
      </c>
      <c r="V248">
        <v>0</v>
      </c>
      <c r="W248">
        <v>0</v>
      </c>
    </row>
    <row r="249" spans="1:23" x14ac:dyDescent="0.3">
      <c r="A249" t="s">
        <v>212</v>
      </c>
      <c r="H249">
        <v>2003</v>
      </c>
      <c r="I249">
        <v>2003</v>
      </c>
      <c r="J249" t="s">
        <v>237</v>
      </c>
      <c r="K249">
        <v>200</v>
      </c>
      <c r="L249" t="s">
        <v>210</v>
      </c>
      <c r="M249">
        <v>2022</v>
      </c>
      <c r="N249" t="s">
        <v>215</v>
      </c>
      <c r="O249">
        <v>6789.2911999999997</v>
      </c>
      <c r="P249">
        <v>6789.2911999999997</v>
      </c>
      <c r="Q249">
        <v>6789.2911999999997</v>
      </c>
      <c r="R249">
        <v>6789.2911999999997</v>
      </c>
      <c r="S249">
        <v>6789.2911999999997</v>
      </c>
      <c r="T249">
        <v>6789.2911999999997</v>
      </c>
      <c r="U249" t="s">
        <v>214</v>
      </c>
      <c r="V249">
        <v>0</v>
      </c>
      <c r="W249">
        <v>0</v>
      </c>
    </row>
    <row r="250" spans="1:23" x14ac:dyDescent="0.3">
      <c r="A250" t="s">
        <v>212</v>
      </c>
      <c r="H250">
        <v>2003</v>
      </c>
      <c r="I250">
        <v>2003</v>
      </c>
      <c r="J250" t="s">
        <v>237</v>
      </c>
      <c r="K250">
        <v>1100</v>
      </c>
      <c r="L250" t="s">
        <v>216</v>
      </c>
      <c r="M250">
        <v>2022</v>
      </c>
      <c r="N250" t="s">
        <v>211</v>
      </c>
      <c r="O250">
        <v>7337.1869999999999</v>
      </c>
      <c r="P250">
        <v>7337.1869999999999</v>
      </c>
      <c r="Q250">
        <v>7337.1869999999999</v>
      </c>
      <c r="R250">
        <v>7337.1869999999999</v>
      </c>
      <c r="S250">
        <v>7337.1869999999999</v>
      </c>
      <c r="T250">
        <v>7337.1869999999999</v>
      </c>
      <c r="U250" t="s">
        <v>214</v>
      </c>
      <c r="V250">
        <v>0</v>
      </c>
      <c r="W250">
        <v>0</v>
      </c>
    </row>
    <row r="251" spans="1:23" x14ac:dyDescent="0.3">
      <c r="A251" t="s">
        <v>212</v>
      </c>
      <c r="H251">
        <v>2003</v>
      </c>
      <c r="I251">
        <v>2003</v>
      </c>
      <c r="J251" t="s">
        <v>237</v>
      </c>
      <c r="K251">
        <v>1200</v>
      </c>
      <c r="L251" t="s">
        <v>216</v>
      </c>
      <c r="M251">
        <v>2022</v>
      </c>
      <c r="N251" t="s">
        <v>215</v>
      </c>
      <c r="O251">
        <v>6789.2911999999997</v>
      </c>
      <c r="P251">
        <v>6789.2911999999997</v>
      </c>
      <c r="Q251">
        <v>6789.2911999999997</v>
      </c>
      <c r="R251">
        <v>6789.2911999999997</v>
      </c>
      <c r="S251">
        <v>6789.2911999999997</v>
      </c>
      <c r="T251">
        <v>6789.2911999999997</v>
      </c>
      <c r="U251" t="s">
        <v>214</v>
      </c>
      <c r="V251">
        <v>0</v>
      </c>
      <c r="W251">
        <v>0</v>
      </c>
    </row>
    <row r="252" spans="1:23" x14ac:dyDescent="0.3">
      <c r="A252" t="s">
        <v>212</v>
      </c>
      <c r="H252">
        <v>2003</v>
      </c>
      <c r="I252">
        <v>2003</v>
      </c>
      <c r="J252" t="s">
        <v>237</v>
      </c>
      <c r="K252">
        <v>2100</v>
      </c>
      <c r="L252" t="s">
        <v>217</v>
      </c>
      <c r="M252">
        <v>2022</v>
      </c>
      <c r="N252" t="s">
        <v>211</v>
      </c>
      <c r="O252">
        <v>3045837.5109999999</v>
      </c>
      <c r="P252">
        <v>3045837.5109999999</v>
      </c>
      <c r="Q252">
        <v>3045837.5109999999</v>
      </c>
      <c r="R252">
        <v>3045837.5109999999</v>
      </c>
      <c r="S252">
        <v>3045837.5109999999</v>
      </c>
      <c r="T252">
        <v>3045837.5109999999</v>
      </c>
      <c r="U252" t="s">
        <v>214</v>
      </c>
      <c r="V252">
        <v>0</v>
      </c>
      <c r="W252">
        <v>0</v>
      </c>
    </row>
    <row r="253" spans="1:23" x14ac:dyDescent="0.3">
      <c r="A253" t="s">
        <v>212</v>
      </c>
      <c r="H253">
        <v>2003</v>
      </c>
      <c r="I253">
        <v>2003</v>
      </c>
      <c r="J253" t="s">
        <v>237</v>
      </c>
      <c r="K253">
        <v>2200</v>
      </c>
      <c r="L253" t="s">
        <v>217</v>
      </c>
      <c r="M253">
        <v>2022</v>
      </c>
      <c r="N253" t="s">
        <v>215</v>
      </c>
      <c r="O253">
        <v>2794505.5129999998</v>
      </c>
      <c r="P253">
        <v>2794505.5129999998</v>
      </c>
      <c r="Q253">
        <v>2794505.5129999998</v>
      </c>
      <c r="R253">
        <v>2794505.5129999998</v>
      </c>
      <c r="S253">
        <v>2794505.5129999998</v>
      </c>
      <c r="T253">
        <v>2794505.5129999998</v>
      </c>
      <c r="U253" t="s">
        <v>214</v>
      </c>
      <c r="V253">
        <v>0</v>
      </c>
      <c r="W253">
        <v>0</v>
      </c>
    </row>
    <row r="254" spans="1:23" x14ac:dyDescent="0.3">
      <c r="A254" t="s">
        <v>212</v>
      </c>
      <c r="H254">
        <v>2005</v>
      </c>
      <c r="I254">
        <v>2005</v>
      </c>
      <c r="J254" t="s">
        <v>238</v>
      </c>
      <c r="K254">
        <v>1</v>
      </c>
      <c r="L254" t="s">
        <v>210</v>
      </c>
      <c r="M254">
        <v>2023</v>
      </c>
      <c r="N254" t="s">
        <v>211</v>
      </c>
      <c r="O254">
        <v>12490.374</v>
      </c>
      <c r="P254">
        <v>12490.374</v>
      </c>
      <c r="Q254">
        <v>12490.374</v>
      </c>
      <c r="R254">
        <v>12490.374</v>
      </c>
      <c r="S254">
        <v>12490.374</v>
      </c>
      <c r="T254">
        <v>12490.374</v>
      </c>
      <c r="U254" t="s">
        <v>214</v>
      </c>
      <c r="V254">
        <v>0</v>
      </c>
      <c r="W254">
        <v>0</v>
      </c>
    </row>
    <row r="255" spans="1:23" x14ac:dyDescent="0.3">
      <c r="A255" t="s">
        <v>212</v>
      </c>
      <c r="H255">
        <v>2005</v>
      </c>
      <c r="I255">
        <v>2005</v>
      </c>
      <c r="J255" t="s">
        <v>238</v>
      </c>
      <c r="K255">
        <v>2</v>
      </c>
      <c r="L255" t="s">
        <v>210</v>
      </c>
      <c r="M255">
        <v>2023</v>
      </c>
      <c r="N255" t="s">
        <v>215</v>
      </c>
      <c r="O255">
        <v>11506.675999999999</v>
      </c>
      <c r="P255">
        <v>11506.675999999999</v>
      </c>
      <c r="Q255">
        <v>11506.675999999999</v>
      </c>
      <c r="R255">
        <v>11506.675999999999</v>
      </c>
      <c r="S255">
        <v>11506.675999999999</v>
      </c>
      <c r="T255">
        <v>11506.675999999999</v>
      </c>
      <c r="U255" t="s">
        <v>214</v>
      </c>
      <c r="V255">
        <v>0</v>
      </c>
      <c r="W255">
        <v>0</v>
      </c>
    </row>
    <row r="256" spans="1:23" x14ac:dyDescent="0.3">
      <c r="A256" t="s">
        <v>212</v>
      </c>
      <c r="H256">
        <v>2005</v>
      </c>
      <c r="I256">
        <v>2005</v>
      </c>
      <c r="J256" t="s">
        <v>238</v>
      </c>
      <c r="K256">
        <v>11</v>
      </c>
      <c r="L256" t="s">
        <v>216</v>
      </c>
      <c r="M256">
        <v>2023</v>
      </c>
      <c r="N256" t="s">
        <v>211</v>
      </c>
      <c r="O256">
        <v>12490.374</v>
      </c>
      <c r="P256">
        <v>12490.374</v>
      </c>
      <c r="Q256">
        <v>12490.374</v>
      </c>
      <c r="R256">
        <v>12490.374</v>
      </c>
      <c r="S256">
        <v>12490.374</v>
      </c>
      <c r="T256">
        <v>12490.374</v>
      </c>
      <c r="U256" t="s">
        <v>214</v>
      </c>
      <c r="V256">
        <v>0</v>
      </c>
      <c r="W256">
        <v>0</v>
      </c>
    </row>
    <row r="257" spans="1:23" x14ac:dyDescent="0.3">
      <c r="A257" t="s">
        <v>212</v>
      </c>
      <c r="H257">
        <v>2005</v>
      </c>
      <c r="I257">
        <v>2005</v>
      </c>
      <c r="J257" t="s">
        <v>238</v>
      </c>
      <c r="K257">
        <v>12</v>
      </c>
      <c r="L257" t="s">
        <v>216</v>
      </c>
      <c r="M257">
        <v>2023</v>
      </c>
      <c r="N257" t="s">
        <v>215</v>
      </c>
      <c r="O257">
        <v>11506.675999999999</v>
      </c>
      <c r="P257">
        <v>11506.675999999999</v>
      </c>
      <c r="Q257">
        <v>11506.675999999999</v>
      </c>
      <c r="R257">
        <v>11506.675999999999</v>
      </c>
      <c r="S257">
        <v>11506.675999999999</v>
      </c>
      <c r="T257">
        <v>11506.675999999999</v>
      </c>
      <c r="U257" t="s">
        <v>214</v>
      </c>
      <c r="V257">
        <v>0</v>
      </c>
      <c r="W257">
        <v>0</v>
      </c>
    </row>
    <row r="258" spans="1:23" x14ac:dyDescent="0.3">
      <c r="A258" t="s">
        <v>212</v>
      </c>
      <c r="H258">
        <v>2005</v>
      </c>
      <c r="I258">
        <v>2005</v>
      </c>
      <c r="J258" t="s">
        <v>238</v>
      </c>
      <c r="K258">
        <v>21</v>
      </c>
      <c r="L258" t="s">
        <v>217</v>
      </c>
      <c r="M258">
        <v>2023</v>
      </c>
      <c r="N258" t="s">
        <v>211</v>
      </c>
      <c r="O258">
        <v>3421074.4109999998</v>
      </c>
      <c r="P258">
        <v>3421074.4109999998</v>
      </c>
      <c r="Q258">
        <v>3421074.4109999998</v>
      </c>
      <c r="R258">
        <v>3421074.4109999998</v>
      </c>
      <c r="S258">
        <v>3421074.4109999998</v>
      </c>
      <c r="T258">
        <v>3421074.4109999998</v>
      </c>
      <c r="U258" t="s">
        <v>214</v>
      </c>
      <c r="V258">
        <v>150</v>
      </c>
      <c r="W258">
        <v>150</v>
      </c>
    </row>
    <row r="259" spans="1:23" x14ac:dyDescent="0.3">
      <c r="A259" t="s">
        <v>212</v>
      </c>
      <c r="H259">
        <v>2005</v>
      </c>
      <c r="I259">
        <v>2005</v>
      </c>
      <c r="J259" t="s">
        <v>238</v>
      </c>
      <c r="K259">
        <v>22</v>
      </c>
      <c r="L259" t="s">
        <v>217</v>
      </c>
      <c r="M259">
        <v>2023</v>
      </c>
      <c r="N259" t="s">
        <v>215</v>
      </c>
      <c r="O259">
        <v>3142875.8990000002</v>
      </c>
      <c r="P259">
        <v>3142875.8990000002</v>
      </c>
      <c r="Q259">
        <v>3142875.8990000002</v>
      </c>
      <c r="R259">
        <v>3142875.8990000002</v>
      </c>
      <c r="S259">
        <v>3142875.8990000002</v>
      </c>
      <c r="T259">
        <v>3142875.8990000002</v>
      </c>
      <c r="U259" t="s">
        <v>214</v>
      </c>
      <c r="V259">
        <v>138.79892659999999</v>
      </c>
      <c r="W259">
        <v>138.79892659999999</v>
      </c>
    </row>
    <row r="260" spans="1:23" x14ac:dyDescent="0.3">
      <c r="A260" t="s">
        <v>212</v>
      </c>
      <c r="H260">
        <v>2005</v>
      </c>
      <c r="I260">
        <v>2005</v>
      </c>
      <c r="J260" t="s">
        <v>238</v>
      </c>
      <c r="K260">
        <v>100</v>
      </c>
      <c r="L260" t="s">
        <v>210</v>
      </c>
      <c r="M260">
        <v>2022</v>
      </c>
      <c r="N260" t="s">
        <v>211</v>
      </c>
      <c r="O260">
        <v>7337.1869999999999</v>
      </c>
      <c r="P260">
        <v>7337.1869999999999</v>
      </c>
      <c r="Q260">
        <v>7337.1869999999999</v>
      </c>
      <c r="R260">
        <v>7337.1869999999999</v>
      </c>
      <c r="S260">
        <v>7337.1869999999999</v>
      </c>
      <c r="T260">
        <v>7337.1869999999999</v>
      </c>
      <c r="U260" t="s">
        <v>214</v>
      </c>
      <c r="V260">
        <v>0</v>
      </c>
      <c r="W260">
        <v>0</v>
      </c>
    </row>
    <row r="261" spans="1:23" x14ac:dyDescent="0.3">
      <c r="A261" t="s">
        <v>212</v>
      </c>
      <c r="H261">
        <v>2005</v>
      </c>
      <c r="I261">
        <v>2005</v>
      </c>
      <c r="J261" t="s">
        <v>238</v>
      </c>
      <c r="K261">
        <v>200</v>
      </c>
      <c r="L261" t="s">
        <v>210</v>
      </c>
      <c r="M261">
        <v>2022</v>
      </c>
      <c r="N261" t="s">
        <v>215</v>
      </c>
      <c r="O261">
        <v>6789.2911999999997</v>
      </c>
      <c r="P261">
        <v>6789.2911999999997</v>
      </c>
      <c r="Q261">
        <v>6789.2911999999997</v>
      </c>
      <c r="R261">
        <v>6789.2911999999997</v>
      </c>
      <c r="S261">
        <v>6789.2911999999997</v>
      </c>
      <c r="T261">
        <v>6789.2911999999997</v>
      </c>
      <c r="U261" t="s">
        <v>214</v>
      </c>
      <c r="V261">
        <v>0</v>
      </c>
      <c r="W261">
        <v>0</v>
      </c>
    </row>
    <row r="262" spans="1:23" x14ac:dyDescent="0.3">
      <c r="A262" t="s">
        <v>212</v>
      </c>
      <c r="H262">
        <v>2005</v>
      </c>
      <c r="I262">
        <v>2005</v>
      </c>
      <c r="J262" t="s">
        <v>238</v>
      </c>
      <c r="K262">
        <v>1100</v>
      </c>
      <c r="L262" t="s">
        <v>216</v>
      </c>
      <c r="M262">
        <v>2022</v>
      </c>
      <c r="N262" t="s">
        <v>211</v>
      </c>
      <c r="O262">
        <v>7337.1869999999999</v>
      </c>
      <c r="P262">
        <v>7337.1869999999999</v>
      </c>
      <c r="Q262">
        <v>7337.1869999999999</v>
      </c>
      <c r="R262">
        <v>7337.1869999999999</v>
      </c>
      <c r="S262">
        <v>7337.1869999999999</v>
      </c>
      <c r="T262">
        <v>7337.1869999999999</v>
      </c>
      <c r="U262" t="s">
        <v>214</v>
      </c>
      <c r="V262">
        <v>0</v>
      </c>
      <c r="W262">
        <v>0</v>
      </c>
    </row>
    <row r="263" spans="1:23" x14ac:dyDescent="0.3">
      <c r="A263" t="s">
        <v>212</v>
      </c>
      <c r="H263">
        <v>2005</v>
      </c>
      <c r="I263">
        <v>2005</v>
      </c>
      <c r="J263" t="s">
        <v>238</v>
      </c>
      <c r="K263">
        <v>1200</v>
      </c>
      <c r="L263" t="s">
        <v>216</v>
      </c>
      <c r="M263">
        <v>2022</v>
      </c>
      <c r="N263" t="s">
        <v>215</v>
      </c>
      <c r="O263">
        <v>6789.2911999999997</v>
      </c>
      <c r="P263">
        <v>6789.2911999999997</v>
      </c>
      <c r="Q263">
        <v>6789.2911999999997</v>
      </c>
      <c r="R263">
        <v>6789.2911999999997</v>
      </c>
      <c r="S263">
        <v>6789.2911999999997</v>
      </c>
      <c r="T263">
        <v>6789.2911999999997</v>
      </c>
      <c r="U263" t="s">
        <v>214</v>
      </c>
      <c r="V263">
        <v>0</v>
      </c>
      <c r="W263">
        <v>0</v>
      </c>
    </row>
    <row r="264" spans="1:23" x14ac:dyDescent="0.3">
      <c r="A264" t="s">
        <v>212</v>
      </c>
      <c r="H264">
        <v>2005</v>
      </c>
      <c r="I264">
        <v>2005</v>
      </c>
      <c r="J264" t="s">
        <v>238</v>
      </c>
      <c r="K264">
        <v>2100</v>
      </c>
      <c r="L264" t="s">
        <v>217</v>
      </c>
      <c r="M264">
        <v>2022</v>
      </c>
      <c r="N264" t="s">
        <v>211</v>
      </c>
      <c r="O264">
        <v>3045837.5109999999</v>
      </c>
      <c r="P264">
        <v>3045837.5109999999</v>
      </c>
      <c r="Q264">
        <v>3045837.5109999999</v>
      </c>
      <c r="R264">
        <v>3045837.5109999999</v>
      </c>
      <c r="S264">
        <v>3045837.5109999999</v>
      </c>
      <c r="T264">
        <v>3045837.5109999999</v>
      </c>
      <c r="U264" t="s">
        <v>214</v>
      </c>
      <c r="V264">
        <v>0</v>
      </c>
      <c r="W264">
        <v>0</v>
      </c>
    </row>
    <row r="265" spans="1:23" x14ac:dyDescent="0.3">
      <c r="A265" t="s">
        <v>212</v>
      </c>
      <c r="H265">
        <v>2005</v>
      </c>
      <c r="I265">
        <v>2005</v>
      </c>
      <c r="J265" t="s">
        <v>238</v>
      </c>
      <c r="K265">
        <v>2200</v>
      </c>
      <c r="L265" t="s">
        <v>217</v>
      </c>
      <c r="M265">
        <v>2022</v>
      </c>
      <c r="N265" t="s">
        <v>215</v>
      </c>
      <c r="O265">
        <v>2794505.5129999998</v>
      </c>
      <c r="P265">
        <v>2794505.5129999998</v>
      </c>
      <c r="Q265">
        <v>2794505.5129999998</v>
      </c>
      <c r="R265">
        <v>2794505.5129999998</v>
      </c>
      <c r="S265">
        <v>2794505.5129999998</v>
      </c>
      <c r="T265">
        <v>2794505.5129999998</v>
      </c>
      <c r="U265" t="s">
        <v>214</v>
      </c>
      <c r="V265">
        <v>0</v>
      </c>
      <c r="W265">
        <v>0</v>
      </c>
    </row>
    <row r="266" spans="1:23" x14ac:dyDescent="0.3">
      <c r="A266" t="s">
        <v>212</v>
      </c>
      <c r="H266">
        <v>2006</v>
      </c>
      <c r="I266">
        <v>2006</v>
      </c>
      <c r="J266" t="s">
        <v>239</v>
      </c>
      <c r="K266">
        <v>1</v>
      </c>
      <c r="L266" t="s">
        <v>210</v>
      </c>
      <c r="M266">
        <v>2023</v>
      </c>
      <c r="N266" t="s">
        <v>211</v>
      </c>
      <c r="O266">
        <v>12490.374</v>
      </c>
      <c r="P266">
        <v>12490.374</v>
      </c>
      <c r="Q266">
        <v>12490.374</v>
      </c>
      <c r="R266">
        <v>12490.374</v>
      </c>
      <c r="S266">
        <v>12490.374</v>
      </c>
      <c r="T266">
        <v>12490.374</v>
      </c>
      <c r="U266" t="s">
        <v>214</v>
      </c>
      <c r="V266">
        <v>0</v>
      </c>
      <c r="W266">
        <v>0</v>
      </c>
    </row>
    <row r="267" spans="1:23" x14ac:dyDescent="0.3">
      <c r="A267" t="s">
        <v>212</v>
      </c>
      <c r="H267">
        <v>2006</v>
      </c>
      <c r="I267">
        <v>2006</v>
      </c>
      <c r="J267" t="s">
        <v>239</v>
      </c>
      <c r="K267">
        <v>2</v>
      </c>
      <c r="L267" t="s">
        <v>210</v>
      </c>
      <c r="M267">
        <v>2023</v>
      </c>
      <c r="N267" t="s">
        <v>215</v>
      </c>
      <c r="O267">
        <v>11506.675999999999</v>
      </c>
      <c r="P267">
        <v>11506.675999999999</v>
      </c>
      <c r="Q267">
        <v>11506.675999999999</v>
      </c>
      <c r="R267">
        <v>11506.675999999999</v>
      </c>
      <c r="S267">
        <v>11506.675999999999</v>
      </c>
      <c r="T267">
        <v>11506.675999999999</v>
      </c>
      <c r="U267" t="s">
        <v>214</v>
      </c>
      <c r="V267">
        <v>0</v>
      </c>
      <c r="W267">
        <v>0</v>
      </c>
    </row>
    <row r="268" spans="1:23" x14ac:dyDescent="0.3">
      <c r="A268" t="s">
        <v>212</v>
      </c>
      <c r="H268">
        <v>2006</v>
      </c>
      <c r="I268">
        <v>2006</v>
      </c>
      <c r="J268" t="s">
        <v>239</v>
      </c>
      <c r="K268">
        <v>11</v>
      </c>
      <c r="L268" t="s">
        <v>216</v>
      </c>
      <c r="M268">
        <v>2023</v>
      </c>
      <c r="N268" t="s">
        <v>211</v>
      </c>
      <c r="O268">
        <v>12490.374</v>
      </c>
      <c r="P268">
        <v>12490.374</v>
      </c>
      <c r="Q268">
        <v>12490.374</v>
      </c>
      <c r="R268">
        <v>12490.374</v>
      </c>
      <c r="S268">
        <v>12490.374</v>
      </c>
      <c r="T268">
        <v>12490.374</v>
      </c>
      <c r="U268" t="s">
        <v>214</v>
      </c>
      <c r="V268">
        <v>0</v>
      </c>
      <c r="W268">
        <v>0</v>
      </c>
    </row>
    <row r="269" spans="1:23" x14ac:dyDescent="0.3">
      <c r="A269" t="s">
        <v>212</v>
      </c>
      <c r="H269">
        <v>2006</v>
      </c>
      <c r="I269">
        <v>2006</v>
      </c>
      <c r="J269" t="s">
        <v>239</v>
      </c>
      <c r="K269">
        <v>12</v>
      </c>
      <c r="L269" t="s">
        <v>216</v>
      </c>
      <c r="M269">
        <v>2023</v>
      </c>
      <c r="N269" t="s">
        <v>215</v>
      </c>
      <c r="O269">
        <v>11506.675999999999</v>
      </c>
      <c r="P269">
        <v>11506.675999999999</v>
      </c>
      <c r="Q269">
        <v>11506.675999999999</v>
      </c>
      <c r="R269">
        <v>11506.675999999999</v>
      </c>
      <c r="S269">
        <v>11506.675999999999</v>
      </c>
      <c r="T269">
        <v>11506.675999999999</v>
      </c>
      <c r="U269" t="s">
        <v>214</v>
      </c>
      <c r="V269">
        <v>0</v>
      </c>
      <c r="W269">
        <v>0</v>
      </c>
    </row>
    <row r="270" spans="1:23" x14ac:dyDescent="0.3">
      <c r="A270" t="s">
        <v>212</v>
      </c>
      <c r="H270">
        <v>2006</v>
      </c>
      <c r="I270">
        <v>2006</v>
      </c>
      <c r="J270" t="s">
        <v>239</v>
      </c>
      <c r="K270">
        <v>21</v>
      </c>
      <c r="L270" t="s">
        <v>217</v>
      </c>
      <c r="M270">
        <v>2023</v>
      </c>
      <c r="N270" t="s">
        <v>211</v>
      </c>
      <c r="O270">
        <v>3421074.4109999998</v>
      </c>
      <c r="P270">
        <v>3421074.4109999998</v>
      </c>
      <c r="Q270">
        <v>3421074.4109999998</v>
      </c>
      <c r="R270">
        <v>3421074.4109999998</v>
      </c>
      <c r="S270">
        <v>3421074.4109999998</v>
      </c>
      <c r="T270">
        <v>3421074.4109999998</v>
      </c>
      <c r="U270" t="s">
        <v>214</v>
      </c>
      <c r="V270">
        <v>0</v>
      </c>
      <c r="W270">
        <v>0</v>
      </c>
    </row>
    <row r="271" spans="1:23" x14ac:dyDescent="0.3">
      <c r="A271" t="s">
        <v>212</v>
      </c>
      <c r="H271">
        <v>2006</v>
      </c>
      <c r="I271">
        <v>2006</v>
      </c>
      <c r="J271" t="s">
        <v>239</v>
      </c>
      <c r="K271">
        <v>22</v>
      </c>
      <c r="L271" t="s">
        <v>217</v>
      </c>
      <c r="M271">
        <v>2023</v>
      </c>
      <c r="N271" t="s">
        <v>215</v>
      </c>
      <c r="O271">
        <v>3142875.8990000002</v>
      </c>
      <c r="P271">
        <v>3142875.8990000002</v>
      </c>
      <c r="Q271">
        <v>3142875.8990000002</v>
      </c>
      <c r="R271">
        <v>3142875.8990000002</v>
      </c>
      <c r="S271">
        <v>3142875.8990000002</v>
      </c>
      <c r="T271">
        <v>3142875.8990000002</v>
      </c>
      <c r="U271" t="s">
        <v>214</v>
      </c>
      <c r="V271">
        <v>0</v>
      </c>
      <c r="W271">
        <v>0</v>
      </c>
    </row>
    <row r="272" spans="1:23" x14ac:dyDescent="0.3">
      <c r="A272" t="s">
        <v>212</v>
      </c>
      <c r="H272">
        <v>2006</v>
      </c>
      <c r="I272">
        <v>2006</v>
      </c>
      <c r="J272" t="s">
        <v>239</v>
      </c>
      <c r="K272">
        <v>100</v>
      </c>
      <c r="L272" t="s">
        <v>210</v>
      </c>
      <c r="M272">
        <v>2022</v>
      </c>
      <c r="N272" t="s">
        <v>211</v>
      </c>
      <c r="O272">
        <v>7337.1869999999999</v>
      </c>
      <c r="P272">
        <v>7337.1869999999999</v>
      </c>
      <c r="Q272">
        <v>7337.1869999999999</v>
      </c>
      <c r="R272">
        <v>7337.1869999999999</v>
      </c>
      <c r="S272">
        <v>7337.1869999999999</v>
      </c>
      <c r="T272">
        <v>7337.1869999999999</v>
      </c>
      <c r="U272" t="s">
        <v>214</v>
      </c>
      <c r="V272">
        <v>0</v>
      </c>
      <c r="W272">
        <v>0</v>
      </c>
    </row>
    <row r="273" spans="1:23" x14ac:dyDescent="0.3">
      <c r="A273" t="s">
        <v>212</v>
      </c>
      <c r="H273">
        <v>2006</v>
      </c>
      <c r="I273">
        <v>2006</v>
      </c>
      <c r="J273" t="s">
        <v>239</v>
      </c>
      <c r="K273">
        <v>200</v>
      </c>
      <c r="L273" t="s">
        <v>210</v>
      </c>
      <c r="M273">
        <v>2022</v>
      </c>
      <c r="N273" t="s">
        <v>215</v>
      </c>
      <c r="O273">
        <v>6789.2911999999997</v>
      </c>
      <c r="P273">
        <v>6789.2911999999997</v>
      </c>
      <c r="Q273">
        <v>6789.2911999999997</v>
      </c>
      <c r="R273">
        <v>6789.2911999999997</v>
      </c>
      <c r="S273">
        <v>6789.2911999999997</v>
      </c>
      <c r="T273">
        <v>6789.2911999999997</v>
      </c>
      <c r="U273" t="s">
        <v>214</v>
      </c>
      <c r="V273">
        <v>0</v>
      </c>
      <c r="W273">
        <v>0</v>
      </c>
    </row>
    <row r="274" spans="1:23" x14ac:dyDescent="0.3">
      <c r="A274" t="s">
        <v>212</v>
      </c>
      <c r="H274">
        <v>2006</v>
      </c>
      <c r="I274">
        <v>2006</v>
      </c>
      <c r="J274" t="s">
        <v>239</v>
      </c>
      <c r="K274">
        <v>1100</v>
      </c>
      <c r="L274" t="s">
        <v>216</v>
      </c>
      <c r="M274">
        <v>2022</v>
      </c>
      <c r="N274" t="s">
        <v>211</v>
      </c>
      <c r="O274">
        <v>7337.1869999999999</v>
      </c>
      <c r="P274">
        <v>7337.1869999999999</v>
      </c>
      <c r="Q274">
        <v>7337.1869999999999</v>
      </c>
      <c r="R274">
        <v>7337.1869999999999</v>
      </c>
      <c r="S274">
        <v>7337.1869999999999</v>
      </c>
      <c r="T274">
        <v>7337.1869999999999</v>
      </c>
      <c r="U274" t="s">
        <v>214</v>
      </c>
      <c r="V274">
        <v>0</v>
      </c>
      <c r="W274">
        <v>0</v>
      </c>
    </row>
    <row r="275" spans="1:23" x14ac:dyDescent="0.3">
      <c r="A275" t="s">
        <v>212</v>
      </c>
      <c r="H275">
        <v>2006</v>
      </c>
      <c r="I275">
        <v>2006</v>
      </c>
      <c r="J275" t="s">
        <v>239</v>
      </c>
      <c r="K275">
        <v>1200</v>
      </c>
      <c r="L275" t="s">
        <v>216</v>
      </c>
      <c r="M275">
        <v>2022</v>
      </c>
      <c r="N275" t="s">
        <v>215</v>
      </c>
      <c r="O275">
        <v>6789.2911999999997</v>
      </c>
      <c r="P275">
        <v>6789.2911999999997</v>
      </c>
      <c r="Q275">
        <v>6789.2911999999997</v>
      </c>
      <c r="R275">
        <v>6789.2911999999997</v>
      </c>
      <c r="S275">
        <v>6789.2911999999997</v>
      </c>
      <c r="T275">
        <v>6789.2911999999997</v>
      </c>
      <c r="U275" t="s">
        <v>214</v>
      </c>
      <c r="V275">
        <v>0</v>
      </c>
      <c r="W275">
        <v>0</v>
      </c>
    </row>
    <row r="276" spans="1:23" x14ac:dyDescent="0.3">
      <c r="A276" t="s">
        <v>212</v>
      </c>
      <c r="H276">
        <v>2006</v>
      </c>
      <c r="I276">
        <v>2006</v>
      </c>
      <c r="J276" t="s">
        <v>239</v>
      </c>
      <c r="K276">
        <v>2100</v>
      </c>
      <c r="L276" t="s">
        <v>217</v>
      </c>
      <c r="M276">
        <v>2022</v>
      </c>
      <c r="N276" t="s">
        <v>211</v>
      </c>
      <c r="O276">
        <v>3045837.5109999999</v>
      </c>
      <c r="P276">
        <v>3045837.5109999999</v>
      </c>
      <c r="Q276">
        <v>3045837.5109999999</v>
      </c>
      <c r="R276">
        <v>3045837.5109999999</v>
      </c>
      <c r="S276">
        <v>3045837.5109999999</v>
      </c>
      <c r="T276">
        <v>3045837.5109999999</v>
      </c>
      <c r="U276" t="s">
        <v>214</v>
      </c>
      <c r="V276">
        <v>0</v>
      </c>
      <c r="W276">
        <v>0</v>
      </c>
    </row>
    <row r="277" spans="1:23" x14ac:dyDescent="0.3">
      <c r="A277" t="s">
        <v>212</v>
      </c>
      <c r="H277">
        <v>2006</v>
      </c>
      <c r="I277">
        <v>2006</v>
      </c>
      <c r="J277" t="s">
        <v>239</v>
      </c>
      <c r="K277">
        <v>2200</v>
      </c>
      <c r="L277" t="s">
        <v>217</v>
      </c>
      <c r="M277">
        <v>2022</v>
      </c>
      <c r="N277" t="s">
        <v>215</v>
      </c>
      <c r="O277">
        <v>2794505.5129999998</v>
      </c>
      <c r="P277">
        <v>2794505.5129999998</v>
      </c>
      <c r="Q277">
        <v>2794505.5129999998</v>
      </c>
      <c r="R277">
        <v>2794505.5129999998</v>
      </c>
      <c r="S277">
        <v>2794505.5129999998</v>
      </c>
      <c r="T277">
        <v>2794505.5129999998</v>
      </c>
      <c r="U277" t="s">
        <v>214</v>
      </c>
      <c r="V277">
        <v>0</v>
      </c>
      <c r="W277">
        <v>0</v>
      </c>
    </row>
    <row r="278" spans="1:23" x14ac:dyDescent="0.3">
      <c r="A278" t="s">
        <v>212</v>
      </c>
      <c r="H278">
        <v>2007</v>
      </c>
      <c r="I278">
        <v>2007</v>
      </c>
      <c r="J278" t="s">
        <v>240</v>
      </c>
      <c r="K278">
        <v>1</v>
      </c>
      <c r="L278" t="s">
        <v>210</v>
      </c>
      <c r="M278">
        <v>2023</v>
      </c>
      <c r="N278" t="s">
        <v>211</v>
      </c>
      <c r="O278">
        <v>12490.374</v>
      </c>
      <c r="P278">
        <v>12490.374</v>
      </c>
      <c r="Q278">
        <v>12490.374</v>
      </c>
      <c r="R278">
        <v>12490.374</v>
      </c>
      <c r="S278">
        <v>12490.374</v>
      </c>
      <c r="T278">
        <v>12490.374</v>
      </c>
      <c r="U278" t="s">
        <v>214</v>
      </c>
      <c r="V278">
        <v>0</v>
      </c>
      <c r="W278">
        <v>0</v>
      </c>
    </row>
    <row r="279" spans="1:23" x14ac:dyDescent="0.3">
      <c r="A279" t="s">
        <v>212</v>
      </c>
      <c r="H279">
        <v>2007</v>
      </c>
      <c r="I279">
        <v>2007</v>
      </c>
      <c r="J279" t="s">
        <v>240</v>
      </c>
      <c r="K279">
        <v>2</v>
      </c>
      <c r="L279" t="s">
        <v>210</v>
      </c>
      <c r="M279">
        <v>2023</v>
      </c>
      <c r="N279" t="s">
        <v>215</v>
      </c>
      <c r="O279">
        <v>11506.675999999999</v>
      </c>
      <c r="P279">
        <v>11506.675999999999</v>
      </c>
      <c r="Q279">
        <v>11506.675999999999</v>
      </c>
      <c r="R279">
        <v>11506.675999999999</v>
      </c>
      <c r="S279">
        <v>11506.675999999999</v>
      </c>
      <c r="T279">
        <v>11506.675999999999</v>
      </c>
      <c r="U279" t="s">
        <v>214</v>
      </c>
      <c r="V279">
        <v>0</v>
      </c>
      <c r="W279">
        <v>0</v>
      </c>
    </row>
    <row r="280" spans="1:23" x14ac:dyDescent="0.3">
      <c r="A280" t="s">
        <v>212</v>
      </c>
      <c r="H280">
        <v>2007</v>
      </c>
      <c r="I280">
        <v>2007</v>
      </c>
      <c r="J280" t="s">
        <v>240</v>
      </c>
      <c r="K280">
        <v>11</v>
      </c>
      <c r="L280" t="s">
        <v>216</v>
      </c>
      <c r="M280">
        <v>2023</v>
      </c>
      <c r="N280" t="s">
        <v>211</v>
      </c>
      <c r="O280">
        <v>12490.374</v>
      </c>
      <c r="P280">
        <v>12490.374</v>
      </c>
      <c r="Q280">
        <v>12490.374</v>
      </c>
      <c r="R280">
        <v>12490.374</v>
      </c>
      <c r="S280">
        <v>12490.374</v>
      </c>
      <c r="T280">
        <v>12490.374</v>
      </c>
      <c r="U280" t="s">
        <v>214</v>
      </c>
      <c r="V280">
        <v>0</v>
      </c>
      <c r="W280">
        <v>0</v>
      </c>
    </row>
    <row r="281" spans="1:23" x14ac:dyDescent="0.3">
      <c r="A281" t="s">
        <v>212</v>
      </c>
      <c r="H281">
        <v>2007</v>
      </c>
      <c r="I281">
        <v>2007</v>
      </c>
      <c r="J281" t="s">
        <v>240</v>
      </c>
      <c r="K281">
        <v>12</v>
      </c>
      <c r="L281" t="s">
        <v>216</v>
      </c>
      <c r="M281">
        <v>2023</v>
      </c>
      <c r="N281" t="s">
        <v>215</v>
      </c>
      <c r="O281">
        <v>11506.675999999999</v>
      </c>
      <c r="P281">
        <v>11506.675999999999</v>
      </c>
      <c r="Q281">
        <v>11506.675999999999</v>
      </c>
      <c r="R281">
        <v>11506.675999999999</v>
      </c>
      <c r="S281">
        <v>11506.675999999999</v>
      </c>
      <c r="T281">
        <v>11506.675999999999</v>
      </c>
      <c r="U281" t="s">
        <v>214</v>
      </c>
      <c r="V281">
        <v>0</v>
      </c>
      <c r="W281">
        <v>0</v>
      </c>
    </row>
    <row r="282" spans="1:23" x14ac:dyDescent="0.3">
      <c r="A282" t="s">
        <v>212</v>
      </c>
      <c r="H282">
        <v>2007</v>
      </c>
      <c r="I282">
        <v>2007</v>
      </c>
      <c r="J282" t="s">
        <v>240</v>
      </c>
      <c r="K282">
        <v>21</v>
      </c>
      <c r="L282" t="s">
        <v>217</v>
      </c>
      <c r="M282">
        <v>2023</v>
      </c>
      <c r="N282" t="s">
        <v>211</v>
      </c>
      <c r="O282">
        <v>3421074.4109999998</v>
      </c>
      <c r="P282">
        <v>3421074.4109999998</v>
      </c>
      <c r="Q282">
        <v>3421074.4109999998</v>
      </c>
      <c r="R282">
        <v>3421074.4109999998</v>
      </c>
      <c r="S282">
        <v>3421074.4109999998</v>
      </c>
      <c r="T282">
        <v>3421074.4109999998</v>
      </c>
      <c r="U282" t="s">
        <v>214</v>
      </c>
      <c r="V282">
        <v>0</v>
      </c>
      <c r="W282">
        <v>0</v>
      </c>
    </row>
    <row r="283" spans="1:23" x14ac:dyDescent="0.3">
      <c r="A283" t="s">
        <v>212</v>
      </c>
      <c r="H283">
        <v>2007</v>
      </c>
      <c r="I283">
        <v>2007</v>
      </c>
      <c r="J283" t="s">
        <v>240</v>
      </c>
      <c r="K283">
        <v>22</v>
      </c>
      <c r="L283" t="s">
        <v>217</v>
      </c>
      <c r="M283">
        <v>2023</v>
      </c>
      <c r="N283" t="s">
        <v>215</v>
      </c>
      <c r="O283">
        <v>3142875.8990000002</v>
      </c>
      <c r="P283">
        <v>3142875.8990000002</v>
      </c>
      <c r="Q283">
        <v>3142875.8990000002</v>
      </c>
      <c r="R283">
        <v>3142875.8990000002</v>
      </c>
      <c r="S283">
        <v>3142875.8990000002</v>
      </c>
      <c r="T283">
        <v>3142875.8990000002</v>
      </c>
      <c r="U283" t="s">
        <v>214</v>
      </c>
      <c r="V283">
        <v>0</v>
      </c>
      <c r="W283">
        <v>0</v>
      </c>
    </row>
    <row r="284" spans="1:23" x14ac:dyDescent="0.3">
      <c r="A284" t="s">
        <v>212</v>
      </c>
      <c r="H284">
        <v>2007</v>
      </c>
      <c r="I284">
        <v>2007</v>
      </c>
      <c r="J284" t="s">
        <v>240</v>
      </c>
      <c r="K284">
        <v>100</v>
      </c>
      <c r="L284" t="s">
        <v>210</v>
      </c>
      <c r="M284">
        <v>2022</v>
      </c>
      <c r="N284" t="s">
        <v>211</v>
      </c>
      <c r="O284">
        <v>7337.1869999999999</v>
      </c>
      <c r="P284">
        <v>7337.1869999999999</v>
      </c>
      <c r="Q284">
        <v>7337.1869999999999</v>
      </c>
      <c r="R284">
        <v>7337.1869999999999</v>
      </c>
      <c r="S284">
        <v>7337.1869999999999</v>
      </c>
      <c r="T284">
        <v>7337.1869999999999</v>
      </c>
      <c r="U284" t="s">
        <v>214</v>
      </c>
      <c r="V284">
        <v>0</v>
      </c>
      <c r="W284">
        <v>0</v>
      </c>
    </row>
    <row r="285" spans="1:23" x14ac:dyDescent="0.3">
      <c r="A285" t="s">
        <v>212</v>
      </c>
      <c r="H285">
        <v>2007</v>
      </c>
      <c r="I285">
        <v>2007</v>
      </c>
      <c r="J285" t="s">
        <v>240</v>
      </c>
      <c r="K285">
        <v>200</v>
      </c>
      <c r="L285" t="s">
        <v>210</v>
      </c>
      <c r="M285">
        <v>2022</v>
      </c>
      <c r="N285" t="s">
        <v>215</v>
      </c>
      <c r="O285">
        <v>6789.2911999999997</v>
      </c>
      <c r="P285">
        <v>6789.2911999999997</v>
      </c>
      <c r="Q285">
        <v>6789.2911999999997</v>
      </c>
      <c r="R285">
        <v>6789.2911999999997</v>
      </c>
      <c r="S285">
        <v>6789.2911999999997</v>
      </c>
      <c r="T285">
        <v>6789.2911999999997</v>
      </c>
      <c r="U285" t="s">
        <v>214</v>
      </c>
      <c r="V285">
        <v>0</v>
      </c>
      <c r="W285">
        <v>0</v>
      </c>
    </row>
    <row r="286" spans="1:23" x14ac:dyDescent="0.3">
      <c r="A286" t="s">
        <v>212</v>
      </c>
      <c r="H286">
        <v>2007</v>
      </c>
      <c r="I286">
        <v>2007</v>
      </c>
      <c r="J286" t="s">
        <v>240</v>
      </c>
      <c r="K286">
        <v>1100</v>
      </c>
      <c r="L286" t="s">
        <v>216</v>
      </c>
      <c r="M286">
        <v>2022</v>
      </c>
      <c r="N286" t="s">
        <v>211</v>
      </c>
      <c r="O286">
        <v>7337.1869999999999</v>
      </c>
      <c r="P286">
        <v>7337.1869999999999</v>
      </c>
      <c r="Q286">
        <v>7337.1869999999999</v>
      </c>
      <c r="R286">
        <v>7337.1869999999999</v>
      </c>
      <c r="S286">
        <v>7337.1869999999999</v>
      </c>
      <c r="T286">
        <v>7337.1869999999999</v>
      </c>
      <c r="U286" t="s">
        <v>214</v>
      </c>
      <c r="V286">
        <v>0</v>
      </c>
      <c r="W286">
        <v>0</v>
      </c>
    </row>
    <row r="287" spans="1:23" x14ac:dyDescent="0.3">
      <c r="A287" t="s">
        <v>212</v>
      </c>
      <c r="H287">
        <v>2007</v>
      </c>
      <c r="I287">
        <v>2007</v>
      </c>
      <c r="J287" t="s">
        <v>240</v>
      </c>
      <c r="K287">
        <v>1200</v>
      </c>
      <c r="L287" t="s">
        <v>216</v>
      </c>
      <c r="M287">
        <v>2022</v>
      </c>
      <c r="N287" t="s">
        <v>215</v>
      </c>
      <c r="O287">
        <v>6789.2911999999997</v>
      </c>
      <c r="P287">
        <v>6789.2911999999997</v>
      </c>
      <c r="Q287">
        <v>6789.2911999999997</v>
      </c>
      <c r="R287">
        <v>6789.2911999999997</v>
      </c>
      <c r="S287">
        <v>6789.2911999999997</v>
      </c>
      <c r="T287">
        <v>6789.2911999999997</v>
      </c>
      <c r="U287" t="s">
        <v>214</v>
      </c>
      <c r="V287">
        <v>0</v>
      </c>
      <c r="W287">
        <v>0</v>
      </c>
    </row>
    <row r="288" spans="1:23" x14ac:dyDescent="0.3">
      <c r="A288" t="s">
        <v>212</v>
      </c>
      <c r="H288">
        <v>2007</v>
      </c>
      <c r="I288">
        <v>2007</v>
      </c>
      <c r="J288" t="s">
        <v>240</v>
      </c>
      <c r="K288">
        <v>2100</v>
      </c>
      <c r="L288" t="s">
        <v>217</v>
      </c>
      <c r="M288">
        <v>2022</v>
      </c>
      <c r="N288" t="s">
        <v>211</v>
      </c>
      <c r="O288">
        <v>3045837.5109999999</v>
      </c>
      <c r="P288">
        <v>3045837.5109999999</v>
      </c>
      <c r="Q288">
        <v>3045837.5109999999</v>
      </c>
      <c r="R288">
        <v>3045837.5109999999</v>
      </c>
      <c r="S288">
        <v>3045837.5109999999</v>
      </c>
      <c r="T288">
        <v>3045837.5109999999</v>
      </c>
      <c r="U288" t="s">
        <v>214</v>
      </c>
      <c r="V288">
        <v>0</v>
      </c>
      <c r="W288">
        <v>0</v>
      </c>
    </row>
    <row r="289" spans="1:23" x14ac:dyDescent="0.3">
      <c r="A289" t="s">
        <v>212</v>
      </c>
      <c r="H289">
        <v>2007</v>
      </c>
      <c r="I289">
        <v>2007</v>
      </c>
      <c r="J289" t="s">
        <v>240</v>
      </c>
      <c r="K289">
        <v>2200</v>
      </c>
      <c r="L289" t="s">
        <v>217</v>
      </c>
      <c r="M289">
        <v>2022</v>
      </c>
      <c r="N289" t="s">
        <v>215</v>
      </c>
      <c r="O289">
        <v>2794505.5129999998</v>
      </c>
      <c r="P289">
        <v>2794505.5129999998</v>
      </c>
      <c r="Q289">
        <v>2794505.5129999998</v>
      </c>
      <c r="R289">
        <v>2794505.5129999998</v>
      </c>
      <c r="S289">
        <v>2794505.5129999998</v>
      </c>
      <c r="T289">
        <v>2794505.5129999998</v>
      </c>
      <c r="U289" t="s">
        <v>214</v>
      </c>
      <c r="V289">
        <v>0</v>
      </c>
      <c r="W289">
        <v>0</v>
      </c>
    </row>
    <row r="290" spans="1:23" x14ac:dyDescent="0.3">
      <c r="A290" t="s">
        <v>212</v>
      </c>
      <c r="H290">
        <v>2020</v>
      </c>
      <c r="I290">
        <v>2020</v>
      </c>
      <c r="J290" t="s">
        <v>241</v>
      </c>
      <c r="K290">
        <v>1</v>
      </c>
      <c r="L290" t="s">
        <v>210</v>
      </c>
      <c r="M290">
        <v>2023</v>
      </c>
      <c r="N290" t="s">
        <v>211</v>
      </c>
      <c r="O290">
        <v>12490.374</v>
      </c>
      <c r="P290">
        <v>12490.374</v>
      </c>
      <c r="Q290">
        <v>12490.374</v>
      </c>
      <c r="R290">
        <v>12490.374</v>
      </c>
      <c r="S290">
        <v>12490.374</v>
      </c>
      <c r="T290">
        <v>12490.374</v>
      </c>
      <c r="U290" t="s">
        <v>214</v>
      </c>
      <c r="V290">
        <v>0</v>
      </c>
      <c r="W290">
        <v>0</v>
      </c>
    </row>
    <row r="291" spans="1:23" x14ac:dyDescent="0.3">
      <c r="A291" t="s">
        <v>212</v>
      </c>
      <c r="H291">
        <v>2020</v>
      </c>
      <c r="I291">
        <v>2020</v>
      </c>
      <c r="J291" t="s">
        <v>241</v>
      </c>
      <c r="K291">
        <v>2</v>
      </c>
      <c r="L291" t="s">
        <v>210</v>
      </c>
      <c r="M291">
        <v>2023</v>
      </c>
      <c r="N291" t="s">
        <v>215</v>
      </c>
      <c r="O291">
        <v>11506.675999999999</v>
      </c>
      <c r="P291">
        <v>11506.675999999999</v>
      </c>
      <c r="Q291">
        <v>11506.675999999999</v>
      </c>
      <c r="R291">
        <v>11506.675999999999</v>
      </c>
      <c r="S291">
        <v>11506.675999999999</v>
      </c>
      <c r="T291">
        <v>11506.675999999999</v>
      </c>
      <c r="U291" t="s">
        <v>214</v>
      </c>
      <c r="V291">
        <v>0</v>
      </c>
      <c r="W291">
        <v>0</v>
      </c>
    </row>
    <row r="292" spans="1:23" x14ac:dyDescent="0.3">
      <c r="A292" t="s">
        <v>212</v>
      </c>
      <c r="H292">
        <v>2020</v>
      </c>
      <c r="I292">
        <v>2020</v>
      </c>
      <c r="J292" t="s">
        <v>241</v>
      </c>
      <c r="K292">
        <v>11</v>
      </c>
      <c r="L292" t="s">
        <v>216</v>
      </c>
      <c r="M292">
        <v>2023</v>
      </c>
      <c r="N292" t="s">
        <v>211</v>
      </c>
      <c r="O292">
        <v>12490.374</v>
      </c>
      <c r="P292">
        <v>12490.374</v>
      </c>
      <c r="Q292">
        <v>12490.374</v>
      </c>
      <c r="R292">
        <v>12490.374</v>
      </c>
      <c r="S292">
        <v>12490.374</v>
      </c>
      <c r="T292">
        <v>12490.374</v>
      </c>
      <c r="U292" t="s">
        <v>214</v>
      </c>
      <c r="V292">
        <v>0</v>
      </c>
      <c r="W292">
        <v>0</v>
      </c>
    </row>
    <row r="293" spans="1:23" x14ac:dyDescent="0.3">
      <c r="A293" t="s">
        <v>212</v>
      </c>
      <c r="H293">
        <v>2020</v>
      </c>
      <c r="I293">
        <v>2020</v>
      </c>
      <c r="J293" t="s">
        <v>241</v>
      </c>
      <c r="K293">
        <v>12</v>
      </c>
      <c r="L293" t="s">
        <v>216</v>
      </c>
      <c r="M293">
        <v>2023</v>
      </c>
      <c r="N293" t="s">
        <v>215</v>
      </c>
      <c r="O293">
        <v>11506.675999999999</v>
      </c>
      <c r="P293">
        <v>11506.675999999999</v>
      </c>
      <c r="Q293">
        <v>11506.675999999999</v>
      </c>
      <c r="R293">
        <v>11506.675999999999</v>
      </c>
      <c r="S293">
        <v>11506.675999999999</v>
      </c>
      <c r="T293">
        <v>11506.675999999999</v>
      </c>
      <c r="U293" t="s">
        <v>214</v>
      </c>
      <c r="V293">
        <v>0</v>
      </c>
      <c r="W293">
        <v>0</v>
      </c>
    </row>
    <row r="294" spans="1:23" x14ac:dyDescent="0.3">
      <c r="A294" t="s">
        <v>212</v>
      </c>
      <c r="H294">
        <v>2020</v>
      </c>
      <c r="I294">
        <v>2020</v>
      </c>
      <c r="J294" t="s">
        <v>241</v>
      </c>
      <c r="K294">
        <v>21</v>
      </c>
      <c r="L294" t="s">
        <v>217</v>
      </c>
      <c r="M294">
        <v>2023</v>
      </c>
      <c r="N294" t="s">
        <v>211</v>
      </c>
      <c r="O294">
        <v>3421074.4109999998</v>
      </c>
      <c r="P294">
        <v>3421074.4109999998</v>
      </c>
      <c r="Q294">
        <v>3421074.4109999998</v>
      </c>
      <c r="R294">
        <v>3421074.4109999998</v>
      </c>
      <c r="S294">
        <v>3421074.4109999998</v>
      </c>
      <c r="T294">
        <v>3421074.4109999998</v>
      </c>
      <c r="U294" t="s">
        <v>214</v>
      </c>
      <c r="V294">
        <v>0</v>
      </c>
      <c r="W294">
        <v>0</v>
      </c>
    </row>
    <row r="295" spans="1:23" x14ac:dyDescent="0.3">
      <c r="A295" t="s">
        <v>212</v>
      </c>
      <c r="H295">
        <v>2020</v>
      </c>
      <c r="I295">
        <v>2020</v>
      </c>
      <c r="J295" t="s">
        <v>241</v>
      </c>
      <c r="K295">
        <v>22</v>
      </c>
      <c r="L295" t="s">
        <v>217</v>
      </c>
      <c r="M295">
        <v>2023</v>
      </c>
      <c r="N295" t="s">
        <v>215</v>
      </c>
      <c r="O295">
        <v>3142875.8990000002</v>
      </c>
      <c r="P295">
        <v>3142875.8990000002</v>
      </c>
      <c r="Q295">
        <v>3142875.8990000002</v>
      </c>
      <c r="R295">
        <v>3142875.8990000002</v>
      </c>
      <c r="S295">
        <v>3142875.8990000002</v>
      </c>
      <c r="T295">
        <v>3142875.8990000002</v>
      </c>
      <c r="U295" t="s">
        <v>214</v>
      </c>
      <c r="V295">
        <v>0</v>
      </c>
      <c r="W295">
        <v>0</v>
      </c>
    </row>
    <row r="296" spans="1:23" x14ac:dyDescent="0.3">
      <c r="A296" t="s">
        <v>212</v>
      </c>
      <c r="H296">
        <v>2020</v>
      </c>
      <c r="I296">
        <v>2020</v>
      </c>
      <c r="J296" t="s">
        <v>241</v>
      </c>
      <c r="K296">
        <v>100</v>
      </c>
      <c r="L296" t="s">
        <v>210</v>
      </c>
      <c r="M296">
        <v>2022</v>
      </c>
      <c r="N296" t="s">
        <v>211</v>
      </c>
      <c r="O296">
        <v>7337.1869999999999</v>
      </c>
      <c r="P296">
        <v>7337.1869999999999</v>
      </c>
      <c r="Q296">
        <v>7337.1869999999999</v>
      </c>
      <c r="R296">
        <v>7337.1869999999999</v>
      </c>
      <c r="S296">
        <v>7337.1869999999999</v>
      </c>
      <c r="T296">
        <v>7337.1869999999999</v>
      </c>
      <c r="U296" t="s">
        <v>214</v>
      </c>
      <c r="V296">
        <v>0</v>
      </c>
      <c r="W296">
        <v>0</v>
      </c>
    </row>
    <row r="297" spans="1:23" x14ac:dyDescent="0.3">
      <c r="A297" t="s">
        <v>212</v>
      </c>
      <c r="H297">
        <v>2020</v>
      </c>
      <c r="I297">
        <v>2020</v>
      </c>
      <c r="J297" t="s">
        <v>241</v>
      </c>
      <c r="K297">
        <v>200</v>
      </c>
      <c r="L297" t="s">
        <v>210</v>
      </c>
      <c r="M297">
        <v>2022</v>
      </c>
      <c r="N297" t="s">
        <v>215</v>
      </c>
      <c r="O297">
        <v>6789.2911999999997</v>
      </c>
      <c r="P297">
        <v>6789.2911999999997</v>
      </c>
      <c r="Q297">
        <v>6789.2911999999997</v>
      </c>
      <c r="R297">
        <v>6789.2911999999997</v>
      </c>
      <c r="S297">
        <v>6789.2911999999997</v>
      </c>
      <c r="T297">
        <v>6789.2911999999997</v>
      </c>
      <c r="U297" t="s">
        <v>214</v>
      </c>
      <c r="V297">
        <v>0</v>
      </c>
      <c r="W297">
        <v>0</v>
      </c>
    </row>
    <row r="298" spans="1:23" x14ac:dyDescent="0.3">
      <c r="A298" t="s">
        <v>212</v>
      </c>
      <c r="H298">
        <v>2020</v>
      </c>
      <c r="I298">
        <v>2020</v>
      </c>
      <c r="J298" t="s">
        <v>241</v>
      </c>
      <c r="K298">
        <v>1100</v>
      </c>
      <c r="L298" t="s">
        <v>216</v>
      </c>
      <c r="M298">
        <v>2022</v>
      </c>
      <c r="N298" t="s">
        <v>211</v>
      </c>
      <c r="O298">
        <v>7337.1869999999999</v>
      </c>
      <c r="P298">
        <v>7337.1869999999999</v>
      </c>
      <c r="Q298">
        <v>7337.1869999999999</v>
      </c>
      <c r="R298">
        <v>7337.1869999999999</v>
      </c>
      <c r="S298">
        <v>7337.1869999999999</v>
      </c>
      <c r="T298">
        <v>7337.1869999999999</v>
      </c>
      <c r="U298" t="s">
        <v>214</v>
      </c>
      <c r="V298">
        <v>0</v>
      </c>
      <c r="W298">
        <v>0</v>
      </c>
    </row>
    <row r="299" spans="1:23" x14ac:dyDescent="0.3">
      <c r="A299" t="s">
        <v>212</v>
      </c>
      <c r="H299">
        <v>2020</v>
      </c>
      <c r="I299">
        <v>2020</v>
      </c>
      <c r="J299" t="s">
        <v>241</v>
      </c>
      <c r="K299">
        <v>1200</v>
      </c>
      <c r="L299" t="s">
        <v>216</v>
      </c>
      <c r="M299">
        <v>2022</v>
      </c>
      <c r="N299" t="s">
        <v>215</v>
      </c>
      <c r="O299">
        <v>6789.2911999999997</v>
      </c>
      <c r="P299">
        <v>6789.2911999999997</v>
      </c>
      <c r="Q299">
        <v>6789.2911999999997</v>
      </c>
      <c r="R299">
        <v>6789.2911999999997</v>
      </c>
      <c r="S299">
        <v>6789.2911999999997</v>
      </c>
      <c r="T299">
        <v>6789.2911999999997</v>
      </c>
      <c r="U299" t="s">
        <v>214</v>
      </c>
      <c r="V299">
        <v>0</v>
      </c>
      <c r="W299">
        <v>0</v>
      </c>
    </row>
    <row r="300" spans="1:23" x14ac:dyDescent="0.3">
      <c r="A300" t="s">
        <v>212</v>
      </c>
      <c r="H300">
        <v>2020</v>
      </c>
      <c r="I300">
        <v>2020</v>
      </c>
      <c r="J300" t="s">
        <v>241</v>
      </c>
      <c r="K300">
        <v>2100</v>
      </c>
      <c r="L300" t="s">
        <v>217</v>
      </c>
      <c r="M300">
        <v>2022</v>
      </c>
      <c r="N300" t="s">
        <v>211</v>
      </c>
      <c r="O300">
        <v>3045837.5109999999</v>
      </c>
      <c r="P300">
        <v>3045837.5109999999</v>
      </c>
      <c r="Q300">
        <v>3045837.5109999999</v>
      </c>
      <c r="R300">
        <v>3045837.5109999999</v>
      </c>
      <c r="S300">
        <v>3045837.5109999999</v>
      </c>
      <c r="T300">
        <v>3045837.5109999999</v>
      </c>
      <c r="U300" t="s">
        <v>214</v>
      </c>
      <c r="V300">
        <v>0</v>
      </c>
      <c r="W300">
        <v>0</v>
      </c>
    </row>
    <row r="301" spans="1:23" x14ac:dyDescent="0.3">
      <c r="A301" t="s">
        <v>212</v>
      </c>
      <c r="H301">
        <v>2020</v>
      </c>
      <c r="I301">
        <v>2020</v>
      </c>
      <c r="J301" t="s">
        <v>241</v>
      </c>
      <c r="K301">
        <v>2200</v>
      </c>
      <c r="L301" t="s">
        <v>217</v>
      </c>
      <c r="M301">
        <v>2022</v>
      </c>
      <c r="N301" t="s">
        <v>215</v>
      </c>
      <c r="O301">
        <v>2794505.5129999998</v>
      </c>
      <c r="P301">
        <v>2794505.5129999998</v>
      </c>
      <c r="Q301">
        <v>2794505.5129999998</v>
      </c>
      <c r="R301">
        <v>2794505.5129999998</v>
      </c>
      <c r="S301">
        <v>2794505.5129999998</v>
      </c>
      <c r="T301">
        <v>2794505.5129999998</v>
      </c>
      <c r="U301" t="s">
        <v>214</v>
      </c>
      <c r="V301">
        <v>0</v>
      </c>
      <c r="W301">
        <v>0</v>
      </c>
    </row>
    <row r="302" spans="1:23" x14ac:dyDescent="0.3">
      <c r="A302" t="s">
        <v>212</v>
      </c>
      <c r="H302">
        <v>2021</v>
      </c>
      <c r="I302">
        <v>2021</v>
      </c>
      <c r="J302" t="s">
        <v>242</v>
      </c>
      <c r="K302">
        <v>1</v>
      </c>
      <c r="L302" t="s">
        <v>210</v>
      </c>
      <c r="M302">
        <v>2023</v>
      </c>
      <c r="N302" t="s">
        <v>211</v>
      </c>
      <c r="O302">
        <v>12490.374</v>
      </c>
      <c r="P302">
        <v>12490.374</v>
      </c>
      <c r="Q302">
        <v>12490.374</v>
      </c>
      <c r="R302">
        <v>12490.374</v>
      </c>
      <c r="S302">
        <v>12490.374</v>
      </c>
      <c r="T302">
        <v>12490.374</v>
      </c>
      <c r="U302" t="s">
        <v>214</v>
      </c>
      <c r="V302">
        <v>0</v>
      </c>
      <c r="W302">
        <v>0</v>
      </c>
    </row>
    <row r="303" spans="1:23" x14ac:dyDescent="0.3">
      <c r="A303" t="s">
        <v>212</v>
      </c>
      <c r="H303">
        <v>2021</v>
      </c>
      <c r="I303">
        <v>2021</v>
      </c>
      <c r="J303" t="s">
        <v>242</v>
      </c>
      <c r="K303">
        <v>2</v>
      </c>
      <c r="L303" t="s">
        <v>210</v>
      </c>
      <c r="M303">
        <v>2023</v>
      </c>
      <c r="N303" t="s">
        <v>215</v>
      </c>
      <c r="O303">
        <v>11506.675999999999</v>
      </c>
      <c r="P303">
        <v>11506.675999999999</v>
      </c>
      <c r="Q303">
        <v>11506.675999999999</v>
      </c>
      <c r="R303">
        <v>11506.675999999999</v>
      </c>
      <c r="S303">
        <v>11506.675999999999</v>
      </c>
      <c r="T303">
        <v>11506.675999999999</v>
      </c>
      <c r="U303" t="s">
        <v>214</v>
      </c>
      <c r="V303">
        <v>0</v>
      </c>
      <c r="W303">
        <v>0</v>
      </c>
    </row>
    <row r="304" spans="1:23" x14ac:dyDescent="0.3">
      <c r="A304" t="s">
        <v>212</v>
      </c>
      <c r="H304">
        <v>2021</v>
      </c>
      <c r="I304">
        <v>2021</v>
      </c>
      <c r="J304" t="s">
        <v>242</v>
      </c>
      <c r="K304">
        <v>11</v>
      </c>
      <c r="L304" t="s">
        <v>216</v>
      </c>
      <c r="M304">
        <v>2023</v>
      </c>
      <c r="N304" t="s">
        <v>211</v>
      </c>
      <c r="O304">
        <v>12490.374</v>
      </c>
      <c r="P304">
        <v>12490.374</v>
      </c>
      <c r="Q304">
        <v>12490.374</v>
      </c>
      <c r="R304">
        <v>12490.374</v>
      </c>
      <c r="S304">
        <v>12490.374</v>
      </c>
      <c r="T304">
        <v>12490.374</v>
      </c>
      <c r="U304" t="s">
        <v>214</v>
      </c>
      <c r="V304">
        <v>0</v>
      </c>
      <c r="W304">
        <v>0</v>
      </c>
    </row>
    <row r="305" spans="1:23" x14ac:dyDescent="0.3">
      <c r="A305" t="s">
        <v>212</v>
      </c>
      <c r="H305">
        <v>2021</v>
      </c>
      <c r="I305">
        <v>2021</v>
      </c>
      <c r="J305" t="s">
        <v>242</v>
      </c>
      <c r="K305">
        <v>12</v>
      </c>
      <c r="L305" t="s">
        <v>216</v>
      </c>
      <c r="M305">
        <v>2023</v>
      </c>
      <c r="N305" t="s">
        <v>215</v>
      </c>
      <c r="O305">
        <v>11506.675999999999</v>
      </c>
      <c r="P305">
        <v>11506.675999999999</v>
      </c>
      <c r="Q305">
        <v>11506.675999999999</v>
      </c>
      <c r="R305">
        <v>11506.675999999999</v>
      </c>
      <c r="S305">
        <v>11506.675999999999</v>
      </c>
      <c r="T305">
        <v>11506.675999999999</v>
      </c>
      <c r="U305" t="s">
        <v>214</v>
      </c>
      <c r="V305">
        <v>0</v>
      </c>
      <c r="W305">
        <v>0</v>
      </c>
    </row>
    <row r="306" spans="1:23" x14ac:dyDescent="0.3">
      <c r="A306" t="s">
        <v>212</v>
      </c>
      <c r="H306">
        <v>2021</v>
      </c>
      <c r="I306">
        <v>2021</v>
      </c>
      <c r="J306" t="s">
        <v>242</v>
      </c>
      <c r="K306">
        <v>21</v>
      </c>
      <c r="L306" t="s">
        <v>217</v>
      </c>
      <c r="M306">
        <v>2023</v>
      </c>
      <c r="N306" t="s">
        <v>211</v>
      </c>
      <c r="O306">
        <v>3421074.4109999998</v>
      </c>
      <c r="P306">
        <v>3421074.4109999998</v>
      </c>
      <c r="Q306">
        <v>3421074.4109999998</v>
      </c>
      <c r="R306">
        <v>3421074.4109999998</v>
      </c>
      <c r="S306">
        <v>3421074.4109999998</v>
      </c>
      <c r="T306">
        <v>3421074.4109999998</v>
      </c>
      <c r="U306" t="s">
        <v>214</v>
      </c>
      <c r="V306">
        <v>0</v>
      </c>
      <c r="W306">
        <v>0</v>
      </c>
    </row>
    <row r="307" spans="1:23" x14ac:dyDescent="0.3">
      <c r="A307" t="s">
        <v>212</v>
      </c>
      <c r="H307">
        <v>2021</v>
      </c>
      <c r="I307">
        <v>2021</v>
      </c>
      <c r="J307" t="s">
        <v>242</v>
      </c>
      <c r="K307">
        <v>22</v>
      </c>
      <c r="L307" t="s">
        <v>217</v>
      </c>
      <c r="M307">
        <v>2023</v>
      </c>
      <c r="N307" t="s">
        <v>215</v>
      </c>
      <c r="O307">
        <v>3142875.8990000002</v>
      </c>
      <c r="P307">
        <v>3142875.8990000002</v>
      </c>
      <c r="Q307">
        <v>3142875.8990000002</v>
      </c>
      <c r="R307">
        <v>3142875.8990000002</v>
      </c>
      <c r="S307">
        <v>3142875.8990000002</v>
      </c>
      <c r="T307">
        <v>3142875.8990000002</v>
      </c>
      <c r="U307" t="s">
        <v>214</v>
      </c>
      <c r="V307">
        <v>0</v>
      </c>
      <c r="W307">
        <v>0</v>
      </c>
    </row>
    <row r="308" spans="1:23" x14ac:dyDescent="0.3">
      <c r="A308" t="s">
        <v>212</v>
      </c>
      <c r="H308">
        <v>2021</v>
      </c>
      <c r="I308">
        <v>2021</v>
      </c>
      <c r="J308" t="s">
        <v>242</v>
      </c>
      <c r="K308">
        <v>100</v>
      </c>
      <c r="L308" t="s">
        <v>210</v>
      </c>
      <c r="M308">
        <v>2022</v>
      </c>
      <c r="N308" t="s">
        <v>211</v>
      </c>
      <c r="O308">
        <v>7337.1869999999999</v>
      </c>
      <c r="P308">
        <v>7337.1869999999999</v>
      </c>
      <c r="Q308">
        <v>7337.1869999999999</v>
      </c>
      <c r="R308">
        <v>7337.1869999999999</v>
      </c>
      <c r="S308">
        <v>7337.1869999999999</v>
      </c>
      <c r="T308">
        <v>7337.1869999999999</v>
      </c>
      <c r="U308" t="s">
        <v>214</v>
      </c>
      <c r="V308">
        <v>0</v>
      </c>
      <c r="W308">
        <v>0</v>
      </c>
    </row>
    <row r="309" spans="1:23" x14ac:dyDescent="0.3">
      <c r="A309" t="s">
        <v>212</v>
      </c>
      <c r="H309">
        <v>2021</v>
      </c>
      <c r="I309">
        <v>2021</v>
      </c>
      <c r="J309" t="s">
        <v>242</v>
      </c>
      <c r="K309">
        <v>200</v>
      </c>
      <c r="L309" t="s">
        <v>210</v>
      </c>
      <c r="M309">
        <v>2022</v>
      </c>
      <c r="N309" t="s">
        <v>215</v>
      </c>
      <c r="O309">
        <v>6789.2911999999997</v>
      </c>
      <c r="P309">
        <v>6789.2911999999997</v>
      </c>
      <c r="Q309">
        <v>6789.2911999999997</v>
      </c>
      <c r="R309">
        <v>6789.2911999999997</v>
      </c>
      <c r="S309">
        <v>6789.2911999999997</v>
      </c>
      <c r="T309">
        <v>6789.2911999999997</v>
      </c>
      <c r="U309" t="s">
        <v>214</v>
      </c>
      <c r="V309">
        <v>0</v>
      </c>
      <c r="W309">
        <v>0</v>
      </c>
    </row>
    <row r="310" spans="1:23" x14ac:dyDescent="0.3">
      <c r="A310" t="s">
        <v>212</v>
      </c>
      <c r="H310">
        <v>2021</v>
      </c>
      <c r="I310">
        <v>2021</v>
      </c>
      <c r="J310" t="s">
        <v>242</v>
      </c>
      <c r="K310">
        <v>1100</v>
      </c>
      <c r="L310" t="s">
        <v>216</v>
      </c>
      <c r="M310">
        <v>2022</v>
      </c>
      <c r="N310" t="s">
        <v>211</v>
      </c>
      <c r="O310">
        <v>7337.1869999999999</v>
      </c>
      <c r="P310">
        <v>7337.1869999999999</v>
      </c>
      <c r="Q310">
        <v>7337.1869999999999</v>
      </c>
      <c r="R310">
        <v>7337.1869999999999</v>
      </c>
      <c r="S310">
        <v>7337.1869999999999</v>
      </c>
      <c r="T310">
        <v>7337.1869999999999</v>
      </c>
      <c r="U310" t="s">
        <v>214</v>
      </c>
      <c r="V310">
        <v>0</v>
      </c>
      <c r="W310">
        <v>0</v>
      </c>
    </row>
    <row r="311" spans="1:23" x14ac:dyDescent="0.3">
      <c r="A311" t="s">
        <v>212</v>
      </c>
      <c r="H311">
        <v>2021</v>
      </c>
      <c r="I311">
        <v>2021</v>
      </c>
      <c r="J311" t="s">
        <v>242</v>
      </c>
      <c r="K311">
        <v>1200</v>
      </c>
      <c r="L311" t="s">
        <v>216</v>
      </c>
      <c r="M311">
        <v>2022</v>
      </c>
      <c r="N311" t="s">
        <v>215</v>
      </c>
      <c r="O311">
        <v>6789.2911999999997</v>
      </c>
      <c r="P311">
        <v>6789.2911999999997</v>
      </c>
      <c r="Q311">
        <v>6789.2911999999997</v>
      </c>
      <c r="R311">
        <v>6789.2911999999997</v>
      </c>
      <c r="S311">
        <v>6789.2911999999997</v>
      </c>
      <c r="T311">
        <v>6789.2911999999997</v>
      </c>
      <c r="U311" t="s">
        <v>214</v>
      </c>
      <c r="V311">
        <v>0</v>
      </c>
      <c r="W311">
        <v>0</v>
      </c>
    </row>
    <row r="312" spans="1:23" x14ac:dyDescent="0.3">
      <c r="A312" t="s">
        <v>212</v>
      </c>
      <c r="H312">
        <v>2021</v>
      </c>
      <c r="I312">
        <v>2021</v>
      </c>
      <c r="J312" t="s">
        <v>242</v>
      </c>
      <c r="K312">
        <v>2100</v>
      </c>
      <c r="L312" t="s">
        <v>217</v>
      </c>
      <c r="M312">
        <v>2022</v>
      </c>
      <c r="N312" t="s">
        <v>211</v>
      </c>
      <c r="O312">
        <v>3045837.5109999999</v>
      </c>
      <c r="P312">
        <v>3045837.5109999999</v>
      </c>
      <c r="Q312">
        <v>3045837.5109999999</v>
      </c>
      <c r="R312">
        <v>3045837.5109999999</v>
      </c>
      <c r="S312">
        <v>3045837.5109999999</v>
      </c>
      <c r="T312">
        <v>3045837.5109999999</v>
      </c>
      <c r="U312" t="s">
        <v>214</v>
      </c>
      <c r="V312">
        <v>0</v>
      </c>
      <c r="W312">
        <v>0</v>
      </c>
    </row>
    <row r="313" spans="1:23" x14ac:dyDescent="0.3">
      <c r="A313" t="s">
        <v>212</v>
      </c>
      <c r="H313">
        <v>2021</v>
      </c>
      <c r="I313">
        <v>2021</v>
      </c>
      <c r="J313" t="s">
        <v>242</v>
      </c>
      <c r="K313">
        <v>2200</v>
      </c>
      <c r="L313" t="s">
        <v>217</v>
      </c>
      <c r="M313">
        <v>2022</v>
      </c>
      <c r="N313" t="s">
        <v>215</v>
      </c>
      <c r="O313">
        <v>2794505.5129999998</v>
      </c>
      <c r="P313">
        <v>2794505.5129999998</v>
      </c>
      <c r="Q313">
        <v>2794505.5129999998</v>
      </c>
      <c r="R313">
        <v>2794505.5129999998</v>
      </c>
      <c r="S313">
        <v>2794505.5129999998</v>
      </c>
      <c r="T313">
        <v>2794505.5129999998</v>
      </c>
      <c r="U313" t="s">
        <v>214</v>
      </c>
      <c r="V313">
        <v>0</v>
      </c>
      <c r="W313">
        <v>0</v>
      </c>
    </row>
    <row r="314" spans="1:23" x14ac:dyDescent="0.3">
      <c r="A314" t="s">
        <v>212</v>
      </c>
      <c r="H314">
        <v>2022</v>
      </c>
      <c r="I314">
        <v>2022</v>
      </c>
      <c r="J314" t="s">
        <v>243</v>
      </c>
      <c r="K314">
        <v>1</v>
      </c>
      <c r="L314" t="s">
        <v>210</v>
      </c>
      <c r="M314">
        <v>2023</v>
      </c>
      <c r="N314" t="s">
        <v>211</v>
      </c>
      <c r="O314">
        <v>12490.374</v>
      </c>
      <c r="P314">
        <v>12490.374</v>
      </c>
      <c r="Q314">
        <v>12490.374</v>
      </c>
      <c r="R314">
        <v>12490.374</v>
      </c>
      <c r="S314">
        <v>12490.374</v>
      </c>
      <c r="T314">
        <v>12490.374</v>
      </c>
      <c r="U314" t="s">
        <v>214</v>
      </c>
      <c r="V314">
        <v>0</v>
      </c>
      <c r="W314">
        <v>0</v>
      </c>
    </row>
    <row r="315" spans="1:23" x14ac:dyDescent="0.3">
      <c r="A315" t="s">
        <v>212</v>
      </c>
      <c r="H315">
        <v>2022</v>
      </c>
      <c r="I315">
        <v>2022</v>
      </c>
      <c r="J315" t="s">
        <v>243</v>
      </c>
      <c r="K315">
        <v>2</v>
      </c>
      <c r="L315" t="s">
        <v>210</v>
      </c>
      <c r="M315">
        <v>2023</v>
      </c>
      <c r="N315" t="s">
        <v>215</v>
      </c>
      <c r="O315">
        <v>11506.675999999999</v>
      </c>
      <c r="P315">
        <v>11506.675999999999</v>
      </c>
      <c r="Q315">
        <v>11506.675999999999</v>
      </c>
      <c r="R315">
        <v>11506.675999999999</v>
      </c>
      <c r="S315">
        <v>11506.675999999999</v>
      </c>
      <c r="T315">
        <v>11506.675999999999</v>
      </c>
      <c r="U315" t="s">
        <v>214</v>
      </c>
      <c r="V315">
        <v>0</v>
      </c>
      <c r="W315">
        <v>0</v>
      </c>
    </row>
    <row r="316" spans="1:23" x14ac:dyDescent="0.3">
      <c r="A316" t="s">
        <v>212</v>
      </c>
      <c r="H316">
        <v>2022</v>
      </c>
      <c r="I316">
        <v>2022</v>
      </c>
      <c r="J316" t="s">
        <v>243</v>
      </c>
      <c r="K316">
        <v>11</v>
      </c>
      <c r="L316" t="s">
        <v>216</v>
      </c>
      <c r="M316">
        <v>2023</v>
      </c>
      <c r="N316" t="s">
        <v>211</v>
      </c>
      <c r="O316">
        <v>12490.374</v>
      </c>
      <c r="P316">
        <v>12490.374</v>
      </c>
      <c r="Q316">
        <v>12490.374</v>
      </c>
      <c r="R316">
        <v>12490.374</v>
      </c>
      <c r="S316">
        <v>12490.374</v>
      </c>
      <c r="T316">
        <v>12490.374</v>
      </c>
      <c r="U316" t="s">
        <v>214</v>
      </c>
      <c r="V316">
        <v>0</v>
      </c>
      <c r="W316">
        <v>0</v>
      </c>
    </row>
    <row r="317" spans="1:23" x14ac:dyDescent="0.3">
      <c r="A317" t="s">
        <v>212</v>
      </c>
      <c r="H317">
        <v>2022</v>
      </c>
      <c r="I317">
        <v>2022</v>
      </c>
      <c r="J317" t="s">
        <v>243</v>
      </c>
      <c r="K317">
        <v>12</v>
      </c>
      <c r="L317" t="s">
        <v>216</v>
      </c>
      <c r="M317">
        <v>2023</v>
      </c>
      <c r="N317" t="s">
        <v>215</v>
      </c>
      <c r="O317">
        <v>11506.675999999999</v>
      </c>
      <c r="P317">
        <v>11506.675999999999</v>
      </c>
      <c r="Q317">
        <v>11506.675999999999</v>
      </c>
      <c r="R317">
        <v>11506.675999999999</v>
      </c>
      <c r="S317">
        <v>11506.675999999999</v>
      </c>
      <c r="T317">
        <v>11506.675999999999</v>
      </c>
      <c r="U317" t="s">
        <v>214</v>
      </c>
      <c r="V317">
        <v>0</v>
      </c>
      <c r="W317">
        <v>0</v>
      </c>
    </row>
    <row r="318" spans="1:23" x14ac:dyDescent="0.3">
      <c r="A318" t="s">
        <v>212</v>
      </c>
      <c r="H318">
        <v>2022</v>
      </c>
      <c r="I318">
        <v>2022</v>
      </c>
      <c r="J318" t="s">
        <v>243</v>
      </c>
      <c r="K318">
        <v>21</v>
      </c>
      <c r="L318" t="s">
        <v>217</v>
      </c>
      <c r="M318">
        <v>2023</v>
      </c>
      <c r="N318" t="s">
        <v>211</v>
      </c>
      <c r="O318">
        <v>3421074.4109999998</v>
      </c>
      <c r="P318">
        <v>3421074.4109999998</v>
      </c>
      <c r="Q318">
        <v>3421074.4109999998</v>
      </c>
      <c r="R318">
        <v>3421074.4109999998</v>
      </c>
      <c r="S318">
        <v>3421074.4109999998</v>
      </c>
      <c r="T318">
        <v>3421074.4109999998</v>
      </c>
      <c r="U318" t="s">
        <v>214</v>
      </c>
      <c r="V318">
        <v>0</v>
      </c>
      <c r="W318">
        <v>0</v>
      </c>
    </row>
    <row r="319" spans="1:23" x14ac:dyDescent="0.3">
      <c r="A319" t="s">
        <v>212</v>
      </c>
      <c r="H319">
        <v>2022</v>
      </c>
      <c r="I319">
        <v>2022</v>
      </c>
      <c r="J319" t="s">
        <v>243</v>
      </c>
      <c r="K319">
        <v>22</v>
      </c>
      <c r="L319" t="s">
        <v>217</v>
      </c>
      <c r="M319">
        <v>2023</v>
      </c>
      <c r="N319" t="s">
        <v>215</v>
      </c>
      <c r="O319">
        <v>3142875.8990000002</v>
      </c>
      <c r="P319">
        <v>3142875.8990000002</v>
      </c>
      <c r="Q319">
        <v>3142875.8990000002</v>
      </c>
      <c r="R319">
        <v>3142875.8990000002</v>
      </c>
      <c r="S319">
        <v>3142875.8990000002</v>
      </c>
      <c r="T319">
        <v>3142875.8990000002</v>
      </c>
      <c r="U319" t="s">
        <v>214</v>
      </c>
      <c r="V319">
        <v>0</v>
      </c>
      <c r="W319">
        <v>0</v>
      </c>
    </row>
    <row r="320" spans="1:23" x14ac:dyDescent="0.3">
      <c r="A320" t="s">
        <v>212</v>
      </c>
      <c r="H320">
        <v>2022</v>
      </c>
      <c r="I320">
        <v>2022</v>
      </c>
      <c r="J320" t="s">
        <v>243</v>
      </c>
      <c r="K320">
        <v>100</v>
      </c>
      <c r="L320" t="s">
        <v>210</v>
      </c>
      <c r="M320">
        <v>2022</v>
      </c>
      <c r="N320" t="s">
        <v>211</v>
      </c>
      <c r="O320">
        <v>7337.1869999999999</v>
      </c>
      <c r="P320">
        <v>7337.1869999999999</v>
      </c>
      <c r="Q320">
        <v>7337.1869999999999</v>
      </c>
      <c r="R320">
        <v>7337.1869999999999</v>
      </c>
      <c r="S320">
        <v>7337.1869999999999</v>
      </c>
      <c r="T320">
        <v>7337.1869999999999</v>
      </c>
      <c r="U320" t="s">
        <v>214</v>
      </c>
      <c r="V320">
        <v>0</v>
      </c>
      <c r="W320">
        <v>0</v>
      </c>
    </row>
    <row r="321" spans="1:23" x14ac:dyDescent="0.3">
      <c r="A321" t="s">
        <v>212</v>
      </c>
      <c r="H321">
        <v>2022</v>
      </c>
      <c r="I321">
        <v>2022</v>
      </c>
      <c r="J321" t="s">
        <v>243</v>
      </c>
      <c r="K321">
        <v>200</v>
      </c>
      <c r="L321" t="s">
        <v>210</v>
      </c>
      <c r="M321">
        <v>2022</v>
      </c>
      <c r="N321" t="s">
        <v>215</v>
      </c>
      <c r="O321">
        <v>6789.2911999999997</v>
      </c>
      <c r="P321">
        <v>6789.2911999999997</v>
      </c>
      <c r="Q321">
        <v>6789.2911999999997</v>
      </c>
      <c r="R321">
        <v>6789.2911999999997</v>
      </c>
      <c r="S321">
        <v>6789.2911999999997</v>
      </c>
      <c r="T321">
        <v>6789.2911999999997</v>
      </c>
      <c r="U321" t="s">
        <v>214</v>
      </c>
      <c r="V321">
        <v>0</v>
      </c>
      <c r="W321">
        <v>0</v>
      </c>
    </row>
    <row r="322" spans="1:23" x14ac:dyDescent="0.3">
      <c r="A322" t="s">
        <v>212</v>
      </c>
      <c r="H322">
        <v>2022</v>
      </c>
      <c r="I322">
        <v>2022</v>
      </c>
      <c r="J322" t="s">
        <v>243</v>
      </c>
      <c r="K322">
        <v>1100</v>
      </c>
      <c r="L322" t="s">
        <v>216</v>
      </c>
      <c r="M322">
        <v>2022</v>
      </c>
      <c r="N322" t="s">
        <v>211</v>
      </c>
      <c r="O322">
        <v>7337.1869999999999</v>
      </c>
      <c r="P322">
        <v>7337.1869999999999</v>
      </c>
      <c r="Q322">
        <v>7337.1869999999999</v>
      </c>
      <c r="R322">
        <v>7337.1869999999999</v>
      </c>
      <c r="S322">
        <v>7337.1869999999999</v>
      </c>
      <c r="T322">
        <v>7337.1869999999999</v>
      </c>
      <c r="U322" t="s">
        <v>214</v>
      </c>
      <c r="V322">
        <v>0</v>
      </c>
      <c r="W322">
        <v>0</v>
      </c>
    </row>
    <row r="323" spans="1:23" x14ac:dyDescent="0.3">
      <c r="A323" t="s">
        <v>212</v>
      </c>
      <c r="H323">
        <v>2022</v>
      </c>
      <c r="I323">
        <v>2022</v>
      </c>
      <c r="J323" t="s">
        <v>243</v>
      </c>
      <c r="K323">
        <v>1200</v>
      </c>
      <c r="L323" t="s">
        <v>216</v>
      </c>
      <c r="M323">
        <v>2022</v>
      </c>
      <c r="N323" t="s">
        <v>215</v>
      </c>
      <c r="O323">
        <v>6789.2911999999997</v>
      </c>
      <c r="P323">
        <v>6789.2911999999997</v>
      </c>
      <c r="Q323">
        <v>6789.2911999999997</v>
      </c>
      <c r="R323">
        <v>6789.2911999999997</v>
      </c>
      <c r="S323">
        <v>6789.2911999999997</v>
      </c>
      <c r="T323">
        <v>6789.2911999999997</v>
      </c>
      <c r="U323" t="s">
        <v>214</v>
      </c>
      <c r="V323">
        <v>0</v>
      </c>
      <c r="W323">
        <v>0</v>
      </c>
    </row>
    <row r="324" spans="1:23" x14ac:dyDescent="0.3">
      <c r="A324" t="s">
        <v>212</v>
      </c>
      <c r="H324">
        <v>2022</v>
      </c>
      <c r="I324">
        <v>2022</v>
      </c>
      <c r="J324" t="s">
        <v>243</v>
      </c>
      <c r="K324">
        <v>2100</v>
      </c>
      <c r="L324" t="s">
        <v>217</v>
      </c>
      <c r="M324">
        <v>2022</v>
      </c>
      <c r="N324" t="s">
        <v>211</v>
      </c>
      <c r="O324">
        <v>3045837.5109999999</v>
      </c>
      <c r="P324">
        <v>3045837.5109999999</v>
      </c>
      <c r="Q324">
        <v>3045837.5109999999</v>
      </c>
      <c r="R324">
        <v>3045837.5109999999</v>
      </c>
      <c r="S324">
        <v>3045837.5109999999</v>
      </c>
      <c r="T324">
        <v>3045837.5109999999</v>
      </c>
      <c r="U324" t="s">
        <v>214</v>
      </c>
      <c r="V324">
        <v>0</v>
      </c>
      <c r="W324">
        <v>0</v>
      </c>
    </row>
    <row r="325" spans="1:23" x14ac:dyDescent="0.3">
      <c r="A325" t="s">
        <v>212</v>
      </c>
      <c r="H325">
        <v>2022</v>
      </c>
      <c r="I325">
        <v>2022</v>
      </c>
      <c r="J325" t="s">
        <v>243</v>
      </c>
      <c r="K325">
        <v>2200</v>
      </c>
      <c r="L325" t="s">
        <v>217</v>
      </c>
      <c r="M325">
        <v>2022</v>
      </c>
      <c r="N325" t="s">
        <v>215</v>
      </c>
      <c r="O325">
        <v>2794505.5129999998</v>
      </c>
      <c r="P325">
        <v>2794505.5129999998</v>
      </c>
      <c r="Q325">
        <v>2794505.5129999998</v>
      </c>
      <c r="R325">
        <v>2794505.5129999998</v>
      </c>
      <c r="S325">
        <v>2794505.5129999998</v>
      </c>
      <c r="T325">
        <v>2794505.5129999998</v>
      </c>
      <c r="U325" t="s">
        <v>214</v>
      </c>
      <c r="V325">
        <v>0</v>
      </c>
      <c r="W325">
        <v>0</v>
      </c>
    </row>
    <row r="326" spans="1:23" x14ac:dyDescent="0.3">
      <c r="A326" t="s">
        <v>212</v>
      </c>
      <c r="H326">
        <v>2025</v>
      </c>
      <c r="I326">
        <v>2025</v>
      </c>
      <c r="J326" t="s">
        <v>244</v>
      </c>
      <c r="K326">
        <v>1</v>
      </c>
      <c r="L326" t="s">
        <v>210</v>
      </c>
      <c r="M326">
        <v>2023</v>
      </c>
      <c r="N326" t="s">
        <v>211</v>
      </c>
      <c r="O326">
        <v>12490.374</v>
      </c>
      <c r="P326">
        <v>12490.374</v>
      </c>
      <c r="Q326">
        <v>12490.374</v>
      </c>
      <c r="R326">
        <v>12490.374</v>
      </c>
      <c r="S326">
        <v>12490.374</v>
      </c>
      <c r="T326">
        <v>12490.374</v>
      </c>
      <c r="U326" t="s">
        <v>214</v>
      </c>
      <c r="V326">
        <v>0</v>
      </c>
      <c r="W326">
        <v>0</v>
      </c>
    </row>
    <row r="327" spans="1:23" x14ac:dyDescent="0.3">
      <c r="A327" t="s">
        <v>212</v>
      </c>
      <c r="H327">
        <v>2025</v>
      </c>
      <c r="I327">
        <v>2025</v>
      </c>
      <c r="J327" t="s">
        <v>244</v>
      </c>
      <c r="K327">
        <v>2</v>
      </c>
      <c r="L327" t="s">
        <v>210</v>
      </c>
      <c r="M327">
        <v>2023</v>
      </c>
      <c r="N327" t="s">
        <v>215</v>
      </c>
      <c r="O327">
        <v>11506.675999999999</v>
      </c>
      <c r="P327">
        <v>11506.675999999999</v>
      </c>
      <c r="Q327">
        <v>11506.675999999999</v>
      </c>
      <c r="R327">
        <v>11506.675999999999</v>
      </c>
      <c r="S327">
        <v>11506.675999999999</v>
      </c>
      <c r="T327">
        <v>11506.675999999999</v>
      </c>
      <c r="U327" t="s">
        <v>214</v>
      </c>
      <c r="V327">
        <v>0</v>
      </c>
      <c r="W327">
        <v>0</v>
      </c>
    </row>
    <row r="328" spans="1:23" x14ac:dyDescent="0.3">
      <c r="A328" t="s">
        <v>212</v>
      </c>
      <c r="H328">
        <v>2025</v>
      </c>
      <c r="I328">
        <v>2025</v>
      </c>
      <c r="J328" t="s">
        <v>244</v>
      </c>
      <c r="K328">
        <v>11</v>
      </c>
      <c r="L328" t="s">
        <v>216</v>
      </c>
      <c r="M328">
        <v>2023</v>
      </c>
      <c r="N328" t="s">
        <v>211</v>
      </c>
      <c r="O328">
        <v>12490.374</v>
      </c>
      <c r="P328">
        <v>12490.374</v>
      </c>
      <c r="Q328">
        <v>12490.374</v>
      </c>
      <c r="R328">
        <v>12490.374</v>
      </c>
      <c r="S328">
        <v>12490.374</v>
      </c>
      <c r="T328">
        <v>12490.374</v>
      </c>
      <c r="U328" t="s">
        <v>214</v>
      </c>
      <c r="V328">
        <v>0</v>
      </c>
      <c r="W328">
        <v>0</v>
      </c>
    </row>
    <row r="329" spans="1:23" x14ac:dyDescent="0.3">
      <c r="A329" t="s">
        <v>212</v>
      </c>
      <c r="H329">
        <v>2025</v>
      </c>
      <c r="I329">
        <v>2025</v>
      </c>
      <c r="J329" t="s">
        <v>244</v>
      </c>
      <c r="K329">
        <v>12</v>
      </c>
      <c r="L329" t="s">
        <v>216</v>
      </c>
      <c r="M329">
        <v>2023</v>
      </c>
      <c r="N329" t="s">
        <v>215</v>
      </c>
      <c r="O329">
        <v>11506.675999999999</v>
      </c>
      <c r="P329">
        <v>11506.675999999999</v>
      </c>
      <c r="Q329">
        <v>11506.675999999999</v>
      </c>
      <c r="R329">
        <v>11506.675999999999</v>
      </c>
      <c r="S329">
        <v>11506.675999999999</v>
      </c>
      <c r="T329">
        <v>11506.675999999999</v>
      </c>
      <c r="U329" t="s">
        <v>214</v>
      </c>
      <c r="V329">
        <v>0</v>
      </c>
      <c r="W329">
        <v>0</v>
      </c>
    </row>
    <row r="330" spans="1:23" x14ac:dyDescent="0.3">
      <c r="A330" t="s">
        <v>212</v>
      </c>
      <c r="H330">
        <v>2025</v>
      </c>
      <c r="I330">
        <v>2025</v>
      </c>
      <c r="J330" t="s">
        <v>244</v>
      </c>
      <c r="K330">
        <v>21</v>
      </c>
      <c r="L330" t="s">
        <v>217</v>
      </c>
      <c r="M330">
        <v>2023</v>
      </c>
      <c r="N330" t="s">
        <v>211</v>
      </c>
      <c r="O330">
        <v>3421074.4109999998</v>
      </c>
      <c r="P330">
        <v>3421074.4109999998</v>
      </c>
      <c r="Q330">
        <v>3421074.4109999998</v>
      </c>
      <c r="R330">
        <v>3421074.4109999998</v>
      </c>
      <c r="S330">
        <v>3421074.4109999998</v>
      </c>
      <c r="T330">
        <v>3421074.4109999998</v>
      </c>
      <c r="U330" t="s">
        <v>214</v>
      </c>
      <c r="V330">
        <v>0</v>
      </c>
      <c r="W330">
        <v>0</v>
      </c>
    </row>
    <row r="331" spans="1:23" x14ac:dyDescent="0.3">
      <c r="A331" t="s">
        <v>212</v>
      </c>
      <c r="H331">
        <v>2025</v>
      </c>
      <c r="I331">
        <v>2025</v>
      </c>
      <c r="J331" t="s">
        <v>244</v>
      </c>
      <c r="K331">
        <v>22</v>
      </c>
      <c r="L331" t="s">
        <v>217</v>
      </c>
      <c r="M331">
        <v>2023</v>
      </c>
      <c r="N331" t="s">
        <v>215</v>
      </c>
      <c r="O331">
        <v>3142875.8990000002</v>
      </c>
      <c r="P331">
        <v>3142875.8990000002</v>
      </c>
      <c r="Q331">
        <v>3142875.8990000002</v>
      </c>
      <c r="R331">
        <v>3142875.8990000002</v>
      </c>
      <c r="S331">
        <v>3142875.8990000002</v>
      </c>
      <c r="T331">
        <v>3142875.8990000002</v>
      </c>
      <c r="U331" t="s">
        <v>214</v>
      </c>
      <c r="V331">
        <v>0</v>
      </c>
      <c r="W331">
        <v>0</v>
      </c>
    </row>
    <row r="332" spans="1:23" x14ac:dyDescent="0.3">
      <c r="A332" t="s">
        <v>212</v>
      </c>
      <c r="H332">
        <v>2025</v>
      </c>
      <c r="I332">
        <v>2025</v>
      </c>
      <c r="J332" t="s">
        <v>244</v>
      </c>
      <c r="K332">
        <v>100</v>
      </c>
      <c r="L332" t="s">
        <v>210</v>
      </c>
      <c r="M332">
        <v>2022</v>
      </c>
      <c r="N332" t="s">
        <v>211</v>
      </c>
      <c r="O332">
        <v>7337.1869999999999</v>
      </c>
      <c r="P332">
        <v>7337.1869999999999</v>
      </c>
      <c r="Q332">
        <v>7337.1869999999999</v>
      </c>
      <c r="R332">
        <v>7337.1869999999999</v>
      </c>
      <c r="S332">
        <v>7337.1869999999999</v>
      </c>
      <c r="T332">
        <v>7337.1869999999999</v>
      </c>
      <c r="U332" t="s">
        <v>214</v>
      </c>
      <c r="V332">
        <v>0</v>
      </c>
      <c r="W332">
        <v>0</v>
      </c>
    </row>
    <row r="333" spans="1:23" x14ac:dyDescent="0.3">
      <c r="A333" t="s">
        <v>212</v>
      </c>
      <c r="H333">
        <v>2025</v>
      </c>
      <c r="I333">
        <v>2025</v>
      </c>
      <c r="J333" t="s">
        <v>244</v>
      </c>
      <c r="K333">
        <v>200</v>
      </c>
      <c r="L333" t="s">
        <v>210</v>
      </c>
      <c r="M333">
        <v>2022</v>
      </c>
      <c r="N333" t="s">
        <v>215</v>
      </c>
      <c r="O333">
        <v>6789.2911999999997</v>
      </c>
      <c r="P333">
        <v>6789.2911999999997</v>
      </c>
      <c r="Q333">
        <v>6789.2911999999997</v>
      </c>
      <c r="R333">
        <v>6789.2911999999997</v>
      </c>
      <c r="S333">
        <v>6789.2911999999997</v>
      </c>
      <c r="T333">
        <v>6789.2911999999997</v>
      </c>
      <c r="U333" t="s">
        <v>214</v>
      </c>
      <c r="V333">
        <v>0</v>
      </c>
      <c r="W333">
        <v>0</v>
      </c>
    </row>
    <row r="334" spans="1:23" x14ac:dyDescent="0.3">
      <c r="A334" t="s">
        <v>212</v>
      </c>
      <c r="H334">
        <v>2025</v>
      </c>
      <c r="I334">
        <v>2025</v>
      </c>
      <c r="J334" t="s">
        <v>244</v>
      </c>
      <c r="K334">
        <v>1100</v>
      </c>
      <c r="L334" t="s">
        <v>216</v>
      </c>
      <c r="M334">
        <v>2022</v>
      </c>
      <c r="N334" t="s">
        <v>211</v>
      </c>
      <c r="O334">
        <v>7337.1869999999999</v>
      </c>
      <c r="P334">
        <v>7337.1869999999999</v>
      </c>
      <c r="Q334">
        <v>7337.1869999999999</v>
      </c>
      <c r="R334">
        <v>7337.1869999999999</v>
      </c>
      <c r="S334">
        <v>7337.1869999999999</v>
      </c>
      <c r="T334">
        <v>7337.1869999999999</v>
      </c>
      <c r="U334" t="s">
        <v>214</v>
      </c>
      <c r="V334">
        <v>0</v>
      </c>
      <c r="W334">
        <v>0</v>
      </c>
    </row>
    <row r="335" spans="1:23" x14ac:dyDescent="0.3">
      <c r="A335" t="s">
        <v>212</v>
      </c>
      <c r="H335">
        <v>2025</v>
      </c>
      <c r="I335">
        <v>2025</v>
      </c>
      <c r="J335" t="s">
        <v>244</v>
      </c>
      <c r="K335">
        <v>1200</v>
      </c>
      <c r="L335" t="s">
        <v>216</v>
      </c>
      <c r="M335">
        <v>2022</v>
      </c>
      <c r="N335" t="s">
        <v>215</v>
      </c>
      <c r="O335">
        <v>6789.2911999999997</v>
      </c>
      <c r="P335">
        <v>6789.2911999999997</v>
      </c>
      <c r="Q335">
        <v>6789.2911999999997</v>
      </c>
      <c r="R335">
        <v>6789.2911999999997</v>
      </c>
      <c r="S335">
        <v>6789.2911999999997</v>
      </c>
      <c r="T335">
        <v>6789.2911999999997</v>
      </c>
      <c r="U335" t="s">
        <v>214</v>
      </c>
      <c r="V335">
        <v>0</v>
      </c>
      <c r="W335">
        <v>0</v>
      </c>
    </row>
    <row r="336" spans="1:23" x14ac:dyDescent="0.3">
      <c r="A336" t="s">
        <v>212</v>
      </c>
      <c r="H336">
        <v>2025</v>
      </c>
      <c r="I336">
        <v>2025</v>
      </c>
      <c r="J336" t="s">
        <v>244</v>
      </c>
      <c r="K336">
        <v>2100</v>
      </c>
      <c r="L336" t="s">
        <v>217</v>
      </c>
      <c r="M336">
        <v>2022</v>
      </c>
      <c r="N336" t="s">
        <v>211</v>
      </c>
      <c r="O336">
        <v>3045837.5109999999</v>
      </c>
      <c r="P336">
        <v>3045837.5109999999</v>
      </c>
      <c r="Q336">
        <v>3045837.5109999999</v>
      </c>
      <c r="R336">
        <v>3045837.5109999999</v>
      </c>
      <c r="S336">
        <v>3045837.5109999999</v>
      </c>
      <c r="T336">
        <v>3045837.5109999999</v>
      </c>
      <c r="U336" t="s">
        <v>214</v>
      </c>
      <c r="V336">
        <v>30</v>
      </c>
      <c r="W336">
        <v>30</v>
      </c>
    </row>
    <row r="337" spans="1:23" x14ac:dyDescent="0.3">
      <c r="A337" t="s">
        <v>212</v>
      </c>
      <c r="H337">
        <v>2025</v>
      </c>
      <c r="I337">
        <v>2025</v>
      </c>
      <c r="J337" t="s">
        <v>244</v>
      </c>
      <c r="K337">
        <v>2200</v>
      </c>
      <c r="L337" t="s">
        <v>217</v>
      </c>
      <c r="M337">
        <v>2022</v>
      </c>
      <c r="N337" t="s">
        <v>215</v>
      </c>
      <c r="O337">
        <v>2794505.5129999998</v>
      </c>
      <c r="P337">
        <v>2794505.5129999998</v>
      </c>
      <c r="Q337">
        <v>2794505.5129999998</v>
      </c>
      <c r="R337">
        <v>2794505.5129999998</v>
      </c>
      <c r="S337">
        <v>2794505.5129999998</v>
      </c>
      <c r="T337">
        <v>2794505.5129999998</v>
      </c>
      <c r="U337" t="s">
        <v>214</v>
      </c>
      <c r="V337">
        <v>30</v>
      </c>
      <c r="W337">
        <v>30</v>
      </c>
    </row>
    <row r="338" spans="1:23" x14ac:dyDescent="0.3">
      <c r="A338" t="s">
        <v>212</v>
      </c>
      <c r="H338">
        <v>2026</v>
      </c>
      <c r="I338">
        <v>2026</v>
      </c>
      <c r="J338" t="s">
        <v>245</v>
      </c>
      <c r="K338">
        <v>1</v>
      </c>
      <c r="L338" t="s">
        <v>210</v>
      </c>
      <c r="M338">
        <v>2023</v>
      </c>
      <c r="N338" t="s">
        <v>211</v>
      </c>
      <c r="O338">
        <v>12490.374</v>
      </c>
      <c r="P338">
        <v>12490.374</v>
      </c>
      <c r="Q338">
        <v>12490.374</v>
      </c>
      <c r="R338">
        <v>12490.374</v>
      </c>
      <c r="S338">
        <v>12490.374</v>
      </c>
      <c r="T338">
        <v>12490.374</v>
      </c>
      <c r="U338" t="s">
        <v>214</v>
      </c>
      <c r="V338">
        <v>0</v>
      </c>
      <c r="W338">
        <v>0</v>
      </c>
    </row>
    <row r="339" spans="1:23" x14ac:dyDescent="0.3">
      <c r="A339" t="s">
        <v>212</v>
      </c>
      <c r="H339">
        <v>2026</v>
      </c>
      <c r="I339">
        <v>2026</v>
      </c>
      <c r="J339" t="s">
        <v>245</v>
      </c>
      <c r="K339">
        <v>2</v>
      </c>
      <c r="L339" t="s">
        <v>210</v>
      </c>
      <c r="M339">
        <v>2023</v>
      </c>
      <c r="N339" t="s">
        <v>215</v>
      </c>
      <c r="O339">
        <v>11506.675999999999</v>
      </c>
      <c r="P339">
        <v>11506.675999999999</v>
      </c>
      <c r="Q339">
        <v>11506.675999999999</v>
      </c>
      <c r="R339">
        <v>11506.675999999999</v>
      </c>
      <c r="S339">
        <v>11506.675999999999</v>
      </c>
      <c r="T339">
        <v>11506.675999999999</v>
      </c>
      <c r="U339" t="s">
        <v>214</v>
      </c>
      <c r="V339">
        <v>0</v>
      </c>
      <c r="W339">
        <v>0</v>
      </c>
    </row>
    <row r="340" spans="1:23" x14ac:dyDescent="0.3">
      <c r="A340" t="s">
        <v>212</v>
      </c>
      <c r="H340">
        <v>2026</v>
      </c>
      <c r="I340">
        <v>2026</v>
      </c>
      <c r="J340" t="s">
        <v>245</v>
      </c>
      <c r="K340">
        <v>11</v>
      </c>
      <c r="L340" t="s">
        <v>216</v>
      </c>
      <c r="M340">
        <v>2023</v>
      </c>
      <c r="N340" t="s">
        <v>211</v>
      </c>
      <c r="O340">
        <v>12490.374</v>
      </c>
      <c r="P340">
        <v>12490.374</v>
      </c>
      <c r="Q340">
        <v>12490.374</v>
      </c>
      <c r="R340">
        <v>12490.374</v>
      </c>
      <c r="S340">
        <v>12490.374</v>
      </c>
      <c r="T340">
        <v>12490.374</v>
      </c>
      <c r="U340" t="s">
        <v>214</v>
      </c>
      <c r="V340">
        <v>0</v>
      </c>
      <c r="W340">
        <v>0</v>
      </c>
    </row>
    <row r="341" spans="1:23" x14ac:dyDescent="0.3">
      <c r="A341" t="s">
        <v>212</v>
      </c>
      <c r="H341">
        <v>2026</v>
      </c>
      <c r="I341">
        <v>2026</v>
      </c>
      <c r="J341" t="s">
        <v>245</v>
      </c>
      <c r="K341">
        <v>12</v>
      </c>
      <c r="L341" t="s">
        <v>216</v>
      </c>
      <c r="M341">
        <v>2023</v>
      </c>
      <c r="N341" t="s">
        <v>215</v>
      </c>
      <c r="O341">
        <v>11506.675999999999</v>
      </c>
      <c r="P341">
        <v>11506.675999999999</v>
      </c>
      <c r="Q341">
        <v>11506.675999999999</v>
      </c>
      <c r="R341">
        <v>11506.675999999999</v>
      </c>
      <c r="S341">
        <v>11506.675999999999</v>
      </c>
      <c r="T341">
        <v>11506.675999999999</v>
      </c>
      <c r="U341" t="s">
        <v>214</v>
      </c>
      <c r="V341">
        <v>0</v>
      </c>
      <c r="W341">
        <v>0</v>
      </c>
    </row>
    <row r="342" spans="1:23" x14ac:dyDescent="0.3">
      <c r="A342" t="s">
        <v>212</v>
      </c>
      <c r="H342">
        <v>2026</v>
      </c>
      <c r="I342">
        <v>2026</v>
      </c>
      <c r="J342" t="s">
        <v>245</v>
      </c>
      <c r="K342">
        <v>21</v>
      </c>
      <c r="L342" t="s">
        <v>217</v>
      </c>
      <c r="M342">
        <v>2023</v>
      </c>
      <c r="N342" t="s">
        <v>211</v>
      </c>
      <c r="O342">
        <v>3421074.4109999998</v>
      </c>
      <c r="P342">
        <v>3421074.4109999998</v>
      </c>
      <c r="Q342">
        <v>3421074.4109999998</v>
      </c>
      <c r="R342">
        <v>3421074.4109999998</v>
      </c>
      <c r="S342">
        <v>3421074.4109999998</v>
      </c>
      <c r="T342">
        <v>3421074.4109999998</v>
      </c>
      <c r="U342" t="s">
        <v>214</v>
      </c>
      <c r="V342">
        <v>0</v>
      </c>
      <c r="W342">
        <v>0</v>
      </c>
    </row>
    <row r="343" spans="1:23" x14ac:dyDescent="0.3">
      <c r="A343" t="s">
        <v>212</v>
      </c>
      <c r="H343">
        <v>2026</v>
      </c>
      <c r="I343">
        <v>2026</v>
      </c>
      <c r="J343" t="s">
        <v>245</v>
      </c>
      <c r="K343">
        <v>22</v>
      </c>
      <c r="L343" t="s">
        <v>217</v>
      </c>
      <c r="M343">
        <v>2023</v>
      </c>
      <c r="N343" t="s">
        <v>215</v>
      </c>
      <c r="O343">
        <v>3142875.8990000002</v>
      </c>
      <c r="P343">
        <v>3142875.8990000002</v>
      </c>
      <c r="Q343">
        <v>3142875.8990000002</v>
      </c>
      <c r="R343">
        <v>3142875.8990000002</v>
      </c>
      <c r="S343">
        <v>3142875.8990000002</v>
      </c>
      <c r="T343">
        <v>3142875.8990000002</v>
      </c>
      <c r="U343" t="s">
        <v>214</v>
      </c>
      <c r="V343">
        <v>0</v>
      </c>
      <c r="W343">
        <v>0</v>
      </c>
    </row>
    <row r="344" spans="1:23" x14ac:dyDescent="0.3">
      <c r="A344" t="s">
        <v>212</v>
      </c>
      <c r="H344">
        <v>2026</v>
      </c>
      <c r="I344">
        <v>2026</v>
      </c>
      <c r="J344" t="s">
        <v>245</v>
      </c>
      <c r="K344">
        <v>100</v>
      </c>
      <c r="L344" t="s">
        <v>210</v>
      </c>
      <c r="M344">
        <v>2022</v>
      </c>
      <c r="N344" t="s">
        <v>211</v>
      </c>
      <c r="O344">
        <v>7337.1869999999999</v>
      </c>
      <c r="P344">
        <v>7337.1869999999999</v>
      </c>
      <c r="Q344">
        <v>7337.1869999999999</v>
      </c>
      <c r="R344">
        <v>7337.1869999999999</v>
      </c>
      <c r="S344">
        <v>7337.1869999999999</v>
      </c>
      <c r="T344">
        <v>7337.1869999999999</v>
      </c>
      <c r="U344" t="s">
        <v>214</v>
      </c>
      <c r="V344">
        <v>0</v>
      </c>
      <c r="W344">
        <v>0</v>
      </c>
    </row>
    <row r="345" spans="1:23" x14ac:dyDescent="0.3">
      <c r="A345" t="s">
        <v>212</v>
      </c>
      <c r="H345">
        <v>2026</v>
      </c>
      <c r="I345">
        <v>2026</v>
      </c>
      <c r="J345" t="s">
        <v>245</v>
      </c>
      <c r="K345">
        <v>200</v>
      </c>
      <c r="L345" t="s">
        <v>210</v>
      </c>
      <c r="M345">
        <v>2022</v>
      </c>
      <c r="N345" t="s">
        <v>215</v>
      </c>
      <c r="O345">
        <v>6789.2911999999997</v>
      </c>
      <c r="P345">
        <v>6789.2911999999997</v>
      </c>
      <c r="Q345">
        <v>6789.2911999999997</v>
      </c>
      <c r="R345">
        <v>6789.2911999999997</v>
      </c>
      <c r="S345">
        <v>6789.2911999999997</v>
      </c>
      <c r="T345">
        <v>6789.2911999999997</v>
      </c>
      <c r="U345" t="s">
        <v>214</v>
      </c>
      <c r="V345">
        <v>0</v>
      </c>
      <c r="W345">
        <v>0</v>
      </c>
    </row>
    <row r="346" spans="1:23" x14ac:dyDescent="0.3">
      <c r="A346" t="s">
        <v>212</v>
      </c>
      <c r="H346">
        <v>2026</v>
      </c>
      <c r="I346">
        <v>2026</v>
      </c>
      <c r="J346" t="s">
        <v>245</v>
      </c>
      <c r="K346">
        <v>1100</v>
      </c>
      <c r="L346" t="s">
        <v>216</v>
      </c>
      <c r="M346">
        <v>2022</v>
      </c>
      <c r="N346" t="s">
        <v>211</v>
      </c>
      <c r="O346">
        <v>7337.1869999999999</v>
      </c>
      <c r="P346">
        <v>7337.1869999999999</v>
      </c>
      <c r="Q346">
        <v>7337.1869999999999</v>
      </c>
      <c r="R346">
        <v>7337.1869999999999</v>
      </c>
      <c r="S346">
        <v>7337.1869999999999</v>
      </c>
      <c r="T346">
        <v>7337.1869999999999</v>
      </c>
      <c r="U346" t="s">
        <v>214</v>
      </c>
      <c r="V346">
        <v>0</v>
      </c>
      <c r="W346">
        <v>0</v>
      </c>
    </row>
    <row r="347" spans="1:23" x14ac:dyDescent="0.3">
      <c r="A347" t="s">
        <v>212</v>
      </c>
      <c r="H347">
        <v>2026</v>
      </c>
      <c r="I347">
        <v>2026</v>
      </c>
      <c r="J347" t="s">
        <v>245</v>
      </c>
      <c r="K347">
        <v>1200</v>
      </c>
      <c r="L347" t="s">
        <v>216</v>
      </c>
      <c r="M347">
        <v>2022</v>
      </c>
      <c r="N347" t="s">
        <v>215</v>
      </c>
      <c r="O347">
        <v>6789.2911999999997</v>
      </c>
      <c r="P347">
        <v>6789.2911999999997</v>
      </c>
      <c r="Q347">
        <v>6789.2911999999997</v>
      </c>
      <c r="R347">
        <v>6789.2911999999997</v>
      </c>
      <c r="S347">
        <v>6789.2911999999997</v>
      </c>
      <c r="T347">
        <v>6789.2911999999997</v>
      </c>
      <c r="U347" t="s">
        <v>214</v>
      </c>
      <c r="V347">
        <v>0</v>
      </c>
      <c r="W347">
        <v>0</v>
      </c>
    </row>
    <row r="348" spans="1:23" x14ac:dyDescent="0.3">
      <c r="A348" t="s">
        <v>212</v>
      </c>
      <c r="H348">
        <v>2026</v>
      </c>
      <c r="I348">
        <v>2026</v>
      </c>
      <c r="J348" t="s">
        <v>245</v>
      </c>
      <c r="K348">
        <v>2100</v>
      </c>
      <c r="L348" t="s">
        <v>217</v>
      </c>
      <c r="M348">
        <v>2022</v>
      </c>
      <c r="N348" t="s">
        <v>211</v>
      </c>
      <c r="O348">
        <v>3045837.5109999999</v>
      </c>
      <c r="P348">
        <v>3045837.5109999999</v>
      </c>
      <c r="Q348">
        <v>3045837.5109999999</v>
      </c>
      <c r="R348">
        <v>3045837.5109999999</v>
      </c>
      <c r="S348">
        <v>3045837.5109999999</v>
      </c>
      <c r="T348">
        <v>3045837.5109999999</v>
      </c>
      <c r="U348" t="s">
        <v>214</v>
      </c>
      <c r="V348">
        <v>0</v>
      </c>
      <c r="W348">
        <v>0</v>
      </c>
    </row>
    <row r="349" spans="1:23" x14ac:dyDescent="0.3">
      <c r="A349" t="s">
        <v>212</v>
      </c>
      <c r="H349">
        <v>2026</v>
      </c>
      <c r="I349">
        <v>2026</v>
      </c>
      <c r="J349" t="s">
        <v>245</v>
      </c>
      <c r="K349">
        <v>2200</v>
      </c>
      <c r="L349" t="s">
        <v>217</v>
      </c>
      <c r="M349">
        <v>2022</v>
      </c>
      <c r="N349" t="s">
        <v>215</v>
      </c>
      <c r="O349">
        <v>2794505.5129999998</v>
      </c>
      <c r="P349">
        <v>2794505.5129999998</v>
      </c>
      <c r="Q349">
        <v>2794505.5129999998</v>
      </c>
      <c r="R349">
        <v>2794505.5129999998</v>
      </c>
      <c r="S349">
        <v>2794505.5129999998</v>
      </c>
      <c r="T349">
        <v>2794505.5129999998</v>
      </c>
      <c r="U349" t="s">
        <v>214</v>
      </c>
      <c r="V349">
        <v>0</v>
      </c>
      <c r="W349">
        <v>0</v>
      </c>
    </row>
    <row r="350" spans="1:23" x14ac:dyDescent="0.3">
      <c r="A350" t="s">
        <v>212</v>
      </c>
      <c r="H350">
        <v>2027</v>
      </c>
      <c r="I350">
        <v>2027</v>
      </c>
      <c r="J350" t="s">
        <v>246</v>
      </c>
      <c r="K350">
        <v>1</v>
      </c>
      <c r="L350" t="s">
        <v>210</v>
      </c>
      <c r="M350">
        <v>2023</v>
      </c>
      <c r="N350" t="s">
        <v>211</v>
      </c>
      <c r="O350">
        <v>12490.374</v>
      </c>
      <c r="P350">
        <v>12490.374</v>
      </c>
      <c r="Q350">
        <v>12490.374</v>
      </c>
      <c r="R350">
        <v>12490.374</v>
      </c>
      <c r="S350">
        <v>12490.374</v>
      </c>
      <c r="T350">
        <v>12490.374</v>
      </c>
      <c r="U350" t="s">
        <v>214</v>
      </c>
      <c r="V350">
        <v>0</v>
      </c>
      <c r="W350">
        <v>0</v>
      </c>
    </row>
    <row r="351" spans="1:23" x14ac:dyDescent="0.3">
      <c r="A351" t="s">
        <v>212</v>
      </c>
      <c r="H351">
        <v>2027</v>
      </c>
      <c r="I351">
        <v>2027</v>
      </c>
      <c r="J351" t="s">
        <v>246</v>
      </c>
      <c r="K351">
        <v>2</v>
      </c>
      <c r="L351" t="s">
        <v>210</v>
      </c>
      <c r="M351">
        <v>2023</v>
      </c>
      <c r="N351" t="s">
        <v>215</v>
      </c>
      <c r="O351">
        <v>11506.675999999999</v>
      </c>
      <c r="P351">
        <v>11506.675999999999</v>
      </c>
      <c r="Q351">
        <v>11506.675999999999</v>
      </c>
      <c r="R351">
        <v>11506.675999999999</v>
      </c>
      <c r="S351">
        <v>11506.675999999999</v>
      </c>
      <c r="T351">
        <v>11506.675999999999</v>
      </c>
      <c r="U351" t="s">
        <v>214</v>
      </c>
      <c r="V351">
        <v>0</v>
      </c>
      <c r="W351">
        <v>0</v>
      </c>
    </row>
    <row r="352" spans="1:23" x14ac:dyDescent="0.3">
      <c r="A352" t="s">
        <v>212</v>
      </c>
      <c r="H352">
        <v>2027</v>
      </c>
      <c r="I352">
        <v>2027</v>
      </c>
      <c r="J352" t="s">
        <v>246</v>
      </c>
      <c r="K352">
        <v>11</v>
      </c>
      <c r="L352" t="s">
        <v>216</v>
      </c>
      <c r="M352">
        <v>2023</v>
      </c>
      <c r="N352" t="s">
        <v>211</v>
      </c>
      <c r="O352">
        <v>12490.374</v>
      </c>
      <c r="P352">
        <v>12490.374</v>
      </c>
      <c r="Q352">
        <v>12490.374</v>
      </c>
      <c r="R352">
        <v>12490.374</v>
      </c>
      <c r="S352">
        <v>12490.374</v>
      </c>
      <c r="T352">
        <v>12490.374</v>
      </c>
      <c r="U352" t="s">
        <v>214</v>
      </c>
      <c r="V352">
        <v>0</v>
      </c>
      <c r="W352">
        <v>0</v>
      </c>
    </row>
    <row r="353" spans="1:23" x14ac:dyDescent="0.3">
      <c r="A353" t="s">
        <v>212</v>
      </c>
      <c r="H353">
        <v>2027</v>
      </c>
      <c r="I353">
        <v>2027</v>
      </c>
      <c r="J353" t="s">
        <v>246</v>
      </c>
      <c r="K353">
        <v>12</v>
      </c>
      <c r="L353" t="s">
        <v>216</v>
      </c>
      <c r="M353">
        <v>2023</v>
      </c>
      <c r="N353" t="s">
        <v>215</v>
      </c>
      <c r="O353">
        <v>11506.675999999999</v>
      </c>
      <c r="P353">
        <v>11506.675999999999</v>
      </c>
      <c r="Q353">
        <v>11506.675999999999</v>
      </c>
      <c r="R353">
        <v>11506.675999999999</v>
      </c>
      <c r="S353">
        <v>11506.675999999999</v>
      </c>
      <c r="T353">
        <v>11506.675999999999</v>
      </c>
      <c r="U353" t="s">
        <v>214</v>
      </c>
      <c r="V353">
        <v>0</v>
      </c>
      <c r="W353">
        <v>0</v>
      </c>
    </row>
    <row r="354" spans="1:23" x14ac:dyDescent="0.3">
      <c r="A354" t="s">
        <v>212</v>
      </c>
      <c r="H354">
        <v>2027</v>
      </c>
      <c r="I354">
        <v>2027</v>
      </c>
      <c r="J354" t="s">
        <v>246</v>
      </c>
      <c r="K354">
        <v>21</v>
      </c>
      <c r="L354" t="s">
        <v>217</v>
      </c>
      <c r="M354">
        <v>2023</v>
      </c>
      <c r="N354" t="s">
        <v>211</v>
      </c>
      <c r="O354">
        <v>3421074.4109999998</v>
      </c>
      <c r="P354">
        <v>3421074.4109999998</v>
      </c>
      <c r="Q354">
        <v>3421074.4109999998</v>
      </c>
      <c r="R354">
        <v>3421074.4109999998</v>
      </c>
      <c r="S354">
        <v>3421074.4109999998</v>
      </c>
      <c r="T354">
        <v>3421074.4109999998</v>
      </c>
      <c r="U354" t="s">
        <v>214</v>
      </c>
      <c r="V354">
        <v>0</v>
      </c>
      <c r="W354">
        <v>0</v>
      </c>
    </row>
    <row r="355" spans="1:23" x14ac:dyDescent="0.3">
      <c r="A355" t="s">
        <v>212</v>
      </c>
      <c r="H355">
        <v>2027</v>
      </c>
      <c r="I355">
        <v>2027</v>
      </c>
      <c r="J355" t="s">
        <v>246</v>
      </c>
      <c r="K355">
        <v>22</v>
      </c>
      <c r="L355" t="s">
        <v>217</v>
      </c>
      <c r="M355">
        <v>2023</v>
      </c>
      <c r="N355" t="s">
        <v>215</v>
      </c>
      <c r="O355">
        <v>3142875.8990000002</v>
      </c>
      <c r="P355">
        <v>3142875.8990000002</v>
      </c>
      <c r="Q355">
        <v>3142875.8990000002</v>
      </c>
      <c r="R355">
        <v>3142875.8990000002</v>
      </c>
      <c r="S355">
        <v>3142875.8990000002</v>
      </c>
      <c r="T355">
        <v>3142875.8990000002</v>
      </c>
      <c r="U355" t="s">
        <v>214</v>
      </c>
      <c r="V355">
        <v>0</v>
      </c>
      <c r="W355">
        <v>0</v>
      </c>
    </row>
    <row r="356" spans="1:23" x14ac:dyDescent="0.3">
      <c r="A356" t="s">
        <v>212</v>
      </c>
      <c r="H356">
        <v>2027</v>
      </c>
      <c r="I356">
        <v>2027</v>
      </c>
      <c r="J356" t="s">
        <v>246</v>
      </c>
      <c r="K356">
        <v>100</v>
      </c>
      <c r="L356" t="s">
        <v>210</v>
      </c>
      <c r="M356">
        <v>2022</v>
      </c>
      <c r="N356" t="s">
        <v>211</v>
      </c>
      <c r="O356">
        <v>7337.1869999999999</v>
      </c>
      <c r="P356">
        <v>7337.1869999999999</v>
      </c>
      <c r="Q356">
        <v>7337.1869999999999</v>
      </c>
      <c r="R356">
        <v>7337.1869999999999</v>
      </c>
      <c r="S356">
        <v>7337.1869999999999</v>
      </c>
      <c r="T356">
        <v>7337.1869999999999</v>
      </c>
      <c r="U356" t="s">
        <v>214</v>
      </c>
      <c r="V356">
        <v>0</v>
      </c>
      <c r="W356">
        <v>0</v>
      </c>
    </row>
    <row r="357" spans="1:23" x14ac:dyDescent="0.3">
      <c r="A357" t="s">
        <v>212</v>
      </c>
      <c r="H357">
        <v>2027</v>
      </c>
      <c r="I357">
        <v>2027</v>
      </c>
      <c r="J357" t="s">
        <v>246</v>
      </c>
      <c r="K357">
        <v>200</v>
      </c>
      <c r="L357" t="s">
        <v>210</v>
      </c>
      <c r="M357">
        <v>2022</v>
      </c>
      <c r="N357" t="s">
        <v>215</v>
      </c>
      <c r="O357">
        <v>6789.2911999999997</v>
      </c>
      <c r="P357">
        <v>6789.2911999999997</v>
      </c>
      <c r="Q357">
        <v>6789.2911999999997</v>
      </c>
      <c r="R357">
        <v>6789.2911999999997</v>
      </c>
      <c r="S357">
        <v>6789.2911999999997</v>
      </c>
      <c r="T357">
        <v>6789.2911999999997</v>
      </c>
      <c r="U357" t="s">
        <v>214</v>
      </c>
      <c r="V357">
        <v>0</v>
      </c>
      <c r="W357">
        <v>0</v>
      </c>
    </row>
    <row r="358" spans="1:23" x14ac:dyDescent="0.3">
      <c r="A358" t="s">
        <v>212</v>
      </c>
      <c r="H358">
        <v>2027</v>
      </c>
      <c r="I358">
        <v>2027</v>
      </c>
      <c r="J358" t="s">
        <v>246</v>
      </c>
      <c r="K358">
        <v>1100</v>
      </c>
      <c r="L358" t="s">
        <v>216</v>
      </c>
      <c r="M358">
        <v>2022</v>
      </c>
      <c r="N358" t="s">
        <v>211</v>
      </c>
      <c r="O358">
        <v>7337.1869999999999</v>
      </c>
      <c r="P358">
        <v>7337.1869999999999</v>
      </c>
      <c r="Q358">
        <v>7337.1869999999999</v>
      </c>
      <c r="R358">
        <v>7337.1869999999999</v>
      </c>
      <c r="S358">
        <v>7337.1869999999999</v>
      </c>
      <c r="T358">
        <v>7337.1869999999999</v>
      </c>
      <c r="U358" t="s">
        <v>214</v>
      </c>
      <c r="V358">
        <v>0</v>
      </c>
      <c r="W358">
        <v>0</v>
      </c>
    </row>
    <row r="359" spans="1:23" x14ac:dyDescent="0.3">
      <c r="A359" t="s">
        <v>212</v>
      </c>
      <c r="H359">
        <v>2027</v>
      </c>
      <c r="I359">
        <v>2027</v>
      </c>
      <c r="J359" t="s">
        <v>246</v>
      </c>
      <c r="K359">
        <v>1200</v>
      </c>
      <c r="L359" t="s">
        <v>216</v>
      </c>
      <c r="M359">
        <v>2022</v>
      </c>
      <c r="N359" t="s">
        <v>215</v>
      </c>
      <c r="O359">
        <v>6789.2911999999997</v>
      </c>
      <c r="P359">
        <v>6789.2911999999997</v>
      </c>
      <c r="Q359">
        <v>6789.2911999999997</v>
      </c>
      <c r="R359">
        <v>6789.2911999999997</v>
      </c>
      <c r="S359">
        <v>6789.2911999999997</v>
      </c>
      <c r="T359">
        <v>6789.2911999999997</v>
      </c>
      <c r="U359" t="s">
        <v>214</v>
      </c>
      <c r="V359">
        <v>0</v>
      </c>
      <c r="W359">
        <v>0</v>
      </c>
    </row>
    <row r="360" spans="1:23" x14ac:dyDescent="0.3">
      <c r="A360" t="s">
        <v>212</v>
      </c>
      <c r="H360">
        <v>2027</v>
      </c>
      <c r="I360">
        <v>2027</v>
      </c>
      <c r="J360" t="s">
        <v>246</v>
      </c>
      <c r="K360">
        <v>2100</v>
      </c>
      <c r="L360" t="s">
        <v>217</v>
      </c>
      <c r="M360">
        <v>2022</v>
      </c>
      <c r="N360" t="s">
        <v>211</v>
      </c>
      <c r="O360">
        <v>3045837.5109999999</v>
      </c>
      <c r="P360">
        <v>3045837.5109999999</v>
      </c>
      <c r="Q360">
        <v>3045837.5109999999</v>
      </c>
      <c r="R360">
        <v>3045837.5109999999</v>
      </c>
      <c r="S360">
        <v>3045837.5109999999</v>
      </c>
      <c r="T360">
        <v>3045837.5109999999</v>
      </c>
      <c r="U360" t="s">
        <v>214</v>
      </c>
      <c r="V360">
        <v>0</v>
      </c>
      <c r="W360">
        <v>0</v>
      </c>
    </row>
    <row r="361" spans="1:23" x14ac:dyDescent="0.3">
      <c r="A361" t="s">
        <v>212</v>
      </c>
      <c r="H361">
        <v>2027</v>
      </c>
      <c r="I361">
        <v>2027</v>
      </c>
      <c r="J361" t="s">
        <v>246</v>
      </c>
      <c r="K361">
        <v>2200</v>
      </c>
      <c r="L361" t="s">
        <v>217</v>
      </c>
      <c r="M361">
        <v>2022</v>
      </c>
      <c r="N361" t="s">
        <v>215</v>
      </c>
      <c r="O361">
        <v>2794505.5129999998</v>
      </c>
      <c r="P361">
        <v>2794505.5129999998</v>
      </c>
      <c r="Q361">
        <v>2794505.5129999998</v>
      </c>
      <c r="R361">
        <v>2794505.5129999998</v>
      </c>
      <c r="S361">
        <v>2794505.5129999998</v>
      </c>
      <c r="T361">
        <v>2794505.5129999998</v>
      </c>
      <c r="U361" t="s">
        <v>214</v>
      </c>
      <c r="V361">
        <v>0</v>
      </c>
      <c r="W361">
        <v>0</v>
      </c>
    </row>
    <row r="362" spans="1:23" x14ac:dyDescent="0.3">
      <c r="A362" t="s">
        <v>212</v>
      </c>
      <c r="H362">
        <v>2030</v>
      </c>
      <c r="I362">
        <v>2030</v>
      </c>
      <c r="J362" t="s">
        <v>247</v>
      </c>
      <c r="K362">
        <v>1</v>
      </c>
      <c r="L362" t="s">
        <v>210</v>
      </c>
      <c r="M362">
        <v>2023</v>
      </c>
      <c r="N362" t="s">
        <v>211</v>
      </c>
      <c r="O362">
        <v>12490.374</v>
      </c>
      <c r="P362">
        <v>12490.374</v>
      </c>
      <c r="Q362">
        <v>12490.374</v>
      </c>
      <c r="R362">
        <v>12490.374</v>
      </c>
      <c r="S362">
        <v>12490.374</v>
      </c>
      <c r="T362">
        <v>12490.374</v>
      </c>
      <c r="U362" t="s">
        <v>214</v>
      </c>
      <c r="V362">
        <v>0</v>
      </c>
      <c r="W362">
        <v>0</v>
      </c>
    </row>
    <row r="363" spans="1:23" x14ac:dyDescent="0.3">
      <c r="A363" t="s">
        <v>212</v>
      </c>
      <c r="H363">
        <v>2030</v>
      </c>
      <c r="I363">
        <v>2030</v>
      </c>
      <c r="J363" t="s">
        <v>247</v>
      </c>
      <c r="K363">
        <v>2</v>
      </c>
      <c r="L363" t="s">
        <v>210</v>
      </c>
      <c r="M363">
        <v>2023</v>
      </c>
      <c r="N363" t="s">
        <v>215</v>
      </c>
      <c r="O363">
        <v>11506.675999999999</v>
      </c>
      <c r="P363">
        <v>11506.675999999999</v>
      </c>
      <c r="Q363">
        <v>11506.675999999999</v>
      </c>
      <c r="R363">
        <v>11506.675999999999</v>
      </c>
      <c r="S363">
        <v>11506.675999999999</v>
      </c>
      <c r="T363">
        <v>11506.675999999999</v>
      </c>
      <c r="U363" t="s">
        <v>214</v>
      </c>
      <c r="V363">
        <v>0</v>
      </c>
      <c r="W363">
        <v>0</v>
      </c>
    </row>
    <row r="364" spans="1:23" x14ac:dyDescent="0.3">
      <c r="A364" t="s">
        <v>212</v>
      </c>
      <c r="H364">
        <v>2030</v>
      </c>
      <c r="I364">
        <v>2030</v>
      </c>
      <c r="J364" t="s">
        <v>247</v>
      </c>
      <c r="K364">
        <v>11</v>
      </c>
      <c r="L364" t="s">
        <v>216</v>
      </c>
      <c r="M364">
        <v>2023</v>
      </c>
      <c r="N364" t="s">
        <v>211</v>
      </c>
      <c r="O364">
        <v>12490.374</v>
      </c>
      <c r="P364">
        <v>12490.374</v>
      </c>
      <c r="Q364">
        <v>12490.374</v>
      </c>
      <c r="R364">
        <v>12490.374</v>
      </c>
      <c r="S364">
        <v>12490.374</v>
      </c>
      <c r="T364">
        <v>12490.374</v>
      </c>
      <c r="U364" t="s">
        <v>214</v>
      </c>
      <c r="V364">
        <v>0</v>
      </c>
      <c r="W364">
        <v>0</v>
      </c>
    </row>
    <row r="365" spans="1:23" x14ac:dyDescent="0.3">
      <c r="A365" t="s">
        <v>212</v>
      </c>
      <c r="H365">
        <v>2030</v>
      </c>
      <c r="I365">
        <v>2030</v>
      </c>
      <c r="J365" t="s">
        <v>247</v>
      </c>
      <c r="K365">
        <v>12</v>
      </c>
      <c r="L365" t="s">
        <v>216</v>
      </c>
      <c r="M365">
        <v>2023</v>
      </c>
      <c r="N365" t="s">
        <v>215</v>
      </c>
      <c r="O365">
        <v>11506.675999999999</v>
      </c>
      <c r="P365">
        <v>11506.675999999999</v>
      </c>
      <c r="Q365">
        <v>11506.675999999999</v>
      </c>
      <c r="R365">
        <v>11506.675999999999</v>
      </c>
      <c r="S365">
        <v>11506.675999999999</v>
      </c>
      <c r="T365">
        <v>11506.675999999999</v>
      </c>
      <c r="U365" t="s">
        <v>214</v>
      </c>
      <c r="V365">
        <v>0</v>
      </c>
      <c r="W365">
        <v>0</v>
      </c>
    </row>
    <row r="366" spans="1:23" x14ac:dyDescent="0.3">
      <c r="A366" t="s">
        <v>212</v>
      </c>
      <c r="H366">
        <v>2030</v>
      </c>
      <c r="I366">
        <v>2030</v>
      </c>
      <c r="J366" t="s">
        <v>247</v>
      </c>
      <c r="K366">
        <v>21</v>
      </c>
      <c r="L366" t="s">
        <v>217</v>
      </c>
      <c r="M366">
        <v>2023</v>
      </c>
      <c r="N366" t="s">
        <v>211</v>
      </c>
      <c r="O366">
        <v>3421074.4109999998</v>
      </c>
      <c r="P366">
        <v>3421074.4109999998</v>
      </c>
      <c r="Q366">
        <v>3421074.4109999998</v>
      </c>
      <c r="R366">
        <v>3421074.4109999998</v>
      </c>
      <c r="S366">
        <v>3421074.4109999998</v>
      </c>
      <c r="T366">
        <v>3421074.4109999998</v>
      </c>
      <c r="U366" t="s">
        <v>214</v>
      </c>
      <c r="V366">
        <v>7121.3980000000001</v>
      </c>
      <c r="W366">
        <v>7121.3980000000001</v>
      </c>
    </row>
    <row r="367" spans="1:23" x14ac:dyDescent="0.3">
      <c r="A367" t="s">
        <v>212</v>
      </c>
      <c r="H367">
        <v>2030</v>
      </c>
      <c r="I367">
        <v>2030</v>
      </c>
      <c r="J367" t="s">
        <v>247</v>
      </c>
      <c r="K367">
        <v>22</v>
      </c>
      <c r="L367" t="s">
        <v>217</v>
      </c>
      <c r="M367">
        <v>2023</v>
      </c>
      <c r="N367" t="s">
        <v>215</v>
      </c>
      <c r="O367">
        <v>3142875.8990000002</v>
      </c>
      <c r="P367">
        <v>3142875.8990000002</v>
      </c>
      <c r="Q367">
        <v>3142875.8990000002</v>
      </c>
      <c r="R367">
        <v>3142875.8990000002</v>
      </c>
      <c r="S367">
        <v>3142875.8990000002</v>
      </c>
      <c r="T367">
        <v>3142875.8990000002</v>
      </c>
      <c r="U367" t="s">
        <v>214</v>
      </c>
      <c r="V367">
        <v>7050.8891089999997</v>
      </c>
      <c r="W367">
        <v>7050.8891089999997</v>
      </c>
    </row>
    <row r="368" spans="1:23" x14ac:dyDescent="0.3">
      <c r="A368" t="s">
        <v>212</v>
      </c>
      <c r="H368">
        <v>2030</v>
      </c>
      <c r="I368">
        <v>2030</v>
      </c>
      <c r="J368" t="s">
        <v>247</v>
      </c>
      <c r="K368">
        <v>100</v>
      </c>
      <c r="L368" t="s">
        <v>210</v>
      </c>
      <c r="M368">
        <v>2022</v>
      </c>
      <c r="N368" t="s">
        <v>211</v>
      </c>
      <c r="O368">
        <v>7337.1869999999999</v>
      </c>
      <c r="P368">
        <v>7337.1869999999999</v>
      </c>
      <c r="Q368">
        <v>7337.1869999999999</v>
      </c>
      <c r="R368">
        <v>7337.1869999999999</v>
      </c>
      <c r="S368">
        <v>7337.1869999999999</v>
      </c>
      <c r="T368">
        <v>7337.1869999999999</v>
      </c>
      <c r="U368" t="s">
        <v>214</v>
      </c>
      <c r="V368">
        <v>0</v>
      </c>
      <c r="W368">
        <v>0</v>
      </c>
    </row>
    <row r="369" spans="1:23" x14ac:dyDescent="0.3">
      <c r="A369" t="s">
        <v>212</v>
      </c>
      <c r="H369">
        <v>2030</v>
      </c>
      <c r="I369">
        <v>2030</v>
      </c>
      <c r="J369" t="s">
        <v>247</v>
      </c>
      <c r="K369">
        <v>200</v>
      </c>
      <c r="L369" t="s">
        <v>210</v>
      </c>
      <c r="M369">
        <v>2022</v>
      </c>
      <c r="N369" t="s">
        <v>215</v>
      </c>
      <c r="O369">
        <v>6789.2911999999997</v>
      </c>
      <c r="P369">
        <v>6789.2911999999997</v>
      </c>
      <c r="Q369">
        <v>6789.2911999999997</v>
      </c>
      <c r="R369">
        <v>6789.2911999999997</v>
      </c>
      <c r="S369">
        <v>6789.2911999999997</v>
      </c>
      <c r="T369">
        <v>6789.2911999999997</v>
      </c>
      <c r="U369" t="s">
        <v>214</v>
      </c>
      <c r="V369">
        <v>0</v>
      </c>
      <c r="W369">
        <v>0</v>
      </c>
    </row>
    <row r="370" spans="1:23" x14ac:dyDescent="0.3">
      <c r="A370" t="s">
        <v>212</v>
      </c>
      <c r="H370">
        <v>2030</v>
      </c>
      <c r="I370">
        <v>2030</v>
      </c>
      <c r="J370" t="s">
        <v>247</v>
      </c>
      <c r="K370">
        <v>1100</v>
      </c>
      <c r="L370" t="s">
        <v>216</v>
      </c>
      <c r="M370">
        <v>2022</v>
      </c>
      <c r="N370" t="s">
        <v>211</v>
      </c>
      <c r="O370">
        <v>7337.1869999999999</v>
      </c>
      <c r="P370">
        <v>7337.1869999999999</v>
      </c>
      <c r="Q370">
        <v>7337.1869999999999</v>
      </c>
      <c r="R370">
        <v>7337.1869999999999</v>
      </c>
      <c r="S370">
        <v>7337.1869999999999</v>
      </c>
      <c r="T370">
        <v>7337.1869999999999</v>
      </c>
      <c r="U370" t="s">
        <v>214</v>
      </c>
      <c r="V370">
        <v>0</v>
      </c>
      <c r="W370">
        <v>0</v>
      </c>
    </row>
    <row r="371" spans="1:23" x14ac:dyDescent="0.3">
      <c r="A371" t="s">
        <v>212</v>
      </c>
      <c r="H371">
        <v>2030</v>
      </c>
      <c r="I371">
        <v>2030</v>
      </c>
      <c r="J371" t="s">
        <v>247</v>
      </c>
      <c r="K371">
        <v>1200</v>
      </c>
      <c r="L371" t="s">
        <v>216</v>
      </c>
      <c r="M371">
        <v>2022</v>
      </c>
      <c r="N371" t="s">
        <v>215</v>
      </c>
      <c r="O371">
        <v>6789.2911999999997</v>
      </c>
      <c r="P371">
        <v>6789.2911999999997</v>
      </c>
      <c r="Q371">
        <v>6789.2911999999997</v>
      </c>
      <c r="R371">
        <v>6789.2911999999997</v>
      </c>
      <c r="S371">
        <v>6789.2911999999997</v>
      </c>
      <c r="T371">
        <v>6789.2911999999997</v>
      </c>
      <c r="U371" t="s">
        <v>214</v>
      </c>
      <c r="V371">
        <v>0</v>
      </c>
      <c r="W371">
        <v>0</v>
      </c>
    </row>
    <row r="372" spans="1:23" x14ac:dyDescent="0.3">
      <c r="A372" t="s">
        <v>212</v>
      </c>
      <c r="H372">
        <v>2030</v>
      </c>
      <c r="I372">
        <v>2030</v>
      </c>
      <c r="J372" t="s">
        <v>247</v>
      </c>
      <c r="K372">
        <v>2100</v>
      </c>
      <c r="L372" t="s">
        <v>217</v>
      </c>
      <c r="M372">
        <v>2022</v>
      </c>
      <c r="N372" t="s">
        <v>211</v>
      </c>
      <c r="O372">
        <v>3045837.5109999999</v>
      </c>
      <c r="P372">
        <v>3045837.5109999999</v>
      </c>
      <c r="Q372">
        <v>3045837.5109999999</v>
      </c>
      <c r="R372">
        <v>3045837.5109999999</v>
      </c>
      <c r="S372">
        <v>3045837.5109999999</v>
      </c>
      <c r="T372">
        <v>3045837.5109999999</v>
      </c>
      <c r="U372" t="s">
        <v>214</v>
      </c>
      <c r="V372">
        <v>5812.9009999999998</v>
      </c>
      <c r="W372">
        <v>5812.9009999999998</v>
      </c>
    </row>
    <row r="373" spans="1:23" x14ac:dyDescent="0.3">
      <c r="A373" t="s">
        <v>212</v>
      </c>
      <c r="H373">
        <v>2030</v>
      </c>
      <c r="I373">
        <v>2030</v>
      </c>
      <c r="J373" t="s">
        <v>247</v>
      </c>
      <c r="K373">
        <v>2200</v>
      </c>
      <c r="L373" t="s">
        <v>217</v>
      </c>
      <c r="M373">
        <v>2022</v>
      </c>
      <c r="N373" t="s">
        <v>215</v>
      </c>
      <c r="O373">
        <v>2794505.5129999998</v>
      </c>
      <c r="P373">
        <v>2794505.5129999998</v>
      </c>
      <c r="Q373">
        <v>2794505.5129999998</v>
      </c>
      <c r="R373">
        <v>2794505.5129999998</v>
      </c>
      <c r="S373">
        <v>2794505.5129999998</v>
      </c>
      <c r="T373">
        <v>2794505.5129999998</v>
      </c>
      <c r="U373" t="s">
        <v>214</v>
      </c>
      <c r="V373">
        <v>5755.3475250000001</v>
      </c>
      <c r="W373">
        <v>5755.3475250000001</v>
      </c>
    </row>
    <row r="374" spans="1:23" x14ac:dyDescent="0.3">
      <c r="A374" t="s">
        <v>212</v>
      </c>
      <c r="H374">
        <v>2031</v>
      </c>
      <c r="I374">
        <v>2031</v>
      </c>
      <c r="J374" t="s">
        <v>248</v>
      </c>
      <c r="K374">
        <v>1</v>
      </c>
      <c r="L374" t="s">
        <v>210</v>
      </c>
      <c r="M374">
        <v>2023</v>
      </c>
      <c r="N374" t="s">
        <v>211</v>
      </c>
      <c r="O374">
        <v>12490.374</v>
      </c>
      <c r="P374">
        <v>12490.374</v>
      </c>
      <c r="Q374">
        <v>12490.374</v>
      </c>
      <c r="R374">
        <v>12490.374</v>
      </c>
      <c r="S374">
        <v>12490.374</v>
      </c>
      <c r="T374">
        <v>12490.374</v>
      </c>
      <c r="U374" t="s">
        <v>214</v>
      </c>
      <c r="V374">
        <v>0</v>
      </c>
      <c r="W374">
        <v>0</v>
      </c>
    </row>
    <row r="375" spans="1:23" x14ac:dyDescent="0.3">
      <c r="A375" t="s">
        <v>212</v>
      </c>
      <c r="H375">
        <v>2031</v>
      </c>
      <c r="I375">
        <v>2031</v>
      </c>
      <c r="J375" t="s">
        <v>248</v>
      </c>
      <c r="K375">
        <v>2</v>
      </c>
      <c r="L375" t="s">
        <v>210</v>
      </c>
      <c r="M375">
        <v>2023</v>
      </c>
      <c r="N375" t="s">
        <v>215</v>
      </c>
      <c r="O375">
        <v>11506.675999999999</v>
      </c>
      <c r="P375">
        <v>11506.675999999999</v>
      </c>
      <c r="Q375">
        <v>11506.675999999999</v>
      </c>
      <c r="R375">
        <v>11506.675999999999</v>
      </c>
      <c r="S375">
        <v>11506.675999999999</v>
      </c>
      <c r="T375">
        <v>11506.675999999999</v>
      </c>
      <c r="U375" t="s">
        <v>214</v>
      </c>
      <c r="V375">
        <v>0</v>
      </c>
      <c r="W375">
        <v>0</v>
      </c>
    </row>
    <row r="376" spans="1:23" x14ac:dyDescent="0.3">
      <c r="A376" t="s">
        <v>212</v>
      </c>
      <c r="H376">
        <v>2031</v>
      </c>
      <c r="I376">
        <v>2031</v>
      </c>
      <c r="J376" t="s">
        <v>248</v>
      </c>
      <c r="K376">
        <v>11</v>
      </c>
      <c r="L376" t="s">
        <v>216</v>
      </c>
      <c r="M376">
        <v>2023</v>
      </c>
      <c r="N376" t="s">
        <v>211</v>
      </c>
      <c r="O376">
        <v>12490.374</v>
      </c>
      <c r="P376">
        <v>12490.374</v>
      </c>
      <c r="Q376">
        <v>12490.374</v>
      </c>
      <c r="R376">
        <v>12490.374</v>
      </c>
      <c r="S376">
        <v>12490.374</v>
      </c>
      <c r="T376">
        <v>12490.374</v>
      </c>
      <c r="U376" t="s">
        <v>214</v>
      </c>
      <c r="V376">
        <v>0</v>
      </c>
      <c r="W376">
        <v>0</v>
      </c>
    </row>
    <row r="377" spans="1:23" x14ac:dyDescent="0.3">
      <c r="A377" t="s">
        <v>212</v>
      </c>
      <c r="H377">
        <v>2031</v>
      </c>
      <c r="I377">
        <v>2031</v>
      </c>
      <c r="J377" t="s">
        <v>248</v>
      </c>
      <c r="K377">
        <v>12</v>
      </c>
      <c r="L377" t="s">
        <v>216</v>
      </c>
      <c r="M377">
        <v>2023</v>
      </c>
      <c r="N377" t="s">
        <v>215</v>
      </c>
      <c r="O377">
        <v>11506.675999999999</v>
      </c>
      <c r="P377">
        <v>11506.675999999999</v>
      </c>
      <c r="Q377">
        <v>11506.675999999999</v>
      </c>
      <c r="R377">
        <v>11506.675999999999</v>
      </c>
      <c r="S377">
        <v>11506.675999999999</v>
      </c>
      <c r="T377">
        <v>11506.675999999999</v>
      </c>
      <c r="U377" t="s">
        <v>214</v>
      </c>
      <c r="V377">
        <v>0</v>
      </c>
      <c r="W377">
        <v>0</v>
      </c>
    </row>
    <row r="378" spans="1:23" x14ac:dyDescent="0.3">
      <c r="A378" t="s">
        <v>212</v>
      </c>
      <c r="H378">
        <v>2031</v>
      </c>
      <c r="I378">
        <v>2031</v>
      </c>
      <c r="J378" t="s">
        <v>248</v>
      </c>
      <c r="K378">
        <v>21</v>
      </c>
      <c r="L378" t="s">
        <v>217</v>
      </c>
      <c r="M378">
        <v>2023</v>
      </c>
      <c r="N378" t="s">
        <v>211</v>
      </c>
      <c r="O378">
        <v>3421074.4109999998</v>
      </c>
      <c r="P378">
        <v>3421074.4109999998</v>
      </c>
      <c r="Q378">
        <v>3421074.4109999998</v>
      </c>
      <c r="R378">
        <v>3421074.4109999998</v>
      </c>
      <c r="S378">
        <v>3421074.4109999998</v>
      </c>
      <c r="T378">
        <v>3421074.4109999998</v>
      </c>
      <c r="U378" t="s">
        <v>214</v>
      </c>
      <c r="V378">
        <v>0</v>
      </c>
      <c r="W378">
        <v>0</v>
      </c>
    </row>
    <row r="379" spans="1:23" x14ac:dyDescent="0.3">
      <c r="A379" t="s">
        <v>212</v>
      </c>
      <c r="H379">
        <v>2031</v>
      </c>
      <c r="I379">
        <v>2031</v>
      </c>
      <c r="J379" t="s">
        <v>248</v>
      </c>
      <c r="K379">
        <v>22</v>
      </c>
      <c r="L379" t="s">
        <v>217</v>
      </c>
      <c r="M379">
        <v>2023</v>
      </c>
      <c r="N379" t="s">
        <v>215</v>
      </c>
      <c r="O379">
        <v>3142875.8990000002</v>
      </c>
      <c r="P379">
        <v>3142875.8990000002</v>
      </c>
      <c r="Q379">
        <v>3142875.8990000002</v>
      </c>
      <c r="R379">
        <v>3142875.8990000002</v>
      </c>
      <c r="S379">
        <v>3142875.8990000002</v>
      </c>
      <c r="T379">
        <v>3142875.8990000002</v>
      </c>
      <c r="U379" t="s">
        <v>214</v>
      </c>
      <c r="V379">
        <v>0</v>
      </c>
      <c r="W379">
        <v>0</v>
      </c>
    </row>
    <row r="380" spans="1:23" x14ac:dyDescent="0.3">
      <c r="A380" t="s">
        <v>212</v>
      </c>
      <c r="H380">
        <v>2031</v>
      </c>
      <c r="I380">
        <v>2031</v>
      </c>
      <c r="J380" t="s">
        <v>248</v>
      </c>
      <c r="K380">
        <v>100</v>
      </c>
      <c r="L380" t="s">
        <v>210</v>
      </c>
      <c r="M380">
        <v>2022</v>
      </c>
      <c r="N380" t="s">
        <v>211</v>
      </c>
      <c r="O380">
        <v>7337.1869999999999</v>
      </c>
      <c r="P380">
        <v>7337.1869999999999</v>
      </c>
      <c r="Q380">
        <v>7337.1869999999999</v>
      </c>
      <c r="R380">
        <v>7337.1869999999999</v>
      </c>
      <c r="S380">
        <v>7337.1869999999999</v>
      </c>
      <c r="T380">
        <v>7337.1869999999999</v>
      </c>
      <c r="U380" t="s">
        <v>214</v>
      </c>
      <c r="V380">
        <v>0</v>
      </c>
      <c r="W380">
        <v>0</v>
      </c>
    </row>
    <row r="381" spans="1:23" x14ac:dyDescent="0.3">
      <c r="A381" t="s">
        <v>212</v>
      </c>
      <c r="H381">
        <v>2031</v>
      </c>
      <c r="I381">
        <v>2031</v>
      </c>
      <c r="J381" t="s">
        <v>248</v>
      </c>
      <c r="K381">
        <v>200</v>
      </c>
      <c r="L381" t="s">
        <v>210</v>
      </c>
      <c r="M381">
        <v>2022</v>
      </c>
      <c r="N381" t="s">
        <v>215</v>
      </c>
      <c r="O381">
        <v>6789.2911999999997</v>
      </c>
      <c r="P381">
        <v>6789.2911999999997</v>
      </c>
      <c r="Q381">
        <v>6789.2911999999997</v>
      </c>
      <c r="R381">
        <v>6789.2911999999997</v>
      </c>
      <c r="S381">
        <v>6789.2911999999997</v>
      </c>
      <c r="T381">
        <v>6789.2911999999997</v>
      </c>
      <c r="U381" t="s">
        <v>214</v>
      </c>
      <c r="V381">
        <v>0</v>
      </c>
      <c r="W381">
        <v>0</v>
      </c>
    </row>
    <row r="382" spans="1:23" x14ac:dyDescent="0.3">
      <c r="A382" t="s">
        <v>212</v>
      </c>
      <c r="H382">
        <v>2031</v>
      </c>
      <c r="I382">
        <v>2031</v>
      </c>
      <c r="J382" t="s">
        <v>248</v>
      </c>
      <c r="K382">
        <v>1100</v>
      </c>
      <c r="L382" t="s">
        <v>216</v>
      </c>
      <c r="M382">
        <v>2022</v>
      </c>
      <c r="N382" t="s">
        <v>211</v>
      </c>
      <c r="O382">
        <v>7337.1869999999999</v>
      </c>
      <c r="P382">
        <v>7337.1869999999999</v>
      </c>
      <c r="Q382">
        <v>7337.1869999999999</v>
      </c>
      <c r="R382">
        <v>7337.1869999999999</v>
      </c>
      <c r="S382">
        <v>7337.1869999999999</v>
      </c>
      <c r="T382">
        <v>7337.1869999999999</v>
      </c>
      <c r="U382" t="s">
        <v>214</v>
      </c>
      <c r="V382">
        <v>0</v>
      </c>
      <c r="W382">
        <v>0</v>
      </c>
    </row>
    <row r="383" spans="1:23" x14ac:dyDescent="0.3">
      <c r="A383" t="s">
        <v>212</v>
      </c>
      <c r="H383">
        <v>2031</v>
      </c>
      <c r="I383">
        <v>2031</v>
      </c>
      <c r="J383" t="s">
        <v>248</v>
      </c>
      <c r="K383">
        <v>1200</v>
      </c>
      <c r="L383" t="s">
        <v>216</v>
      </c>
      <c r="M383">
        <v>2022</v>
      </c>
      <c r="N383" t="s">
        <v>215</v>
      </c>
      <c r="O383">
        <v>6789.2911999999997</v>
      </c>
      <c r="P383">
        <v>6789.2911999999997</v>
      </c>
      <c r="Q383">
        <v>6789.2911999999997</v>
      </c>
      <c r="R383">
        <v>6789.2911999999997</v>
      </c>
      <c r="S383">
        <v>6789.2911999999997</v>
      </c>
      <c r="T383">
        <v>6789.2911999999997</v>
      </c>
      <c r="U383" t="s">
        <v>214</v>
      </c>
      <c r="V383">
        <v>0</v>
      </c>
      <c r="W383">
        <v>0</v>
      </c>
    </row>
    <row r="384" spans="1:23" x14ac:dyDescent="0.3">
      <c r="A384" t="s">
        <v>212</v>
      </c>
      <c r="H384">
        <v>2031</v>
      </c>
      <c r="I384">
        <v>2031</v>
      </c>
      <c r="J384" t="s">
        <v>248</v>
      </c>
      <c r="K384">
        <v>2100</v>
      </c>
      <c r="L384" t="s">
        <v>217</v>
      </c>
      <c r="M384">
        <v>2022</v>
      </c>
      <c r="N384" t="s">
        <v>211</v>
      </c>
      <c r="O384">
        <v>3045837.5109999999</v>
      </c>
      <c r="P384">
        <v>3045837.5109999999</v>
      </c>
      <c r="Q384">
        <v>3045837.5109999999</v>
      </c>
      <c r="R384">
        <v>3045837.5109999999</v>
      </c>
      <c r="S384">
        <v>3045837.5109999999</v>
      </c>
      <c r="T384">
        <v>3045837.5109999999</v>
      </c>
      <c r="U384" t="s">
        <v>214</v>
      </c>
      <c r="V384">
        <v>0</v>
      </c>
      <c r="W384">
        <v>0</v>
      </c>
    </row>
    <row r="385" spans="1:23" x14ac:dyDescent="0.3">
      <c r="A385" t="s">
        <v>212</v>
      </c>
      <c r="H385">
        <v>2031</v>
      </c>
      <c r="I385">
        <v>2031</v>
      </c>
      <c r="J385" t="s">
        <v>248</v>
      </c>
      <c r="K385">
        <v>2200</v>
      </c>
      <c r="L385" t="s">
        <v>217</v>
      </c>
      <c r="M385">
        <v>2022</v>
      </c>
      <c r="N385" t="s">
        <v>215</v>
      </c>
      <c r="O385">
        <v>2794505.5129999998</v>
      </c>
      <c r="P385">
        <v>2794505.5129999998</v>
      </c>
      <c r="Q385">
        <v>2794505.5129999998</v>
      </c>
      <c r="R385">
        <v>2794505.5129999998</v>
      </c>
      <c r="S385">
        <v>2794505.5129999998</v>
      </c>
      <c r="T385">
        <v>2794505.5129999998</v>
      </c>
      <c r="U385" t="s">
        <v>214</v>
      </c>
      <c r="V385">
        <v>0</v>
      </c>
      <c r="W385">
        <v>0</v>
      </c>
    </row>
    <row r="386" spans="1:23" x14ac:dyDescent="0.3">
      <c r="A386" t="s">
        <v>212</v>
      </c>
      <c r="H386">
        <v>2032</v>
      </c>
      <c r="I386">
        <v>2032</v>
      </c>
      <c r="J386" t="s">
        <v>249</v>
      </c>
      <c r="K386">
        <v>1</v>
      </c>
      <c r="L386" t="s">
        <v>210</v>
      </c>
      <c r="M386">
        <v>2023</v>
      </c>
      <c r="N386" t="s">
        <v>211</v>
      </c>
      <c r="O386">
        <v>12490.374</v>
      </c>
      <c r="P386">
        <v>12490.374</v>
      </c>
      <c r="Q386">
        <v>12490.374</v>
      </c>
      <c r="R386">
        <v>12490.374</v>
      </c>
      <c r="S386">
        <v>12490.374</v>
      </c>
      <c r="T386">
        <v>12490.374</v>
      </c>
      <c r="U386" t="s">
        <v>214</v>
      </c>
      <c r="V386">
        <v>0</v>
      </c>
      <c r="W386">
        <v>0</v>
      </c>
    </row>
    <row r="387" spans="1:23" x14ac:dyDescent="0.3">
      <c r="A387" t="s">
        <v>212</v>
      </c>
      <c r="H387">
        <v>2032</v>
      </c>
      <c r="I387">
        <v>2032</v>
      </c>
      <c r="J387" t="s">
        <v>249</v>
      </c>
      <c r="K387">
        <v>2</v>
      </c>
      <c r="L387" t="s">
        <v>210</v>
      </c>
      <c r="M387">
        <v>2023</v>
      </c>
      <c r="N387" t="s">
        <v>215</v>
      </c>
      <c r="O387">
        <v>11506.675999999999</v>
      </c>
      <c r="P387">
        <v>11506.675999999999</v>
      </c>
      <c r="Q387">
        <v>11506.675999999999</v>
      </c>
      <c r="R387">
        <v>11506.675999999999</v>
      </c>
      <c r="S387">
        <v>11506.675999999999</v>
      </c>
      <c r="T387">
        <v>11506.675999999999</v>
      </c>
      <c r="U387" t="s">
        <v>214</v>
      </c>
      <c r="V387">
        <v>0</v>
      </c>
      <c r="W387">
        <v>0</v>
      </c>
    </row>
    <row r="388" spans="1:23" x14ac:dyDescent="0.3">
      <c r="A388" t="s">
        <v>212</v>
      </c>
      <c r="H388">
        <v>2032</v>
      </c>
      <c r="I388">
        <v>2032</v>
      </c>
      <c r="J388" t="s">
        <v>249</v>
      </c>
      <c r="K388">
        <v>11</v>
      </c>
      <c r="L388" t="s">
        <v>216</v>
      </c>
      <c r="M388">
        <v>2023</v>
      </c>
      <c r="N388" t="s">
        <v>211</v>
      </c>
      <c r="O388">
        <v>12490.374</v>
      </c>
      <c r="P388">
        <v>12490.374</v>
      </c>
      <c r="Q388">
        <v>12490.374</v>
      </c>
      <c r="R388">
        <v>12490.374</v>
      </c>
      <c r="S388">
        <v>12490.374</v>
      </c>
      <c r="T388">
        <v>12490.374</v>
      </c>
      <c r="U388" t="s">
        <v>214</v>
      </c>
      <c r="V388">
        <v>0</v>
      </c>
      <c r="W388">
        <v>0</v>
      </c>
    </row>
    <row r="389" spans="1:23" x14ac:dyDescent="0.3">
      <c r="A389" t="s">
        <v>212</v>
      </c>
      <c r="H389">
        <v>2032</v>
      </c>
      <c r="I389">
        <v>2032</v>
      </c>
      <c r="J389" t="s">
        <v>249</v>
      </c>
      <c r="K389">
        <v>12</v>
      </c>
      <c r="L389" t="s">
        <v>216</v>
      </c>
      <c r="M389">
        <v>2023</v>
      </c>
      <c r="N389" t="s">
        <v>215</v>
      </c>
      <c r="O389">
        <v>11506.675999999999</v>
      </c>
      <c r="P389">
        <v>11506.675999999999</v>
      </c>
      <c r="Q389">
        <v>11506.675999999999</v>
      </c>
      <c r="R389">
        <v>11506.675999999999</v>
      </c>
      <c r="S389">
        <v>11506.675999999999</v>
      </c>
      <c r="T389">
        <v>11506.675999999999</v>
      </c>
      <c r="U389" t="s">
        <v>214</v>
      </c>
      <c r="V389">
        <v>0</v>
      </c>
      <c r="W389">
        <v>0</v>
      </c>
    </row>
    <row r="390" spans="1:23" x14ac:dyDescent="0.3">
      <c r="A390" t="s">
        <v>212</v>
      </c>
      <c r="H390">
        <v>2032</v>
      </c>
      <c r="I390">
        <v>2032</v>
      </c>
      <c r="J390" t="s">
        <v>249</v>
      </c>
      <c r="K390">
        <v>21</v>
      </c>
      <c r="L390" t="s">
        <v>217</v>
      </c>
      <c r="M390">
        <v>2023</v>
      </c>
      <c r="N390" t="s">
        <v>211</v>
      </c>
      <c r="O390">
        <v>3421074.4109999998</v>
      </c>
      <c r="P390">
        <v>3421074.4109999998</v>
      </c>
      <c r="Q390">
        <v>3421074.4109999998</v>
      </c>
      <c r="R390">
        <v>3421074.4109999998</v>
      </c>
      <c r="S390">
        <v>3421074.4109999998</v>
      </c>
      <c r="T390">
        <v>3421074.4109999998</v>
      </c>
      <c r="U390" t="s">
        <v>214</v>
      </c>
      <c r="V390">
        <v>0</v>
      </c>
      <c r="W390">
        <v>0</v>
      </c>
    </row>
    <row r="391" spans="1:23" x14ac:dyDescent="0.3">
      <c r="A391" t="s">
        <v>212</v>
      </c>
      <c r="H391">
        <v>2032</v>
      </c>
      <c r="I391">
        <v>2032</v>
      </c>
      <c r="J391" t="s">
        <v>249</v>
      </c>
      <c r="K391">
        <v>22</v>
      </c>
      <c r="L391" t="s">
        <v>217</v>
      </c>
      <c r="M391">
        <v>2023</v>
      </c>
      <c r="N391" t="s">
        <v>215</v>
      </c>
      <c r="O391">
        <v>3142875.8990000002</v>
      </c>
      <c r="P391">
        <v>3142875.8990000002</v>
      </c>
      <c r="Q391">
        <v>3142875.8990000002</v>
      </c>
      <c r="R391">
        <v>3142875.8990000002</v>
      </c>
      <c r="S391">
        <v>3142875.8990000002</v>
      </c>
      <c r="T391">
        <v>3142875.8990000002</v>
      </c>
      <c r="U391" t="s">
        <v>214</v>
      </c>
      <c r="V391">
        <v>0</v>
      </c>
      <c r="W391">
        <v>0</v>
      </c>
    </row>
    <row r="392" spans="1:23" x14ac:dyDescent="0.3">
      <c r="A392" t="s">
        <v>212</v>
      </c>
      <c r="H392">
        <v>2032</v>
      </c>
      <c r="I392">
        <v>2032</v>
      </c>
      <c r="J392" t="s">
        <v>249</v>
      </c>
      <c r="K392">
        <v>100</v>
      </c>
      <c r="L392" t="s">
        <v>210</v>
      </c>
      <c r="M392">
        <v>2022</v>
      </c>
      <c r="N392" t="s">
        <v>211</v>
      </c>
      <c r="O392">
        <v>7337.1869999999999</v>
      </c>
      <c r="P392">
        <v>7337.1869999999999</v>
      </c>
      <c r="Q392">
        <v>7337.1869999999999</v>
      </c>
      <c r="R392">
        <v>7337.1869999999999</v>
      </c>
      <c r="S392">
        <v>7337.1869999999999</v>
      </c>
      <c r="T392">
        <v>7337.1869999999999</v>
      </c>
      <c r="U392" t="s">
        <v>214</v>
      </c>
      <c r="V392">
        <v>0</v>
      </c>
      <c r="W392">
        <v>0</v>
      </c>
    </row>
    <row r="393" spans="1:23" x14ac:dyDescent="0.3">
      <c r="A393" t="s">
        <v>212</v>
      </c>
      <c r="H393">
        <v>2032</v>
      </c>
      <c r="I393">
        <v>2032</v>
      </c>
      <c r="J393" t="s">
        <v>249</v>
      </c>
      <c r="K393">
        <v>200</v>
      </c>
      <c r="L393" t="s">
        <v>210</v>
      </c>
      <c r="M393">
        <v>2022</v>
      </c>
      <c r="N393" t="s">
        <v>215</v>
      </c>
      <c r="O393">
        <v>6789.2911999999997</v>
      </c>
      <c r="P393">
        <v>6789.2911999999997</v>
      </c>
      <c r="Q393">
        <v>6789.2911999999997</v>
      </c>
      <c r="R393">
        <v>6789.2911999999997</v>
      </c>
      <c r="S393">
        <v>6789.2911999999997</v>
      </c>
      <c r="T393">
        <v>6789.2911999999997</v>
      </c>
      <c r="U393" t="s">
        <v>214</v>
      </c>
      <c r="V393">
        <v>0</v>
      </c>
      <c r="W393">
        <v>0</v>
      </c>
    </row>
    <row r="394" spans="1:23" x14ac:dyDescent="0.3">
      <c r="A394" t="s">
        <v>212</v>
      </c>
      <c r="H394">
        <v>2032</v>
      </c>
      <c r="I394">
        <v>2032</v>
      </c>
      <c r="J394" t="s">
        <v>249</v>
      </c>
      <c r="K394">
        <v>1100</v>
      </c>
      <c r="L394" t="s">
        <v>216</v>
      </c>
      <c r="M394">
        <v>2022</v>
      </c>
      <c r="N394" t="s">
        <v>211</v>
      </c>
      <c r="O394">
        <v>7337.1869999999999</v>
      </c>
      <c r="P394">
        <v>7337.1869999999999</v>
      </c>
      <c r="Q394">
        <v>7337.1869999999999</v>
      </c>
      <c r="R394">
        <v>7337.1869999999999</v>
      </c>
      <c r="S394">
        <v>7337.1869999999999</v>
      </c>
      <c r="T394">
        <v>7337.1869999999999</v>
      </c>
      <c r="U394" t="s">
        <v>214</v>
      </c>
      <c r="V394">
        <v>0</v>
      </c>
      <c r="W394">
        <v>0</v>
      </c>
    </row>
    <row r="395" spans="1:23" x14ac:dyDescent="0.3">
      <c r="A395" t="s">
        <v>212</v>
      </c>
      <c r="H395">
        <v>2032</v>
      </c>
      <c r="I395">
        <v>2032</v>
      </c>
      <c r="J395" t="s">
        <v>249</v>
      </c>
      <c r="K395">
        <v>1200</v>
      </c>
      <c r="L395" t="s">
        <v>216</v>
      </c>
      <c r="M395">
        <v>2022</v>
      </c>
      <c r="N395" t="s">
        <v>215</v>
      </c>
      <c r="O395">
        <v>6789.2911999999997</v>
      </c>
      <c r="P395">
        <v>6789.2911999999997</v>
      </c>
      <c r="Q395">
        <v>6789.2911999999997</v>
      </c>
      <c r="R395">
        <v>6789.2911999999997</v>
      </c>
      <c r="S395">
        <v>6789.2911999999997</v>
      </c>
      <c r="T395">
        <v>6789.2911999999997</v>
      </c>
      <c r="U395" t="s">
        <v>214</v>
      </c>
      <c r="V395">
        <v>0</v>
      </c>
      <c r="W395">
        <v>0</v>
      </c>
    </row>
    <row r="396" spans="1:23" x14ac:dyDescent="0.3">
      <c r="A396" t="s">
        <v>212</v>
      </c>
      <c r="H396">
        <v>2032</v>
      </c>
      <c r="I396">
        <v>2032</v>
      </c>
      <c r="J396" t="s">
        <v>249</v>
      </c>
      <c r="K396">
        <v>2100</v>
      </c>
      <c r="L396" t="s">
        <v>217</v>
      </c>
      <c r="M396">
        <v>2022</v>
      </c>
      <c r="N396" t="s">
        <v>211</v>
      </c>
      <c r="O396">
        <v>3045837.5109999999</v>
      </c>
      <c r="P396">
        <v>3045837.5109999999</v>
      </c>
      <c r="Q396">
        <v>3045837.5109999999</v>
      </c>
      <c r="R396">
        <v>3045837.5109999999</v>
      </c>
      <c r="S396">
        <v>3045837.5109999999</v>
      </c>
      <c r="T396">
        <v>3045837.5109999999</v>
      </c>
      <c r="U396" t="s">
        <v>214</v>
      </c>
      <c r="V396">
        <v>0</v>
      </c>
      <c r="W396">
        <v>0</v>
      </c>
    </row>
    <row r="397" spans="1:23" x14ac:dyDescent="0.3">
      <c r="A397" t="s">
        <v>212</v>
      </c>
      <c r="H397">
        <v>2032</v>
      </c>
      <c r="I397">
        <v>2032</v>
      </c>
      <c r="J397" t="s">
        <v>249</v>
      </c>
      <c r="K397">
        <v>2200</v>
      </c>
      <c r="L397" t="s">
        <v>217</v>
      </c>
      <c r="M397">
        <v>2022</v>
      </c>
      <c r="N397" t="s">
        <v>215</v>
      </c>
      <c r="O397">
        <v>2794505.5129999998</v>
      </c>
      <c r="P397">
        <v>2794505.5129999998</v>
      </c>
      <c r="Q397">
        <v>2794505.5129999998</v>
      </c>
      <c r="R397">
        <v>2794505.5129999998</v>
      </c>
      <c r="S397">
        <v>2794505.5129999998</v>
      </c>
      <c r="T397">
        <v>2794505.5129999998</v>
      </c>
      <c r="U397" t="s">
        <v>214</v>
      </c>
      <c r="V397">
        <v>0</v>
      </c>
      <c r="W397">
        <v>0</v>
      </c>
    </row>
    <row r="398" spans="1:23" x14ac:dyDescent="0.3">
      <c r="A398" t="s">
        <v>212</v>
      </c>
      <c r="H398">
        <v>2035</v>
      </c>
      <c r="I398">
        <v>2035</v>
      </c>
      <c r="J398" t="s">
        <v>250</v>
      </c>
      <c r="K398">
        <v>1</v>
      </c>
      <c r="L398" t="s">
        <v>210</v>
      </c>
      <c r="M398">
        <v>2023</v>
      </c>
      <c r="N398" t="s">
        <v>211</v>
      </c>
      <c r="O398">
        <v>12490.374</v>
      </c>
      <c r="P398">
        <v>12490.374</v>
      </c>
      <c r="Q398">
        <v>12490.374</v>
      </c>
      <c r="R398">
        <v>12490.374</v>
      </c>
      <c r="S398">
        <v>12490.374</v>
      </c>
      <c r="T398">
        <v>12490.374</v>
      </c>
      <c r="U398" t="s">
        <v>214</v>
      </c>
      <c r="V398">
        <v>0</v>
      </c>
      <c r="W398">
        <v>0</v>
      </c>
    </row>
    <row r="399" spans="1:23" x14ac:dyDescent="0.3">
      <c r="A399" t="s">
        <v>212</v>
      </c>
      <c r="H399">
        <v>2035</v>
      </c>
      <c r="I399">
        <v>2035</v>
      </c>
      <c r="J399" t="s">
        <v>250</v>
      </c>
      <c r="K399">
        <v>2</v>
      </c>
      <c r="L399" t="s">
        <v>210</v>
      </c>
      <c r="M399">
        <v>2023</v>
      </c>
      <c r="N399" t="s">
        <v>215</v>
      </c>
      <c r="O399">
        <v>11506.675999999999</v>
      </c>
      <c r="P399">
        <v>11506.675999999999</v>
      </c>
      <c r="Q399">
        <v>11506.675999999999</v>
      </c>
      <c r="R399">
        <v>11506.675999999999</v>
      </c>
      <c r="S399">
        <v>11506.675999999999</v>
      </c>
      <c r="T399">
        <v>11506.675999999999</v>
      </c>
      <c r="U399" t="s">
        <v>214</v>
      </c>
      <c r="V399">
        <v>0</v>
      </c>
      <c r="W399">
        <v>0</v>
      </c>
    </row>
    <row r="400" spans="1:23" x14ac:dyDescent="0.3">
      <c r="A400" t="s">
        <v>212</v>
      </c>
      <c r="H400">
        <v>2035</v>
      </c>
      <c r="I400">
        <v>2035</v>
      </c>
      <c r="J400" t="s">
        <v>250</v>
      </c>
      <c r="K400">
        <v>11</v>
      </c>
      <c r="L400" t="s">
        <v>216</v>
      </c>
      <c r="M400">
        <v>2023</v>
      </c>
      <c r="N400" t="s">
        <v>211</v>
      </c>
      <c r="O400">
        <v>12490.374</v>
      </c>
      <c r="P400">
        <v>12490.374</v>
      </c>
      <c r="Q400">
        <v>12490.374</v>
      </c>
      <c r="R400">
        <v>12490.374</v>
      </c>
      <c r="S400">
        <v>12490.374</v>
      </c>
      <c r="T400">
        <v>12490.374</v>
      </c>
      <c r="U400" t="s">
        <v>214</v>
      </c>
      <c r="V400">
        <v>0</v>
      </c>
      <c r="W400">
        <v>0</v>
      </c>
    </row>
    <row r="401" spans="1:23" x14ac:dyDescent="0.3">
      <c r="A401" t="s">
        <v>212</v>
      </c>
      <c r="H401">
        <v>2035</v>
      </c>
      <c r="I401">
        <v>2035</v>
      </c>
      <c r="J401" t="s">
        <v>250</v>
      </c>
      <c r="K401">
        <v>12</v>
      </c>
      <c r="L401" t="s">
        <v>216</v>
      </c>
      <c r="M401">
        <v>2023</v>
      </c>
      <c r="N401" t="s">
        <v>215</v>
      </c>
      <c r="O401">
        <v>11506.675999999999</v>
      </c>
      <c r="P401">
        <v>11506.675999999999</v>
      </c>
      <c r="Q401">
        <v>11506.675999999999</v>
      </c>
      <c r="R401">
        <v>11506.675999999999</v>
      </c>
      <c r="S401">
        <v>11506.675999999999</v>
      </c>
      <c r="T401">
        <v>11506.675999999999</v>
      </c>
      <c r="U401" t="s">
        <v>214</v>
      </c>
      <c r="V401">
        <v>0</v>
      </c>
      <c r="W401">
        <v>0</v>
      </c>
    </row>
    <row r="402" spans="1:23" x14ac:dyDescent="0.3">
      <c r="A402" t="s">
        <v>212</v>
      </c>
      <c r="H402">
        <v>2035</v>
      </c>
      <c r="I402">
        <v>2035</v>
      </c>
      <c r="J402" t="s">
        <v>250</v>
      </c>
      <c r="K402">
        <v>21</v>
      </c>
      <c r="L402" t="s">
        <v>217</v>
      </c>
      <c r="M402">
        <v>2023</v>
      </c>
      <c r="N402" t="s">
        <v>211</v>
      </c>
      <c r="O402">
        <v>3421074.4109999998</v>
      </c>
      <c r="P402">
        <v>3421074.4109999998</v>
      </c>
      <c r="Q402">
        <v>3421074.4109999998</v>
      </c>
      <c r="R402">
        <v>3421074.4109999998</v>
      </c>
      <c r="S402">
        <v>3421074.4109999998</v>
      </c>
      <c r="T402">
        <v>3421074.4109999998</v>
      </c>
      <c r="U402" t="s">
        <v>214</v>
      </c>
      <c r="V402">
        <v>0</v>
      </c>
      <c r="W402">
        <v>0</v>
      </c>
    </row>
    <row r="403" spans="1:23" x14ac:dyDescent="0.3">
      <c r="A403" t="s">
        <v>212</v>
      </c>
      <c r="H403">
        <v>2035</v>
      </c>
      <c r="I403">
        <v>2035</v>
      </c>
      <c r="J403" t="s">
        <v>250</v>
      </c>
      <c r="K403">
        <v>22</v>
      </c>
      <c r="L403" t="s">
        <v>217</v>
      </c>
      <c r="M403">
        <v>2023</v>
      </c>
      <c r="N403" t="s">
        <v>215</v>
      </c>
      <c r="O403">
        <v>3142875.8990000002</v>
      </c>
      <c r="P403">
        <v>3142875.8990000002</v>
      </c>
      <c r="Q403">
        <v>3142875.8990000002</v>
      </c>
      <c r="R403">
        <v>3142875.8990000002</v>
      </c>
      <c r="S403">
        <v>3142875.8990000002</v>
      </c>
      <c r="T403">
        <v>3142875.8990000002</v>
      </c>
      <c r="U403" t="s">
        <v>214</v>
      </c>
      <c r="V403">
        <v>0</v>
      </c>
      <c r="W403">
        <v>0</v>
      </c>
    </row>
    <row r="404" spans="1:23" x14ac:dyDescent="0.3">
      <c r="A404" t="s">
        <v>212</v>
      </c>
      <c r="H404">
        <v>2035</v>
      </c>
      <c r="I404">
        <v>2035</v>
      </c>
      <c r="J404" t="s">
        <v>250</v>
      </c>
      <c r="K404">
        <v>100</v>
      </c>
      <c r="L404" t="s">
        <v>210</v>
      </c>
      <c r="M404">
        <v>2022</v>
      </c>
      <c r="N404" t="s">
        <v>211</v>
      </c>
      <c r="O404">
        <v>7337.1869999999999</v>
      </c>
      <c r="P404">
        <v>7337.1869999999999</v>
      </c>
      <c r="Q404">
        <v>7337.1869999999999</v>
      </c>
      <c r="R404">
        <v>7337.1869999999999</v>
      </c>
      <c r="S404">
        <v>7337.1869999999999</v>
      </c>
      <c r="T404">
        <v>7337.1869999999999</v>
      </c>
      <c r="U404" t="s">
        <v>214</v>
      </c>
      <c r="V404">
        <v>0</v>
      </c>
      <c r="W404">
        <v>0</v>
      </c>
    </row>
    <row r="405" spans="1:23" x14ac:dyDescent="0.3">
      <c r="A405" t="s">
        <v>212</v>
      </c>
      <c r="H405">
        <v>2035</v>
      </c>
      <c r="I405">
        <v>2035</v>
      </c>
      <c r="J405" t="s">
        <v>250</v>
      </c>
      <c r="K405">
        <v>200</v>
      </c>
      <c r="L405" t="s">
        <v>210</v>
      </c>
      <c r="M405">
        <v>2022</v>
      </c>
      <c r="N405" t="s">
        <v>215</v>
      </c>
      <c r="O405">
        <v>6789.2911999999997</v>
      </c>
      <c r="P405">
        <v>6789.2911999999997</v>
      </c>
      <c r="Q405">
        <v>6789.2911999999997</v>
      </c>
      <c r="R405">
        <v>6789.2911999999997</v>
      </c>
      <c r="S405">
        <v>6789.2911999999997</v>
      </c>
      <c r="T405">
        <v>6789.2911999999997</v>
      </c>
      <c r="U405" t="s">
        <v>214</v>
      </c>
      <c r="V405">
        <v>0</v>
      </c>
      <c r="W405">
        <v>0</v>
      </c>
    </row>
    <row r="406" spans="1:23" x14ac:dyDescent="0.3">
      <c r="A406" t="s">
        <v>212</v>
      </c>
      <c r="H406">
        <v>2035</v>
      </c>
      <c r="I406">
        <v>2035</v>
      </c>
      <c r="J406" t="s">
        <v>250</v>
      </c>
      <c r="K406">
        <v>1100</v>
      </c>
      <c r="L406" t="s">
        <v>216</v>
      </c>
      <c r="M406">
        <v>2022</v>
      </c>
      <c r="N406" t="s">
        <v>211</v>
      </c>
      <c r="O406">
        <v>7337.1869999999999</v>
      </c>
      <c r="P406">
        <v>7337.1869999999999</v>
      </c>
      <c r="Q406">
        <v>7337.1869999999999</v>
      </c>
      <c r="R406">
        <v>7337.1869999999999</v>
      </c>
      <c r="S406">
        <v>7337.1869999999999</v>
      </c>
      <c r="T406">
        <v>7337.1869999999999</v>
      </c>
      <c r="U406" t="s">
        <v>214</v>
      </c>
      <c r="V406">
        <v>0</v>
      </c>
      <c r="W406">
        <v>0</v>
      </c>
    </row>
    <row r="407" spans="1:23" x14ac:dyDescent="0.3">
      <c r="A407" t="s">
        <v>212</v>
      </c>
      <c r="H407">
        <v>2035</v>
      </c>
      <c r="I407">
        <v>2035</v>
      </c>
      <c r="J407" t="s">
        <v>250</v>
      </c>
      <c r="K407">
        <v>1200</v>
      </c>
      <c r="L407" t="s">
        <v>216</v>
      </c>
      <c r="M407">
        <v>2022</v>
      </c>
      <c r="N407" t="s">
        <v>215</v>
      </c>
      <c r="O407">
        <v>6789.2911999999997</v>
      </c>
      <c r="P407">
        <v>6789.2911999999997</v>
      </c>
      <c r="Q407">
        <v>6789.2911999999997</v>
      </c>
      <c r="R407">
        <v>6789.2911999999997</v>
      </c>
      <c r="S407">
        <v>6789.2911999999997</v>
      </c>
      <c r="T407">
        <v>6789.2911999999997</v>
      </c>
      <c r="U407" t="s">
        <v>214</v>
      </c>
      <c r="V407">
        <v>0</v>
      </c>
      <c r="W407">
        <v>0</v>
      </c>
    </row>
    <row r="408" spans="1:23" x14ac:dyDescent="0.3">
      <c r="A408" t="s">
        <v>212</v>
      </c>
      <c r="H408">
        <v>2035</v>
      </c>
      <c r="I408">
        <v>2035</v>
      </c>
      <c r="J408" t="s">
        <v>250</v>
      </c>
      <c r="K408">
        <v>2100</v>
      </c>
      <c r="L408" t="s">
        <v>217</v>
      </c>
      <c r="M408">
        <v>2022</v>
      </c>
      <c r="N408" t="s">
        <v>211</v>
      </c>
      <c r="O408">
        <v>3045837.5109999999</v>
      </c>
      <c r="P408">
        <v>3045837.5109999999</v>
      </c>
      <c r="Q408">
        <v>3045837.5109999999</v>
      </c>
      <c r="R408">
        <v>3045837.5109999999</v>
      </c>
      <c r="S408">
        <v>3045837.5109999999</v>
      </c>
      <c r="T408">
        <v>3045837.5109999999</v>
      </c>
      <c r="U408" t="s">
        <v>214</v>
      </c>
      <c r="V408">
        <v>0</v>
      </c>
      <c r="W408">
        <v>0</v>
      </c>
    </row>
    <row r="409" spans="1:23" x14ac:dyDescent="0.3">
      <c r="A409" t="s">
        <v>212</v>
      </c>
      <c r="H409">
        <v>2035</v>
      </c>
      <c r="I409">
        <v>2035</v>
      </c>
      <c r="J409" t="s">
        <v>250</v>
      </c>
      <c r="K409">
        <v>2200</v>
      </c>
      <c r="L409" t="s">
        <v>217</v>
      </c>
      <c r="M409">
        <v>2022</v>
      </c>
      <c r="N409" t="s">
        <v>215</v>
      </c>
      <c r="O409">
        <v>2794505.5129999998</v>
      </c>
      <c r="P409">
        <v>2794505.5129999998</v>
      </c>
      <c r="Q409">
        <v>2794505.5129999998</v>
      </c>
      <c r="R409">
        <v>2794505.5129999998</v>
      </c>
      <c r="S409">
        <v>2794505.5129999998</v>
      </c>
      <c r="T409">
        <v>2794505.5129999998</v>
      </c>
      <c r="U409" t="s">
        <v>214</v>
      </c>
      <c r="V409">
        <v>0</v>
      </c>
      <c r="W409">
        <v>0</v>
      </c>
    </row>
    <row r="410" spans="1:23" x14ac:dyDescent="0.3">
      <c r="A410" t="s">
        <v>212</v>
      </c>
      <c r="H410">
        <v>2036</v>
      </c>
      <c r="I410">
        <v>2036</v>
      </c>
      <c r="J410" t="s">
        <v>251</v>
      </c>
      <c r="K410">
        <v>1</v>
      </c>
      <c r="L410" t="s">
        <v>210</v>
      </c>
      <c r="M410">
        <v>2023</v>
      </c>
      <c r="N410" t="s">
        <v>211</v>
      </c>
      <c r="O410">
        <v>12490.374</v>
      </c>
      <c r="P410">
        <v>12490.374</v>
      </c>
      <c r="Q410">
        <v>12490.374</v>
      </c>
      <c r="R410">
        <v>12490.374</v>
      </c>
      <c r="S410">
        <v>12490.374</v>
      </c>
      <c r="T410">
        <v>12490.374</v>
      </c>
      <c r="U410" t="s">
        <v>214</v>
      </c>
      <c r="V410">
        <v>0</v>
      </c>
      <c r="W410">
        <v>0</v>
      </c>
    </row>
    <row r="411" spans="1:23" x14ac:dyDescent="0.3">
      <c r="A411" t="s">
        <v>212</v>
      </c>
      <c r="H411">
        <v>2036</v>
      </c>
      <c r="I411">
        <v>2036</v>
      </c>
      <c r="J411" t="s">
        <v>251</v>
      </c>
      <c r="K411">
        <v>2</v>
      </c>
      <c r="L411" t="s">
        <v>210</v>
      </c>
      <c r="M411">
        <v>2023</v>
      </c>
      <c r="N411" t="s">
        <v>215</v>
      </c>
      <c r="O411">
        <v>11506.675999999999</v>
      </c>
      <c r="P411">
        <v>11506.675999999999</v>
      </c>
      <c r="Q411">
        <v>11506.675999999999</v>
      </c>
      <c r="R411">
        <v>11506.675999999999</v>
      </c>
      <c r="S411">
        <v>11506.675999999999</v>
      </c>
      <c r="T411">
        <v>11506.675999999999</v>
      </c>
      <c r="U411" t="s">
        <v>214</v>
      </c>
      <c r="V411">
        <v>0</v>
      </c>
      <c r="W411">
        <v>0</v>
      </c>
    </row>
    <row r="412" spans="1:23" x14ac:dyDescent="0.3">
      <c r="A412" t="s">
        <v>212</v>
      </c>
      <c r="H412">
        <v>2036</v>
      </c>
      <c r="I412">
        <v>2036</v>
      </c>
      <c r="J412" t="s">
        <v>251</v>
      </c>
      <c r="K412">
        <v>11</v>
      </c>
      <c r="L412" t="s">
        <v>216</v>
      </c>
      <c r="M412">
        <v>2023</v>
      </c>
      <c r="N412" t="s">
        <v>211</v>
      </c>
      <c r="O412">
        <v>12490.374</v>
      </c>
      <c r="P412">
        <v>12490.374</v>
      </c>
      <c r="Q412">
        <v>12490.374</v>
      </c>
      <c r="R412">
        <v>12490.374</v>
      </c>
      <c r="S412">
        <v>12490.374</v>
      </c>
      <c r="T412">
        <v>12490.374</v>
      </c>
      <c r="U412" t="s">
        <v>214</v>
      </c>
      <c r="V412">
        <v>0</v>
      </c>
      <c r="W412">
        <v>0</v>
      </c>
    </row>
    <row r="413" spans="1:23" x14ac:dyDescent="0.3">
      <c r="A413" t="s">
        <v>212</v>
      </c>
      <c r="H413">
        <v>2036</v>
      </c>
      <c r="I413">
        <v>2036</v>
      </c>
      <c r="J413" t="s">
        <v>251</v>
      </c>
      <c r="K413">
        <v>12</v>
      </c>
      <c r="L413" t="s">
        <v>216</v>
      </c>
      <c r="M413">
        <v>2023</v>
      </c>
      <c r="N413" t="s">
        <v>215</v>
      </c>
      <c r="O413">
        <v>11506.675999999999</v>
      </c>
      <c r="P413">
        <v>11506.675999999999</v>
      </c>
      <c r="Q413">
        <v>11506.675999999999</v>
      </c>
      <c r="R413">
        <v>11506.675999999999</v>
      </c>
      <c r="S413">
        <v>11506.675999999999</v>
      </c>
      <c r="T413">
        <v>11506.675999999999</v>
      </c>
      <c r="U413" t="s">
        <v>214</v>
      </c>
      <c r="V413">
        <v>0</v>
      </c>
      <c r="W413">
        <v>0</v>
      </c>
    </row>
    <row r="414" spans="1:23" x14ac:dyDescent="0.3">
      <c r="A414" t="s">
        <v>212</v>
      </c>
      <c r="H414">
        <v>2036</v>
      </c>
      <c r="I414">
        <v>2036</v>
      </c>
      <c r="J414" t="s">
        <v>251</v>
      </c>
      <c r="K414">
        <v>21</v>
      </c>
      <c r="L414" t="s">
        <v>217</v>
      </c>
      <c r="M414">
        <v>2023</v>
      </c>
      <c r="N414" t="s">
        <v>211</v>
      </c>
      <c r="O414">
        <v>3421074.4109999998</v>
      </c>
      <c r="P414">
        <v>3421074.4109999998</v>
      </c>
      <c r="Q414">
        <v>3421074.4109999998</v>
      </c>
      <c r="R414">
        <v>3421074.4109999998</v>
      </c>
      <c r="S414">
        <v>3421074.4109999998</v>
      </c>
      <c r="T414">
        <v>3421074.4109999998</v>
      </c>
      <c r="U414" t="s">
        <v>214</v>
      </c>
      <c r="V414">
        <v>0</v>
      </c>
      <c r="W414">
        <v>0</v>
      </c>
    </row>
    <row r="415" spans="1:23" x14ac:dyDescent="0.3">
      <c r="A415" t="s">
        <v>212</v>
      </c>
      <c r="H415">
        <v>2036</v>
      </c>
      <c r="I415">
        <v>2036</v>
      </c>
      <c r="J415" t="s">
        <v>251</v>
      </c>
      <c r="K415">
        <v>22</v>
      </c>
      <c r="L415" t="s">
        <v>217</v>
      </c>
      <c r="M415">
        <v>2023</v>
      </c>
      <c r="N415" t="s">
        <v>215</v>
      </c>
      <c r="O415">
        <v>3142875.8990000002</v>
      </c>
      <c r="P415">
        <v>3142875.8990000002</v>
      </c>
      <c r="Q415">
        <v>3142875.8990000002</v>
      </c>
      <c r="R415">
        <v>3142875.8990000002</v>
      </c>
      <c r="S415">
        <v>3142875.8990000002</v>
      </c>
      <c r="T415">
        <v>3142875.8990000002</v>
      </c>
      <c r="U415" t="s">
        <v>214</v>
      </c>
      <c r="V415">
        <v>0</v>
      </c>
      <c r="W415">
        <v>0</v>
      </c>
    </row>
    <row r="416" spans="1:23" x14ac:dyDescent="0.3">
      <c r="A416" t="s">
        <v>212</v>
      </c>
      <c r="H416">
        <v>2036</v>
      </c>
      <c r="I416">
        <v>2036</v>
      </c>
      <c r="J416" t="s">
        <v>251</v>
      </c>
      <c r="K416">
        <v>100</v>
      </c>
      <c r="L416" t="s">
        <v>210</v>
      </c>
      <c r="M416">
        <v>2022</v>
      </c>
      <c r="N416" t="s">
        <v>211</v>
      </c>
      <c r="O416">
        <v>7337.1869999999999</v>
      </c>
      <c r="P416">
        <v>7337.1869999999999</v>
      </c>
      <c r="Q416">
        <v>7337.1869999999999</v>
      </c>
      <c r="R416">
        <v>7337.1869999999999</v>
      </c>
      <c r="S416">
        <v>7337.1869999999999</v>
      </c>
      <c r="T416">
        <v>7337.1869999999999</v>
      </c>
      <c r="U416" t="s">
        <v>214</v>
      </c>
      <c r="V416">
        <v>0</v>
      </c>
      <c r="W416">
        <v>0</v>
      </c>
    </row>
    <row r="417" spans="1:23" x14ac:dyDescent="0.3">
      <c r="A417" t="s">
        <v>212</v>
      </c>
      <c r="H417">
        <v>2036</v>
      </c>
      <c r="I417">
        <v>2036</v>
      </c>
      <c r="J417" t="s">
        <v>251</v>
      </c>
      <c r="K417">
        <v>200</v>
      </c>
      <c r="L417" t="s">
        <v>210</v>
      </c>
      <c r="M417">
        <v>2022</v>
      </c>
      <c r="N417" t="s">
        <v>215</v>
      </c>
      <c r="O417">
        <v>6789.2911999999997</v>
      </c>
      <c r="P417">
        <v>6789.2911999999997</v>
      </c>
      <c r="Q417">
        <v>6789.2911999999997</v>
      </c>
      <c r="R417">
        <v>6789.2911999999997</v>
      </c>
      <c r="S417">
        <v>6789.2911999999997</v>
      </c>
      <c r="T417">
        <v>6789.2911999999997</v>
      </c>
      <c r="U417" t="s">
        <v>214</v>
      </c>
      <c r="V417">
        <v>0</v>
      </c>
      <c r="W417">
        <v>0</v>
      </c>
    </row>
    <row r="418" spans="1:23" x14ac:dyDescent="0.3">
      <c r="A418" t="s">
        <v>212</v>
      </c>
      <c r="H418">
        <v>2036</v>
      </c>
      <c r="I418">
        <v>2036</v>
      </c>
      <c r="J418" t="s">
        <v>251</v>
      </c>
      <c r="K418">
        <v>1100</v>
      </c>
      <c r="L418" t="s">
        <v>216</v>
      </c>
      <c r="M418">
        <v>2022</v>
      </c>
      <c r="N418" t="s">
        <v>211</v>
      </c>
      <c r="O418">
        <v>7337.1869999999999</v>
      </c>
      <c r="P418">
        <v>7337.1869999999999</v>
      </c>
      <c r="Q418">
        <v>7337.1869999999999</v>
      </c>
      <c r="R418">
        <v>7337.1869999999999</v>
      </c>
      <c r="S418">
        <v>7337.1869999999999</v>
      </c>
      <c r="T418">
        <v>7337.1869999999999</v>
      </c>
      <c r="U418" t="s">
        <v>214</v>
      </c>
      <c r="V418">
        <v>0</v>
      </c>
      <c r="W418">
        <v>0</v>
      </c>
    </row>
    <row r="419" spans="1:23" x14ac:dyDescent="0.3">
      <c r="A419" t="s">
        <v>212</v>
      </c>
      <c r="H419">
        <v>2036</v>
      </c>
      <c r="I419">
        <v>2036</v>
      </c>
      <c r="J419" t="s">
        <v>251</v>
      </c>
      <c r="K419">
        <v>1200</v>
      </c>
      <c r="L419" t="s">
        <v>216</v>
      </c>
      <c r="M419">
        <v>2022</v>
      </c>
      <c r="N419" t="s">
        <v>215</v>
      </c>
      <c r="O419">
        <v>6789.2911999999997</v>
      </c>
      <c r="P419">
        <v>6789.2911999999997</v>
      </c>
      <c r="Q419">
        <v>6789.2911999999997</v>
      </c>
      <c r="R419">
        <v>6789.2911999999997</v>
      </c>
      <c r="S419">
        <v>6789.2911999999997</v>
      </c>
      <c r="T419">
        <v>6789.2911999999997</v>
      </c>
      <c r="U419" t="s">
        <v>214</v>
      </c>
      <c r="V419">
        <v>0</v>
      </c>
      <c r="W419">
        <v>0</v>
      </c>
    </row>
    <row r="420" spans="1:23" x14ac:dyDescent="0.3">
      <c r="A420" t="s">
        <v>212</v>
      </c>
      <c r="H420">
        <v>2036</v>
      </c>
      <c r="I420">
        <v>2036</v>
      </c>
      <c r="J420" t="s">
        <v>251</v>
      </c>
      <c r="K420">
        <v>2100</v>
      </c>
      <c r="L420" t="s">
        <v>217</v>
      </c>
      <c r="M420">
        <v>2022</v>
      </c>
      <c r="N420" t="s">
        <v>211</v>
      </c>
      <c r="O420">
        <v>3045837.5109999999</v>
      </c>
      <c r="P420">
        <v>3045837.5109999999</v>
      </c>
      <c r="Q420">
        <v>3045837.5109999999</v>
      </c>
      <c r="R420">
        <v>3045837.5109999999</v>
      </c>
      <c r="S420">
        <v>3045837.5109999999</v>
      </c>
      <c r="T420">
        <v>3045837.5109999999</v>
      </c>
      <c r="U420" t="s">
        <v>214</v>
      </c>
      <c r="V420">
        <v>0</v>
      </c>
      <c r="W420">
        <v>0</v>
      </c>
    </row>
    <row r="421" spans="1:23" x14ac:dyDescent="0.3">
      <c r="A421" t="s">
        <v>212</v>
      </c>
      <c r="H421">
        <v>2036</v>
      </c>
      <c r="I421">
        <v>2036</v>
      </c>
      <c r="J421" t="s">
        <v>251</v>
      </c>
      <c r="K421">
        <v>2200</v>
      </c>
      <c r="L421" t="s">
        <v>217</v>
      </c>
      <c r="M421">
        <v>2022</v>
      </c>
      <c r="N421" t="s">
        <v>215</v>
      </c>
      <c r="O421">
        <v>2794505.5129999998</v>
      </c>
      <c r="P421">
        <v>2794505.5129999998</v>
      </c>
      <c r="Q421">
        <v>2794505.5129999998</v>
      </c>
      <c r="R421">
        <v>2794505.5129999998</v>
      </c>
      <c r="S421">
        <v>2794505.5129999998</v>
      </c>
      <c r="T421">
        <v>2794505.5129999998</v>
      </c>
      <c r="U421" t="s">
        <v>214</v>
      </c>
      <c r="V421">
        <v>0</v>
      </c>
      <c r="W421">
        <v>0</v>
      </c>
    </row>
    <row r="422" spans="1:23" x14ac:dyDescent="0.3">
      <c r="A422" t="s">
        <v>212</v>
      </c>
      <c r="H422">
        <v>2037</v>
      </c>
      <c r="I422">
        <v>2037</v>
      </c>
      <c r="J422" t="s">
        <v>252</v>
      </c>
      <c r="K422">
        <v>1</v>
      </c>
      <c r="L422" t="s">
        <v>210</v>
      </c>
      <c r="M422">
        <v>2023</v>
      </c>
      <c r="N422" t="s">
        <v>211</v>
      </c>
      <c r="O422">
        <v>12490.374</v>
      </c>
      <c r="P422">
        <v>12490.374</v>
      </c>
      <c r="Q422">
        <v>12490.374</v>
      </c>
      <c r="R422">
        <v>12490.374</v>
      </c>
      <c r="S422">
        <v>12490.374</v>
      </c>
      <c r="T422">
        <v>12490.374</v>
      </c>
      <c r="U422" t="s">
        <v>214</v>
      </c>
      <c r="V422">
        <v>0</v>
      </c>
      <c r="W422">
        <v>0</v>
      </c>
    </row>
    <row r="423" spans="1:23" x14ac:dyDescent="0.3">
      <c r="A423" t="s">
        <v>212</v>
      </c>
      <c r="H423">
        <v>2037</v>
      </c>
      <c r="I423">
        <v>2037</v>
      </c>
      <c r="J423" t="s">
        <v>252</v>
      </c>
      <c r="K423">
        <v>2</v>
      </c>
      <c r="L423" t="s">
        <v>210</v>
      </c>
      <c r="M423">
        <v>2023</v>
      </c>
      <c r="N423" t="s">
        <v>215</v>
      </c>
      <c r="O423">
        <v>11506.675999999999</v>
      </c>
      <c r="P423">
        <v>11506.675999999999</v>
      </c>
      <c r="Q423">
        <v>11506.675999999999</v>
      </c>
      <c r="R423">
        <v>11506.675999999999</v>
      </c>
      <c r="S423">
        <v>11506.675999999999</v>
      </c>
      <c r="T423">
        <v>11506.675999999999</v>
      </c>
      <c r="U423" t="s">
        <v>214</v>
      </c>
      <c r="V423">
        <v>0</v>
      </c>
      <c r="W423">
        <v>0</v>
      </c>
    </row>
    <row r="424" spans="1:23" x14ac:dyDescent="0.3">
      <c r="A424" t="s">
        <v>212</v>
      </c>
      <c r="H424">
        <v>2037</v>
      </c>
      <c r="I424">
        <v>2037</v>
      </c>
      <c r="J424" t="s">
        <v>252</v>
      </c>
      <c r="K424">
        <v>11</v>
      </c>
      <c r="L424" t="s">
        <v>216</v>
      </c>
      <c r="M424">
        <v>2023</v>
      </c>
      <c r="N424" t="s">
        <v>211</v>
      </c>
      <c r="O424">
        <v>12490.374</v>
      </c>
      <c r="P424">
        <v>12490.374</v>
      </c>
      <c r="Q424">
        <v>12490.374</v>
      </c>
      <c r="R424">
        <v>12490.374</v>
      </c>
      <c r="S424">
        <v>12490.374</v>
      </c>
      <c r="T424">
        <v>12490.374</v>
      </c>
      <c r="U424" t="s">
        <v>214</v>
      </c>
      <c r="V424">
        <v>0</v>
      </c>
      <c r="W424">
        <v>0</v>
      </c>
    </row>
    <row r="425" spans="1:23" x14ac:dyDescent="0.3">
      <c r="A425" t="s">
        <v>212</v>
      </c>
      <c r="H425">
        <v>2037</v>
      </c>
      <c r="I425">
        <v>2037</v>
      </c>
      <c r="J425" t="s">
        <v>252</v>
      </c>
      <c r="K425">
        <v>12</v>
      </c>
      <c r="L425" t="s">
        <v>216</v>
      </c>
      <c r="M425">
        <v>2023</v>
      </c>
      <c r="N425" t="s">
        <v>215</v>
      </c>
      <c r="O425">
        <v>11506.675999999999</v>
      </c>
      <c r="P425">
        <v>11506.675999999999</v>
      </c>
      <c r="Q425">
        <v>11506.675999999999</v>
      </c>
      <c r="R425">
        <v>11506.675999999999</v>
      </c>
      <c r="S425">
        <v>11506.675999999999</v>
      </c>
      <c r="T425">
        <v>11506.675999999999</v>
      </c>
      <c r="U425" t="s">
        <v>214</v>
      </c>
      <c r="V425">
        <v>0</v>
      </c>
      <c r="W425">
        <v>0</v>
      </c>
    </row>
    <row r="426" spans="1:23" x14ac:dyDescent="0.3">
      <c r="A426" t="s">
        <v>212</v>
      </c>
      <c r="H426">
        <v>2037</v>
      </c>
      <c r="I426">
        <v>2037</v>
      </c>
      <c r="J426" t="s">
        <v>252</v>
      </c>
      <c r="K426">
        <v>21</v>
      </c>
      <c r="L426" t="s">
        <v>217</v>
      </c>
      <c r="M426">
        <v>2023</v>
      </c>
      <c r="N426" t="s">
        <v>211</v>
      </c>
      <c r="O426">
        <v>3421074.4109999998</v>
      </c>
      <c r="P426">
        <v>3421074.4109999998</v>
      </c>
      <c r="Q426">
        <v>3421074.4109999998</v>
      </c>
      <c r="R426">
        <v>3421074.4109999998</v>
      </c>
      <c r="S426">
        <v>3421074.4109999998</v>
      </c>
      <c r="T426">
        <v>3421074.4109999998</v>
      </c>
      <c r="U426" t="s">
        <v>214</v>
      </c>
      <c r="V426">
        <v>0</v>
      </c>
      <c r="W426">
        <v>0</v>
      </c>
    </row>
    <row r="427" spans="1:23" x14ac:dyDescent="0.3">
      <c r="A427" t="s">
        <v>212</v>
      </c>
      <c r="H427">
        <v>2037</v>
      </c>
      <c r="I427">
        <v>2037</v>
      </c>
      <c r="J427" t="s">
        <v>252</v>
      </c>
      <c r="K427">
        <v>22</v>
      </c>
      <c r="L427" t="s">
        <v>217</v>
      </c>
      <c r="M427">
        <v>2023</v>
      </c>
      <c r="N427" t="s">
        <v>215</v>
      </c>
      <c r="O427">
        <v>3142875.8990000002</v>
      </c>
      <c r="P427">
        <v>3142875.8990000002</v>
      </c>
      <c r="Q427">
        <v>3142875.8990000002</v>
      </c>
      <c r="R427">
        <v>3142875.8990000002</v>
      </c>
      <c r="S427">
        <v>3142875.8990000002</v>
      </c>
      <c r="T427">
        <v>3142875.8990000002</v>
      </c>
      <c r="U427" t="s">
        <v>214</v>
      </c>
      <c r="V427">
        <v>0</v>
      </c>
      <c r="W427">
        <v>0</v>
      </c>
    </row>
    <row r="428" spans="1:23" x14ac:dyDescent="0.3">
      <c r="A428" t="s">
        <v>212</v>
      </c>
      <c r="H428">
        <v>2037</v>
      </c>
      <c r="I428">
        <v>2037</v>
      </c>
      <c r="J428" t="s">
        <v>252</v>
      </c>
      <c r="K428">
        <v>100</v>
      </c>
      <c r="L428" t="s">
        <v>210</v>
      </c>
      <c r="M428">
        <v>2022</v>
      </c>
      <c r="N428" t="s">
        <v>211</v>
      </c>
      <c r="O428">
        <v>7337.1869999999999</v>
      </c>
      <c r="P428">
        <v>7337.1869999999999</v>
      </c>
      <c r="Q428">
        <v>7337.1869999999999</v>
      </c>
      <c r="R428">
        <v>7337.1869999999999</v>
      </c>
      <c r="S428">
        <v>7337.1869999999999</v>
      </c>
      <c r="T428">
        <v>7337.1869999999999</v>
      </c>
      <c r="U428" t="s">
        <v>214</v>
      </c>
      <c r="V428">
        <v>0</v>
      </c>
      <c r="W428">
        <v>0</v>
      </c>
    </row>
    <row r="429" spans="1:23" x14ac:dyDescent="0.3">
      <c r="A429" t="s">
        <v>212</v>
      </c>
      <c r="H429">
        <v>2037</v>
      </c>
      <c r="I429">
        <v>2037</v>
      </c>
      <c r="J429" t="s">
        <v>252</v>
      </c>
      <c r="K429">
        <v>200</v>
      </c>
      <c r="L429" t="s">
        <v>210</v>
      </c>
      <c r="M429">
        <v>2022</v>
      </c>
      <c r="N429" t="s">
        <v>215</v>
      </c>
      <c r="O429">
        <v>6789.2911999999997</v>
      </c>
      <c r="P429">
        <v>6789.2911999999997</v>
      </c>
      <c r="Q429">
        <v>6789.2911999999997</v>
      </c>
      <c r="R429">
        <v>6789.2911999999997</v>
      </c>
      <c r="S429">
        <v>6789.2911999999997</v>
      </c>
      <c r="T429">
        <v>6789.2911999999997</v>
      </c>
      <c r="U429" t="s">
        <v>214</v>
      </c>
      <c r="V429">
        <v>0</v>
      </c>
      <c r="W429">
        <v>0</v>
      </c>
    </row>
    <row r="430" spans="1:23" x14ac:dyDescent="0.3">
      <c r="A430" t="s">
        <v>212</v>
      </c>
      <c r="H430">
        <v>2037</v>
      </c>
      <c r="I430">
        <v>2037</v>
      </c>
      <c r="J430" t="s">
        <v>252</v>
      </c>
      <c r="K430">
        <v>1100</v>
      </c>
      <c r="L430" t="s">
        <v>216</v>
      </c>
      <c r="M430">
        <v>2022</v>
      </c>
      <c r="N430" t="s">
        <v>211</v>
      </c>
      <c r="O430">
        <v>7337.1869999999999</v>
      </c>
      <c r="P430">
        <v>7337.1869999999999</v>
      </c>
      <c r="Q430">
        <v>7337.1869999999999</v>
      </c>
      <c r="R430">
        <v>7337.1869999999999</v>
      </c>
      <c r="S430">
        <v>7337.1869999999999</v>
      </c>
      <c r="T430">
        <v>7337.1869999999999</v>
      </c>
      <c r="U430" t="s">
        <v>214</v>
      </c>
      <c r="V430">
        <v>0</v>
      </c>
      <c r="W430">
        <v>0</v>
      </c>
    </row>
    <row r="431" spans="1:23" x14ac:dyDescent="0.3">
      <c r="A431" t="s">
        <v>212</v>
      </c>
      <c r="H431">
        <v>2037</v>
      </c>
      <c r="I431">
        <v>2037</v>
      </c>
      <c r="J431" t="s">
        <v>252</v>
      </c>
      <c r="K431">
        <v>1200</v>
      </c>
      <c r="L431" t="s">
        <v>216</v>
      </c>
      <c r="M431">
        <v>2022</v>
      </c>
      <c r="N431" t="s">
        <v>215</v>
      </c>
      <c r="O431">
        <v>6789.2911999999997</v>
      </c>
      <c r="P431">
        <v>6789.2911999999997</v>
      </c>
      <c r="Q431">
        <v>6789.2911999999997</v>
      </c>
      <c r="R431">
        <v>6789.2911999999997</v>
      </c>
      <c r="S431">
        <v>6789.2911999999997</v>
      </c>
      <c r="T431">
        <v>6789.2911999999997</v>
      </c>
      <c r="U431" t="s">
        <v>214</v>
      </c>
      <c r="V431">
        <v>0</v>
      </c>
      <c r="W431">
        <v>0</v>
      </c>
    </row>
    <row r="432" spans="1:23" x14ac:dyDescent="0.3">
      <c r="A432" t="s">
        <v>212</v>
      </c>
      <c r="H432">
        <v>2037</v>
      </c>
      <c r="I432">
        <v>2037</v>
      </c>
      <c r="J432" t="s">
        <v>252</v>
      </c>
      <c r="K432">
        <v>2100</v>
      </c>
      <c r="L432" t="s">
        <v>217</v>
      </c>
      <c r="M432">
        <v>2022</v>
      </c>
      <c r="N432" t="s">
        <v>211</v>
      </c>
      <c r="O432">
        <v>3045837.5109999999</v>
      </c>
      <c r="P432">
        <v>3045837.5109999999</v>
      </c>
      <c r="Q432">
        <v>3045837.5109999999</v>
      </c>
      <c r="R432">
        <v>3045837.5109999999</v>
      </c>
      <c r="S432">
        <v>3045837.5109999999</v>
      </c>
      <c r="T432">
        <v>3045837.5109999999</v>
      </c>
      <c r="U432" t="s">
        <v>214</v>
      </c>
      <c r="V432">
        <v>0</v>
      </c>
      <c r="W432">
        <v>0</v>
      </c>
    </row>
    <row r="433" spans="1:23" x14ac:dyDescent="0.3">
      <c r="A433" t="s">
        <v>212</v>
      </c>
      <c r="H433">
        <v>2037</v>
      </c>
      <c r="I433">
        <v>2037</v>
      </c>
      <c r="J433" t="s">
        <v>252</v>
      </c>
      <c r="K433">
        <v>2200</v>
      </c>
      <c r="L433" t="s">
        <v>217</v>
      </c>
      <c r="M433">
        <v>2022</v>
      </c>
      <c r="N433" t="s">
        <v>215</v>
      </c>
      <c r="O433">
        <v>2794505.5129999998</v>
      </c>
      <c r="P433">
        <v>2794505.5129999998</v>
      </c>
      <c r="Q433">
        <v>2794505.5129999998</v>
      </c>
      <c r="R433">
        <v>2794505.5129999998</v>
      </c>
      <c r="S433">
        <v>2794505.5129999998</v>
      </c>
      <c r="T433">
        <v>2794505.5129999998</v>
      </c>
      <c r="U433" t="s">
        <v>214</v>
      </c>
      <c r="V433">
        <v>0</v>
      </c>
      <c r="W433">
        <v>0</v>
      </c>
    </row>
    <row r="434" spans="1:23" x14ac:dyDescent="0.3">
      <c r="A434" t="s">
        <v>212</v>
      </c>
      <c r="H434">
        <v>2100</v>
      </c>
      <c r="I434">
        <v>2100</v>
      </c>
      <c r="J434" t="s">
        <v>253</v>
      </c>
      <c r="K434">
        <v>1</v>
      </c>
      <c r="L434" t="s">
        <v>210</v>
      </c>
      <c r="M434">
        <v>2023</v>
      </c>
      <c r="N434" t="s">
        <v>211</v>
      </c>
      <c r="O434">
        <v>12490.374</v>
      </c>
      <c r="P434">
        <v>12490.374</v>
      </c>
      <c r="Q434">
        <v>12490.374</v>
      </c>
      <c r="R434">
        <v>12490.374</v>
      </c>
      <c r="S434">
        <v>12490.374</v>
      </c>
      <c r="T434">
        <v>12490.374</v>
      </c>
      <c r="U434" t="s">
        <v>214</v>
      </c>
      <c r="V434">
        <v>0</v>
      </c>
      <c r="W434">
        <v>0</v>
      </c>
    </row>
    <row r="435" spans="1:23" x14ac:dyDescent="0.3">
      <c r="A435" t="s">
        <v>212</v>
      </c>
      <c r="H435">
        <v>2100</v>
      </c>
      <c r="I435">
        <v>2100</v>
      </c>
      <c r="J435" t="s">
        <v>253</v>
      </c>
      <c r="K435">
        <v>2</v>
      </c>
      <c r="L435" t="s">
        <v>210</v>
      </c>
      <c r="M435">
        <v>2023</v>
      </c>
      <c r="N435" t="s">
        <v>215</v>
      </c>
      <c r="O435">
        <v>11506.675999999999</v>
      </c>
      <c r="P435">
        <v>11506.675999999999</v>
      </c>
      <c r="Q435">
        <v>11506.675999999999</v>
      </c>
      <c r="R435">
        <v>11506.675999999999</v>
      </c>
      <c r="S435">
        <v>11506.675999999999</v>
      </c>
      <c r="T435">
        <v>11506.675999999999</v>
      </c>
      <c r="U435" t="s">
        <v>214</v>
      </c>
      <c r="V435">
        <v>0</v>
      </c>
      <c r="W435">
        <v>0</v>
      </c>
    </row>
    <row r="436" spans="1:23" x14ac:dyDescent="0.3">
      <c r="A436" t="s">
        <v>212</v>
      </c>
      <c r="H436">
        <v>2100</v>
      </c>
      <c r="I436">
        <v>2100</v>
      </c>
      <c r="J436" t="s">
        <v>253</v>
      </c>
      <c r="K436">
        <v>11</v>
      </c>
      <c r="L436" t="s">
        <v>216</v>
      </c>
      <c r="M436">
        <v>2023</v>
      </c>
      <c r="N436" t="s">
        <v>211</v>
      </c>
      <c r="O436">
        <v>12490.374</v>
      </c>
      <c r="P436">
        <v>12490.374</v>
      </c>
      <c r="Q436">
        <v>12490.374</v>
      </c>
      <c r="R436">
        <v>12490.374</v>
      </c>
      <c r="S436">
        <v>12490.374</v>
      </c>
      <c r="T436">
        <v>12490.374</v>
      </c>
      <c r="U436" t="s">
        <v>214</v>
      </c>
      <c r="V436">
        <v>0</v>
      </c>
      <c r="W436">
        <v>0</v>
      </c>
    </row>
    <row r="437" spans="1:23" x14ac:dyDescent="0.3">
      <c r="A437" t="s">
        <v>212</v>
      </c>
      <c r="H437">
        <v>2100</v>
      </c>
      <c r="I437">
        <v>2100</v>
      </c>
      <c r="J437" t="s">
        <v>253</v>
      </c>
      <c r="K437">
        <v>12</v>
      </c>
      <c r="L437" t="s">
        <v>216</v>
      </c>
      <c r="M437">
        <v>2023</v>
      </c>
      <c r="N437" t="s">
        <v>215</v>
      </c>
      <c r="O437">
        <v>11506.675999999999</v>
      </c>
      <c r="P437">
        <v>11506.675999999999</v>
      </c>
      <c r="Q437">
        <v>11506.675999999999</v>
      </c>
      <c r="R437">
        <v>11506.675999999999</v>
      </c>
      <c r="S437">
        <v>11506.675999999999</v>
      </c>
      <c r="T437">
        <v>11506.675999999999</v>
      </c>
      <c r="U437" t="s">
        <v>214</v>
      </c>
      <c r="V437">
        <v>0</v>
      </c>
      <c r="W437">
        <v>0</v>
      </c>
    </row>
    <row r="438" spans="1:23" x14ac:dyDescent="0.3">
      <c r="A438" t="s">
        <v>212</v>
      </c>
      <c r="H438">
        <v>2100</v>
      </c>
      <c r="I438">
        <v>2100</v>
      </c>
      <c r="J438" t="s">
        <v>253</v>
      </c>
      <c r="K438">
        <v>21</v>
      </c>
      <c r="L438" t="s">
        <v>217</v>
      </c>
      <c r="M438">
        <v>2023</v>
      </c>
      <c r="N438" t="s">
        <v>211</v>
      </c>
      <c r="O438">
        <v>3421074.4109999998</v>
      </c>
      <c r="P438">
        <v>3421074.4109999998</v>
      </c>
      <c r="Q438">
        <v>3421074.4109999998</v>
      </c>
      <c r="R438">
        <v>3421074.4109999998</v>
      </c>
      <c r="S438">
        <v>3421074.4109999998</v>
      </c>
      <c r="T438">
        <v>3421074.4109999998</v>
      </c>
      <c r="U438" t="s">
        <v>214</v>
      </c>
      <c r="V438">
        <v>0</v>
      </c>
      <c r="W438">
        <v>0</v>
      </c>
    </row>
    <row r="439" spans="1:23" x14ac:dyDescent="0.3">
      <c r="A439" t="s">
        <v>212</v>
      </c>
      <c r="H439">
        <v>2100</v>
      </c>
      <c r="I439">
        <v>2100</v>
      </c>
      <c r="J439" t="s">
        <v>253</v>
      </c>
      <c r="K439">
        <v>22</v>
      </c>
      <c r="L439" t="s">
        <v>217</v>
      </c>
      <c r="M439">
        <v>2023</v>
      </c>
      <c r="N439" t="s">
        <v>215</v>
      </c>
      <c r="O439">
        <v>3142875.8990000002</v>
      </c>
      <c r="P439">
        <v>3142875.8990000002</v>
      </c>
      <c r="Q439">
        <v>3142875.8990000002</v>
      </c>
      <c r="R439">
        <v>3142875.8990000002</v>
      </c>
      <c r="S439">
        <v>3142875.8990000002</v>
      </c>
      <c r="T439">
        <v>3142875.8990000002</v>
      </c>
      <c r="U439" t="s">
        <v>214</v>
      </c>
      <c r="V439">
        <v>0</v>
      </c>
      <c r="W439">
        <v>0</v>
      </c>
    </row>
    <row r="440" spans="1:23" x14ac:dyDescent="0.3">
      <c r="A440" t="s">
        <v>212</v>
      </c>
      <c r="H440">
        <v>2100</v>
      </c>
      <c r="I440">
        <v>2100</v>
      </c>
      <c r="J440" t="s">
        <v>253</v>
      </c>
      <c r="K440">
        <v>100</v>
      </c>
      <c r="L440" t="s">
        <v>210</v>
      </c>
      <c r="M440">
        <v>2022</v>
      </c>
      <c r="N440" t="s">
        <v>211</v>
      </c>
      <c r="O440">
        <v>7337.1869999999999</v>
      </c>
      <c r="P440">
        <v>7337.1869999999999</v>
      </c>
      <c r="Q440">
        <v>7337.1869999999999</v>
      </c>
      <c r="R440">
        <v>7337.1869999999999</v>
      </c>
      <c r="S440">
        <v>7337.1869999999999</v>
      </c>
      <c r="T440">
        <v>7337.1869999999999</v>
      </c>
      <c r="U440" t="s">
        <v>214</v>
      </c>
      <c r="V440">
        <v>0</v>
      </c>
      <c r="W440">
        <v>0</v>
      </c>
    </row>
    <row r="441" spans="1:23" x14ac:dyDescent="0.3">
      <c r="A441" t="s">
        <v>212</v>
      </c>
      <c r="H441">
        <v>2100</v>
      </c>
      <c r="I441">
        <v>2100</v>
      </c>
      <c r="J441" t="s">
        <v>253</v>
      </c>
      <c r="K441">
        <v>200</v>
      </c>
      <c r="L441" t="s">
        <v>210</v>
      </c>
      <c r="M441">
        <v>2022</v>
      </c>
      <c r="N441" t="s">
        <v>215</v>
      </c>
      <c r="O441">
        <v>6789.2911999999997</v>
      </c>
      <c r="P441">
        <v>6789.2911999999997</v>
      </c>
      <c r="Q441">
        <v>6789.2911999999997</v>
      </c>
      <c r="R441">
        <v>6789.2911999999997</v>
      </c>
      <c r="S441">
        <v>6789.2911999999997</v>
      </c>
      <c r="T441">
        <v>6789.2911999999997</v>
      </c>
      <c r="U441" t="s">
        <v>214</v>
      </c>
      <c r="V441">
        <v>0</v>
      </c>
      <c r="W441">
        <v>0</v>
      </c>
    </row>
    <row r="442" spans="1:23" x14ac:dyDescent="0.3">
      <c r="A442" t="s">
        <v>212</v>
      </c>
      <c r="H442">
        <v>2100</v>
      </c>
      <c r="I442">
        <v>2100</v>
      </c>
      <c r="J442" t="s">
        <v>253</v>
      </c>
      <c r="K442">
        <v>1100</v>
      </c>
      <c r="L442" t="s">
        <v>216</v>
      </c>
      <c r="M442">
        <v>2022</v>
      </c>
      <c r="N442" t="s">
        <v>211</v>
      </c>
      <c r="O442">
        <v>7337.1869999999999</v>
      </c>
      <c r="P442">
        <v>7337.1869999999999</v>
      </c>
      <c r="Q442">
        <v>7337.1869999999999</v>
      </c>
      <c r="R442">
        <v>7337.1869999999999</v>
      </c>
      <c r="S442">
        <v>7337.1869999999999</v>
      </c>
      <c r="T442">
        <v>7337.1869999999999</v>
      </c>
      <c r="U442" t="s">
        <v>214</v>
      </c>
      <c r="V442">
        <v>0</v>
      </c>
      <c r="W442">
        <v>0</v>
      </c>
    </row>
    <row r="443" spans="1:23" x14ac:dyDescent="0.3">
      <c r="A443" t="s">
        <v>212</v>
      </c>
      <c r="H443">
        <v>2100</v>
      </c>
      <c r="I443">
        <v>2100</v>
      </c>
      <c r="J443" t="s">
        <v>253</v>
      </c>
      <c r="K443">
        <v>1200</v>
      </c>
      <c r="L443" t="s">
        <v>216</v>
      </c>
      <c r="M443">
        <v>2022</v>
      </c>
      <c r="N443" t="s">
        <v>215</v>
      </c>
      <c r="O443">
        <v>6789.2911999999997</v>
      </c>
      <c r="P443">
        <v>6789.2911999999997</v>
      </c>
      <c r="Q443">
        <v>6789.2911999999997</v>
      </c>
      <c r="R443">
        <v>6789.2911999999997</v>
      </c>
      <c r="S443">
        <v>6789.2911999999997</v>
      </c>
      <c r="T443">
        <v>6789.2911999999997</v>
      </c>
      <c r="U443" t="s">
        <v>214</v>
      </c>
      <c r="V443">
        <v>0</v>
      </c>
      <c r="W443">
        <v>0</v>
      </c>
    </row>
    <row r="444" spans="1:23" x14ac:dyDescent="0.3">
      <c r="A444" t="s">
        <v>212</v>
      </c>
      <c r="H444">
        <v>2100</v>
      </c>
      <c r="I444">
        <v>2100</v>
      </c>
      <c r="J444" t="s">
        <v>253</v>
      </c>
      <c r="K444">
        <v>2100</v>
      </c>
      <c r="L444" t="s">
        <v>217</v>
      </c>
      <c r="M444">
        <v>2022</v>
      </c>
      <c r="N444" t="s">
        <v>211</v>
      </c>
      <c r="O444">
        <v>3045837.5109999999</v>
      </c>
      <c r="P444">
        <v>3045837.5109999999</v>
      </c>
      <c r="Q444">
        <v>3045837.5109999999</v>
      </c>
      <c r="R444">
        <v>3045837.5109999999</v>
      </c>
      <c r="S444">
        <v>3045837.5109999999</v>
      </c>
      <c r="T444">
        <v>3045837.5109999999</v>
      </c>
      <c r="U444" t="s">
        <v>214</v>
      </c>
      <c r="V444">
        <v>0</v>
      </c>
      <c r="W444">
        <v>0</v>
      </c>
    </row>
    <row r="445" spans="1:23" x14ac:dyDescent="0.3">
      <c r="A445" t="s">
        <v>212</v>
      </c>
      <c r="H445">
        <v>2100</v>
      </c>
      <c r="I445">
        <v>2100</v>
      </c>
      <c r="J445" t="s">
        <v>253</v>
      </c>
      <c r="K445">
        <v>2200</v>
      </c>
      <c r="L445" t="s">
        <v>217</v>
      </c>
      <c r="M445">
        <v>2022</v>
      </c>
      <c r="N445" t="s">
        <v>215</v>
      </c>
      <c r="O445">
        <v>2794505.5129999998</v>
      </c>
      <c r="P445">
        <v>2794505.5129999998</v>
      </c>
      <c r="Q445">
        <v>2794505.5129999998</v>
      </c>
      <c r="R445">
        <v>2794505.5129999998</v>
      </c>
      <c r="S445">
        <v>2794505.5129999998</v>
      </c>
      <c r="T445">
        <v>2794505.5129999998</v>
      </c>
      <c r="U445" t="s">
        <v>214</v>
      </c>
      <c r="V445">
        <v>0</v>
      </c>
      <c r="W445">
        <v>0</v>
      </c>
    </row>
    <row r="446" spans="1:23" x14ac:dyDescent="0.3">
      <c r="A446" t="s">
        <v>212</v>
      </c>
      <c r="H446">
        <v>2101</v>
      </c>
      <c r="I446">
        <v>2101</v>
      </c>
      <c r="J446" t="s">
        <v>254</v>
      </c>
      <c r="K446">
        <v>1</v>
      </c>
      <c r="L446" t="s">
        <v>210</v>
      </c>
      <c r="M446">
        <v>2023</v>
      </c>
      <c r="N446" t="s">
        <v>211</v>
      </c>
      <c r="O446">
        <v>12490.374</v>
      </c>
      <c r="P446">
        <v>12490.374</v>
      </c>
      <c r="Q446">
        <v>12490.374</v>
      </c>
      <c r="R446">
        <v>12490.374</v>
      </c>
      <c r="S446">
        <v>12490.374</v>
      </c>
      <c r="T446">
        <v>12490.374</v>
      </c>
      <c r="U446" t="s">
        <v>214</v>
      </c>
      <c r="V446">
        <v>0</v>
      </c>
      <c r="W446">
        <v>0</v>
      </c>
    </row>
    <row r="447" spans="1:23" x14ac:dyDescent="0.3">
      <c r="A447" t="s">
        <v>212</v>
      </c>
      <c r="H447">
        <v>2101</v>
      </c>
      <c r="I447">
        <v>2101</v>
      </c>
      <c r="J447" t="s">
        <v>254</v>
      </c>
      <c r="K447">
        <v>2</v>
      </c>
      <c r="L447" t="s">
        <v>210</v>
      </c>
      <c r="M447">
        <v>2023</v>
      </c>
      <c r="N447" t="s">
        <v>215</v>
      </c>
      <c r="O447">
        <v>11506.675999999999</v>
      </c>
      <c r="P447">
        <v>11506.675999999999</v>
      </c>
      <c r="Q447">
        <v>11506.675999999999</v>
      </c>
      <c r="R447">
        <v>11506.675999999999</v>
      </c>
      <c r="S447">
        <v>11506.675999999999</v>
      </c>
      <c r="T447">
        <v>11506.675999999999</v>
      </c>
      <c r="U447" t="s">
        <v>214</v>
      </c>
      <c r="V447">
        <v>0</v>
      </c>
      <c r="W447">
        <v>0</v>
      </c>
    </row>
    <row r="448" spans="1:23" x14ac:dyDescent="0.3">
      <c r="A448" t="s">
        <v>212</v>
      </c>
      <c r="H448">
        <v>2101</v>
      </c>
      <c r="I448">
        <v>2101</v>
      </c>
      <c r="J448" t="s">
        <v>254</v>
      </c>
      <c r="K448">
        <v>11</v>
      </c>
      <c r="L448" t="s">
        <v>216</v>
      </c>
      <c r="M448">
        <v>2023</v>
      </c>
      <c r="N448" t="s">
        <v>211</v>
      </c>
      <c r="O448">
        <v>12490.374</v>
      </c>
      <c r="P448">
        <v>12490.374</v>
      </c>
      <c r="Q448">
        <v>12490.374</v>
      </c>
      <c r="R448">
        <v>12490.374</v>
      </c>
      <c r="S448">
        <v>12490.374</v>
      </c>
      <c r="T448">
        <v>12490.374</v>
      </c>
      <c r="U448" t="s">
        <v>214</v>
      </c>
      <c r="V448">
        <v>0</v>
      </c>
      <c r="W448">
        <v>0</v>
      </c>
    </row>
    <row r="449" spans="1:23" x14ac:dyDescent="0.3">
      <c r="A449" t="s">
        <v>212</v>
      </c>
      <c r="H449">
        <v>2101</v>
      </c>
      <c r="I449">
        <v>2101</v>
      </c>
      <c r="J449" t="s">
        <v>254</v>
      </c>
      <c r="K449">
        <v>12</v>
      </c>
      <c r="L449" t="s">
        <v>216</v>
      </c>
      <c r="M449">
        <v>2023</v>
      </c>
      <c r="N449" t="s">
        <v>215</v>
      </c>
      <c r="O449">
        <v>11506.675999999999</v>
      </c>
      <c r="P449">
        <v>11506.675999999999</v>
      </c>
      <c r="Q449">
        <v>11506.675999999999</v>
      </c>
      <c r="R449">
        <v>11506.675999999999</v>
      </c>
      <c r="S449">
        <v>11506.675999999999</v>
      </c>
      <c r="T449">
        <v>11506.675999999999</v>
      </c>
      <c r="U449" t="s">
        <v>214</v>
      </c>
      <c r="V449">
        <v>0</v>
      </c>
      <c r="W449">
        <v>0</v>
      </c>
    </row>
    <row r="450" spans="1:23" x14ac:dyDescent="0.3">
      <c r="A450" t="s">
        <v>212</v>
      </c>
      <c r="H450">
        <v>2101</v>
      </c>
      <c r="I450">
        <v>2101</v>
      </c>
      <c r="J450" t="s">
        <v>254</v>
      </c>
      <c r="K450">
        <v>21</v>
      </c>
      <c r="L450" t="s">
        <v>217</v>
      </c>
      <c r="M450">
        <v>2023</v>
      </c>
      <c r="N450" t="s">
        <v>211</v>
      </c>
      <c r="O450">
        <v>3421074.4109999998</v>
      </c>
      <c r="P450">
        <v>3421074.4109999998</v>
      </c>
      <c r="Q450">
        <v>3421074.4109999998</v>
      </c>
      <c r="R450">
        <v>3421074.4109999998</v>
      </c>
      <c r="S450">
        <v>3421074.4109999998</v>
      </c>
      <c r="T450">
        <v>3421074.4109999998</v>
      </c>
      <c r="U450" t="s">
        <v>214</v>
      </c>
      <c r="V450">
        <v>0</v>
      </c>
      <c r="W450">
        <v>0</v>
      </c>
    </row>
    <row r="451" spans="1:23" x14ac:dyDescent="0.3">
      <c r="A451" t="s">
        <v>212</v>
      </c>
      <c r="H451">
        <v>2101</v>
      </c>
      <c r="I451">
        <v>2101</v>
      </c>
      <c r="J451" t="s">
        <v>254</v>
      </c>
      <c r="K451">
        <v>22</v>
      </c>
      <c r="L451" t="s">
        <v>217</v>
      </c>
      <c r="M451">
        <v>2023</v>
      </c>
      <c r="N451" t="s">
        <v>215</v>
      </c>
      <c r="O451">
        <v>3142875.8990000002</v>
      </c>
      <c r="P451">
        <v>3142875.8990000002</v>
      </c>
      <c r="Q451">
        <v>3142875.8990000002</v>
      </c>
      <c r="R451">
        <v>3142875.8990000002</v>
      </c>
      <c r="S451">
        <v>3142875.8990000002</v>
      </c>
      <c r="T451">
        <v>3142875.8990000002</v>
      </c>
      <c r="U451" t="s">
        <v>214</v>
      </c>
      <c r="V451">
        <v>0</v>
      </c>
      <c r="W451">
        <v>0</v>
      </c>
    </row>
    <row r="452" spans="1:23" x14ac:dyDescent="0.3">
      <c r="A452" t="s">
        <v>212</v>
      </c>
      <c r="H452">
        <v>2101</v>
      </c>
      <c r="I452">
        <v>2101</v>
      </c>
      <c r="J452" t="s">
        <v>254</v>
      </c>
      <c r="K452">
        <v>100</v>
      </c>
      <c r="L452" t="s">
        <v>210</v>
      </c>
      <c r="M452">
        <v>2022</v>
      </c>
      <c r="N452" t="s">
        <v>211</v>
      </c>
      <c r="O452">
        <v>7337.1869999999999</v>
      </c>
      <c r="P452">
        <v>7337.1869999999999</v>
      </c>
      <c r="Q452">
        <v>7337.1869999999999</v>
      </c>
      <c r="R452">
        <v>7337.1869999999999</v>
      </c>
      <c r="S452">
        <v>7337.1869999999999</v>
      </c>
      <c r="T452">
        <v>7337.1869999999999</v>
      </c>
      <c r="U452" t="s">
        <v>214</v>
      </c>
      <c r="V452">
        <v>0</v>
      </c>
      <c r="W452">
        <v>0</v>
      </c>
    </row>
    <row r="453" spans="1:23" x14ac:dyDescent="0.3">
      <c r="A453" t="s">
        <v>212</v>
      </c>
      <c r="H453">
        <v>2101</v>
      </c>
      <c r="I453">
        <v>2101</v>
      </c>
      <c r="J453" t="s">
        <v>254</v>
      </c>
      <c r="K453">
        <v>200</v>
      </c>
      <c r="L453" t="s">
        <v>210</v>
      </c>
      <c r="M453">
        <v>2022</v>
      </c>
      <c r="N453" t="s">
        <v>215</v>
      </c>
      <c r="O453">
        <v>6789.2911999999997</v>
      </c>
      <c r="P453">
        <v>6789.2911999999997</v>
      </c>
      <c r="Q453">
        <v>6789.2911999999997</v>
      </c>
      <c r="R453">
        <v>6789.2911999999997</v>
      </c>
      <c r="S453">
        <v>6789.2911999999997</v>
      </c>
      <c r="T453">
        <v>6789.2911999999997</v>
      </c>
      <c r="U453" t="s">
        <v>214</v>
      </c>
      <c r="V453">
        <v>0</v>
      </c>
      <c r="W453">
        <v>0</v>
      </c>
    </row>
    <row r="454" spans="1:23" x14ac:dyDescent="0.3">
      <c r="A454" t="s">
        <v>212</v>
      </c>
      <c r="H454">
        <v>2101</v>
      </c>
      <c r="I454">
        <v>2101</v>
      </c>
      <c r="J454" t="s">
        <v>254</v>
      </c>
      <c r="K454">
        <v>1100</v>
      </c>
      <c r="L454" t="s">
        <v>216</v>
      </c>
      <c r="M454">
        <v>2022</v>
      </c>
      <c r="N454" t="s">
        <v>211</v>
      </c>
      <c r="O454">
        <v>7337.1869999999999</v>
      </c>
      <c r="P454">
        <v>7337.1869999999999</v>
      </c>
      <c r="Q454">
        <v>7337.1869999999999</v>
      </c>
      <c r="R454">
        <v>7337.1869999999999</v>
      </c>
      <c r="S454">
        <v>7337.1869999999999</v>
      </c>
      <c r="T454">
        <v>7337.1869999999999</v>
      </c>
      <c r="U454" t="s">
        <v>214</v>
      </c>
      <c r="V454">
        <v>0</v>
      </c>
      <c r="W454">
        <v>0</v>
      </c>
    </row>
    <row r="455" spans="1:23" x14ac:dyDescent="0.3">
      <c r="A455" t="s">
        <v>212</v>
      </c>
      <c r="H455">
        <v>2101</v>
      </c>
      <c r="I455">
        <v>2101</v>
      </c>
      <c r="J455" t="s">
        <v>254</v>
      </c>
      <c r="K455">
        <v>1200</v>
      </c>
      <c r="L455" t="s">
        <v>216</v>
      </c>
      <c r="M455">
        <v>2022</v>
      </c>
      <c r="N455" t="s">
        <v>215</v>
      </c>
      <c r="O455">
        <v>6789.2911999999997</v>
      </c>
      <c r="P455">
        <v>6789.2911999999997</v>
      </c>
      <c r="Q455">
        <v>6789.2911999999997</v>
      </c>
      <c r="R455">
        <v>6789.2911999999997</v>
      </c>
      <c r="S455">
        <v>6789.2911999999997</v>
      </c>
      <c r="T455">
        <v>6789.2911999999997</v>
      </c>
      <c r="U455" t="s">
        <v>214</v>
      </c>
      <c r="V455">
        <v>0</v>
      </c>
      <c r="W455">
        <v>0</v>
      </c>
    </row>
    <row r="456" spans="1:23" x14ac:dyDescent="0.3">
      <c r="A456" t="s">
        <v>212</v>
      </c>
      <c r="H456">
        <v>2101</v>
      </c>
      <c r="I456">
        <v>2101</v>
      </c>
      <c r="J456" t="s">
        <v>254</v>
      </c>
      <c r="K456">
        <v>2100</v>
      </c>
      <c r="L456" t="s">
        <v>217</v>
      </c>
      <c r="M456">
        <v>2022</v>
      </c>
      <c r="N456" t="s">
        <v>211</v>
      </c>
      <c r="O456">
        <v>3045837.5109999999</v>
      </c>
      <c r="P456">
        <v>3045837.5109999999</v>
      </c>
      <c r="Q456">
        <v>3045837.5109999999</v>
      </c>
      <c r="R456">
        <v>3045837.5109999999</v>
      </c>
      <c r="S456">
        <v>3045837.5109999999</v>
      </c>
      <c r="T456">
        <v>3045837.5109999999</v>
      </c>
      <c r="U456" t="s">
        <v>214</v>
      </c>
      <c r="V456">
        <v>0</v>
      </c>
      <c r="W456">
        <v>0</v>
      </c>
    </row>
    <row r="457" spans="1:23" x14ac:dyDescent="0.3">
      <c r="A457" t="s">
        <v>212</v>
      </c>
      <c r="H457">
        <v>2101</v>
      </c>
      <c r="I457">
        <v>2101</v>
      </c>
      <c r="J457" t="s">
        <v>254</v>
      </c>
      <c r="K457">
        <v>2200</v>
      </c>
      <c r="L457" t="s">
        <v>217</v>
      </c>
      <c r="M457">
        <v>2022</v>
      </c>
      <c r="N457" t="s">
        <v>215</v>
      </c>
      <c r="O457">
        <v>2794505.5129999998</v>
      </c>
      <c r="P457">
        <v>2794505.5129999998</v>
      </c>
      <c r="Q457">
        <v>2794505.5129999998</v>
      </c>
      <c r="R457">
        <v>2794505.5129999998</v>
      </c>
      <c r="S457">
        <v>2794505.5129999998</v>
      </c>
      <c r="T457">
        <v>2794505.5129999998</v>
      </c>
      <c r="U457" t="s">
        <v>214</v>
      </c>
      <c r="V457">
        <v>0</v>
      </c>
      <c r="W457">
        <v>0</v>
      </c>
    </row>
    <row r="458" spans="1:23" x14ac:dyDescent="0.3">
      <c r="A458" t="s">
        <v>212</v>
      </c>
      <c r="H458">
        <v>2102</v>
      </c>
      <c r="I458">
        <v>2102</v>
      </c>
      <c r="J458" t="s">
        <v>255</v>
      </c>
      <c r="K458">
        <v>1</v>
      </c>
      <c r="L458" t="s">
        <v>210</v>
      </c>
      <c r="M458">
        <v>2023</v>
      </c>
      <c r="N458" t="s">
        <v>211</v>
      </c>
      <c r="O458">
        <v>12490.374</v>
      </c>
      <c r="P458">
        <v>12490.374</v>
      </c>
      <c r="Q458">
        <v>12490.374</v>
      </c>
      <c r="R458">
        <v>12490.374</v>
      </c>
      <c r="S458">
        <v>12490.374</v>
      </c>
      <c r="T458">
        <v>12490.374</v>
      </c>
      <c r="U458" t="s">
        <v>214</v>
      </c>
      <c r="V458">
        <v>0</v>
      </c>
      <c r="W458">
        <v>0</v>
      </c>
    </row>
    <row r="459" spans="1:23" x14ac:dyDescent="0.3">
      <c r="A459" t="s">
        <v>212</v>
      </c>
      <c r="H459">
        <v>2102</v>
      </c>
      <c r="I459">
        <v>2102</v>
      </c>
      <c r="J459" t="s">
        <v>255</v>
      </c>
      <c r="K459">
        <v>2</v>
      </c>
      <c r="L459" t="s">
        <v>210</v>
      </c>
      <c r="M459">
        <v>2023</v>
      </c>
      <c r="N459" t="s">
        <v>215</v>
      </c>
      <c r="O459">
        <v>11506.675999999999</v>
      </c>
      <c r="P459">
        <v>11506.675999999999</v>
      </c>
      <c r="Q459">
        <v>11506.675999999999</v>
      </c>
      <c r="R459">
        <v>11506.675999999999</v>
      </c>
      <c r="S459">
        <v>11506.675999999999</v>
      </c>
      <c r="T459">
        <v>11506.675999999999</v>
      </c>
      <c r="U459" t="s">
        <v>214</v>
      </c>
      <c r="V459">
        <v>0</v>
      </c>
      <c r="W459">
        <v>0</v>
      </c>
    </row>
    <row r="460" spans="1:23" x14ac:dyDescent="0.3">
      <c r="A460" t="s">
        <v>212</v>
      </c>
      <c r="H460">
        <v>2102</v>
      </c>
      <c r="I460">
        <v>2102</v>
      </c>
      <c r="J460" t="s">
        <v>255</v>
      </c>
      <c r="K460">
        <v>11</v>
      </c>
      <c r="L460" t="s">
        <v>216</v>
      </c>
      <c r="M460">
        <v>2023</v>
      </c>
      <c r="N460" t="s">
        <v>211</v>
      </c>
      <c r="O460">
        <v>12490.374</v>
      </c>
      <c r="P460">
        <v>12490.374</v>
      </c>
      <c r="Q460">
        <v>12490.374</v>
      </c>
      <c r="R460">
        <v>12490.374</v>
      </c>
      <c r="S460">
        <v>12490.374</v>
      </c>
      <c r="T460">
        <v>12490.374</v>
      </c>
      <c r="U460" t="s">
        <v>214</v>
      </c>
      <c r="V460">
        <v>0</v>
      </c>
      <c r="W460">
        <v>0</v>
      </c>
    </row>
    <row r="461" spans="1:23" x14ac:dyDescent="0.3">
      <c r="A461" t="s">
        <v>212</v>
      </c>
      <c r="H461">
        <v>2102</v>
      </c>
      <c r="I461">
        <v>2102</v>
      </c>
      <c r="J461" t="s">
        <v>255</v>
      </c>
      <c r="K461">
        <v>12</v>
      </c>
      <c r="L461" t="s">
        <v>216</v>
      </c>
      <c r="M461">
        <v>2023</v>
      </c>
      <c r="N461" t="s">
        <v>215</v>
      </c>
      <c r="O461">
        <v>11506.675999999999</v>
      </c>
      <c r="P461">
        <v>11506.675999999999</v>
      </c>
      <c r="Q461">
        <v>11506.675999999999</v>
      </c>
      <c r="R461">
        <v>11506.675999999999</v>
      </c>
      <c r="S461">
        <v>11506.675999999999</v>
      </c>
      <c r="T461">
        <v>11506.675999999999</v>
      </c>
      <c r="U461" t="s">
        <v>214</v>
      </c>
      <c r="V461">
        <v>0</v>
      </c>
      <c r="W461">
        <v>0</v>
      </c>
    </row>
    <row r="462" spans="1:23" x14ac:dyDescent="0.3">
      <c r="A462" t="s">
        <v>212</v>
      </c>
      <c r="H462">
        <v>2102</v>
      </c>
      <c r="I462">
        <v>2102</v>
      </c>
      <c r="J462" t="s">
        <v>255</v>
      </c>
      <c r="K462">
        <v>21</v>
      </c>
      <c r="L462" t="s">
        <v>217</v>
      </c>
      <c r="M462">
        <v>2023</v>
      </c>
      <c r="N462" t="s">
        <v>211</v>
      </c>
      <c r="O462">
        <v>3421074.4109999998</v>
      </c>
      <c r="P462">
        <v>3421074.4109999998</v>
      </c>
      <c r="Q462">
        <v>3421074.4109999998</v>
      </c>
      <c r="R462">
        <v>3421074.4109999998</v>
      </c>
      <c r="S462">
        <v>3421074.4109999998</v>
      </c>
      <c r="T462">
        <v>3421074.4109999998</v>
      </c>
      <c r="U462" t="s">
        <v>214</v>
      </c>
      <c r="V462">
        <v>0</v>
      </c>
      <c r="W462">
        <v>0</v>
      </c>
    </row>
    <row r="463" spans="1:23" x14ac:dyDescent="0.3">
      <c r="A463" t="s">
        <v>212</v>
      </c>
      <c r="H463">
        <v>2102</v>
      </c>
      <c r="I463">
        <v>2102</v>
      </c>
      <c r="J463" t="s">
        <v>255</v>
      </c>
      <c r="K463">
        <v>22</v>
      </c>
      <c r="L463" t="s">
        <v>217</v>
      </c>
      <c r="M463">
        <v>2023</v>
      </c>
      <c r="N463" t="s">
        <v>215</v>
      </c>
      <c r="O463">
        <v>3142875.8990000002</v>
      </c>
      <c r="P463">
        <v>3142875.8990000002</v>
      </c>
      <c r="Q463">
        <v>3142875.8990000002</v>
      </c>
      <c r="R463">
        <v>3142875.8990000002</v>
      </c>
      <c r="S463">
        <v>3142875.8990000002</v>
      </c>
      <c r="T463">
        <v>3142875.8990000002</v>
      </c>
      <c r="U463" t="s">
        <v>214</v>
      </c>
      <c r="V463">
        <v>0</v>
      </c>
      <c r="W463">
        <v>0</v>
      </c>
    </row>
    <row r="464" spans="1:23" x14ac:dyDescent="0.3">
      <c r="A464" t="s">
        <v>212</v>
      </c>
      <c r="H464">
        <v>2102</v>
      </c>
      <c r="I464">
        <v>2102</v>
      </c>
      <c r="J464" t="s">
        <v>255</v>
      </c>
      <c r="K464">
        <v>100</v>
      </c>
      <c r="L464" t="s">
        <v>210</v>
      </c>
      <c r="M464">
        <v>2022</v>
      </c>
      <c r="N464" t="s">
        <v>211</v>
      </c>
      <c r="O464">
        <v>7337.1869999999999</v>
      </c>
      <c r="P464">
        <v>7337.1869999999999</v>
      </c>
      <c r="Q464">
        <v>7337.1869999999999</v>
      </c>
      <c r="R464">
        <v>7337.1869999999999</v>
      </c>
      <c r="S464">
        <v>7337.1869999999999</v>
      </c>
      <c r="T464">
        <v>7337.1869999999999</v>
      </c>
      <c r="U464" t="s">
        <v>214</v>
      </c>
      <c r="V464">
        <v>0</v>
      </c>
      <c r="W464">
        <v>0</v>
      </c>
    </row>
    <row r="465" spans="1:23" x14ac:dyDescent="0.3">
      <c r="A465" t="s">
        <v>212</v>
      </c>
      <c r="H465">
        <v>2102</v>
      </c>
      <c r="I465">
        <v>2102</v>
      </c>
      <c r="J465" t="s">
        <v>255</v>
      </c>
      <c r="K465">
        <v>200</v>
      </c>
      <c r="L465" t="s">
        <v>210</v>
      </c>
      <c r="M465">
        <v>2022</v>
      </c>
      <c r="N465" t="s">
        <v>215</v>
      </c>
      <c r="O465">
        <v>6789.2911999999997</v>
      </c>
      <c r="P465">
        <v>6789.2911999999997</v>
      </c>
      <c r="Q465">
        <v>6789.2911999999997</v>
      </c>
      <c r="R465">
        <v>6789.2911999999997</v>
      </c>
      <c r="S465">
        <v>6789.2911999999997</v>
      </c>
      <c r="T465">
        <v>6789.2911999999997</v>
      </c>
      <c r="U465" t="s">
        <v>214</v>
      </c>
      <c r="V465">
        <v>0</v>
      </c>
      <c r="W465">
        <v>0</v>
      </c>
    </row>
    <row r="466" spans="1:23" x14ac:dyDescent="0.3">
      <c r="A466" t="s">
        <v>212</v>
      </c>
      <c r="H466">
        <v>2102</v>
      </c>
      <c r="I466">
        <v>2102</v>
      </c>
      <c r="J466" t="s">
        <v>255</v>
      </c>
      <c r="K466">
        <v>1100</v>
      </c>
      <c r="L466" t="s">
        <v>216</v>
      </c>
      <c r="M466">
        <v>2022</v>
      </c>
      <c r="N466" t="s">
        <v>211</v>
      </c>
      <c r="O466">
        <v>7337.1869999999999</v>
      </c>
      <c r="P466">
        <v>7337.1869999999999</v>
      </c>
      <c r="Q466">
        <v>7337.1869999999999</v>
      </c>
      <c r="R466">
        <v>7337.1869999999999</v>
      </c>
      <c r="S466">
        <v>7337.1869999999999</v>
      </c>
      <c r="T466">
        <v>7337.1869999999999</v>
      </c>
      <c r="U466" t="s">
        <v>214</v>
      </c>
      <c r="V466">
        <v>0</v>
      </c>
      <c r="W466">
        <v>0</v>
      </c>
    </row>
    <row r="467" spans="1:23" x14ac:dyDescent="0.3">
      <c r="A467" t="s">
        <v>212</v>
      </c>
      <c r="H467">
        <v>2102</v>
      </c>
      <c r="I467">
        <v>2102</v>
      </c>
      <c r="J467" t="s">
        <v>255</v>
      </c>
      <c r="K467">
        <v>1200</v>
      </c>
      <c r="L467" t="s">
        <v>216</v>
      </c>
      <c r="M467">
        <v>2022</v>
      </c>
      <c r="N467" t="s">
        <v>215</v>
      </c>
      <c r="O467">
        <v>6789.2911999999997</v>
      </c>
      <c r="P467">
        <v>6789.2911999999997</v>
      </c>
      <c r="Q467">
        <v>6789.2911999999997</v>
      </c>
      <c r="R467">
        <v>6789.2911999999997</v>
      </c>
      <c r="S467">
        <v>6789.2911999999997</v>
      </c>
      <c r="T467">
        <v>6789.2911999999997</v>
      </c>
      <c r="U467" t="s">
        <v>214</v>
      </c>
      <c r="V467">
        <v>0</v>
      </c>
      <c r="W467">
        <v>0</v>
      </c>
    </row>
    <row r="468" spans="1:23" x14ac:dyDescent="0.3">
      <c r="A468" t="s">
        <v>212</v>
      </c>
      <c r="H468">
        <v>2102</v>
      </c>
      <c r="I468">
        <v>2102</v>
      </c>
      <c r="J468" t="s">
        <v>255</v>
      </c>
      <c r="K468">
        <v>2100</v>
      </c>
      <c r="L468" t="s">
        <v>217</v>
      </c>
      <c r="M468">
        <v>2022</v>
      </c>
      <c r="N468" t="s">
        <v>211</v>
      </c>
      <c r="O468">
        <v>3045837.5109999999</v>
      </c>
      <c r="P468">
        <v>3045837.5109999999</v>
      </c>
      <c r="Q468">
        <v>3045837.5109999999</v>
      </c>
      <c r="R468">
        <v>3045837.5109999999</v>
      </c>
      <c r="S468">
        <v>3045837.5109999999</v>
      </c>
      <c r="T468">
        <v>3045837.5109999999</v>
      </c>
      <c r="U468" t="s">
        <v>214</v>
      </c>
      <c r="V468">
        <v>0</v>
      </c>
      <c r="W468">
        <v>0</v>
      </c>
    </row>
    <row r="469" spans="1:23" x14ac:dyDescent="0.3">
      <c r="A469" t="s">
        <v>212</v>
      </c>
      <c r="H469">
        <v>2102</v>
      </c>
      <c r="I469">
        <v>2102</v>
      </c>
      <c r="J469" t="s">
        <v>255</v>
      </c>
      <c r="K469">
        <v>2200</v>
      </c>
      <c r="L469" t="s">
        <v>217</v>
      </c>
      <c r="M469">
        <v>2022</v>
      </c>
      <c r="N469" t="s">
        <v>215</v>
      </c>
      <c r="O469">
        <v>2794505.5129999998</v>
      </c>
      <c r="P469">
        <v>2794505.5129999998</v>
      </c>
      <c r="Q469">
        <v>2794505.5129999998</v>
      </c>
      <c r="R469">
        <v>2794505.5129999998</v>
      </c>
      <c r="S469">
        <v>2794505.5129999998</v>
      </c>
      <c r="T469">
        <v>2794505.5129999998</v>
      </c>
      <c r="U469" t="s">
        <v>214</v>
      </c>
      <c r="V469">
        <v>0</v>
      </c>
      <c r="W469">
        <v>0</v>
      </c>
    </row>
    <row r="470" spans="1:23" x14ac:dyDescent="0.3">
      <c r="A470" t="s">
        <v>212</v>
      </c>
      <c r="H470">
        <v>2104</v>
      </c>
      <c r="I470">
        <v>2104</v>
      </c>
      <c r="J470" t="s">
        <v>256</v>
      </c>
      <c r="K470">
        <v>1</v>
      </c>
      <c r="L470" t="s">
        <v>210</v>
      </c>
      <c r="M470">
        <v>2023</v>
      </c>
      <c r="N470" t="s">
        <v>211</v>
      </c>
      <c r="O470">
        <v>12490.374</v>
      </c>
      <c r="P470">
        <v>12490.374</v>
      </c>
      <c r="Q470">
        <v>12490.374</v>
      </c>
      <c r="R470">
        <v>12490.374</v>
      </c>
      <c r="S470">
        <v>12490.374</v>
      </c>
      <c r="T470">
        <v>12490.374</v>
      </c>
      <c r="U470" t="s">
        <v>214</v>
      </c>
      <c r="V470">
        <v>0</v>
      </c>
      <c r="W470">
        <v>0</v>
      </c>
    </row>
    <row r="471" spans="1:23" x14ac:dyDescent="0.3">
      <c r="A471" t="s">
        <v>212</v>
      </c>
      <c r="H471">
        <v>2104</v>
      </c>
      <c r="I471">
        <v>2104</v>
      </c>
      <c r="J471" t="s">
        <v>256</v>
      </c>
      <c r="K471">
        <v>2</v>
      </c>
      <c r="L471" t="s">
        <v>210</v>
      </c>
      <c r="M471">
        <v>2023</v>
      </c>
      <c r="N471" t="s">
        <v>215</v>
      </c>
      <c r="O471">
        <v>11506.675999999999</v>
      </c>
      <c r="P471">
        <v>11506.675999999999</v>
      </c>
      <c r="Q471">
        <v>11506.675999999999</v>
      </c>
      <c r="R471">
        <v>11506.675999999999</v>
      </c>
      <c r="S471">
        <v>11506.675999999999</v>
      </c>
      <c r="T471">
        <v>11506.675999999999</v>
      </c>
      <c r="U471" t="s">
        <v>214</v>
      </c>
      <c r="V471">
        <v>0</v>
      </c>
      <c r="W471">
        <v>0</v>
      </c>
    </row>
    <row r="472" spans="1:23" x14ac:dyDescent="0.3">
      <c r="A472" t="s">
        <v>212</v>
      </c>
      <c r="H472">
        <v>2104</v>
      </c>
      <c r="I472">
        <v>2104</v>
      </c>
      <c r="J472" t="s">
        <v>256</v>
      </c>
      <c r="K472">
        <v>11</v>
      </c>
      <c r="L472" t="s">
        <v>216</v>
      </c>
      <c r="M472">
        <v>2023</v>
      </c>
      <c r="N472" t="s">
        <v>211</v>
      </c>
      <c r="O472">
        <v>12490.374</v>
      </c>
      <c r="P472">
        <v>12490.374</v>
      </c>
      <c r="Q472">
        <v>12490.374</v>
      </c>
      <c r="R472">
        <v>12490.374</v>
      </c>
      <c r="S472">
        <v>12490.374</v>
      </c>
      <c r="T472">
        <v>12490.374</v>
      </c>
      <c r="U472" t="s">
        <v>214</v>
      </c>
      <c r="V472">
        <v>0</v>
      </c>
      <c r="W472">
        <v>0</v>
      </c>
    </row>
    <row r="473" spans="1:23" x14ac:dyDescent="0.3">
      <c r="A473" t="s">
        <v>212</v>
      </c>
      <c r="H473">
        <v>2104</v>
      </c>
      <c r="I473">
        <v>2104</v>
      </c>
      <c r="J473" t="s">
        <v>256</v>
      </c>
      <c r="K473">
        <v>12</v>
      </c>
      <c r="L473" t="s">
        <v>216</v>
      </c>
      <c r="M473">
        <v>2023</v>
      </c>
      <c r="N473" t="s">
        <v>215</v>
      </c>
      <c r="O473">
        <v>11506.675999999999</v>
      </c>
      <c r="P473">
        <v>11506.675999999999</v>
      </c>
      <c r="Q473">
        <v>11506.675999999999</v>
      </c>
      <c r="R473">
        <v>11506.675999999999</v>
      </c>
      <c r="S473">
        <v>11506.675999999999</v>
      </c>
      <c r="T473">
        <v>11506.675999999999</v>
      </c>
      <c r="U473" t="s">
        <v>214</v>
      </c>
      <c r="V473">
        <v>0</v>
      </c>
      <c r="W473">
        <v>0</v>
      </c>
    </row>
    <row r="474" spans="1:23" x14ac:dyDescent="0.3">
      <c r="A474" t="s">
        <v>212</v>
      </c>
      <c r="H474">
        <v>2104</v>
      </c>
      <c r="I474">
        <v>2104</v>
      </c>
      <c r="J474" t="s">
        <v>256</v>
      </c>
      <c r="K474">
        <v>21</v>
      </c>
      <c r="L474" t="s">
        <v>217</v>
      </c>
      <c r="M474">
        <v>2023</v>
      </c>
      <c r="N474" t="s">
        <v>211</v>
      </c>
      <c r="O474">
        <v>3421074.4109999998</v>
      </c>
      <c r="P474">
        <v>3421074.4109999998</v>
      </c>
      <c r="Q474">
        <v>3421074.4109999998</v>
      </c>
      <c r="R474">
        <v>3421074.4109999998</v>
      </c>
      <c r="S474">
        <v>3421074.4109999998</v>
      </c>
      <c r="T474">
        <v>3421074.4109999998</v>
      </c>
      <c r="U474" t="s">
        <v>214</v>
      </c>
      <c r="V474">
        <v>0</v>
      </c>
      <c r="W474">
        <v>0</v>
      </c>
    </row>
    <row r="475" spans="1:23" x14ac:dyDescent="0.3">
      <c r="A475" t="s">
        <v>212</v>
      </c>
      <c r="H475">
        <v>2104</v>
      </c>
      <c r="I475">
        <v>2104</v>
      </c>
      <c r="J475" t="s">
        <v>256</v>
      </c>
      <c r="K475">
        <v>22</v>
      </c>
      <c r="L475" t="s">
        <v>217</v>
      </c>
      <c r="M475">
        <v>2023</v>
      </c>
      <c r="N475" t="s">
        <v>215</v>
      </c>
      <c r="O475">
        <v>3142875.8990000002</v>
      </c>
      <c r="P475">
        <v>3142875.8990000002</v>
      </c>
      <c r="Q475">
        <v>3142875.8990000002</v>
      </c>
      <c r="R475">
        <v>3142875.8990000002</v>
      </c>
      <c r="S475">
        <v>3142875.8990000002</v>
      </c>
      <c r="T475">
        <v>3142875.8990000002</v>
      </c>
      <c r="U475" t="s">
        <v>214</v>
      </c>
      <c r="V475">
        <v>0</v>
      </c>
      <c r="W475">
        <v>0</v>
      </c>
    </row>
    <row r="476" spans="1:23" x14ac:dyDescent="0.3">
      <c r="A476" t="s">
        <v>212</v>
      </c>
      <c r="H476">
        <v>2104</v>
      </c>
      <c r="I476">
        <v>2104</v>
      </c>
      <c r="J476" t="s">
        <v>256</v>
      </c>
      <c r="K476">
        <v>100</v>
      </c>
      <c r="L476" t="s">
        <v>210</v>
      </c>
      <c r="M476">
        <v>2022</v>
      </c>
      <c r="N476" t="s">
        <v>211</v>
      </c>
      <c r="O476">
        <v>7337.1869999999999</v>
      </c>
      <c r="P476">
        <v>7337.1869999999999</v>
      </c>
      <c r="Q476">
        <v>7337.1869999999999</v>
      </c>
      <c r="R476">
        <v>7337.1869999999999</v>
      </c>
      <c r="S476">
        <v>7337.1869999999999</v>
      </c>
      <c r="T476">
        <v>7337.1869999999999</v>
      </c>
      <c r="U476" t="s">
        <v>214</v>
      </c>
      <c r="V476">
        <v>0</v>
      </c>
      <c r="W476">
        <v>0</v>
      </c>
    </row>
    <row r="477" spans="1:23" x14ac:dyDescent="0.3">
      <c r="A477" t="s">
        <v>212</v>
      </c>
      <c r="H477">
        <v>2104</v>
      </c>
      <c r="I477">
        <v>2104</v>
      </c>
      <c r="J477" t="s">
        <v>256</v>
      </c>
      <c r="K477">
        <v>200</v>
      </c>
      <c r="L477" t="s">
        <v>210</v>
      </c>
      <c r="M477">
        <v>2022</v>
      </c>
      <c r="N477" t="s">
        <v>215</v>
      </c>
      <c r="O477">
        <v>6789.2911999999997</v>
      </c>
      <c r="P477">
        <v>6789.2911999999997</v>
      </c>
      <c r="Q477">
        <v>6789.2911999999997</v>
      </c>
      <c r="R477">
        <v>6789.2911999999997</v>
      </c>
      <c r="S477">
        <v>6789.2911999999997</v>
      </c>
      <c r="T477">
        <v>6789.2911999999997</v>
      </c>
      <c r="U477" t="s">
        <v>214</v>
      </c>
      <c r="V477">
        <v>0</v>
      </c>
      <c r="W477">
        <v>0</v>
      </c>
    </row>
    <row r="478" spans="1:23" x14ac:dyDescent="0.3">
      <c r="A478" t="s">
        <v>212</v>
      </c>
      <c r="H478">
        <v>2104</v>
      </c>
      <c r="I478">
        <v>2104</v>
      </c>
      <c r="J478" t="s">
        <v>256</v>
      </c>
      <c r="K478">
        <v>1100</v>
      </c>
      <c r="L478" t="s">
        <v>216</v>
      </c>
      <c r="M478">
        <v>2022</v>
      </c>
      <c r="N478" t="s">
        <v>211</v>
      </c>
      <c r="O478">
        <v>7337.1869999999999</v>
      </c>
      <c r="P478">
        <v>7337.1869999999999</v>
      </c>
      <c r="Q478">
        <v>7337.1869999999999</v>
      </c>
      <c r="R478">
        <v>7337.1869999999999</v>
      </c>
      <c r="S478">
        <v>7337.1869999999999</v>
      </c>
      <c r="T478">
        <v>7337.1869999999999</v>
      </c>
      <c r="U478" t="s">
        <v>214</v>
      </c>
      <c r="V478">
        <v>0</v>
      </c>
      <c r="W478">
        <v>0</v>
      </c>
    </row>
    <row r="479" spans="1:23" x14ac:dyDescent="0.3">
      <c r="A479" t="s">
        <v>212</v>
      </c>
      <c r="H479">
        <v>2104</v>
      </c>
      <c r="I479">
        <v>2104</v>
      </c>
      <c r="J479" t="s">
        <v>256</v>
      </c>
      <c r="K479">
        <v>1200</v>
      </c>
      <c r="L479" t="s">
        <v>216</v>
      </c>
      <c r="M479">
        <v>2022</v>
      </c>
      <c r="N479" t="s">
        <v>215</v>
      </c>
      <c r="O479">
        <v>6789.2911999999997</v>
      </c>
      <c r="P479">
        <v>6789.2911999999997</v>
      </c>
      <c r="Q479">
        <v>6789.2911999999997</v>
      </c>
      <c r="R479">
        <v>6789.2911999999997</v>
      </c>
      <c r="S479">
        <v>6789.2911999999997</v>
      </c>
      <c r="T479">
        <v>6789.2911999999997</v>
      </c>
      <c r="U479" t="s">
        <v>214</v>
      </c>
      <c r="V479">
        <v>0</v>
      </c>
      <c r="W479">
        <v>0</v>
      </c>
    </row>
    <row r="480" spans="1:23" x14ac:dyDescent="0.3">
      <c r="A480" t="s">
        <v>212</v>
      </c>
      <c r="H480">
        <v>2104</v>
      </c>
      <c r="I480">
        <v>2104</v>
      </c>
      <c r="J480" t="s">
        <v>256</v>
      </c>
      <c r="K480">
        <v>2100</v>
      </c>
      <c r="L480" t="s">
        <v>217</v>
      </c>
      <c r="M480">
        <v>2022</v>
      </c>
      <c r="N480" t="s">
        <v>211</v>
      </c>
      <c r="O480">
        <v>3045837.5109999999</v>
      </c>
      <c r="P480">
        <v>3045837.5109999999</v>
      </c>
      <c r="Q480">
        <v>3045837.5109999999</v>
      </c>
      <c r="R480">
        <v>3045837.5109999999</v>
      </c>
      <c r="S480">
        <v>3045837.5109999999</v>
      </c>
      <c r="T480">
        <v>3045837.5109999999</v>
      </c>
      <c r="U480" t="s">
        <v>214</v>
      </c>
      <c r="V480">
        <v>0</v>
      </c>
      <c r="W480">
        <v>0</v>
      </c>
    </row>
    <row r="481" spans="1:23" x14ac:dyDescent="0.3">
      <c r="A481" t="s">
        <v>212</v>
      </c>
      <c r="H481">
        <v>2104</v>
      </c>
      <c r="I481">
        <v>2104</v>
      </c>
      <c r="J481" t="s">
        <v>256</v>
      </c>
      <c r="K481">
        <v>2200</v>
      </c>
      <c r="L481" t="s">
        <v>217</v>
      </c>
      <c r="M481">
        <v>2022</v>
      </c>
      <c r="N481" t="s">
        <v>215</v>
      </c>
      <c r="O481">
        <v>2794505.5129999998</v>
      </c>
      <c r="P481">
        <v>2794505.5129999998</v>
      </c>
      <c r="Q481">
        <v>2794505.5129999998</v>
      </c>
      <c r="R481">
        <v>2794505.5129999998</v>
      </c>
      <c r="S481">
        <v>2794505.5129999998</v>
      </c>
      <c r="T481">
        <v>2794505.5129999998</v>
      </c>
      <c r="U481" t="s">
        <v>214</v>
      </c>
      <c r="V481">
        <v>0</v>
      </c>
      <c r="W481">
        <v>0</v>
      </c>
    </row>
    <row r="482" spans="1:23" x14ac:dyDescent="0.3">
      <c r="A482" t="s">
        <v>212</v>
      </c>
      <c r="H482">
        <v>2107</v>
      </c>
      <c r="I482">
        <v>2107</v>
      </c>
      <c r="J482" t="s">
        <v>257</v>
      </c>
      <c r="K482">
        <v>1</v>
      </c>
      <c r="L482" t="s">
        <v>210</v>
      </c>
      <c r="M482">
        <v>2023</v>
      </c>
      <c r="N482" t="s">
        <v>211</v>
      </c>
      <c r="O482">
        <v>12490.374</v>
      </c>
      <c r="P482">
        <v>12490.374</v>
      </c>
      <c r="Q482">
        <v>12490.374</v>
      </c>
      <c r="R482">
        <v>12490.374</v>
      </c>
      <c r="S482">
        <v>12490.374</v>
      </c>
      <c r="T482">
        <v>12490.374</v>
      </c>
      <c r="U482" t="s">
        <v>214</v>
      </c>
      <c r="V482">
        <v>0</v>
      </c>
      <c r="W482">
        <v>0</v>
      </c>
    </row>
    <row r="483" spans="1:23" x14ac:dyDescent="0.3">
      <c r="A483" t="s">
        <v>212</v>
      </c>
      <c r="H483">
        <v>2107</v>
      </c>
      <c r="I483">
        <v>2107</v>
      </c>
      <c r="J483" t="s">
        <v>257</v>
      </c>
      <c r="K483">
        <v>2</v>
      </c>
      <c r="L483" t="s">
        <v>210</v>
      </c>
      <c r="M483">
        <v>2023</v>
      </c>
      <c r="N483" t="s">
        <v>215</v>
      </c>
      <c r="O483">
        <v>11506.675999999999</v>
      </c>
      <c r="P483">
        <v>11506.675999999999</v>
      </c>
      <c r="Q483">
        <v>11506.675999999999</v>
      </c>
      <c r="R483">
        <v>11506.675999999999</v>
      </c>
      <c r="S483">
        <v>11506.675999999999</v>
      </c>
      <c r="T483">
        <v>11506.675999999999</v>
      </c>
      <c r="U483" t="s">
        <v>214</v>
      </c>
      <c r="V483">
        <v>0</v>
      </c>
      <c r="W483">
        <v>0</v>
      </c>
    </row>
    <row r="484" spans="1:23" x14ac:dyDescent="0.3">
      <c r="A484" t="s">
        <v>212</v>
      </c>
      <c r="H484">
        <v>2107</v>
      </c>
      <c r="I484">
        <v>2107</v>
      </c>
      <c r="J484" t="s">
        <v>257</v>
      </c>
      <c r="K484">
        <v>11</v>
      </c>
      <c r="L484" t="s">
        <v>216</v>
      </c>
      <c r="M484">
        <v>2023</v>
      </c>
      <c r="N484" t="s">
        <v>211</v>
      </c>
      <c r="O484">
        <v>12490.374</v>
      </c>
      <c r="P484">
        <v>12490.374</v>
      </c>
      <c r="Q484">
        <v>12490.374</v>
      </c>
      <c r="R484">
        <v>12490.374</v>
      </c>
      <c r="S484">
        <v>12490.374</v>
      </c>
      <c r="T484">
        <v>12490.374</v>
      </c>
      <c r="U484" t="s">
        <v>214</v>
      </c>
      <c r="V484">
        <v>0</v>
      </c>
      <c r="W484">
        <v>0</v>
      </c>
    </row>
    <row r="485" spans="1:23" x14ac:dyDescent="0.3">
      <c r="A485" t="s">
        <v>212</v>
      </c>
      <c r="H485">
        <v>2107</v>
      </c>
      <c r="I485">
        <v>2107</v>
      </c>
      <c r="J485" t="s">
        <v>257</v>
      </c>
      <c r="K485">
        <v>12</v>
      </c>
      <c r="L485" t="s">
        <v>216</v>
      </c>
      <c r="M485">
        <v>2023</v>
      </c>
      <c r="N485" t="s">
        <v>215</v>
      </c>
      <c r="O485">
        <v>11506.675999999999</v>
      </c>
      <c r="P485">
        <v>11506.675999999999</v>
      </c>
      <c r="Q485">
        <v>11506.675999999999</v>
      </c>
      <c r="R485">
        <v>11506.675999999999</v>
      </c>
      <c r="S485">
        <v>11506.675999999999</v>
      </c>
      <c r="T485">
        <v>11506.675999999999</v>
      </c>
      <c r="U485" t="s">
        <v>214</v>
      </c>
      <c r="V485">
        <v>0</v>
      </c>
      <c r="W485">
        <v>0</v>
      </c>
    </row>
    <row r="486" spans="1:23" x14ac:dyDescent="0.3">
      <c r="A486" t="s">
        <v>212</v>
      </c>
      <c r="H486">
        <v>2107</v>
      </c>
      <c r="I486">
        <v>2107</v>
      </c>
      <c r="J486" t="s">
        <v>257</v>
      </c>
      <c r="K486">
        <v>21</v>
      </c>
      <c r="L486" t="s">
        <v>217</v>
      </c>
      <c r="M486">
        <v>2023</v>
      </c>
      <c r="N486" t="s">
        <v>211</v>
      </c>
      <c r="O486">
        <v>3421074.4109999998</v>
      </c>
      <c r="P486">
        <v>3421074.4109999998</v>
      </c>
      <c r="Q486">
        <v>3421074.4109999998</v>
      </c>
      <c r="R486">
        <v>3421074.4109999998</v>
      </c>
      <c r="S486">
        <v>3421074.4109999998</v>
      </c>
      <c r="T486">
        <v>3421074.4109999998</v>
      </c>
      <c r="U486" t="s">
        <v>214</v>
      </c>
      <c r="V486">
        <v>0</v>
      </c>
      <c r="W486">
        <v>0</v>
      </c>
    </row>
    <row r="487" spans="1:23" x14ac:dyDescent="0.3">
      <c r="A487" t="s">
        <v>212</v>
      </c>
      <c r="H487">
        <v>2107</v>
      </c>
      <c r="I487">
        <v>2107</v>
      </c>
      <c r="J487" t="s">
        <v>257</v>
      </c>
      <c r="K487">
        <v>22</v>
      </c>
      <c r="L487" t="s">
        <v>217</v>
      </c>
      <c r="M487">
        <v>2023</v>
      </c>
      <c r="N487" t="s">
        <v>215</v>
      </c>
      <c r="O487">
        <v>3142875.8990000002</v>
      </c>
      <c r="P487">
        <v>3142875.8990000002</v>
      </c>
      <c r="Q487">
        <v>3142875.8990000002</v>
      </c>
      <c r="R487">
        <v>3142875.8990000002</v>
      </c>
      <c r="S487">
        <v>3142875.8990000002</v>
      </c>
      <c r="T487">
        <v>3142875.8990000002</v>
      </c>
      <c r="U487" t="s">
        <v>214</v>
      </c>
      <c r="V487">
        <v>0</v>
      </c>
      <c r="W487">
        <v>0</v>
      </c>
    </row>
    <row r="488" spans="1:23" x14ac:dyDescent="0.3">
      <c r="A488" t="s">
        <v>212</v>
      </c>
      <c r="H488">
        <v>2107</v>
      </c>
      <c r="I488">
        <v>2107</v>
      </c>
      <c r="J488" t="s">
        <v>257</v>
      </c>
      <c r="K488">
        <v>100</v>
      </c>
      <c r="L488" t="s">
        <v>210</v>
      </c>
      <c r="M488">
        <v>2022</v>
      </c>
      <c r="N488" t="s">
        <v>211</v>
      </c>
      <c r="O488">
        <v>7337.1869999999999</v>
      </c>
      <c r="P488">
        <v>7337.1869999999999</v>
      </c>
      <c r="Q488">
        <v>7337.1869999999999</v>
      </c>
      <c r="R488">
        <v>7337.1869999999999</v>
      </c>
      <c r="S488">
        <v>7337.1869999999999</v>
      </c>
      <c r="T488">
        <v>7337.1869999999999</v>
      </c>
      <c r="U488" t="s">
        <v>214</v>
      </c>
      <c r="V488">
        <v>0</v>
      </c>
      <c r="W488">
        <v>0</v>
      </c>
    </row>
    <row r="489" spans="1:23" x14ac:dyDescent="0.3">
      <c r="A489" t="s">
        <v>212</v>
      </c>
      <c r="H489">
        <v>2107</v>
      </c>
      <c r="I489">
        <v>2107</v>
      </c>
      <c r="J489" t="s">
        <v>257</v>
      </c>
      <c r="K489">
        <v>200</v>
      </c>
      <c r="L489" t="s">
        <v>210</v>
      </c>
      <c r="M489">
        <v>2022</v>
      </c>
      <c r="N489" t="s">
        <v>215</v>
      </c>
      <c r="O489">
        <v>6789.2911999999997</v>
      </c>
      <c r="P489">
        <v>6789.2911999999997</v>
      </c>
      <c r="Q489">
        <v>6789.2911999999997</v>
      </c>
      <c r="R489">
        <v>6789.2911999999997</v>
      </c>
      <c r="S489">
        <v>6789.2911999999997</v>
      </c>
      <c r="T489">
        <v>6789.2911999999997</v>
      </c>
      <c r="U489" t="s">
        <v>214</v>
      </c>
      <c r="V489">
        <v>0</v>
      </c>
      <c r="W489">
        <v>0</v>
      </c>
    </row>
    <row r="490" spans="1:23" x14ac:dyDescent="0.3">
      <c r="A490" t="s">
        <v>212</v>
      </c>
      <c r="H490">
        <v>2107</v>
      </c>
      <c r="I490">
        <v>2107</v>
      </c>
      <c r="J490" t="s">
        <v>257</v>
      </c>
      <c r="K490">
        <v>1100</v>
      </c>
      <c r="L490" t="s">
        <v>216</v>
      </c>
      <c r="M490">
        <v>2022</v>
      </c>
      <c r="N490" t="s">
        <v>211</v>
      </c>
      <c r="O490">
        <v>7337.1869999999999</v>
      </c>
      <c r="P490">
        <v>7337.1869999999999</v>
      </c>
      <c r="Q490">
        <v>7337.1869999999999</v>
      </c>
      <c r="R490">
        <v>7337.1869999999999</v>
      </c>
      <c r="S490">
        <v>7337.1869999999999</v>
      </c>
      <c r="T490">
        <v>7337.1869999999999</v>
      </c>
      <c r="U490" t="s">
        <v>214</v>
      </c>
      <c r="V490">
        <v>0</v>
      </c>
      <c r="W490">
        <v>0</v>
      </c>
    </row>
    <row r="491" spans="1:23" x14ac:dyDescent="0.3">
      <c r="A491" t="s">
        <v>212</v>
      </c>
      <c r="H491">
        <v>2107</v>
      </c>
      <c r="I491">
        <v>2107</v>
      </c>
      <c r="J491" t="s">
        <v>257</v>
      </c>
      <c r="K491">
        <v>1200</v>
      </c>
      <c r="L491" t="s">
        <v>216</v>
      </c>
      <c r="M491">
        <v>2022</v>
      </c>
      <c r="N491" t="s">
        <v>215</v>
      </c>
      <c r="O491">
        <v>6789.2911999999997</v>
      </c>
      <c r="P491">
        <v>6789.2911999999997</v>
      </c>
      <c r="Q491">
        <v>6789.2911999999997</v>
      </c>
      <c r="R491">
        <v>6789.2911999999997</v>
      </c>
      <c r="S491">
        <v>6789.2911999999997</v>
      </c>
      <c r="T491">
        <v>6789.2911999999997</v>
      </c>
      <c r="U491" t="s">
        <v>214</v>
      </c>
      <c r="V491">
        <v>0</v>
      </c>
      <c r="W491">
        <v>0</v>
      </c>
    </row>
    <row r="492" spans="1:23" x14ac:dyDescent="0.3">
      <c r="A492" t="s">
        <v>212</v>
      </c>
      <c r="H492">
        <v>2107</v>
      </c>
      <c r="I492">
        <v>2107</v>
      </c>
      <c r="J492" t="s">
        <v>257</v>
      </c>
      <c r="K492">
        <v>2100</v>
      </c>
      <c r="L492" t="s">
        <v>217</v>
      </c>
      <c r="M492">
        <v>2022</v>
      </c>
      <c r="N492" t="s">
        <v>211</v>
      </c>
      <c r="O492">
        <v>3045837.5109999999</v>
      </c>
      <c r="P492">
        <v>3045837.5109999999</v>
      </c>
      <c r="Q492">
        <v>3045837.5109999999</v>
      </c>
      <c r="R492">
        <v>3045837.5109999999</v>
      </c>
      <c r="S492">
        <v>3045837.5109999999</v>
      </c>
      <c r="T492">
        <v>3045837.5109999999</v>
      </c>
      <c r="U492" t="s">
        <v>214</v>
      </c>
      <c r="V492">
        <v>0</v>
      </c>
      <c r="W492">
        <v>0</v>
      </c>
    </row>
    <row r="493" spans="1:23" x14ac:dyDescent="0.3">
      <c r="A493" t="s">
        <v>212</v>
      </c>
      <c r="H493">
        <v>2107</v>
      </c>
      <c r="I493">
        <v>2107</v>
      </c>
      <c r="J493" t="s">
        <v>257</v>
      </c>
      <c r="K493">
        <v>2200</v>
      </c>
      <c r="L493" t="s">
        <v>217</v>
      </c>
      <c r="M493">
        <v>2022</v>
      </c>
      <c r="N493" t="s">
        <v>215</v>
      </c>
      <c r="O493">
        <v>2794505.5129999998</v>
      </c>
      <c r="P493">
        <v>2794505.5129999998</v>
      </c>
      <c r="Q493">
        <v>2794505.5129999998</v>
      </c>
      <c r="R493">
        <v>2794505.5129999998</v>
      </c>
      <c r="S493">
        <v>2794505.5129999998</v>
      </c>
      <c r="T493">
        <v>2794505.5129999998</v>
      </c>
      <c r="U493" t="s">
        <v>214</v>
      </c>
      <c r="V493">
        <v>0</v>
      </c>
      <c r="W493">
        <v>0</v>
      </c>
    </row>
    <row r="494" spans="1:23" x14ac:dyDescent="0.3">
      <c r="A494" t="s">
        <v>212</v>
      </c>
      <c r="H494">
        <v>2108</v>
      </c>
      <c r="I494">
        <v>2108</v>
      </c>
      <c r="J494" t="s">
        <v>258</v>
      </c>
      <c r="K494">
        <v>1</v>
      </c>
      <c r="L494" t="s">
        <v>210</v>
      </c>
      <c r="M494">
        <v>2023</v>
      </c>
      <c r="N494" t="s">
        <v>211</v>
      </c>
      <c r="O494">
        <v>12490.374</v>
      </c>
      <c r="P494">
        <v>12490.374</v>
      </c>
      <c r="Q494">
        <v>12490.374</v>
      </c>
      <c r="R494">
        <v>12490.374</v>
      </c>
      <c r="S494">
        <v>12490.374</v>
      </c>
      <c r="T494">
        <v>12490.374</v>
      </c>
      <c r="U494" t="s">
        <v>214</v>
      </c>
      <c r="V494">
        <v>0</v>
      </c>
      <c r="W494">
        <v>0</v>
      </c>
    </row>
    <row r="495" spans="1:23" x14ac:dyDescent="0.3">
      <c r="A495" t="s">
        <v>212</v>
      </c>
      <c r="H495">
        <v>2108</v>
      </c>
      <c r="I495">
        <v>2108</v>
      </c>
      <c r="J495" t="s">
        <v>258</v>
      </c>
      <c r="K495">
        <v>2</v>
      </c>
      <c r="L495" t="s">
        <v>210</v>
      </c>
      <c r="M495">
        <v>2023</v>
      </c>
      <c r="N495" t="s">
        <v>215</v>
      </c>
      <c r="O495">
        <v>11506.675999999999</v>
      </c>
      <c r="P495">
        <v>11506.675999999999</v>
      </c>
      <c r="Q495">
        <v>11506.675999999999</v>
      </c>
      <c r="R495">
        <v>11506.675999999999</v>
      </c>
      <c r="S495">
        <v>11506.675999999999</v>
      </c>
      <c r="T495">
        <v>11506.675999999999</v>
      </c>
      <c r="U495" t="s">
        <v>214</v>
      </c>
      <c r="V495">
        <v>0</v>
      </c>
      <c r="W495">
        <v>0</v>
      </c>
    </row>
    <row r="496" spans="1:23" x14ac:dyDescent="0.3">
      <c r="A496" t="s">
        <v>212</v>
      </c>
      <c r="H496">
        <v>2108</v>
      </c>
      <c r="I496">
        <v>2108</v>
      </c>
      <c r="J496" t="s">
        <v>258</v>
      </c>
      <c r="K496">
        <v>11</v>
      </c>
      <c r="L496" t="s">
        <v>216</v>
      </c>
      <c r="M496">
        <v>2023</v>
      </c>
      <c r="N496" t="s">
        <v>211</v>
      </c>
      <c r="O496">
        <v>12490.374</v>
      </c>
      <c r="P496">
        <v>12490.374</v>
      </c>
      <c r="Q496">
        <v>12490.374</v>
      </c>
      <c r="R496">
        <v>12490.374</v>
      </c>
      <c r="S496">
        <v>12490.374</v>
      </c>
      <c r="T496">
        <v>12490.374</v>
      </c>
      <c r="U496" t="s">
        <v>214</v>
      </c>
      <c r="V496">
        <v>0</v>
      </c>
      <c r="W496">
        <v>0</v>
      </c>
    </row>
    <row r="497" spans="1:23" x14ac:dyDescent="0.3">
      <c r="A497" t="s">
        <v>212</v>
      </c>
      <c r="H497">
        <v>2108</v>
      </c>
      <c r="I497">
        <v>2108</v>
      </c>
      <c r="J497" t="s">
        <v>258</v>
      </c>
      <c r="K497">
        <v>12</v>
      </c>
      <c r="L497" t="s">
        <v>216</v>
      </c>
      <c r="M497">
        <v>2023</v>
      </c>
      <c r="N497" t="s">
        <v>215</v>
      </c>
      <c r="O497">
        <v>11506.675999999999</v>
      </c>
      <c r="P497">
        <v>11506.675999999999</v>
      </c>
      <c r="Q497">
        <v>11506.675999999999</v>
      </c>
      <c r="R497">
        <v>11506.675999999999</v>
      </c>
      <c r="S497">
        <v>11506.675999999999</v>
      </c>
      <c r="T497">
        <v>11506.675999999999</v>
      </c>
      <c r="U497" t="s">
        <v>214</v>
      </c>
      <c r="V497">
        <v>0</v>
      </c>
      <c r="W497">
        <v>0</v>
      </c>
    </row>
    <row r="498" spans="1:23" x14ac:dyDescent="0.3">
      <c r="A498" t="s">
        <v>212</v>
      </c>
      <c r="H498">
        <v>2108</v>
      </c>
      <c r="I498">
        <v>2108</v>
      </c>
      <c r="J498" t="s">
        <v>258</v>
      </c>
      <c r="K498">
        <v>21</v>
      </c>
      <c r="L498" t="s">
        <v>217</v>
      </c>
      <c r="M498">
        <v>2023</v>
      </c>
      <c r="N498" t="s">
        <v>211</v>
      </c>
      <c r="O498">
        <v>3421074.4109999998</v>
      </c>
      <c r="P498">
        <v>3421074.4109999998</v>
      </c>
      <c r="Q498">
        <v>3421074.4109999998</v>
      </c>
      <c r="R498">
        <v>3421074.4109999998</v>
      </c>
      <c r="S498">
        <v>3421074.4109999998</v>
      </c>
      <c r="T498">
        <v>3421074.4109999998</v>
      </c>
      <c r="U498" t="s">
        <v>214</v>
      </c>
      <c r="V498">
        <v>0</v>
      </c>
      <c r="W498">
        <v>0</v>
      </c>
    </row>
    <row r="499" spans="1:23" x14ac:dyDescent="0.3">
      <c r="A499" t="s">
        <v>212</v>
      </c>
      <c r="H499">
        <v>2108</v>
      </c>
      <c r="I499">
        <v>2108</v>
      </c>
      <c r="J499" t="s">
        <v>258</v>
      </c>
      <c r="K499">
        <v>22</v>
      </c>
      <c r="L499" t="s">
        <v>217</v>
      </c>
      <c r="M499">
        <v>2023</v>
      </c>
      <c r="N499" t="s">
        <v>215</v>
      </c>
      <c r="O499">
        <v>3142875.8990000002</v>
      </c>
      <c r="P499">
        <v>3142875.8990000002</v>
      </c>
      <c r="Q499">
        <v>3142875.8990000002</v>
      </c>
      <c r="R499">
        <v>3142875.8990000002</v>
      </c>
      <c r="S499">
        <v>3142875.8990000002</v>
      </c>
      <c r="T499">
        <v>3142875.8990000002</v>
      </c>
      <c r="U499" t="s">
        <v>214</v>
      </c>
      <c r="V499">
        <v>0</v>
      </c>
      <c r="W499">
        <v>0</v>
      </c>
    </row>
    <row r="500" spans="1:23" x14ac:dyDescent="0.3">
      <c r="A500" t="s">
        <v>212</v>
      </c>
      <c r="H500">
        <v>2108</v>
      </c>
      <c r="I500">
        <v>2108</v>
      </c>
      <c r="J500" t="s">
        <v>258</v>
      </c>
      <c r="K500">
        <v>100</v>
      </c>
      <c r="L500" t="s">
        <v>210</v>
      </c>
      <c r="M500">
        <v>2022</v>
      </c>
      <c r="N500" t="s">
        <v>211</v>
      </c>
      <c r="O500">
        <v>7337.1869999999999</v>
      </c>
      <c r="P500">
        <v>7337.1869999999999</v>
      </c>
      <c r="Q500">
        <v>7337.1869999999999</v>
      </c>
      <c r="R500">
        <v>7337.1869999999999</v>
      </c>
      <c r="S500">
        <v>7337.1869999999999</v>
      </c>
      <c r="T500">
        <v>7337.1869999999999</v>
      </c>
      <c r="U500" t="s">
        <v>214</v>
      </c>
      <c r="V500">
        <v>0</v>
      </c>
      <c r="W500">
        <v>0</v>
      </c>
    </row>
    <row r="501" spans="1:23" x14ac:dyDescent="0.3">
      <c r="A501" t="s">
        <v>212</v>
      </c>
      <c r="H501">
        <v>2108</v>
      </c>
      <c r="I501">
        <v>2108</v>
      </c>
      <c r="J501" t="s">
        <v>258</v>
      </c>
      <c r="K501">
        <v>200</v>
      </c>
      <c r="L501" t="s">
        <v>210</v>
      </c>
      <c r="M501">
        <v>2022</v>
      </c>
      <c r="N501" t="s">
        <v>215</v>
      </c>
      <c r="O501">
        <v>6789.2911999999997</v>
      </c>
      <c r="P501">
        <v>6789.2911999999997</v>
      </c>
      <c r="Q501">
        <v>6789.2911999999997</v>
      </c>
      <c r="R501">
        <v>6789.2911999999997</v>
      </c>
      <c r="S501">
        <v>6789.2911999999997</v>
      </c>
      <c r="T501">
        <v>6789.2911999999997</v>
      </c>
      <c r="U501" t="s">
        <v>214</v>
      </c>
      <c r="V501">
        <v>0</v>
      </c>
      <c r="W501">
        <v>0</v>
      </c>
    </row>
    <row r="502" spans="1:23" x14ac:dyDescent="0.3">
      <c r="A502" t="s">
        <v>212</v>
      </c>
      <c r="H502">
        <v>2108</v>
      </c>
      <c r="I502">
        <v>2108</v>
      </c>
      <c r="J502" t="s">
        <v>258</v>
      </c>
      <c r="K502">
        <v>1100</v>
      </c>
      <c r="L502" t="s">
        <v>216</v>
      </c>
      <c r="M502">
        <v>2022</v>
      </c>
      <c r="N502" t="s">
        <v>211</v>
      </c>
      <c r="O502">
        <v>7337.1869999999999</v>
      </c>
      <c r="P502">
        <v>7337.1869999999999</v>
      </c>
      <c r="Q502">
        <v>7337.1869999999999</v>
      </c>
      <c r="R502">
        <v>7337.1869999999999</v>
      </c>
      <c r="S502">
        <v>7337.1869999999999</v>
      </c>
      <c r="T502">
        <v>7337.1869999999999</v>
      </c>
      <c r="U502" t="s">
        <v>214</v>
      </c>
      <c r="V502">
        <v>0</v>
      </c>
      <c r="W502">
        <v>0</v>
      </c>
    </row>
    <row r="503" spans="1:23" x14ac:dyDescent="0.3">
      <c r="A503" t="s">
        <v>212</v>
      </c>
      <c r="H503">
        <v>2108</v>
      </c>
      <c r="I503">
        <v>2108</v>
      </c>
      <c r="J503" t="s">
        <v>258</v>
      </c>
      <c r="K503">
        <v>1200</v>
      </c>
      <c r="L503" t="s">
        <v>216</v>
      </c>
      <c r="M503">
        <v>2022</v>
      </c>
      <c r="N503" t="s">
        <v>215</v>
      </c>
      <c r="O503">
        <v>6789.2911999999997</v>
      </c>
      <c r="P503">
        <v>6789.2911999999997</v>
      </c>
      <c r="Q503">
        <v>6789.2911999999997</v>
      </c>
      <c r="R503">
        <v>6789.2911999999997</v>
      </c>
      <c r="S503">
        <v>6789.2911999999997</v>
      </c>
      <c r="T503">
        <v>6789.2911999999997</v>
      </c>
      <c r="U503" t="s">
        <v>214</v>
      </c>
      <c r="V503">
        <v>0</v>
      </c>
      <c r="W503">
        <v>0</v>
      </c>
    </row>
    <row r="504" spans="1:23" x14ac:dyDescent="0.3">
      <c r="A504" t="s">
        <v>212</v>
      </c>
      <c r="H504">
        <v>2108</v>
      </c>
      <c r="I504">
        <v>2108</v>
      </c>
      <c r="J504" t="s">
        <v>258</v>
      </c>
      <c r="K504">
        <v>2100</v>
      </c>
      <c r="L504" t="s">
        <v>217</v>
      </c>
      <c r="M504">
        <v>2022</v>
      </c>
      <c r="N504" t="s">
        <v>211</v>
      </c>
      <c r="O504">
        <v>3045837.5109999999</v>
      </c>
      <c r="P504">
        <v>3045837.5109999999</v>
      </c>
      <c r="Q504">
        <v>3045837.5109999999</v>
      </c>
      <c r="R504">
        <v>3045837.5109999999</v>
      </c>
      <c r="S504">
        <v>3045837.5109999999</v>
      </c>
      <c r="T504">
        <v>3045837.5109999999</v>
      </c>
      <c r="U504" t="s">
        <v>214</v>
      </c>
      <c r="V504">
        <v>0</v>
      </c>
      <c r="W504">
        <v>0</v>
      </c>
    </row>
    <row r="505" spans="1:23" x14ac:dyDescent="0.3">
      <c r="A505" t="s">
        <v>212</v>
      </c>
      <c r="H505">
        <v>2108</v>
      </c>
      <c r="I505">
        <v>2108</v>
      </c>
      <c r="J505" t="s">
        <v>258</v>
      </c>
      <c r="K505">
        <v>2200</v>
      </c>
      <c r="L505" t="s">
        <v>217</v>
      </c>
      <c r="M505">
        <v>2022</v>
      </c>
      <c r="N505" t="s">
        <v>215</v>
      </c>
      <c r="O505">
        <v>2794505.5129999998</v>
      </c>
      <c r="P505">
        <v>2794505.5129999998</v>
      </c>
      <c r="Q505">
        <v>2794505.5129999998</v>
      </c>
      <c r="R505">
        <v>2794505.5129999998</v>
      </c>
      <c r="S505">
        <v>2794505.5129999998</v>
      </c>
      <c r="T505">
        <v>2794505.5129999998</v>
      </c>
      <c r="U505" t="s">
        <v>214</v>
      </c>
      <c r="V505">
        <v>0</v>
      </c>
      <c r="W505">
        <v>0</v>
      </c>
    </row>
    <row r="506" spans="1:23" x14ac:dyDescent="0.3">
      <c r="A506" t="s">
        <v>212</v>
      </c>
      <c r="H506">
        <v>2200</v>
      </c>
      <c r="I506">
        <v>2200</v>
      </c>
      <c r="J506" t="s">
        <v>259</v>
      </c>
      <c r="K506">
        <v>1</v>
      </c>
      <c r="L506" t="s">
        <v>210</v>
      </c>
      <c r="M506">
        <v>2023</v>
      </c>
      <c r="N506" t="s">
        <v>211</v>
      </c>
      <c r="O506">
        <v>12490.374</v>
      </c>
      <c r="P506">
        <v>12490.374</v>
      </c>
      <c r="Q506">
        <v>12490.374</v>
      </c>
      <c r="R506">
        <v>12490.374</v>
      </c>
      <c r="S506">
        <v>12490.374</v>
      </c>
      <c r="T506">
        <v>12490.374</v>
      </c>
      <c r="U506" t="s">
        <v>214</v>
      </c>
      <c r="V506">
        <v>1913.5</v>
      </c>
      <c r="W506">
        <v>1913.5</v>
      </c>
    </row>
    <row r="507" spans="1:23" x14ac:dyDescent="0.3">
      <c r="A507" t="s">
        <v>212</v>
      </c>
      <c r="H507">
        <v>2200</v>
      </c>
      <c r="I507">
        <v>2200</v>
      </c>
      <c r="J507" t="s">
        <v>259</v>
      </c>
      <c r="K507">
        <v>2</v>
      </c>
      <c r="L507" t="s">
        <v>210</v>
      </c>
      <c r="M507">
        <v>2023</v>
      </c>
      <c r="N507" t="s">
        <v>215</v>
      </c>
      <c r="O507">
        <v>11506.675999999999</v>
      </c>
      <c r="P507">
        <v>11506.675999999999</v>
      </c>
      <c r="Q507">
        <v>11506.675999999999</v>
      </c>
      <c r="R507">
        <v>11506.675999999999</v>
      </c>
      <c r="S507">
        <v>11506.675999999999</v>
      </c>
      <c r="T507">
        <v>11506.675999999999</v>
      </c>
      <c r="U507" t="s">
        <v>214</v>
      </c>
      <c r="V507">
        <v>1770.611641</v>
      </c>
      <c r="W507">
        <v>1770.611641</v>
      </c>
    </row>
    <row r="508" spans="1:23" x14ac:dyDescent="0.3">
      <c r="A508" t="s">
        <v>212</v>
      </c>
      <c r="H508">
        <v>2200</v>
      </c>
      <c r="I508">
        <v>2200</v>
      </c>
      <c r="J508" t="s">
        <v>259</v>
      </c>
      <c r="K508">
        <v>11</v>
      </c>
      <c r="L508" t="s">
        <v>216</v>
      </c>
      <c r="M508">
        <v>2023</v>
      </c>
      <c r="N508" t="s">
        <v>211</v>
      </c>
      <c r="O508">
        <v>12490.374</v>
      </c>
      <c r="P508">
        <v>12490.374</v>
      </c>
      <c r="Q508">
        <v>12490.374</v>
      </c>
      <c r="R508">
        <v>12490.374</v>
      </c>
      <c r="S508">
        <v>12490.374</v>
      </c>
      <c r="T508">
        <v>12490.374</v>
      </c>
      <c r="U508" t="s">
        <v>214</v>
      </c>
      <c r="V508">
        <v>1913.5</v>
      </c>
      <c r="W508">
        <v>1913.5</v>
      </c>
    </row>
    <row r="509" spans="1:23" x14ac:dyDescent="0.3">
      <c r="A509" t="s">
        <v>212</v>
      </c>
      <c r="H509">
        <v>2200</v>
      </c>
      <c r="I509">
        <v>2200</v>
      </c>
      <c r="J509" t="s">
        <v>259</v>
      </c>
      <c r="K509">
        <v>12</v>
      </c>
      <c r="L509" t="s">
        <v>216</v>
      </c>
      <c r="M509">
        <v>2023</v>
      </c>
      <c r="N509" t="s">
        <v>215</v>
      </c>
      <c r="O509">
        <v>11506.675999999999</v>
      </c>
      <c r="P509">
        <v>11506.675999999999</v>
      </c>
      <c r="Q509">
        <v>11506.675999999999</v>
      </c>
      <c r="R509">
        <v>11506.675999999999</v>
      </c>
      <c r="S509">
        <v>11506.675999999999</v>
      </c>
      <c r="T509">
        <v>11506.675999999999</v>
      </c>
      <c r="U509" t="s">
        <v>214</v>
      </c>
      <c r="V509">
        <v>1770.611641</v>
      </c>
      <c r="W509">
        <v>1770.611641</v>
      </c>
    </row>
    <row r="510" spans="1:23" x14ac:dyDescent="0.3">
      <c r="A510" t="s">
        <v>212</v>
      </c>
      <c r="H510">
        <v>2200</v>
      </c>
      <c r="I510">
        <v>2200</v>
      </c>
      <c r="J510" t="s">
        <v>259</v>
      </c>
      <c r="K510">
        <v>21</v>
      </c>
      <c r="L510" t="s">
        <v>217</v>
      </c>
      <c r="M510">
        <v>2023</v>
      </c>
      <c r="N510" t="s">
        <v>211</v>
      </c>
      <c r="O510">
        <v>3421074.4109999998</v>
      </c>
      <c r="P510">
        <v>3421074.4109999998</v>
      </c>
      <c r="Q510">
        <v>3421074.4109999998</v>
      </c>
      <c r="R510">
        <v>3421074.4109999998</v>
      </c>
      <c r="S510">
        <v>3421074.4109999998</v>
      </c>
      <c r="T510">
        <v>3421074.4109999998</v>
      </c>
      <c r="U510" t="s">
        <v>214</v>
      </c>
      <c r="V510">
        <v>462369.26500000001</v>
      </c>
      <c r="W510">
        <v>462369.26500000001</v>
      </c>
    </row>
    <row r="511" spans="1:23" x14ac:dyDescent="0.3">
      <c r="A511" t="s">
        <v>212</v>
      </c>
      <c r="H511">
        <v>2200</v>
      </c>
      <c r="I511">
        <v>2200</v>
      </c>
      <c r="J511" t="s">
        <v>259</v>
      </c>
      <c r="K511">
        <v>22</v>
      </c>
      <c r="L511" t="s">
        <v>217</v>
      </c>
      <c r="M511">
        <v>2023</v>
      </c>
      <c r="N511" t="s">
        <v>215</v>
      </c>
      <c r="O511">
        <v>3142875.8990000002</v>
      </c>
      <c r="P511">
        <v>3142875.8990000002</v>
      </c>
      <c r="Q511">
        <v>3142875.8990000002</v>
      </c>
      <c r="R511">
        <v>3142875.8990000002</v>
      </c>
      <c r="S511">
        <v>3142875.8990000002</v>
      </c>
      <c r="T511">
        <v>3142875.8990000002</v>
      </c>
      <c r="U511" t="s">
        <v>214</v>
      </c>
      <c r="V511">
        <v>427842.38459999999</v>
      </c>
      <c r="W511">
        <v>427842.38459999999</v>
      </c>
    </row>
    <row r="512" spans="1:23" x14ac:dyDescent="0.3">
      <c r="A512" t="s">
        <v>212</v>
      </c>
      <c r="H512">
        <v>2200</v>
      </c>
      <c r="I512">
        <v>2200</v>
      </c>
      <c r="J512" t="s">
        <v>259</v>
      </c>
      <c r="K512">
        <v>100</v>
      </c>
      <c r="L512" t="s">
        <v>210</v>
      </c>
      <c r="M512">
        <v>2022</v>
      </c>
      <c r="N512" t="s">
        <v>211</v>
      </c>
      <c r="O512">
        <v>7337.1869999999999</v>
      </c>
      <c r="P512">
        <v>7337.1869999999999</v>
      </c>
      <c r="Q512">
        <v>7337.1869999999999</v>
      </c>
      <c r="R512">
        <v>7337.1869999999999</v>
      </c>
      <c r="S512">
        <v>7337.1869999999999</v>
      </c>
      <c r="T512">
        <v>7337.1869999999999</v>
      </c>
      <c r="U512" t="s">
        <v>214</v>
      </c>
      <c r="V512">
        <v>956.5</v>
      </c>
      <c r="W512">
        <v>956.5</v>
      </c>
    </row>
    <row r="513" spans="1:23" x14ac:dyDescent="0.3">
      <c r="A513" t="s">
        <v>212</v>
      </c>
      <c r="H513">
        <v>2200</v>
      </c>
      <c r="I513">
        <v>2200</v>
      </c>
      <c r="J513" t="s">
        <v>259</v>
      </c>
      <c r="K513">
        <v>200</v>
      </c>
      <c r="L513" t="s">
        <v>210</v>
      </c>
      <c r="M513">
        <v>2022</v>
      </c>
      <c r="N513" t="s">
        <v>215</v>
      </c>
      <c r="O513">
        <v>6789.2911999999997</v>
      </c>
      <c r="P513">
        <v>6789.2911999999997</v>
      </c>
      <c r="Q513">
        <v>6789.2911999999997</v>
      </c>
      <c r="R513">
        <v>6789.2911999999997</v>
      </c>
      <c r="S513">
        <v>6789.2911999999997</v>
      </c>
      <c r="T513">
        <v>6789.2911999999997</v>
      </c>
      <c r="U513" t="s">
        <v>214</v>
      </c>
      <c r="V513">
        <v>885.07448880000004</v>
      </c>
      <c r="W513">
        <v>885.07448880000004</v>
      </c>
    </row>
    <row r="514" spans="1:23" x14ac:dyDescent="0.3">
      <c r="A514" t="s">
        <v>212</v>
      </c>
      <c r="H514">
        <v>2200</v>
      </c>
      <c r="I514">
        <v>2200</v>
      </c>
      <c r="J514" t="s">
        <v>259</v>
      </c>
      <c r="K514">
        <v>1100</v>
      </c>
      <c r="L514" t="s">
        <v>216</v>
      </c>
      <c r="M514">
        <v>2022</v>
      </c>
      <c r="N514" t="s">
        <v>211</v>
      </c>
      <c r="O514">
        <v>7337.1869999999999</v>
      </c>
      <c r="P514">
        <v>7337.1869999999999</v>
      </c>
      <c r="Q514">
        <v>7337.1869999999999</v>
      </c>
      <c r="R514">
        <v>7337.1869999999999</v>
      </c>
      <c r="S514">
        <v>7337.1869999999999</v>
      </c>
      <c r="T514">
        <v>7337.1869999999999</v>
      </c>
      <c r="U514" t="s">
        <v>214</v>
      </c>
      <c r="V514">
        <v>956.5</v>
      </c>
      <c r="W514">
        <v>956.5</v>
      </c>
    </row>
    <row r="515" spans="1:23" x14ac:dyDescent="0.3">
      <c r="A515" t="s">
        <v>212</v>
      </c>
      <c r="H515">
        <v>2200</v>
      </c>
      <c r="I515">
        <v>2200</v>
      </c>
      <c r="J515" t="s">
        <v>259</v>
      </c>
      <c r="K515">
        <v>1200</v>
      </c>
      <c r="L515" t="s">
        <v>216</v>
      </c>
      <c r="M515">
        <v>2022</v>
      </c>
      <c r="N515" t="s">
        <v>215</v>
      </c>
      <c r="O515">
        <v>6789.2911999999997</v>
      </c>
      <c r="P515">
        <v>6789.2911999999997</v>
      </c>
      <c r="Q515">
        <v>6789.2911999999997</v>
      </c>
      <c r="R515">
        <v>6789.2911999999997</v>
      </c>
      <c r="S515">
        <v>6789.2911999999997</v>
      </c>
      <c r="T515">
        <v>6789.2911999999997</v>
      </c>
      <c r="U515" t="s">
        <v>214</v>
      </c>
      <c r="V515">
        <v>885.07448880000004</v>
      </c>
      <c r="W515">
        <v>885.07448880000004</v>
      </c>
    </row>
    <row r="516" spans="1:23" x14ac:dyDescent="0.3">
      <c r="A516" t="s">
        <v>212</v>
      </c>
      <c r="H516">
        <v>2200</v>
      </c>
      <c r="I516">
        <v>2200</v>
      </c>
      <c r="J516" t="s">
        <v>259</v>
      </c>
      <c r="K516">
        <v>2100</v>
      </c>
      <c r="L516" t="s">
        <v>217</v>
      </c>
      <c r="M516">
        <v>2022</v>
      </c>
      <c r="N516" t="s">
        <v>211</v>
      </c>
      <c r="O516">
        <v>3045837.5109999999</v>
      </c>
      <c r="P516">
        <v>3045837.5109999999</v>
      </c>
      <c r="Q516">
        <v>3045837.5109999999</v>
      </c>
      <c r="R516">
        <v>3045837.5109999999</v>
      </c>
      <c r="S516">
        <v>3045837.5109999999</v>
      </c>
      <c r="T516">
        <v>3045837.5109999999</v>
      </c>
      <c r="U516" t="s">
        <v>214</v>
      </c>
      <c r="V516">
        <v>383128.1</v>
      </c>
      <c r="W516">
        <v>383128.1</v>
      </c>
    </row>
    <row r="517" spans="1:23" x14ac:dyDescent="0.3">
      <c r="A517" t="s">
        <v>212</v>
      </c>
      <c r="H517">
        <v>2200</v>
      </c>
      <c r="I517">
        <v>2200</v>
      </c>
      <c r="J517" t="s">
        <v>259</v>
      </c>
      <c r="K517">
        <v>2200</v>
      </c>
      <c r="L517" t="s">
        <v>217</v>
      </c>
      <c r="M517">
        <v>2022</v>
      </c>
      <c r="N517" t="s">
        <v>215</v>
      </c>
      <c r="O517">
        <v>2794505.5129999998</v>
      </c>
      <c r="P517">
        <v>2794505.5129999998</v>
      </c>
      <c r="Q517">
        <v>2794505.5129999998</v>
      </c>
      <c r="R517">
        <v>2794505.5129999998</v>
      </c>
      <c r="S517">
        <v>2794505.5129999998</v>
      </c>
      <c r="T517">
        <v>2794505.5129999998</v>
      </c>
      <c r="U517" t="s">
        <v>214</v>
      </c>
      <c r="V517">
        <v>354518.46029999998</v>
      </c>
      <c r="W517">
        <v>354518.46029999998</v>
      </c>
    </row>
    <row r="518" spans="1:23" x14ac:dyDescent="0.3">
      <c r="A518" t="s">
        <v>212</v>
      </c>
      <c r="H518">
        <v>2201</v>
      </c>
      <c r="I518">
        <v>2201</v>
      </c>
      <c r="J518" t="s">
        <v>260</v>
      </c>
      <c r="K518">
        <v>1</v>
      </c>
      <c r="L518" t="s">
        <v>210</v>
      </c>
      <c r="M518">
        <v>2023</v>
      </c>
      <c r="N518" t="s">
        <v>211</v>
      </c>
      <c r="O518">
        <v>12490.374</v>
      </c>
      <c r="P518">
        <v>12490.374</v>
      </c>
      <c r="Q518">
        <v>12490.374</v>
      </c>
      <c r="R518">
        <v>12490.374</v>
      </c>
      <c r="S518">
        <v>12490.374</v>
      </c>
      <c r="T518">
        <v>12490.374</v>
      </c>
      <c r="U518" t="s">
        <v>214</v>
      </c>
      <c r="V518">
        <v>82</v>
      </c>
      <c r="W518">
        <v>82</v>
      </c>
    </row>
    <row r="519" spans="1:23" x14ac:dyDescent="0.3">
      <c r="A519" t="s">
        <v>212</v>
      </c>
      <c r="H519">
        <v>2201</v>
      </c>
      <c r="I519">
        <v>2201</v>
      </c>
      <c r="J519" t="s">
        <v>260</v>
      </c>
      <c r="K519">
        <v>2</v>
      </c>
      <c r="L519" t="s">
        <v>210</v>
      </c>
      <c r="M519">
        <v>2023</v>
      </c>
      <c r="N519" t="s">
        <v>215</v>
      </c>
      <c r="O519">
        <v>11506.675999999999</v>
      </c>
      <c r="P519">
        <v>11506.675999999999</v>
      </c>
      <c r="Q519">
        <v>11506.675999999999</v>
      </c>
      <c r="R519">
        <v>11506.675999999999</v>
      </c>
      <c r="S519">
        <v>11506.675999999999</v>
      </c>
      <c r="T519">
        <v>11506.675999999999</v>
      </c>
      <c r="U519" t="s">
        <v>214</v>
      </c>
      <c r="V519">
        <v>75.876746549999993</v>
      </c>
      <c r="W519">
        <v>75.876746549999993</v>
      </c>
    </row>
    <row r="520" spans="1:23" x14ac:dyDescent="0.3">
      <c r="A520" t="s">
        <v>212</v>
      </c>
      <c r="H520">
        <v>2201</v>
      </c>
      <c r="I520">
        <v>2201</v>
      </c>
      <c r="J520" t="s">
        <v>260</v>
      </c>
      <c r="K520">
        <v>11</v>
      </c>
      <c r="L520" t="s">
        <v>216</v>
      </c>
      <c r="M520">
        <v>2023</v>
      </c>
      <c r="N520" t="s">
        <v>211</v>
      </c>
      <c r="O520">
        <v>12490.374</v>
      </c>
      <c r="P520">
        <v>12490.374</v>
      </c>
      <c r="Q520">
        <v>12490.374</v>
      </c>
      <c r="R520">
        <v>12490.374</v>
      </c>
      <c r="S520">
        <v>12490.374</v>
      </c>
      <c r="T520">
        <v>12490.374</v>
      </c>
      <c r="U520" t="s">
        <v>214</v>
      </c>
      <c r="V520">
        <v>82</v>
      </c>
      <c r="W520">
        <v>82</v>
      </c>
    </row>
    <row r="521" spans="1:23" x14ac:dyDescent="0.3">
      <c r="A521" t="s">
        <v>212</v>
      </c>
      <c r="H521">
        <v>2201</v>
      </c>
      <c r="I521">
        <v>2201</v>
      </c>
      <c r="J521" t="s">
        <v>260</v>
      </c>
      <c r="K521">
        <v>12</v>
      </c>
      <c r="L521" t="s">
        <v>216</v>
      </c>
      <c r="M521">
        <v>2023</v>
      </c>
      <c r="N521" t="s">
        <v>215</v>
      </c>
      <c r="O521">
        <v>11506.675999999999</v>
      </c>
      <c r="P521">
        <v>11506.675999999999</v>
      </c>
      <c r="Q521">
        <v>11506.675999999999</v>
      </c>
      <c r="R521">
        <v>11506.675999999999</v>
      </c>
      <c r="S521">
        <v>11506.675999999999</v>
      </c>
      <c r="T521">
        <v>11506.675999999999</v>
      </c>
      <c r="U521" t="s">
        <v>214</v>
      </c>
      <c r="V521">
        <v>75.876746549999993</v>
      </c>
      <c r="W521">
        <v>75.876746549999993</v>
      </c>
    </row>
    <row r="522" spans="1:23" x14ac:dyDescent="0.3">
      <c r="A522" t="s">
        <v>212</v>
      </c>
      <c r="H522">
        <v>2201</v>
      </c>
      <c r="I522">
        <v>2201</v>
      </c>
      <c r="J522" t="s">
        <v>260</v>
      </c>
      <c r="K522">
        <v>21</v>
      </c>
      <c r="L522" t="s">
        <v>217</v>
      </c>
      <c r="M522">
        <v>2023</v>
      </c>
      <c r="N522" t="s">
        <v>211</v>
      </c>
      <c r="O522">
        <v>3421074.4109999998</v>
      </c>
      <c r="P522">
        <v>3421074.4109999998</v>
      </c>
      <c r="Q522">
        <v>3421074.4109999998</v>
      </c>
      <c r="R522">
        <v>3421074.4109999998</v>
      </c>
      <c r="S522">
        <v>3421074.4109999998</v>
      </c>
      <c r="T522">
        <v>3421074.4109999998</v>
      </c>
      <c r="U522" t="s">
        <v>214</v>
      </c>
      <c r="V522">
        <v>22342.735000000001</v>
      </c>
      <c r="W522">
        <v>22342.735000000001</v>
      </c>
    </row>
    <row r="523" spans="1:23" x14ac:dyDescent="0.3">
      <c r="A523" t="s">
        <v>212</v>
      </c>
      <c r="H523">
        <v>2201</v>
      </c>
      <c r="I523">
        <v>2201</v>
      </c>
      <c r="J523" t="s">
        <v>260</v>
      </c>
      <c r="K523">
        <v>22</v>
      </c>
      <c r="L523" t="s">
        <v>217</v>
      </c>
      <c r="M523">
        <v>2023</v>
      </c>
      <c r="N523" t="s">
        <v>215</v>
      </c>
      <c r="O523">
        <v>3142875.8990000002</v>
      </c>
      <c r="P523">
        <v>3142875.8990000002</v>
      </c>
      <c r="Q523">
        <v>3142875.8990000002</v>
      </c>
      <c r="R523">
        <v>3142875.8990000002</v>
      </c>
      <c r="S523">
        <v>3142875.8990000002</v>
      </c>
      <c r="T523">
        <v>3142875.8990000002</v>
      </c>
      <c r="U523" t="s">
        <v>214</v>
      </c>
      <c r="V523">
        <v>20674.317569999999</v>
      </c>
      <c r="W523">
        <v>20674.317569999999</v>
      </c>
    </row>
    <row r="524" spans="1:23" x14ac:dyDescent="0.3">
      <c r="A524" t="s">
        <v>212</v>
      </c>
      <c r="H524">
        <v>2201</v>
      </c>
      <c r="I524">
        <v>2201</v>
      </c>
      <c r="J524" t="s">
        <v>260</v>
      </c>
      <c r="K524">
        <v>100</v>
      </c>
      <c r="L524" t="s">
        <v>210</v>
      </c>
      <c r="M524">
        <v>2022</v>
      </c>
      <c r="N524" t="s">
        <v>211</v>
      </c>
      <c r="O524">
        <v>7337.1869999999999</v>
      </c>
      <c r="P524">
        <v>7337.1869999999999</v>
      </c>
      <c r="Q524">
        <v>7337.1869999999999</v>
      </c>
      <c r="R524">
        <v>7337.1869999999999</v>
      </c>
      <c r="S524">
        <v>7337.1869999999999</v>
      </c>
      <c r="T524">
        <v>7337.1869999999999</v>
      </c>
      <c r="U524" t="s">
        <v>214</v>
      </c>
      <c r="V524">
        <v>20</v>
      </c>
      <c r="W524">
        <v>20</v>
      </c>
    </row>
    <row r="525" spans="1:23" x14ac:dyDescent="0.3">
      <c r="A525" t="s">
        <v>212</v>
      </c>
      <c r="H525">
        <v>2201</v>
      </c>
      <c r="I525">
        <v>2201</v>
      </c>
      <c r="J525" t="s">
        <v>260</v>
      </c>
      <c r="K525">
        <v>200</v>
      </c>
      <c r="L525" t="s">
        <v>210</v>
      </c>
      <c r="M525">
        <v>2022</v>
      </c>
      <c r="N525" t="s">
        <v>215</v>
      </c>
      <c r="O525">
        <v>6789.2911999999997</v>
      </c>
      <c r="P525">
        <v>6789.2911999999997</v>
      </c>
      <c r="Q525">
        <v>6789.2911999999997</v>
      </c>
      <c r="R525">
        <v>6789.2911999999997</v>
      </c>
      <c r="S525">
        <v>6789.2911999999997</v>
      </c>
      <c r="T525">
        <v>6789.2911999999997</v>
      </c>
      <c r="U525" t="s">
        <v>214</v>
      </c>
      <c r="V525">
        <v>18.506523550000001</v>
      </c>
      <c r="W525">
        <v>18.506523550000001</v>
      </c>
    </row>
    <row r="526" spans="1:23" x14ac:dyDescent="0.3">
      <c r="A526" t="s">
        <v>212</v>
      </c>
      <c r="H526">
        <v>2201</v>
      </c>
      <c r="I526">
        <v>2201</v>
      </c>
      <c r="J526" t="s">
        <v>260</v>
      </c>
      <c r="K526">
        <v>1100</v>
      </c>
      <c r="L526" t="s">
        <v>216</v>
      </c>
      <c r="M526">
        <v>2022</v>
      </c>
      <c r="N526" t="s">
        <v>211</v>
      </c>
      <c r="O526">
        <v>7337.1869999999999</v>
      </c>
      <c r="P526">
        <v>7337.1869999999999</v>
      </c>
      <c r="Q526">
        <v>7337.1869999999999</v>
      </c>
      <c r="R526">
        <v>7337.1869999999999</v>
      </c>
      <c r="S526">
        <v>7337.1869999999999</v>
      </c>
      <c r="T526">
        <v>7337.1869999999999</v>
      </c>
      <c r="U526" t="s">
        <v>214</v>
      </c>
      <c r="V526">
        <v>20</v>
      </c>
      <c r="W526">
        <v>20</v>
      </c>
    </row>
    <row r="527" spans="1:23" x14ac:dyDescent="0.3">
      <c r="A527" t="s">
        <v>212</v>
      </c>
      <c r="H527">
        <v>2201</v>
      </c>
      <c r="I527">
        <v>2201</v>
      </c>
      <c r="J527" t="s">
        <v>260</v>
      </c>
      <c r="K527">
        <v>1200</v>
      </c>
      <c r="L527" t="s">
        <v>216</v>
      </c>
      <c r="M527">
        <v>2022</v>
      </c>
      <c r="N527" t="s">
        <v>215</v>
      </c>
      <c r="O527">
        <v>6789.2911999999997</v>
      </c>
      <c r="P527">
        <v>6789.2911999999997</v>
      </c>
      <c r="Q527">
        <v>6789.2911999999997</v>
      </c>
      <c r="R527">
        <v>6789.2911999999997</v>
      </c>
      <c r="S527">
        <v>6789.2911999999997</v>
      </c>
      <c r="T527">
        <v>6789.2911999999997</v>
      </c>
      <c r="U527" t="s">
        <v>214</v>
      </c>
      <c r="V527">
        <v>18.506523550000001</v>
      </c>
      <c r="W527">
        <v>18.506523550000001</v>
      </c>
    </row>
    <row r="528" spans="1:23" x14ac:dyDescent="0.3">
      <c r="A528" t="s">
        <v>212</v>
      </c>
      <c r="H528">
        <v>2201</v>
      </c>
      <c r="I528">
        <v>2201</v>
      </c>
      <c r="J528" t="s">
        <v>260</v>
      </c>
      <c r="K528">
        <v>2100</v>
      </c>
      <c r="L528" t="s">
        <v>217</v>
      </c>
      <c r="M528">
        <v>2022</v>
      </c>
      <c r="N528" t="s">
        <v>211</v>
      </c>
      <c r="O528">
        <v>3045837.5109999999</v>
      </c>
      <c r="P528">
        <v>3045837.5109999999</v>
      </c>
      <c r="Q528">
        <v>3045837.5109999999</v>
      </c>
      <c r="R528">
        <v>3045837.5109999999</v>
      </c>
      <c r="S528">
        <v>3045837.5109999999</v>
      </c>
      <c r="T528">
        <v>3045837.5109999999</v>
      </c>
      <c r="U528" t="s">
        <v>214</v>
      </c>
      <c r="V528">
        <v>19316.5</v>
      </c>
      <c r="W528">
        <v>19316.5</v>
      </c>
    </row>
    <row r="529" spans="1:23" x14ac:dyDescent="0.3">
      <c r="A529" t="s">
        <v>212</v>
      </c>
      <c r="H529">
        <v>2201</v>
      </c>
      <c r="I529">
        <v>2201</v>
      </c>
      <c r="J529" t="s">
        <v>260</v>
      </c>
      <c r="K529">
        <v>2200</v>
      </c>
      <c r="L529" t="s">
        <v>217</v>
      </c>
      <c r="M529">
        <v>2022</v>
      </c>
      <c r="N529" t="s">
        <v>215</v>
      </c>
      <c r="O529">
        <v>2794505.5129999998</v>
      </c>
      <c r="P529">
        <v>2794505.5129999998</v>
      </c>
      <c r="Q529">
        <v>2794505.5129999998</v>
      </c>
      <c r="R529">
        <v>2794505.5129999998</v>
      </c>
      <c r="S529">
        <v>2794505.5129999998</v>
      </c>
      <c r="T529">
        <v>2794505.5129999998</v>
      </c>
      <c r="U529" t="s">
        <v>214</v>
      </c>
      <c r="V529">
        <v>17874.063109999999</v>
      </c>
      <c r="W529">
        <v>17874.063109999999</v>
      </c>
    </row>
    <row r="530" spans="1:23" x14ac:dyDescent="0.3">
      <c r="A530" t="s">
        <v>212</v>
      </c>
      <c r="H530">
        <v>2204</v>
      </c>
      <c r="I530">
        <v>2204</v>
      </c>
      <c r="J530" t="s">
        <v>261</v>
      </c>
      <c r="K530">
        <v>1</v>
      </c>
      <c r="L530" t="s">
        <v>210</v>
      </c>
      <c r="M530">
        <v>2023</v>
      </c>
      <c r="N530" t="s">
        <v>211</v>
      </c>
      <c r="O530">
        <v>12490.374</v>
      </c>
      <c r="P530">
        <v>12490.374</v>
      </c>
      <c r="Q530">
        <v>12490.374</v>
      </c>
      <c r="R530">
        <v>12490.374</v>
      </c>
      <c r="S530">
        <v>12490.374</v>
      </c>
      <c r="T530">
        <v>12490.374</v>
      </c>
      <c r="U530" t="s">
        <v>214</v>
      </c>
      <c r="V530">
        <v>0</v>
      </c>
      <c r="W530">
        <v>0</v>
      </c>
    </row>
    <row r="531" spans="1:23" x14ac:dyDescent="0.3">
      <c r="A531" t="s">
        <v>212</v>
      </c>
      <c r="H531">
        <v>2204</v>
      </c>
      <c r="I531">
        <v>2204</v>
      </c>
      <c r="J531" t="s">
        <v>261</v>
      </c>
      <c r="K531">
        <v>2</v>
      </c>
      <c r="L531" t="s">
        <v>210</v>
      </c>
      <c r="M531">
        <v>2023</v>
      </c>
      <c r="N531" t="s">
        <v>215</v>
      </c>
      <c r="O531">
        <v>11506.675999999999</v>
      </c>
      <c r="P531">
        <v>11506.675999999999</v>
      </c>
      <c r="Q531">
        <v>11506.675999999999</v>
      </c>
      <c r="R531">
        <v>11506.675999999999</v>
      </c>
      <c r="S531">
        <v>11506.675999999999</v>
      </c>
      <c r="T531">
        <v>11506.675999999999</v>
      </c>
      <c r="U531" t="s">
        <v>214</v>
      </c>
      <c r="V531">
        <v>0</v>
      </c>
      <c r="W531">
        <v>0</v>
      </c>
    </row>
    <row r="532" spans="1:23" x14ac:dyDescent="0.3">
      <c r="A532" t="s">
        <v>212</v>
      </c>
      <c r="H532">
        <v>2204</v>
      </c>
      <c r="I532">
        <v>2204</v>
      </c>
      <c r="J532" t="s">
        <v>261</v>
      </c>
      <c r="K532">
        <v>11</v>
      </c>
      <c r="L532" t="s">
        <v>216</v>
      </c>
      <c r="M532">
        <v>2023</v>
      </c>
      <c r="N532" t="s">
        <v>211</v>
      </c>
      <c r="O532">
        <v>12490.374</v>
      </c>
      <c r="P532">
        <v>12490.374</v>
      </c>
      <c r="Q532">
        <v>12490.374</v>
      </c>
      <c r="R532">
        <v>12490.374</v>
      </c>
      <c r="S532">
        <v>12490.374</v>
      </c>
      <c r="T532">
        <v>12490.374</v>
      </c>
      <c r="U532" t="s">
        <v>214</v>
      </c>
      <c r="V532">
        <v>0</v>
      </c>
      <c r="W532">
        <v>0</v>
      </c>
    </row>
    <row r="533" spans="1:23" x14ac:dyDescent="0.3">
      <c r="A533" t="s">
        <v>212</v>
      </c>
      <c r="H533">
        <v>2204</v>
      </c>
      <c r="I533">
        <v>2204</v>
      </c>
      <c r="J533" t="s">
        <v>261</v>
      </c>
      <c r="K533">
        <v>12</v>
      </c>
      <c r="L533" t="s">
        <v>216</v>
      </c>
      <c r="M533">
        <v>2023</v>
      </c>
      <c r="N533" t="s">
        <v>215</v>
      </c>
      <c r="O533">
        <v>11506.675999999999</v>
      </c>
      <c r="P533">
        <v>11506.675999999999</v>
      </c>
      <c r="Q533">
        <v>11506.675999999999</v>
      </c>
      <c r="R533">
        <v>11506.675999999999</v>
      </c>
      <c r="S533">
        <v>11506.675999999999</v>
      </c>
      <c r="T533">
        <v>11506.675999999999</v>
      </c>
      <c r="U533" t="s">
        <v>214</v>
      </c>
      <c r="V533">
        <v>0</v>
      </c>
      <c r="W533">
        <v>0</v>
      </c>
    </row>
    <row r="534" spans="1:23" x14ac:dyDescent="0.3">
      <c r="A534" t="s">
        <v>212</v>
      </c>
      <c r="H534">
        <v>2204</v>
      </c>
      <c r="I534">
        <v>2204</v>
      </c>
      <c r="J534" t="s">
        <v>261</v>
      </c>
      <c r="K534">
        <v>21</v>
      </c>
      <c r="L534" t="s">
        <v>217</v>
      </c>
      <c r="M534">
        <v>2023</v>
      </c>
      <c r="N534" t="s">
        <v>211</v>
      </c>
      <c r="O534">
        <v>3421074.4109999998</v>
      </c>
      <c r="P534">
        <v>3421074.4109999998</v>
      </c>
      <c r="Q534">
        <v>3421074.4109999998</v>
      </c>
      <c r="R534">
        <v>3421074.4109999998</v>
      </c>
      <c r="S534">
        <v>3421074.4109999998</v>
      </c>
      <c r="T534">
        <v>3421074.4109999998</v>
      </c>
      <c r="U534" t="s">
        <v>214</v>
      </c>
      <c r="V534">
        <v>38.317</v>
      </c>
      <c r="W534">
        <v>38.317</v>
      </c>
    </row>
    <row r="535" spans="1:23" x14ac:dyDescent="0.3">
      <c r="A535" t="s">
        <v>212</v>
      </c>
      <c r="H535">
        <v>2204</v>
      </c>
      <c r="I535">
        <v>2204</v>
      </c>
      <c r="J535" t="s">
        <v>261</v>
      </c>
      <c r="K535">
        <v>22</v>
      </c>
      <c r="L535" t="s">
        <v>217</v>
      </c>
      <c r="M535">
        <v>2023</v>
      </c>
      <c r="N535" t="s">
        <v>215</v>
      </c>
      <c r="O535">
        <v>3142875.8990000002</v>
      </c>
      <c r="P535">
        <v>3142875.8990000002</v>
      </c>
      <c r="Q535">
        <v>3142875.8990000002</v>
      </c>
      <c r="R535">
        <v>3142875.8990000002</v>
      </c>
      <c r="S535">
        <v>3142875.8990000002</v>
      </c>
      <c r="T535">
        <v>3142875.8990000002</v>
      </c>
      <c r="U535" t="s">
        <v>214</v>
      </c>
      <c r="V535">
        <v>37.937623760000001</v>
      </c>
      <c r="W535">
        <v>37.937623760000001</v>
      </c>
    </row>
    <row r="536" spans="1:23" x14ac:dyDescent="0.3">
      <c r="A536" t="s">
        <v>212</v>
      </c>
      <c r="H536">
        <v>2204</v>
      </c>
      <c r="I536">
        <v>2204</v>
      </c>
      <c r="J536" t="s">
        <v>261</v>
      </c>
      <c r="K536">
        <v>100</v>
      </c>
      <c r="L536" t="s">
        <v>210</v>
      </c>
      <c r="M536">
        <v>2022</v>
      </c>
      <c r="N536" t="s">
        <v>211</v>
      </c>
      <c r="O536">
        <v>7337.1869999999999</v>
      </c>
      <c r="P536">
        <v>7337.1869999999999</v>
      </c>
      <c r="Q536">
        <v>7337.1869999999999</v>
      </c>
      <c r="R536">
        <v>7337.1869999999999</v>
      </c>
      <c r="S536">
        <v>7337.1869999999999</v>
      </c>
      <c r="T536">
        <v>7337.1869999999999</v>
      </c>
      <c r="U536" t="s">
        <v>214</v>
      </c>
      <c r="V536">
        <v>0</v>
      </c>
      <c r="W536">
        <v>0</v>
      </c>
    </row>
    <row r="537" spans="1:23" x14ac:dyDescent="0.3">
      <c r="A537" t="s">
        <v>212</v>
      </c>
      <c r="H537">
        <v>2204</v>
      </c>
      <c r="I537">
        <v>2204</v>
      </c>
      <c r="J537" t="s">
        <v>261</v>
      </c>
      <c r="K537">
        <v>200</v>
      </c>
      <c r="L537" t="s">
        <v>210</v>
      </c>
      <c r="M537">
        <v>2022</v>
      </c>
      <c r="N537" t="s">
        <v>215</v>
      </c>
      <c r="O537">
        <v>6789.2911999999997</v>
      </c>
      <c r="P537">
        <v>6789.2911999999997</v>
      </c>
      <c r="Q537">
        <v>6789.2911999999997</v>
      </c>
      <c r="R537">
        <v>6789.2911999999997</v>
      </c>
      <c r="S537">
        <v>6789.2911999999997</v>
      </c>
      <c r="T537">
        <v>6789.2911999999997</v>
      </c>
      <c r="U537" t="s">
        <v>214</v>
      </c>
      <c r="V537">
        <v>0</v>
      </c>
      <c r="W537">
        <v>0</v>
      </c>
    </row>
    <row r="538" spans="1:23" x14ac:dyDescent="0.3">
      <c r="A538" t="s">
        <v>212</v>
      </c>
      <c r="H538">
        <v>2204</v>
      </c>
      <c r="I538">
        <v>2204</v>
      </c>
      <c r="J538" t="s">
        <v>261</v>
      </c>
      <c r="K538">
        <v>1100</v>
      </c>
      <c r="L538" t="s">
        <v>216</v>
      </c>
      <c r="M538">
        <v>2022</v>
      </c>
      <c r="N538" t="s">
        <v>211</v>
      </c>
      <c r="O538">
        <v>7337.1869999999999</v>
      </c>
      <c r="P538">
        <v>7337.1869999999999</v>
      </c>
      <c r="Q538">
        <v>7337.1869999999999</v>
      </c>
      <c r="R538">
        <v>7337.1869999999999</v>
      </c>
      <c r="S538">
        <v>7337.1869999999999</v>
      </c>
      <c r="T538">
        <v>7337.1869999999999</v>
      </c>
      <c r="U538" t="s">
        <v>214</v>
      </c>
      <c r="V538">
        <v>0</v>
      </c>
      <c r="W538">
        <v>0</v>
      </c>
    </row>
    <row r="539" spans="1:23" x14ac:dyDescent="0.3">
      <c r="A539" t="s">
        <v>212</v>
      </c>
      <c r="H539">
        <v>2204</v>
      </c>
      <c r="I539">
        <v>2204</v>
      </c>
      <c r="J539" t="s">
        <v>261</v>
      </c>
      <c r="K539">
        <v>1200</v>
      </c>
      <c r="L539" t="s">
        <v>216</v>
      </c>
      <c r="M539">
        <v>2022</v>
      </c>
      <c r="N539" t="s">
        <v>215</v>
      </c>
      <c r="O539">
        <v>6789.2911999999997</v>
      </c>
      <c r="P539">
        <v>6789.2911999999997</v>
      </c>
      <c r="Q539">
        <v>6789.2911999999997</v>
      </c>
      <c r="R539">
        <v>6789.2911999999997</v>
      </c>
      <c r="S539">
        <v>6789.2911999999997</v>
      </c>
      <c r="T539">
        <v>6789.2911999999997</v>
      </c>
      <c r="U539" t="s">
        <v>214</v>
      </c>
      <c r="V539">
        <v>0</v>
      </c>
      <c r="W539">
        <v>0</v>
      </c>
    </row>
    <row r="540" spans="1:23" x14ac:dyDescent="0.3">
      <c r="A540" t="s">
        <v>212</v>
      </c>
      <c r="H540">
        <v>2204</v>
      </c>
      <c r="I540">
        <v>2204</v>
      </c>
      <c r="J540" t="s">
        <v>261</v>
      </c>
      <c r="K540">
        <v>2100</v>
      </c>
      <c r="L540" t="s">
        <v>217</v>
      </c>
      <c r="M540">
        <v>2022</v>
      </c>
      <c r="N540" t="s">
        <v>211</v>
      </c>
      <c r="O540">
        <v>3045837.5109999999</v>
      </c>
      <c r="P540">
        <v>3045837.5109999999</v>
      </c>
      <c r="Q540">
        <v>3045837.5109999999</v>
      </c>
      <c r="R540">
        <v>3045837.5109999999</v>
      </c>
      <c r="S540">
        <v>3045837.5109999999</v>
      </c>
      <c r="T540">
        <v>3045837.5109999999</v>
      </c>
      <c r="U540" t="s">
        <v>214</v>
      </c>
      <c r="V540">
        <v>41.962000000000003</v>
      </c>
      <c r="W540">
        <v>41.962000000000003</v>
      </c>
    </row>
    <row r="541" spans="1:23" x14ac:dyDescent="0.3">
      <c r="A541" t="s">
        <v>212</v>
      </c>
      <c r="H541">
        <v>2204</v>
      </c>
      <c r="I541">
        <v>2204</v>
      </c>
      <c r="J541" t="s">
        <v>261</v>
      </c>
      <c r="K541">
        <v>2200</v>
      </c>
      <c r="L541" t="s">
        <v>217</v>
      </c>
      <c r="M541">
        <v>2022</v>
      </c>
      <c r="N541" t="s">
        <v>215</v>
      </c>
      <c r="O541">
        <v>2794505.5129999998</v>
      </c>
      <c r="P541">
        <v>2794505.5129999998</v>
      </c>
      <c r="Q541">
        <v>2794505.5129999998</v>
      </c>
      <c r="R541">
        <v>2794505.5129999998</v>
      </c>
      <c r="S541">
        <v>2794505.5129999998</v>
      </c>
      <c r="T541">
        <v>2794505.5129999998</v>
      </c>
      <c r="U541" t="s">
        <v>214</v>
      </c>
      <c r="V541">
        <v>41.546534649999998</v>
      </c>
      <c r="W541">
        <v>41.546534649999998</v>
      </c>
    </row>
    <row r="542" spans="1:23" x14ac:dyDescent="0.3">
      <c r="A542" t="s">
        <v>212</v>
      </c>
      <c r="H542">
        <v>2205</v>
      </c>
      <c r="I542">
        <v>2205</v>
      </c>
      <c r="J542" t="s">
        <v>262</v>
      </c>
      <c r="K542">
        <v>1</v>
      </c>
      <c r="L542" t="s">
        <v>210</v>
      </c>
      <c r="M542">
        <v>2023</v>
      </c>
      <c r="N542" t="s">
        <v>211</v>
      </c>
      <c r="O542">
        <v>12490.374</v>
      </c>
      <c r="P542">
        <v>12490.374</v>
      </c>
      <c r="Q542">
        <v>12490.374</v>
      </c>
      <c r="R542">
        <v>12490.374</v>
      </c>
      <c r="S542">
        <v>12490.374</v>
      </c>
      <c r="T542">
        <v>12490.374</v>
      </c>
      <c r="U542" t="s">
        <v>214</v>
      </c>
      <c r="V542">
        <v>0</v>
      </c>
      <c r="W542">
        <v>0</v>
      </c>
    </row>
    <row r="543" spans="1:23" x14ac:dyDescent="0.3">
      <c r="A543" t="s">
        <v>212</v>
      </c>
      <c r="H543">
        <v>2205</v>
      </c>
      <c r="I543">
        <v>2205</v>
      </c>
      <c r="J543" t="s">
        <v>262</v>
      </c>
      <c r="K543">
        <v>2</v>
      </c>
      <c r="L543" t="s">
        <v>210</v>
      </c>
      <c r="M543">
        <v>2023</v>
      </c>
      <c r="N543" t="s">
        <v>215</v>
      </c>
      <c r="O543">
        <v>11506.675999999999</v>
      </c>
      <c r="P543">
        <v>11506.675999999999</v>
      </c>
      <c r="Q543">
        <v>11506.675999999999</v>
      </c>
      <c r="R543">
        <v>11506.675999999999</v>
      </c>
      <c r="S543">
        <v>11506.675999999999</v>
      </c>
      <c r="T543">
        <v>11506.675999999999</v>
      </c>
      <c r="U543" t="s">
        <v>214</v>
      </c>
      <c r="V543">
        <v>0</v>
      </c>
      <c r="W543">
        <v>0</v>
      </c>
    </row>
    <row r="544" spans="1:23" x14ac:dyDescent="0.3">
      <c r="A544" t="s">
        <v>212</v>
      </c>
      <c r="H544">
        <v>2205</v>
      </c>
      <c r="I544">
        <v>2205</v>
      </c>
      <c r="J544" t="s">
        <v>262</v>
      </c>
      <c r="K544">
        <v>11</v>
      </c>
      <c r="L544" t="s">
        <v>216</v>
      </c>
      <c r="M544">
        <v>2023</v>
      </c>
      <c r="N544" t="s">
        <v>211</v>
      </c>
      <c r="O544">
        <v>12490.374</v>
      </c>
      <c r="P544">
        <v>12490.374</v>
      </c>
      <c r="Q544">
        <v>12490.374</v>
      </c>
      <c r="R544">
        <v>12490.374</v>
      </c>
      <c r="S544">
        <v>12490.374</v>
      </c>
      <c r="T544">
        <v>12490.374</v>
      </c>
      <c r="U544" t="s">
        <v>214</v>
      </c>
      <c r="V544">
        <v>0</v>
      </c>
      <c r="W544">
        <v>0</v>
      </c>
    </row>
    <row r="545" spans="1:23" x14ac:dyDescent="0.3">
      <c r="A545" t="s">
        <v>212</v>
      </c>
      <c r="H545">
        <v>2205</v>
      </c>
      <c r="I545">
        <v>2205</v>
      </c>
      <c r="J545" t="s">
        <v>262</v>
      </c>
      <c r="K545">
        <v>12</v>
      </c>
      <c r="L545" t="s">
        <v>216</v>
      </c>
      <c r="M545">
        <v>2023</v>
      </c>
      <c r="N545" t="s">
        <v>215</v>
      </c>
      <c r="O545">
        <v>11506.675999999999</v>
      </c>
      <c r="P545">
        <v>11506.675999999999</v>
      </c>
      <c r="Q545">
        <v>11506.675999999999</v>
      </c>
      <c r="R545">
        <v>11506.675999999999</v>
      </c>
      <c r="S545">
        <v>11506.675999999999</v>
      </c>
      <c r="T545">
        <v>11506.675999999999</v>
      </c>
      <c r="U545" t="s">
        <v>214</v>
      </c>
      <c r="V545">
        <v>0</v>
      </c>
      <c r="W545">
        <v>0</v>
      </c>
    </row>
    <row r="546" spans="1:23" x14ac:dyDescent="0.3">
      <c r="A546" t="s">
        <v>212</v>
      </c>
      <c r="H546">
        <v>2205</v>
      </c>
      <c r="I546">
        <v>2205</v>
      </c>
      <c r="J546" t="s">
        <v>262</v>
      </c>
      <c r="K546">
        <v>21</v>
      </c>
      <c r="L546" t="s">
        <v>217</v>
      </c>
      <c r="M546">
        <v>2023</v>
      </c>
      <c r="N546" t="s">
        <v>211</v>
      </c>
      <c r="O546">
        <v>3421074.4109999998</v>
      </c>
      <c r="P546">
        <v>3421074.4109999998</v>
      </c>
      <c r="Q546">
        <v>3421074.4109999998</v>
      </c>
      <c r="R546">
        <v>3421074.4109999998</v>
      </c>
      <c r="S546">
        <v>3421074.4109999998</v>
      </c>
      <c r="T546">
        <v>3421074.4109999998</v>
      </c>
      <c r="U546" t="s">
        <v>214</v>
      </c>
      <c r="V546">
        <v>0</v>
      </c>
      <c r="W546">
        <v>0</v>
      </c>
    </row>
    <row r="547" spans="1:23" x14ac:dyDescent="0.3">
      <c r="A547" t="s">
        <v>212</v>
      </c>
      <c r="H547">
        <v>2205</v>
      </c>
      <c r="I547">
        <v>2205</v>
      </c>
      <c r="J547" t="s">
        <v>262</v>
      </c>
      <c r="K547">
        <v>22</v>
      </c>
      <c r="L547" t="s">
        <v>217</v>
      </c>
      <c r="M547">
        <v>2023</v>
      </c>
      <c r="N547" t="s">
        <v>215</v>
      </c>
      <c r="O547">
        <v>3142875.8990000002</v>
      </c>
      <c r="P547">
        <v>3142875.8990000002</v>
      </c>
      <c r="Q547">
        <v>3142875.8990000002</v>
      </c>
      <c r="R547">
        <v>3142875.8990000002</v>
      </c>
      <c r="S547">
        <v>3142875.8990000002</v>
      </c>
      <c r="T547">
        <v>3142875.8990000002</v>
      </c>
      <c r="U547" t="s">
        <v>214</v>
      </c>
      <c r="V547">
        <v>0</v>
      </c>
      <c r="W547">
        <v>0</v>
      </c>
    </row>
    <row r="548" spans="1:23" x14ac:dyDescent="0.3">
      <c r="A548" t="s">
        <v>212</v>
      </c>
      <c r="H548">
        <v>2205</v>
      </c>
      <c r="I548">
        <v>2205</v>
      </c>
      <c r="J548" t="s">
        <v>262</v>
      </c>
      <c r="K548">
        <v>100</v>
      </c>
      <c r="L548" t="s">
        <v>210</v>
      </c>
      <c r="M548">
        <v>2022</v>
      </c>
      <c r="N548" t="s">
        <v>211</v>
      </c>
      <c r="O548">
        <v>7337.1869999999999</v>
      </c>
      <c r="P548">
        <v>7337.1869999999999</v>
      </c>
      <c r="Q548">
        <v>7337.1869999999999</v>
      </c>
      <c r="R548">
        <v>7337.1869999999999</v>
      </c>
      <c r="S548">
        <v>7337.1869999999999</v>
      </c>
      <c r="T548">
        <v>7337.1869999999999</v>
      </c>
      <c r="U548" t="s">
        <v>214</v>
      </c>
      <c r="V548">
        <v>0</v>
      </c>
      <c r="W548">
        <v>0</v>
      </c>
    </row>
    <row r="549" spans="1:23" x14ac:dyDescent="0.3">
      <c r="A549" t="s">
        <v>212</v>
      </c>
      <c r="H549">
        <v>2205</v>
      </c>
      <c r="I549">
        <v>2205</v>
      </c>
      <c r="J549" t="s">
        <v>262</v>
      </c>
      <c r="K549">
        <v>200</v>
      </c>
      <c r="L549" t="s">
        <v>210</v>
      </c>
      <c r="M549">
        <v>2022</v>
      </c>
      <c r="N549" t="s">
        <v>215</v>
      </c>
      <c r="O549">
        <v>6789.2911999999997</v>
      </c>
      <c r="P549">
        <v>6789.2911999999997</v>
      </c>
      <c r="Q549">
        <v>6789.2911999999997</v>
      </c>
      <c r="R549">
        <v>6789.2911999999997</v>
      </c>
      <c r="S549">
        <v>6789.2911999999997</v>
      </c>
      <c r="T549">
        <v>6789.2911999999997</v>
      </c>
      <c r="U549" t="s">
        <v>214</v>
      </c>
      <c r="V549">
        <v>0</v>
      </c>
      <c r="W549">
        <v>0</v>
      </c>
    </row>
    <row r="550" spans="1:23" x14ac:dyDescent="0.3">
      <c r="A550" t="s">
        <v>212</v>
      </c>
      <c r="H550">
        <v>2205</v>
      </c>
      <c r="I550">
        <v>2205</v>
      </c>
      <c r="J550" t="s">
        <v>262</v>
      </c>
      <c r="K550">
        <v>1100</v>
      </c>
      <c r="L550" t="s">
        <v>216</v>
      </c>
      <c r="M550">
        <v>2022</v>
      </c>
      <c r="N550" t="s">
        <v>211</v>
      </c>
      <c r="O550">
        <v>7337.1869999999999</v>
      </c>
      <c r="P550">
        <v>7337.1869999999999</v>
      </c>
      <c r="Q550">
        <v>7337.1869999999999</v>
      </c>
      <c r="R550">
        <v>7337.1869999999999</v>
      </c>
      <c r="S550">
        <v>7337.1869999999999</v>
      </c>
      <c r="T550">
        <v>7337.1869999999999</v>
      </c>
      <c r="U550" t="s">
        <v>214</v>
      </c>
      <c r="V550">
        <v>0</v>
      </c>
      <c r="W550">
        <v>0</v>
      </c>
    </row>
    <row r="551" spans="1:23" x14ac:dyDescent="0.3">
      <c r="A551" t="s">
        <v>212</v>
      </c>
      <c r="H551">
        <v>2205</v>
      </c>
      <c r="I551">
        <v>2205</v>
      </c>
      <c r="J551" t="s">
        <v>262</v>
      </c>
      <c r="K551">
        <v>1200</v>
      </c>
      <c r="L551" t="s">
        <v>216</v>
      </c>
      <c r="M551">
        <v>2022</v>
      </c>
      <c r="N551" t="s">
        <v>215</v>
      </c>
      <c r="O551">
        <v>6789.2911999999997</v>
      </c>
      <c r="P551">
        <v>6789.2911999999997</v>
      </c>
      <c r="Q551">
        <v>6789.2911999999997</v>
      </c>
      <c r="R551">
        <v>6789.2911999999997</v>
      </c>
      <c r="S551">
        <v>6789.2911999999997</v>
      </c>
      <c r="T551">
        <v>6789.2911999999997</v>
      </c>
      <c r="U551" t="s">
        <v>214</v>
      </c>
      <c r="V551">
        <v>0</v>
      </c>
      <c r="W551">
        <v>0</v>
      </c>
    </row>
    <row r="552" spans="1:23" x14ac:dyDescent="0.3">
      <c r="A552" t="s">
        <v>212</v>
      </c>
      <c r="H552">
        <v>2205</v>
      </c>
      <c r="I552">
        <v>2205</v>
      </c>
      <c r="J552" t="s">
        <v>262</v>
      </c>
      <c r="K552">
        <v>2100</v>
      </c>
      <c r="L552" t="s">
        <v>217</v>
      </c>
      <c r="M552">
        <v>2022</v>
      </c>
      <c r="N552" t="s">
        <v>211</v>
      </c>
      <c r="O552">
        <v>3045837.5109999999</v>
      </c>
      <c r="P552">
        <v>3045837.5109999999</v>
      </c>
      <c r="Q552">
        <v>3045837.5109999999</v>
      </c>
      <c r="R552">
        <v>3045837.5109999999</v>
      </c>
      <c r="S552">
        <v>3045837.5109999999</v>
      </c>
      <c r="T552">
        <v>3045837.5109999999</v>
      </c>
      <c r="U552" t="s">
        <v>214</v>
      </c>
      <c r="V552">
        <v>35.514000000000003</v>
      </c>
      <c r="W552">
        <v>35.514000000000003</v>
      </c>
    </row>
    <row r="553" spans="1:23" x14ac:dyDescent="0.3">
      <c r="A553" t="s">
        <v>212</v>
      </c>
      <c r="H553">
        <v>2205</v>
      </c>
      <c r="I553">
        <v>2205</v>
      </c>
      <c r="J553" t="s">
        <v>262</v>
      </c>
      <c r="K553">
        <v>2200</v>
      </c>
      <c r="L553" t="s">
        <v>217</v>
      </c>
      <c r="M553">
        <v>2022</v>
      </c>
      <c r="N553" t="s">
        <v>215</v>
      </c>
      <c r="O553">
        <v>2794505.5129999998</v>
      </c>
      <c r="P553">
        <v>2794505.5129999998</v>
      </c>
      <c r="Q553">
        <v>2794505.5129999998</v>
      </c>
      <c r="R553">
        <v>2794505.5129999998</v>
      </c>
      <c r="S553">
        <v>2794505.5129999998</v>
      </c>
      <c r="T553">
        <v>2794505.5129999998</v>
      </c>
      <c r="U553" t="s">
        <v>214</v>
      </c>
      <c r="V553">
        <v>35.16237624</v>
      </c>
      <c r="W553">
        <v>35.16237624</v>
      </c>
    </row>
    <row r="554" spans="1:23" x14ac:dyDescent="0.3">
      <c r="A554" t="s">
        <v>212</v>
      </c>
      <c r="H554">
        <v>2208</v>
      </c>
      <c r="I554">
        <v>2208</v>
      </c>
      <c r="J554" t="s">
        <v>263</v>
      </c>
      <c r="K554">
        <v>1</v>
      </c>
      <c r="L554" t="s">
        <v>210</v>
      </c>
      <c r="M554">
        <v>2023</v>
      </c>
      <c r="N554" t="s">
        <v>211</v>
      </c>
      <c r="O554">
        <v>12490.374</v>
      </c>
      <c r="P554">
        <v>12490.374</v>
      </c>
      <c r="Q554">
        <v>12490.374</v>
      </c>
      <c r="R554">
        <v>12490.374</v>
      </c>
      <c r="S554">
        <v>12490.374</v>
      </c>
      <c r="T554">
        <v>12490.374</v>
      </c>
      <c r="U554" t="s">
        <v>214</v>
      </c>
      <c r="V554">
        <v>0</v>
      </c>
      <c r="W554">
        <v>0</v>
      </c>
    </row>
    <row r="555" spans="1:23" x14ac:dyDescent="0.3">
      <c r="A555" t="s">
        <v>212</v>
      </c>
      <c r="H555">
        <v>2208</v>
      </c>
      <c r="I555">
        <v>2208</v>
      </c>
      <c r="J555" t="s">
        <v>263</v>
      </c>
      <c r="K555">
        <v>2</v>
      </c>
      <c r="L555" t="s">
        <v>210</v>
      </c>
      <c r="M555">
        <v>2023</v>
      </c>
      <c r="N555" t="s">
        <v>215</v>
      </c>
      <c r="O555">
        <v>11506.675999999999</v>
      </c>
      <c r="P555">
        <v>11506.675999999999</v>
      </c>
      <c r="Q555">
        <v>11506.675999999999</v>
      </c>
      <c r="R555">
        <v>11506.675999999999</v>
      </c>
      <c r="S555">
        <v>11506.675999999999</v>
      </c>
      <c r="T555">
        <v>11506.675999999999</v>
      </c>
      <c r="U555" t="s">
        <v>214</v>
      </c>
      <c r="V555">
        <v>0</v>
      </c>
      <c r="W555">
        <v>0</v>
      </c>
    </row>
    <row r="556" spans="1:23" x14ac:dyDescent="0.3">
      <c r="A556" t="s">
        <v>212</v>
      </c>
      <c r="H556">
        <v>2208</v>
      </c>
      <c r="I556">
        <v>2208</v>
      </c>
      <c r="J556" t="s">
        <v>263</v>
      </c>
      <c r="K556">
        <v>11</v>
      </c>
      <c r="L556" t="s">
        <v>216</v>
      </c>
      <c r="M556">
        <v>2023</v>
      </c>
      <c r="N556" t="s">
        <v>211</v>
      </c>
      <c r="O556">
        <v>12490.374</v>
      </c>
      <c r="P556">
        <v>12490.374</v>
      </c>
      <c r="Q556">
        <v>12490.374</v>
      </c>
      <c r="R556">
        <v>12490.374</v>
      </c>
      <c r="S556">
        <v>12490.374</v>
      </c>
      <c r="T556">
        <v>12490.374</v>
      </c>
      <c r="U556" t="s">
        <v>214</v>
      </c>
      <c r="V556">
        <v>0</v>
      </c>
      <c r="W556">
        <v>0</v>
      </c>
    </row>
    <row r="557" spans="1:23" x14ac:dyDescent="0.3">
      <c r="A557" t="s">
        <v>212</v>
      </c>
      <c r="H557">
        <v>2208</v>
      </c>
      <c r="I557">
        <v>2208</v>
      </c>
      <c r="J557" t="s">
        <v>263</v>
      </c>
      <c r="K557">
        <v>12</v>
      </c>
      <c r="L557" t="s">
        <v>216</v>
      </c>
      <c r="M557">
        <v>2023</v>
      </c>
      <c r="N557" t="s">
        <v>215</v>
      </c>
      <c r="O557">
        <v>11506.675999999999</v>
      </c>
      <c r="P557">
        <v>11506.675999999999</v>
      </c>
      <c r="Q557">
        <v>11506.675999999999</v>
      </c>
      <c r="R557">
        <v>11506.675999999999</v>
      </c>
      <c r="S557">
        <v>11506.675999999999</v>
      </c>
      <c r="T557">
        <v>11506.675999999999</v>
      </c>
      <c r="U557" t="s">
        <v>214</v>
      </c>
      <c r="V557">
        <v>0</v>
      </c>
      <c r="W557">
        <v>0</v>
      </c>
    </row>
    <row r="558" spans="1:23" x14ac:dyDescent="0.3">
      <c r="A558" t="s">
        <v>212</v>
      </c>
      <c r="H558">
        <v>2208</v>
      </c>
      <c r="I558">
        <v>2208</v>
      </c>
      <c r="J558" t="s">
        <v>263</v>
      </c>
      <c r="K558">
        <v>21</v>
      </c>
      <c r="L558" t="s">
        <v>217</v>
      </c>
      <c r="M558">
        <v>2023</v>
      </c>
      <c r="N558" t="s">
        <v>211</v>
      </c>
      <c r="O558">
        <v>3421074.4109999998</v>
      </c>
      <c r="P558">
        <v>3421074.4109999998</v>
      </c>
      <c r="Q558">
        <v>3421074.4109999998</v>
      </c>
      <c r="R558">
        <v>3421074.4109999998</v>
      </c>
      <c r="S558">
        <v>3421074.4109999998</v>
      </c>
      <c r="T558">
        <v>3421074.4109999998</v>
      </c>
      <c r="U558" t="s">
        <v>214</v>
      </c>
      <c r="V558">
        <v>0</v>
      </c>
      <c r="W558">
        <v>0</v>
      </c>
    </row>
    <row r="559" spans="1:23" x14ac:dyDescent="0.3">
      <c r="A559" t="s">
        <v>212</v>
      </c>
      <c r="H559">
        <v>2208</v>
      </c>
      <c r="I559">
        <v>2208</v>
      </c>
      <c r="J559" t="s">
        <v>263</v>
      </c>
      <c r="K559">
        <v>22</v>
      </c>
      <c r="L559" t="s">
        <v>217</v>
      </c>
      <c r="M559">
        <v>2023</v>
      </c>
      <c r="N559" t="s">
        <v>215</v>
      </c>
      <c r="O559">
        <v>3142875.8990000002</v>
      </c>
      <c r="P559">
        <v>3142875.8990000002</v>
      </c>
      <c r="Q559">
        <v>3142875.8990000002</v>
      </c>
      <c r="R559">
        <v>3142875.8990000002</v>
      </c>
      <c r="S559">
        <v>3142875.8990000002</v>
      </c>
      <c r="T559">
        <v>3142875.8990000002</v>
      </c>
      <c r="U559" t="s">
        <v>214</v>
      </c>
      <c r="V559">
        <v>0</v>
      </c>
      <c r="W559">
        <v>0</v>
      </c>
    </row>
    <row r="560" spans="1:23" x14ac:dyDescent="0.3">
      <c r="A560" t="s">
        <v>212</v>
      </c>
      <c r="H560">
        <v>2208</v>
      </c>
      <c r="I560">
        <v>2208</v>
      </c>
      <c r="J560" t="s">
        <v>263</v>
      </c>
      <c r="K560">
        <v>100</v>
      </c>
      <c r="L560" t="s">
        <v>210</v>
      </c>
      <c r="M560">
        <v>2022</v>
      </c>
      <c r="N560" t="s">
        <v>211</v>
      </c>
      <c r="O560">
        <v>7337.1869999999999</v>
      </c>
      <c r="P560">
        <v>7337.1869999999999</v>
      </c>
      <c r="Q560">
        <v>7337.1869999999999</v>
      </c>
      <c r="R560">
        <v>7337.1869999999999</v>
      </c>
      <c r="S560">
        <v>7337.1869999999999</v>
      </c>
      <c r="T560">
        <v>7337.1869999999999</v>
      </c>
      <c r="U560" t="s">
        <v>214</v>
      </c>
      <c r="V560">
        <v>0</v>
      </c>
      <c r="W560">
        <v>0</v>
      </c>
    </row>
    <row r="561" spans="1:23" x14ac:dyDescent="0.3">
      <c r="A561" t="s">
        <v>212</v>
      </c>
      <c r="H561">
        <v>2208</v>
      </c>
      <c r="I561">
        <v>2208</v>
      </c>
      <c r="J561" t="s">
        <v>263</v>
      </c>
      <c r="K561">
        <v>200</v>
      </c>
      <c r="L561" t="s">
        <v>210</v>
      </c>
      <c r="M561">
        <v>2022</v>
      </c>
      <c r="N561" t="s">
        <v>215</v>
      </c>
      <c r="O561">
        <v>6789.2911999999997</v>
      </c>
      <c r="P561">
        <v>6789.2911999999997</v>
      </c>
      <c r="Q561">
        <v>6789.2911999999997</v>
      </c>
      <c r="R561">
        <v>6789.2911999999997</v>
      </c>
      <c r="S561">
        <v>6789.2911999999997</v>
      </c>
      <c r="T561">
        <v>6789.2911999999997</v>
      </c>
      <c r="U561" t="s">
        <v>214</v>
      </c>
      <c r="V561">
        <v>0</v>
      </c>
      <c r="W561">
        <v>0</v>
      </c>
    </row>
    <row r="562" spans="1:23" x14ac:dyDescent="0.3">
      <c r="A562" t="s">
        <v>212</v>
      </c>
      <c r="H562">
        <v>2208</v>
      </c>
      <c r="I562">
        <v>2208</v>
      </c>
      <c r="J562" t="s">
        <v>263</v>
      </c>
      <c r="K562">
        <v>1100</v>
      </c>
      <c r="L562" t="s">
        <v>216</v>
      </c>
      <c r="M562">
        <v>2022</v>
      </c>
      <c r="N562" t="s">
        <v>211</v>
      </c>
      <c r="O562">
        <v>7337.1869999999999</v>
      </c>
      <c r="P562">
        <v>7337.1869999999999</v>
      </c>
      <c r="Q562">
        <v>7337.1869999999999</v>
      </c>
      <c r="R562">
        <v>7337.1869999999999</v>
      </c>
      <c r="S562">
        <v>7337.1869999999999</v>
      </c>
      <c r="T562">
        <v>7337.1869999999999</v>
      </c>
      <c r="U562" t="s">
        <v>214</v>
      </c>
      <c r="V562">
        <v>0</v>
      </c>
      <c r="W562">
        <v>0</v>
      </c>
    </row>
    <row r="563" spans="1:23" x14ac:dyDescent="0.3">
      <c r="A563" t="s">
        <v>212</v>
      </c>
      <c r="H563">
        <v>2208</v>
      </c>
      <c r="I563">
        <v>2208</v>
      </c>
      <c r="J563" t="s">
        <v>263</v>
      </c>
      <c r="K563">
        <v>1200</v>
      </c>
      <c r="L563" t="s">
        <v>216</v>
      </c>
      <c r="M563">
        <v>2022</v>
      </c>
      <c r="N563" t="s">
        <v>215</v>
      </c>
      <c r="O563">
        <v>6789.2911999999997</v>
      </c>
      <c r="P563">
        <v>6789.2911999999997</v>
      </c>
      <c r="Q563">
        <v>6789.2911999999997</v>
      </c>
      <c r="R563">
        <v>6789.2911999999997</v>
      </c>
      <c r="S563">
        <v>6789.2911999999997</v>
      </c>
      <c r="T563">
        <v>6789.2911999999997</v>
      </c>
      <c r="U563" t="s">
        <v>214</v>
      </c>
      <c r="V563">
        <v>0</v>
      </c>
      <c r="W563">
        <v>0</v>
      </c>
    </row>
    <row r="564" spans="1:23" x14ac:dyDescent="0.3">
      <c r="A564" t="s">
        <v>212</v>
      </c>
      <c r="H564">
        <v>2208</v>
      </c>
      <c r="I564">
        <v>2208</v>
      </c>
      <c r="J564" t="s">
        <v>263</v>
      </c>
      <c r="K564">
        <v>2100</v>
      </c>
      <c r="L564" t="s">
        <v>217</v>
      </c>
      <c r="M564">
        <v>2022</v>
      </c>
      <c r="N564" t="s">
        <v>211</v>
      </c>
      <c r="O564">
        <v>3045837.5109999999</v>
      </c>
      <c r="P564">
        <v>3045837.5109999999</v>
      </c>
      <c r="Q564">
        <v>3045837.5109999999</v>
      </c>
      <c r="R564">
        <v>3045837.5109999999</v>
      </c>
      <c r="S564">
        <v>3045837.5109999999</v>
      </c>
      <c r="T564">
        <v>3045837.5109999999</v>
      </c>
      <c r="U564" t="s">
        <v>214</v>
      </c>
      <c r="V564">
        <v>0</v>
      </c>
      <c r="W564">
        <v>0</v>
      </c>
    </row>
    <row r="565" spans="1:23" x14ac:dyDescent="0.3">
      <c r="A565" t="s">
        <v>212</v>
      </c>
      <c r="H565">
        <v>2208</v>
      </c>
      <c r="I565">
        <v>2208</v>
      </c>
      <c r="J565" t="s">
        <v>263</v>
      </c>
      <c r="K565">
        <v>2200</v>
      </c>
      <c r="L565" t="s">
        <v>217</v>
      </c>
      <c r="M565">
        <v>2022</v>
      </c>
      <c r="N565" t="s">
        <v>215</v>
      </c>
      <c r="O565">
        <v>2794505.5129999998</v>
      </c>
      <c r="P565">
        <v>2794505.5129999998</v>
      </c>
      <c r="Q565">
        <v>2794505.5129999998</v>
      </c>
      <c r="R565">
        <v>2794505.5129999998</v>
      </c>
      <c r="S565">
        <v>2794505.5129999998</v>
      </c>
      <c r="T565">
        <v>2794505.5129999998</v>
      </c>
      <c r="U565" t="s">
        <v>214</v>
      </c>
      <c r="V565">
        <v>0</v>
      </c>
      <c r="W565">
        <v>0</v>
      </c>
    </row>
    <row r="566" spans="1:23" x14ac:dyDescent="0.3">
      <c r="A566" t="s">
        <v>212</v>
      </c>
      <c r="H566">
        <v>2209</v>
      </c>
      <c r="I566">
        <v>2209</v>
      </c>
      <c r="J566" t="s">
        <v>264</v>
      </c>
      <c r="K566">
        <v>1</v>
      </c>
      <c r="L566" t="s">
        <v>210</v>
      </c>
      <c r="M566">
        <v>2023</v>
      </c>
      <c r="N566" t="s">
        <v>211</v>
      </c>
      <c r="O566">
        <v>12490.374</v>
      </c>
      <c r="P566">
        <v>12490.374</v>
      </c>
      <c r="Q566">
        <v>12490.374</v>
      </c>
      <c r="R566">
        <v>12490.374</v>
      </c>
      <c r="S566">
        <v>12490.374</v>
      </c>
      <c r="T566">
        <v>12490.374</v>
      </c>
      <c r="U566" t="s">
        <v>214</v>
      </c>
      <c r="V566">
        <v>0</v>
      </c>
      <c r="W566">
        <v>0</v>
      </c>
    </row>
    <row r="567" spans="1:23" x14ac:dyDescent="0.3">
      <c r="A567" t="s">
        <v>212</v>
      </c>
      <c r="H567">
        <v>2209</v>
      </c>
      <c r="I567">
        <v>2209</v>
      </c>
      <c r="J567" t="s">
        <v>264</v>
      </c>
      <c r="K567">
        <v>2</v>
      </c>
      <c r="L567" t="s">
        <v>210</v>
      </c>
      <c r="M567">
        <v>2023</v>
      </c>
      <c r="N567" t="s">
        <v>215</v>
      </c>
      <c r="O567">
        <v>11506.675999999999</v>
      </c>
      <c r="P567">
        <v>11506.675999999999</v>
      </c>
      <c r="Q567">
        <v>11506.675999999999</v>
      </c>
      <c r="R567">
        <v>11506.675999999999</v>
      </c>
      <c r="S567">
        <v>11506.675999999999</v>
      </c>
      <c r="T567">
        <v>11506.675999999999</v>
      </c>
      <c r="U567" t="s">
        <v>214</v>
      </c>
      <c r="V567">
        <v>0</v>
      </c>
      <c r="W567">
        <v>0</v>
      </c>
    </row>
    <row r="568" spans="1:23" x14ac:dyDescent="0.3">
      <c r="A568" t="s">
        <v>212</v>
      </c>
      <c r="H568">
        <v>2209</v>
      </c>
      <c r="I568">
        <v>2209</v>
      </c>
      <c r="J568" t="s">
        <v>264</v>
      </c>
      <c r="K568">
        <v>11</v>
      </c>
      <c r="L568" t="s">
        <v>216</v>
      </c>
      <c r="M568">
        <v>2023</v>
      </c>
      <c r="N568" t="s">
        <v>211</v>
      </c>
      <c r="O568">
        <v>12490.374</v>
      </c>
      <c r="P568">
        <v>12490.374</v>
      </c>
      <c r="Q568">
        <v>12490.374</v>
      </c>
      <c r="R568">
        <v>12490.374</v>
      </c>
      <c r="S568">
        <v>12490.374</v>
      </c>
      <c r="T568">
        <v>12490.374</v>
      </c>
      <c r="U568" t="s">
        <v>214</v>
      </c>
      <c r="V568">
        <v>0</v>
      </c>
      <c r="W568">
        <v>0</v>
      </c>
    </row>
    <row r="569" spans="1:23" x14ac:dyDescent="0.3">
      <c r="A569" t="s">
        <v>212</v>
      </c>
      <c r="H569">
        <v>2209</v>
      </c>
      <c r="I569">
        <v>2209</v>
      </c>
      <c r="J569" t="s">
        <v>264</v>
      </c>
      <c r="K569">
        <v>12</v>
      </c>
      <c r="L569" t="s">
        <v>216</v>
      </c>
      <c r="M569">
        <v>2023</v>
      </c>
      <c r="N569" t="s">
        <v>215</v>
      </c>
      <c r="O569">
        <v>11506.675999999999</v>
      </c>
      <c r="P569">
        <v>11506.675999999999</v>
      </c>
      <c r="Q569">
        <v>11506.675999999999</v>
      </c>
      <c r="R569">
        <v>11506.675999999999</v>
      </c>
      <c r="S569">
        <v>11506.675999999999</v>
      </c>
      <c r="T569">
        <v>11506.675999999999</v>
      </c>
      <c r="U569" t="s">
        <v>214</v>
      </c>
      <c r="V569">
        <v>0</v>
      </c>
      <c r="W569">
        <v>0</v>
      </c>
    </row>
    <row r="570" spans="1:23" x14ac:dyDescent="0.3">
      <c r="A570" t="s">
        <v>212</v>
      </c>
      <c r="H570">
        <v>2209</v>
      </c>
      <c r="I570">
        <v>2209</v>
      </c>
      <c r="J570" t="s">
        <v>264</v>
      </c>
      <c r="K570">
        <v>21</v>
      </c>
      <c r="L570" t="s">
        <v>217</v>
      </c>
      <c r="M570">
        <v>2023</v>
      </c>
      <c r="N570" t="s">
        <v>211</v>
      </c>
      <c r="O570">
        <v>3421074.4109999998</v>
      </c>
      <c r="P570">
        <v>3421074.4109999998</v>
      </c>
      <c r="Q570">
        <v>3421074.4109999998</v>
      </c>
      <c r="R570">
        <v>3421074.4109999998</v>
      </c>
      <c r="S570">
        <v>3421074.4109999998</v>
      </c>
      <c r="T570">
        <v>3421074.4109999998</v>
      </c>
      <c r="U570" t="s">
        <v>214</v>
      </c>
      <c r="V570">
        <v>0</v>
      </c>
      <c r="W570">
        <v>0</v>
      </c>
    </row>
    <row r="571" spans="1:23" x14ac:dyDescent="0.3">
      <c r="A571" t="s">
        <v>212</v>
      </c>
      <c r="H571">
        <v>2209</v>
      </c>
      <c r="I571">
        <v>2209</v>
      </c>
      <c r="J571" t="s">
        <v>264</v>
      </c>
      <c r="K571">
        <v>22</v>
      </c>
      <c r="L571" t="s">
        <v>217</v>
      </c>
      <c r="M571">
        <v>2023</v>
      </c>
      <c r="N571" t="s">
        <v>215</v>
      </c>
      <c r="O571">
        <v>3142875.8990000002</v>
      </c>
      <c r="P571">
        <v>3142875.8990000002</v>
      </c>
      <c r="Q571">
        <v>3142875.8990000002</v>
      </c>
      <c r="R571">
        <v>3142875.8990000002</v>
      </c>
      <c r="S571">
        <v>3142875.8990000002</v>
      </c>
      <c r="T571">
        <v>3142875.8990000002</v>
      </c>
      <c r="U571" t="s">
        <v>214</v>
      </c>
      <c r="V571">
        <v>0</v>
      </c>
      <c r="W571">
        <v>0</v>
      </c>
    </row>
    <row r="572" spans="1:23" x14ac:dyDescent="0.3">
      <c r="A572" t="s">
        <v>212</v>
      </c>
      <c r="H572">
        <v>2209</v>
      </c>
      <c r="I572">
        <v>2209</v>
      </c>
      <c r="J572" t="s">
        <v>264</v>
      </c>
      <c r="K572">
        <v>100</v>
      </c>
      <c r="L572" t="s">
        <v>210</v>
      </c>
      <c r="M572">
        <v>2022</v>
      </c>
      <c r="N572" t="s">
        <v>211</v>
      </c>
      <c r="O572">
        <v>7337.1869999999999</v>
      </c>
      <c r="P572">
        <v>7337.1869999999999</v>
      </c>
      <c r="Q572">
        <v>7337.1869999999999</v>
      </c>
      <c r="R572">
        <v>7337.1869999999999</v>
      </c>
      <c r="S572">
        <v>7337.1869999999999</v>
      </c>
      <c r="T572">
        <v>7337.1869999999999</v>
      </c>
      <c r="U572" t="s">
        <v>214</v>
      </c>
      <c r="V572">
        <v>0</v>
      </c>
      <c r="W572">
        <v>0</v>
      </c>
    </row>
    <row r="573" spans="1:23" x14ac:dyDescent="0.3">
      <c r="A573" t="s">
        <v>212</v>
      </c>
      <c r="H573">
        <v>2209</v>
      </c>
      <c r="I573">
        <v>2209</v>
      </c>
      <c r="J573" t="s">
        <v>264</v>
      </c>
      <c r="K573">
        <v>200</v>
      </c>
      <c r="L573" t="s">
        <v>210</v>
      </c>
      <c r="M573">
        <v>2022</v>
      </c>
      <c r="N573" t="s">
        <v>215</v>
      </c>
      <c r="O573">
        <v>6789.2911999999997</v>
      </c>
      <c r="P573">
        <v>6789.2911999999997</v>
      </c>
      <c r="Q573">
        <v>6789.2911999999997</v>
      </c>
      <c r="R573">
        <v>6789.2911999999997</v>
      </c>
      <c r="S573">
        <v>6789.2911999999997</v>
      </c>
      <c r="T573">
        <v>6789.2911999999997</v>
      </c>
      <c r="U573" t="s">
        <v>214</v>
      </c>
      <c r="V573">
        <v>0</v>
      </c>
      <c r="W573">
        <v>0</v>
      </c>
    </row>
    <row r="574" spans="1:23" x14ac:dyDescent="0.3">
      <c r="A574" t="s">
        <v>212</v>
      </c>
      <c r="H574">
        <v>2209</v>
      </c>
      <c r="I574">
        <v>2209</v>
      </c>
      <c r="J574" t="s">
        <v>264</v>
      </c>
      <c r="K574">
        <v>1100</v>
      </c>
      <c r="L574" t="s">
        <v>216</v>
      </c>
      <c r="M574">
        <v>2022</v>
      </c>
      <c r="N574" t="s">
        <v>211</v>
      </c>
      <c r="O574">
        <v>7337.1869999999999</v>
      </c>
      <c r="P574">
        <v>7337.1869999999999</v>
      </c>
      <c r="Q574">
        <v>7337.1869999999999</v>
      </c>
      <c r="R574">
        <v>7337.1869999999999</v>
      </c>
      <c r="S574">
        <v>7337.1869999999999</v>
      </c>
      <c r="T574">
        <v>7337.1869999999999</v>
      </c>
      <c r="U574" t="s">
        <v>214</v>
      </c>
      <c r="V574">
        <v>0</v>
      </c>
      <c r="W574">
        <v>0</v>
      </c>
    </row>
    <row r="575" spans="1:23" x14ac:dyDescent="0.3">
      <c r="A575" t="s">
        <v>212</v>
      </c>
      <c r="H575">
        <v>2209</v>
      </c>
      <c r="I575">
        <v>2209</v>
      </c>
      <c r="J575" t="s">
        <v>264</v>
      </c>
      <c r="K575">
        <v>1200</v>
      </c>
      <c r="L575" t="s">
        <v>216</v>
      </c>
      <c r="M575">
        <v>2022</v>
      </c>
      <c r="N575" t="s">
        <v>215</v>
      </c>
      <c r="O575">
        <v>6789.2911999999997</v>
      </c>
      <c r="P575">
        <v>6789.2911999999997</v>
      </c>
      <c r="Q575">
        <v>6789.2911999999997</v>
      </c>
      <c r="R575">
        <v>6789.2911999999997</v>
      </c>
      <c r="S575">
        <v>6789.2911999999997</v>
      </c>
      <c r="T575">
        <v>6789.2911999999997</v>
      </c>
      <c r="U575" t="s">
        <v>214</v>
      </c>
      <c r="V575">
        <v>0</v>
      </c>
      <c r="W575">
        <v>0</v>
      </c>
    </row>
    <row r="576" spans="1:23" x14ac:dyDescent="0.3">
      <c r="A576" t="s">
        <v>212</v>
      </c>
      <c r="H576">
        <v>2209</v>
      </c>
      <c r="I576">
        <v>2209</v>
      </c>
      <c r="J576" t="s">
        <v>264</v>
      </c>
      <c r="K576">
        <v>2100</v>
      </c>
      <c r="L576" t="s">
        <v>217</v>
      </c>
      <c r="M576">
        <v>2022</v>
      </c>
      <c r="N576" t="s">
        <v>211</v>
      </c>
      <c r="O576">
        <v>3045837.5109999999</v>
      </c>
      <c r="P576">
        <v>3045837.5109999999</v>
      </c>
      <c r="Q576">
        <v>3045837.5109999999</v>
      </c>
      <c r="R576">
        <v>3045837.5109999999</v>
      </c>
      <c r="S576">
        <v>3045837.5109999999</v>
      </c>
      <c r="T576">
        <v>3045837.5109999999</v>
      </c>
      <c r="U576" t="s">
        <v>214</v>
      </c>
      <c r="V576">
        <v>0</v>
      </c>
      <c r="W576">
        <v>0</v>
      </c>
    </row>
    <row r="577" spans="1:23" x14ac:dyDescent="0.3">
      <c r="A577" t="s">
        <v>212</v>
      </c>
      <c r="H577">
        <v>2209</v>
      </c>
      <c r="I577">
        <v>2209</v>
      </c>
      <c r="J577" t="s">
        <v>264</v>
      </c>
      <c r="K577">
        <v>2200</v>
      </c>
      <c r="L577" t="s">
        <v>217</v>
      </c>
      <c r="M577">
        <v>2022</v>
      </c>
      <c r="N577" t="s">
        <v>215</v>
      </c>
      <c r="O577">
        <v>2794505.5129999998</v>
      </c>
      <c r="P577">
        <v>2794505.5129999998</v>
      </c>
      <c r="Q577">
        <v>2794505.5129999998</v>
      </c>
      <c r="R577">
        <v>2794505.5129999998</v>
      </c>
      <c r="S577">
        <v>2794505.5129999998</v>
      </c>
      <c r="T577">
        <v>2794505.5129999998</v>
      </c>
      <c r="U577" t="s">
        <v>214</v>
      </c>
      <c r="V577">
        <v>0</v>
      </c>
      <c r="W577">
        <v>0</v>
      </c>
    </row>
    <row r="578" spans="1:23" x14ac:dyDescent="0.3">
      <c r="A578" t="s">
        <v>212</v>
      </c>
      <c r="H578">
        <v>2210</v>
      </c>
      <c r="I578">
        <v>2210</v>
      </c>
      <c r="J578" t="s">
        <v>265</v>
      </c>
      <c r="K578">
        <v>1</v>
      </c>
      <c r="L578" t="s">
        <v>210</v>
      </c>
      <c r="M578">
        <v>2023</v>
      </c>
      <c r="N578" t="s">
        <v>211</v>
      </c>
      <c r="O578">
        <v>12490.374</v>
      </c>
      <c r="P578">
        <v>12490.374</v>
      </c>
      <c r="Q578">
        <v>12490.374</v>
      </c>
      <c r="R578">
        <v>12490.374</v>
      </c>
      <c r="S578">
        <v>12490.374</v>
      </c>
      <c r="T578">
        <v>12490.374</v>
      </c>
      <c r="U578" t="s">
        <v>214</v>
      </c>
      <c r="V578">
        <v>0</v>
      </c>
      <c r="W578">
        <v>0</v>
      </c>
    </row>
    <row r="579" spans="1:23" x14ac:dyDescent="0.3">
      <c r="A579" t="s">
        <v>212</v>
      </c>
      <c r="H579">
        <v>2210</v>
      </c>
      <c r="I579">
        <v>2210</v>
      </c>
      <c r="J579" t="s">
        <v>265</v>
      </c>
      <c r="K579">
        <v>2</v>
      </c>
      <c r="L579" t="s">
        <v>210</v>
      </c>
      <c r="M579">
        <v>2023</v>
      </c>
      <c r="N579" t="s">
        <v>215</v>
      </c>
      <c r="O579">
        <v>11506.675999999999</v>
      </c>
      <c r="P579">
        <v>11506.675999999999</v>
      </c>
      <c r="Q579">
        <v>11506.675999999999</v>
      </c>
      <c r="R579">
        <v>11506.675999999999</v>
      </c>
      <c r="S579">
        <v>11506.675999999999</v>
      </c>
      <c r="T579">
        <v>11506.675999999999</v>
      </c>
      <c r="U579" t="s">
        <v>214</v>
      </c>
      <c r="V579">
        <v>0</v>
      </c>
      <c r="W579">
        <v>0</v>
      </c>
    </row>
    <row r="580" spans="1:23" x14ac:dyDescent="0.3">
      <c r="A580" t="s">
        <v>212</v>
      </c>
      <c r="H580">
        <v>2210</v>
      </c>
      <c r="I580">
        <v>2210</v>
      </c>
      <c r="J580" t="s">
        <v>265</v>
      </c>
      <c r="K580">
        <v>11</v>
      </c>
      <c r="L580" t="s">
        <v>216</v>
      </c>
      <c r="M580">
        <v>2023</v>
      </c>
      <c r="N580" t="s">
        <v>211</v>
      </c>
      <c r="O580">
        <v>12490.374</v>
      </c>
      <c r="P580">
        <v>12490.374</v>
      </c>
      <c r="Q580">
        <v>12490.374</v>
      </c>
      <c r="R580">
        <v>12490.374</v>
      </c>
      <c r="S580">
        <v>12490.374</v>
      </c>
      <c r="T580">
        <v>12490.374</v>
      </c>
      <c r="U580" t="s">
        <v>214</v>
      </c>
      <c r="V580">
        <v>0</v>
      </c>
      <c r="W580">
        <v>0</v>
      </c>
    </row>
    <row r="581" spans="1:23" x14ac:dyDescent="0.3">
      <c r="A581" t="s">
        <v>212</v>
      </c>
      <c r="H581">
        <v>2210</v>
      </c>
      <c r="I581">
        <v>2210</v>
      </c>
      <c r="J581" t="s">
        <v>265</v>
      </c>
      <c r="K581">
        <v>12</v>
      </c>
      <c r="L581" t="s">
        <v>216</v>
      </c>
      <c r="M581">
        <v>2023</v>
      </c>
      <c r="N581" t="s">
        <v>215</v>
      </c>
      <c r="O581">
        <v>11506.675999999999</v>
      </c>
      <c r="P581">
        <v>11506.675999999999</v>
      </c>
      <c r="Q581">
        <v>11506.675999999999</v>
      </c>
      <c r="R581">
        <v>11506.675999999999</v>
      </c>
      <c r="S581">
        <v>11506.675999999999</v>
      </c>
      <c r="T581">
        <v>11506.675999999999</v>
      </c>
      <c r="U581" t="s">
        <v>214</v>
      </c>
      <c r="V581">
        <v>0</v>
      </c>
      <c r="W581">
        <v>0</v>
      </c>
    </row>
    <row r="582" spans="1:23" x14ac:dyDescent="0.3">
      <c r="A582" t="s">
        <v>212</v>
      </c>
      <c r="H582">
        <v>2210</v>
      </c>
      <c r="I582">
        <v>2210</v>
      </c>
      <c r="J582" t="s">
        <v>265</v>
      </c>
      <c r="K582">
        <v>21</v>
      </c>
      <c r="L582" t="s">
        <v>217</v>
      </c>
      <c r="M582">
        <v>2023</v>
      </c>
      <c r="N582" t="s">
        <v>211</v>
      </c>
      <c r="O582">
        <v>3421074.4109999998</v>
      </c>
      <c r="P582">
        <v>3421074.4109999998</v>
      </c>
      <c r="Q582">
        <v>3421074.4109999998</v>
      </c>
      <c r="R582">
        <v>3421074.4109999998</v>
      </c>
      <c r="S582">
        <v>3421074.4109999998</v>
      </c>
      <c r="T582">
        <v>3421074.4109999998</v>
      </c>
      <c r="U582" t="s">
        <v>214</v>
      </c>
      <c r="V582">
        <v>0</v>
      </c>
      <c r="W582">
        <v>0</v>
      </c>
    </row>
    <row r="583" spans="1:23" x14ac:dyDescent="0.3">
      <c r="A583" t="s">
        <v>212</v>
      </c>
      <c r="H583">
        <v>2210</v>
      </c>
      <c r="I583">
        <v>2210</v>
      </c>
      <c r="J583" t="s">
        <v>265</v>
      </c>
      <c r="K583">
        <v>22</v>
      </c>
      <c r="L583" t="s">
        <v>217</v>
      </c>
      <c r="M583">
        <v>2023</v>
      </c>
      <c r="N583" t="s">
        <v>215</v>
      </c>
      <c r="O583">
        <v>3142875.8990000002</v>
      </c>
      <c r="P583">
        <v>3142875.8990000002</v>
      </c>
      <c r="Q583">
        <v>3142875.8990000002</v>
      </c>
      <c r="R583">
        <v>3142875.8990000002</v>
      </c>
      <c r="S583">
        <v>3142875.8990000002</v>
      </c>
      <c r="T583">
        <v>3142875.8990000002</v>
      </c>
      <c r="U583" t="s">
        <v>214</v>
      </c>
      <c r="V583">
        <v>0</v>
      </c>
      <c r="W583">
        <v>0</v>
      </c>
    </row>
    <row r="584" spans="1:23" x14ac:dyDescent="0.3">
      <c r="A584" t="s">
        <v>212</v>
      </c>
      <c r="H584">
        <v>2210</v>
      </c>
      <c r="I584">
        <v>2210</v>
      </c>
      <c r="J584" t="s">
        <v>265</v>
      </c>
      <c r="K584">
        <v>100</v>
      </c>
      <c r="L584" t="s">
        <v>210</v>
      </c>
      <c r="M584">
        <v>2022</v>
      </c>
      <c r="N584" t="s">
        <v>211</v>
      </c>
      <c r="O584">
        <v>7337.1869999999999</v>
      </c>
      <c r="P584">
        <v>7337.1869999999999</v>
      </c>
      <c r="Q584">
        <v>7337.1869999999999</v>
      </c>
      <c r="R584">
        <v>7337.1869999999999</v>
      </c>
      <c r="S584">
        <v>7337.1869999999999</v>
      </c>
      <c r="T584">
        <v>7337.1869999999999</v>
      </c>
      <c r="U584" t="s">
        <v>214</v>
      </c>
      <c r="V584">
        <v>0</v>
      </c>
      <c r="W584">
        <v>0</v>
      </c>
    </row>
    <row r="585" spans="1:23" x14ac:dyDescent="0.3">
      <c r="A585" t="s">
        <v>212</v>
      </c>
      <c r="H585">
        <v>2210</v>
      </c>
      <c r="I585">
        <v>2210</v>
      </c>
      <c r="J585" t="s">
        <v>265</v>
      </c>
      <c r="K585">
        <v>200</v>
      </c>
      <c r="L585" t="s">
        <v>210</v>
      </c>
      <c r="M585">
        <v>2022</v>
      </c>
      <c r="N585" t="s">
        <v>215</v>
      </c>
      <c r="O585">
        <v>6789.2911999999997</v>
      </c>
      <c r="P585">
        <v>6789.2911999999997</v>
      </c>
      <c r="Q585">
        <v>6789.2911999999997</v>
      </c>
      <c r="R585">
        <v>6789.2911999999997</v>
      </c>
      <c r="S585">
        <v>6789.2911999999997</v>
      </c>
      <c r="T585">
        <v>6789.2911999999997</v>
      </c>
      <c r="U585" t="s">
        <v>214</v>
      </c>
      <c r="V585">
        <v>0</v>
      </c>
      <c r="W585">
        <v>0</v>
      </c>
    </row>
    <row r="586" spans="1:23" x14ac:dyDescent="0.3">
      <c r="A586" t="s">
        <v>212</v>
      </c>
      <c r="H586">
        <v>2210</v>
      </c>
      <c r="I586">
        <v>2210</v>
      </c>
      <c r="J586" t="s">
        <v>265</v>
      </c>
      <c r="K586">
        <v>1100</v>
      </c>
      <c r="L586" t="s">
        <v>216</v>
      </c>
      <c r="M586">
        <v>2022</v>
      </c>
      <c r="N586" t="s">
        <v>211</v>
      </c>
      <c r="O586">
        <v>7337.1869999999999</v>
      </c>
      <c r="P586">
        <v>7337.1869999999999</v>
      </c>
      <c r="Q586">
        <v>7337.1869999999999</v>
      </c>
      <c r="R586">
        <v>7337.1869999999999</v>
      </c>
      <c r="S586">
        <v>7337.1869999999999</v>
      </c>
      <c r="T586">
        <v>7337.1869999999999</v>
      </c>
      <c r="U586" t="s">
        <v>214</v>
      </c>
      <c r="V586">
        <v>0</v>
      </c>
      <c r="W586">
        <v>0</v>
      </c>
    </row>
    <row r="587" spans="1:23" x14ac:dyDescent="0.3">
      <c r="A587" t="s">
        <v>212</v>
      </c>
      <c r="H587">
        <v>2210</v>
      </c>
      <c r="I587">
        <v>2210</v>
      </c>
      <c r="J587" t="s">
        <v>265</v>
      </c>
      <c r="K587">
        <v>1200</v>
      </c>
      <c r="L587" t="s">
        <v>216</v>
      </c>
      <c r="M587">
        <v>2022</v>
      </c>
      <c r="N587" t="s">
        <v>215</v>
      </c>
      <c r="O587">
        <v>6789.2911999999997</v>
      </c>
      <c r="P587">
        <v>6789.2911999999997</v>
      </c>
      <c r="Q587">
        <v>6789.2911999999997</v>
      </c>
      <c r="R587">
        <v>6789.2911999999997</v>
      </c>
      <c r="S587">
        <v>6789.2911999999997</v>
      </c>
      <c r="T587">
        <v>6789.2911999999997</v>
      </c>
      <c r="U587" t="s">
        <v>214</v>
      </c>
      <c r="V587">
        <v>0</v>
      </c>
      <c r="W587">
        <v>0</v>
      </c>
    </row>
    <row r="588" spans="1:23" x14ac:dyDescent="0.3">
      <c r="A588" t="s">
        <v>212</v>
      </c>
      <c r="H588">
        <v>2210</v>
      </c>
      <c r="I588">
        <v>2210</v>
      </c>
      <c r="J588" t="s">
        <v>265</v>
      </c>
      <c r="K588">
        <v>2100</v>
      </c>
      <c r="L588" t="s">
        <v>217</v>
      </c>
      <c r="M588">
        <v>2022</v>
      </c>
      <c r="N588" t="s">
        <v>211</v>
      </c>
      <c r="O588">
        <v>3045837.5109999999</v>
      </c>
      <c r="P588">
        <v>3045837.5109999999</v>
      </c>
      <c r="Q588">
        <v>3045837.5109999999</v>
      </c>
      <c r="R588">
        <v>3045837.5109999999</v>
      </c>
      <c r="S588">
        <v>3045837.5109999999</v>
      </c>
      <c r="T588">
        <v>3045837.5109999999</v>
      </c>
      <c r="U588" t="s">
        <v>214</v>
      </c>
      <c r="V588">
        <v>8362.5</v>
      </c>
      <c r="W588">
        <v>8362.5</v>
      </c>
    </row>
    <row r="589" spans="1:23" x14ac:dyDescent="0.3">
      <c r="A589" t="s">
        <v>212</v>
      </c>
      <c r="H589">
        <v>2210</v>
      </c>
      <c r="I589">
        <v>2210</v>
      </c>
      <c r="J589" t="s">
        <v>265</v>
      </c>
      <c r="K589">
        <v>2200</v>
      </c>
      <c r="L589" t="s">
        <v>217</v>
      </c>
      <c r="M589">
        <v>2022</v>
      </c>
      <c r="N589" t="s">
        <v>215</v>
      </c>
      <c r="O589">
        <v>2794505.5129999998</v>
      </c>
      <c r="P589">
        <v>2794505.5129999998</v>
      </c>
      <c r="Q589">
        <v>2794505.5129999998</v>
      </c>
      <c r="R589">
        <v>2794505.5129999998</v>
      </c>
      <c r="S589">
        <v>2794505.5129999998</v>
      </c>
      <c r="T589">
        <v>2794505.5129999998</v>
      </c>
      <c r="U589" t="s">
        <v>214</v>
      </c>
      <c r="V589">
        <v>7738.0401590000001</v>
      </c>
      <c r="W589">
        <v>7738.0401590000001</v>
      </c>
    </row>
    <row r="590" spans="1:23" x14ac:dyDescent="0.3">
      <c r="A590" t="s">
        <v>212</v>
      </c>
      <c r="H590">
        <v>2211</v>
      </c>
      <c r="I590">
        <v>2211</v>
      </c>
      <c r="J590" t="s">
        <v>266</v>
      </c>
      <c r="K590">
        <v>1</v>
      </c>
      <c r="L590" t="s">
        <v>210</v>
      </c>
      <c r="M590">
        <v>2023</v>
      </c>
      <c r="N590" t="s">
        <v>211</v>
      </c>
      <c r="O590">
        <v>12490.374</v>
      </c>
      <c r="P590">
        <v>12490.374</v>
      </c>
      <c r="Q590">
        <v>12490.374</v>
      </c>
      <c r="R590">
        <v>12490.374</v>
      </c>
      <c r="S590">
        <v>12490.374</v>
      </c>
      <c r="T590">
        <v>12490.374</v>
      </c>
      <c r="U590" t="s">
        <v>214</v>
      </c>
      <c r="V590">
        <v>0</v>
      </c>
      <c r="W590">
        <v>0</v>
      </c>
    </row>
    <row r="591" spans="1:23" x14ac:dyDescent="0.3">
      <c r="A591" t="s">
        <v>212</v>
      </c>
      <c r="H591">
        <v>2211</v>
      </c>
      <c r="I591">
        <v>2211</v>
      </c>
      <c r="J591" t="s">
        <v>266</v>
      </c>
      <c r="K591">
        <v>2</v>
      </c>
      <c r="L591" t="s">
        <v>210</v>
      </c>
      <c r="M591">
        <v>2023</v>
      </c>
      <c r="N591" t="s">
        <v>215</v>
      </c>
      <c r="O591">
        <v>11506.675999999999</v>
      </c>
      <c r="P591">
        <v>11506.675999999999</v>
      </c>
      <c r="Q591">
        <v>11506.675999999999</v>
      </c>
      <c r="R591">
        <v>11506.675999999999</v>
      </c>
      <c r="S591">
        <v>11506.675999999999</v>
      </c>
      <c r="T591">
        <v>11506.675999999999</v>
      </c>
      <c r="U591" t="s">
        <v>214</v>
      </c>
      <c r="V591">
        <v>0</v>
      </c>
      <c r="W591">
        <v>0</v>
      </c>
    </row>
    <row r="592" spans="1:23" x14ac:dyDescent="0.3">
      <c r="A592" t="s">
        <v>212</v>
      </c>
      <c r="H592">
        <v>2211</v>
      </c>
      <c r="I592">
        <v>2211</v>
      </c>
      <c r="J592" t="s">
        <v>266</v>
      </c>
      <c r="K592">
        <v>11</v>
      </c>
      <c r="L592" t="s">
        <v>216</v>
      </c>
      <c r="M592">
        <v>2023</v>
      </c>
      <c r="N592" t="s">
        <v>211</v>
      </c>
      <c r="O592">
        <v>12490.374</v>
      </c>
      <c r="P592">
        <v>12490.374</v>
      </c>
      <c r="Q592">
        <v>12490.374</v>
      </c>
      <c r="R592">
        <v>12490.374</v>
      </c>
      <c r="S592">
        <v>12490.374</v>
      </c>
      <c r="T592">
        <v>12490.374</v>
      </c>
      <c r="U592" t="s">
        <v>214</v>
      </c>
      <c r="V592">
        <v>0</v>
      </c>
      <c r="W592">
        <v>0</v>
      </c>
    </row>
    <row r="593" spans="1:23" x14ac:dyDescent="0.3">
      <c r="A593" t="s">
        <v>212</v>
      </c>
      <c r="H593">
        <v>2211</v>
      </c>
      <c r="I593">
        <v>2211</v>
      </c>
      <c r="J593" t="s">
        <v>266</v>
      </c>
      <c r="K593">
        <v>12</v>
      </c>
      <c r="L593" t="s">
        <v>216</v>
      </c>
      <c r="M593">
        <v>2023</v>
      </c>
      <c r="N593" t="s">
        <v>215</v>
      </c>
      <c r="O593">
        <v>11506.675999999999</v>
      </c>
      <c r="P593">
        <v>11506.675999999999</v>
      </c>
      <c r="Q593">
        <v>11506.675999999999</v>
      </c>
      <c r="R593">
        <v>11506.675999999999</v>
      </c>
      <c r="S593">
        <v>11506.675999999999</v>
      </c>
      <c r="T593">
        <v>11506.675999999999</v>
      </c>
      <c r="U593" t="s">
        <v>214</v>
      </c>
      <c r="V593">
        <v>0</v>
      </c>
      <c r="W593">
        <v>0</v>
      </c>
    </row>
    <row r="594" spans="1:23" x14ac:dyDescent="0.3">
      <c r="A594" t="s">
        <v>212</v>
      </c>
      <c r="H594">
        <v>2211</v>
      </c>
      <c r="I594">
        <v>2211</v>
      </c>
      <c r="J594" t="s">
        <v>266</v>
      </c>
      <c r="K594">
        <v>21</v>
      </c>
      <c r="L594" t="s">
        <v>217</v>
      </c>
      <c r="M594">
        <v>2023</v>
      </c>
      <c r="N594" t="s">
        <v>211</v>
      </c>
      <c r="O594">
        <v>3421074.4109999998</v>
      </c>
      <c r="P594">
        <v>3421074.4109999998</v>
      </c>
      <c r="Q594">
        <v>3421074.4109999998</v>
      </c>
      <c r="R594">
        <v>3421074.4109999998</v>
      </c>
      <c r="S594">
        <v>3421074.4109999998</v>
      </c>
      <c r="T594">
        <v>3421074.4109999998</v>
      </c>
      <c r="U594" t="s">
        <v>214</v>
      </c>
      <c r="V594">
        <v>0</v>
      </c>
      <c r="W594">
        <v>0</v>
      </c>
    </row>
    <row r="595" spans="1:23" x14ac:dyDescent="0.3">
      <c r="A595" t="s">
        <v>212</v>
      </c>
      <c r="H595">
        <v>2211</v>
      </c>
      <c r="I595">
        <v>2211</v>
      </c>
      <c r="J595" t="s">
        <v>266</v>
      </c>
      <c r="K595">
        <v>22</v>
      </c>
      <c r="L595" t="s">
        <v>217</v>
      </c>
      <c r="M595">
        <v>2023</v>
      </c>
      <c r="N595" t="s">
        <v>215</v>
      </c>
      <c r="O595">
        <v>3142875.8990000002</v>
      </c>
      <c r="P595">
        <v>3142875.8990000002</v>
      </c>
      <c r="Q595">
        <v>3142875.8990000002</v>
      </c>
      <c r="R595">
        <v>3142875.8990000002</v>
      </c>
      <c r="S595">
        <v>3142875.8990000002</v>
      </c>
      <c r="T595">
        <v>3142875.8990000002</v>
      </c>
      <c r="U595" t="s">
        <v>214</v>
      </c>
      <c r="V595">
        <v>0</v>
      </c>
      <c r="W595">
        <v>0</v>
      </c>
    </row>
    <row r="596" spans="1:23" x14ac:dyDescent="0.3">
      <c r="A596" t="s">
        <v>212</v>
      </c>
      <c r="H596">
        <v>2211</v>
      </c>
      <c r="I596">
        <v>2211</v>
      </c>
      <c r="J596" t="s">
        <v>266</v>
      </c>
      <c r="K596">
        <v>100</v>
      </c>
      <c r="L596" t="s">
        <v>210</v>
      </c>
      <c r="M596">
        <v>2022</v>
      </c>
      <c r="N596" t="s">
        <v>211</v>
      </c>
      <c r="O596">
        <v>7337.1869999999999</v>
      </c>
      <c r="P596">
        <v>7337.1869999999999</v>
      </c>
      <c r="Q596">
        <v>7337.1869999999999</v>
      </c>
      <c r="R596">
        <v>7337.1869999999999</v>
      </c>
      <c r="S596">
        <v>7337.1869999999999</v>
      </c>
      <c r="T596">
        <v>7337.1869999999999</v>
      </c>
      <c r="U596" t="s">
        <v>214</v>
      </c>
      <c r="V596">
        <v>0</v>
      </c>
      <c r="W596">
        <v>0</v>
      </c>
    </row>
    <row r="597" spans="1:23" x14ac:dyDescent="0.3">
      <c r="A597" t="s">
        <v>212</v>
      </c>
      <c r="H597">
        <v>2211</v>
      </c>
      <c r="I597">
        <v>2211</v>
      </c>
      <c r="J597" t="s">
        <v>266</v>
      </c>
      <c r="K597">
        <v>200</v>
      </c>
      <c r="L597" t="s">
        <v>210</v>
      </c>
      <c r="M597">
        <v>2022</v>
      </c>
      <c r="N597" t="s">
        <v>215</v>
      </c>
      <c r="O597">
        <v>6789.2911999999997</v>
      </c>
      <c r="P597">
        <v>6789.2911999999997</v>
      </c>
      <c r="Q597">
        <v>6789.2911999999997</v>
      </c>
      <c r="R597">
        <v>6789.2911999999997</v>
      </c>
      <c r="S597">
        <v>6789.2911999999997</v>
      </c>
      <c r="T597">
        <v>6789.2911999999997</v>
      </c>
      <c r="U597" t="s">
        <v>214</v>
      </c>
      <c r="V597">
        <v>0</v>
      </c>
      <c r="W597">
        <v>0</v>
      </c>
    </row>
    <row r="598" spans="1:23" x14ac:dyDescent="0.3">
      <c r="A598" t="s">
        <v>212</v>
      </c>
      <c r="H598">
        <v>2211</v>
      </c>
      <c r="I598">
        <v>2211</v>
      </c>
      <c r="J598" t="s">
        <v>266</v>
      </c>
      <c r="K598">
        <v>1100</v>
      </c>
      <c r="L598" t="s">
        <v>216</v>
      </c>
      <c r="M598">
        <v>2022</v>
      </c>
      <c r="N598" t="s">
        <v>211</v>
      </c>
      <c r="O598">
        <v>7337.1869999999999</v>
      </c>
      <c r="P598">
        <v>7337.1869999999999</v>
      </c>
      <c r="Q598">
        <v>7337.1869999999999</v>
      </c>
      <c r="R598">
        <v>7337.1869999999999</v>
      </c>
      <c r="S598">
        <v>7337.1869999999999</v>
      </c>
      <c r="T598">
        <v>7337.1869999999999</v>
      </c>
      <c r="U598" t="s">
        <v>214</v>
      </c>
      <c r="V598">
        <v>0</v>
      </c>
      <c r="W598">
        <v>0</v>
      </c>
    </row>
    <row r="599" spans="1:23" x14ac:dyDescent="0.3">
      <c r="A599" t="s">
        <v>212</v>
      </c>
      <c r="H599">
        <v>2211</v>
      </c>
      <c r="I599">
        <v>2211</v>
      </c>
      <c r="J599" t="s">
        <v>266</v>
      </c>
      <c r="K599">
        <v>1200</v>
      </c>
      <c r="L599" t="s">
        <v>216</v>
      </c>
      <c r="M599">
        <v>2022</v>
      </c>
      <c r="N599" t="s">
        <v>215</v>
      </c>
      <c r="O599">
        <v>6789.2911999999997</v>
      </c>
      <c r="P599">
        <v>6789.2911999999997</v>
      </c>
      <c r="Q599">
        <v>6789.2911999999997</v>
      </c>
      <c r="R599">
        <v>6789.2911999999997</v>
      </c>
      <c r="S599">
        <v>6789.2911999999997</v>
      </c>
      <c r="T599">
        <v>6789.2911999999997</v>
      </c>
      <c r="U599" t="s">
        <v>214</v>
      </c>
      <c r="V599">
        <v>0</v>
      </c>
      <c r="W599">
        <v>0</v>
      </c>
    </row>
    <row r="600" spans="1:23" x14ac:dyDescent="0.3">
      <c r="A600" t="s">
        <v>212</v>
      </c>
      <c r="H600">
        <v>2211</v>
      </c>
      <c r="I600">
        <v>2211</v>
      </c>
      <c r="J600" t="s">
        <v>266</v>
      </c>
      <c r="K600">
        <v>2100</v>
      </c>
      <c r="L600" t="s">
        <v>217</v>
      </c>
      <c r="M600">
        <v>2022</v>
      </c>
      <c r="N600" t="s">
        <v>211</v>
      </c>
      <c r="O600">
        <v>3045837.5109999999</v>
      </c>
      <c r="P600">
        <v>3045837.5109999999</v>
      </c>
      <c r="Q600">
        <v>3045837.5109999999</v>
      </c>
      <c r="R600">
        <v>3045837.5109999999</v>
      </c>
      <c r="S600">
        <v>3045837.5109999999</v>
      </c>
      <c r="T600">
        <v>3045837.5109999999</v>
      </c>
      <c r="U600" t="s">
        <v>214</v>
      </c>
      <c r="V600">
        <v>648</v>
      </c>
      <c r="W600">
        <v>648</v>
      </c>
    </row>
    <row r="601" spans="1:23" x14ac:dyDescent="0.3">
      <c r="A601" t="s">
        <v>212</v>
      </c>
      <c r="H601">
        <v>2211</v>
      </c>
      <c r="I601">
        <v>2211</v>
      </c>
      <c r="J601" t="s">
        <v>266</v>
      </c>
      <c r="K601">
        <v>2200</v>
      </c>
      <c r="L601" t="s">
        <v>217</v>
      </c>
      <c r="M601">
        <v>2022</v>
      </c>
      <c r="N601" t="s">
        <v>215</v>
      </c>
      <c r="O601">
        <v>2794505.5129999998</v>
      </c>
      <c r="P601">
        <v>2794505.5129999998</v>
      </c>
      <c r="Q601">
        <v>2794505.5129999998</v>
      </c>
      <c r="R601">
        <v>2794505.5129999998</v>
      </c>
      <c r="S601">
        <v>2794505.5129999998</v>
      </c>
      <c r="T601">
        <v>2794505.5129999998</v>
      </c>
      <c r="U601" t="s">
        <v>214</v>
      </c>
      <c r="V601">
        <v>599.61136299999998</v>
      </c>
      <c r="W601">
        <v>599.61136299999998</v>
      </c>
    </row>
    <row r="602" spans="1:23" x14ac:dyDescent="0.3">
      <c r="A602" t="s">
        <v>212</v>
      </c>
      <c r="H602">
        <v>2220</v>
      </c>
      <c r="I602">
        <v>2220</v>
      </c>
      <c r="J602" t="s">
        <v>267</v>
      </c>
      <c r="K602">
        <v>1</v>
      </c>
      <c r="L602" t="s">
        <v>210</v>
      </c>
      <c r="M602">
        <v>2023</v>
      </c>
      <c r="N602" t="s">
        <v>211</v>
      </c>
      <c r="O602">
        <v>12490.374</v>
      </c>
      <c r="P602">
        <v>12490.374</v>
      </c>
      <c r="Q602">
        <v>12490.374</v>
      </c>
      <c r="R602">
        <v>12490.374</v>
      </c>
      <c r="S602">
        <v>12490.374</v>
      </c>
      <c r="T602">
        <v>12490.374</v>
      </c>
      <c r="U602" t="s">
        <v>214</v>
      </c>
      <c r="V602">
        <v>0</v>
      </c>
      <c r="W602">
        <v>0</v>
      </c>
    </row>
    <row r="603" spans="1:23" x14ac:dyDescent="0.3">
      <c r="A603" t="s">
        <v>212</v>
      </c>
      <c r="H603">
        <v>2220</v>
      </c>
      <c r="I603">
        <v>2220</v>
      </c>
      <c r="J603" t="s">
        <v>267</v>
      </c>
      <c r="K603">
        <v>2</v>
      </c>
      <c r="L603" t="s">
        <v>210</v>
      </c>
      <c r="M603">
        <v>2023</v>
      </c>
      <c r="N603" t="s">
        <v>215</v>
      </c>
      <c r="O603">
        <v>11506.675999999999</v>
      </c>
      <c r="P603">
        <v>11506.675999999999</v>
      </c>
      <c r="Q603">
        <v>11506.675999999999</v>
      </c>
      <c r="R603">
        <v>11506.675999999999</v>
      </c>
      <c r="S603">
        <v>11506.675999999999</v>
      </c>
      <c r="T603">
        <v>11506.675999999999</v>
      </c>
      <c r="U603" t="s">
        <v>214</v>
      </c>
      <c r="V603">
        <v>0</v>
      </c>
      <c r="W603">
        <v>0</v>
      </c>
    </row>
    <row r="604" spans="1:23" x14ac:dyDescent="0.3">
      <c r="A604" t="s">
        <v>212</v>
      </c>
      <c r="H604">
        <v>2220</v>
      </c>
      <c r="I604">
        <v>2220</v>
      </c>
      <c r="J604" t="s">
        <v>267</v>
      </c>
      <c r="K604">
        <v>11</v>
      </c>
      <c r="L604" t="s">
        <v>216</v>
      </c>
      <c r="M604">
        <v>2023</v>
      </c>
      <c r="N604" t="s">
        <v>211</v>
      </c>
      <c r="O604">
        <v>12490.374</v>
      </c>
      <c r="P604">
        <v>12490.374</v>
      </c>
      <c r="Q604">
        <v>12490.374</v>
      </c>
      <c r="R604">
        <v>12490.374</v>
      </c>
      <c r="S604">
        <v>12490.374</v>
      </c>
      <c r="T604">
        <v>12490.374</v>
      </c>
      <c r="U604" t="s">
        <v>214</v>
      </c>
      <c r="V604">
        <v>0</v>
      </c>
      <c r="W604">
        <v>0</v>
      </c>
    </row>
    <row r="605" spans="1:23" x14ac:dyDescent="0.3">
      <c r="A605" t="s">
        <v>212</v>
      </c>
      <c r="H605">
        <v>2220</v>
      </c>
      <c r="I605">
        <v>2220</v>
      </c>
      <c r="J605" t="s">
        <v>267</v>
      </c>
      <c r="K605">
        <v>12</v>
      </c>
      <c r="L605" t="s">
        <v>216</v>
      </c>
      <c r="M605">
        <v>2023</v>
      </c>
      <c r="N605" t="s">
        <v>215</v>
      </c>
      <c r="O605">
        <v>11506.675999999999</v>
      </c>
      <c r="P605">
        <v>11506.675999999999</v>
      </c>
      <c r="Q605">
        <v>11506.675999999999</v>
      </c>
      <c r="R605">
        <v>11506.675999999999</v>
      </c>
      <c r="S605">
        <v>11506.675999999999</v>
      </c>
      <c r="T605">
        <v>11506.675999999999</v>
      </c>
      <c r="U605" t="s">
        <v>214</v>
      </c>
      <c r="V605">
        <v>0</v>
      </c>
      <c r="W605">
        <v>0</v>
      </c>
    </row>
    <row r="606" spans="1:23" x14ac:dyDescent="0.3">
      <c r="A606" t="s">
        <v>212</v>
      </c>
      <c r="H606">
        <v>2220</v>
      </c>
      <c r="I606">
        <v>2220</v>
      </c>
      <c r="J606" t="s">
        <v>267</v>
      </c>
      <c r="K606">
        <v>21</v>
      </c>
      <c r="L606" t="s">
        <v>217</v>
      </c>
      <c r="M606">
        <v>2023</v>
      </c>
      <c r="N606" t="s">
        <v>211</v>
      </c>
      <c r="O606">
        <v>3421074.4109999998</v>
      </c>
      <c r="P606">
        <v>3421074.4109999998</v>
      </c>
      <c r="Q606">
        <v>3421074.4109999998</v>
      </c>
      <c r="R606">
        <v>3421074.4109999998</v>
      </c>
      <c r="S606">
        <v>3421074.4109999998</v>
      </c>
      <c r="T606">
        <v>3421074.4109999998</v>
      </c>
      <c r="U606" t="s">
        <v>214</v>
      </c>
      <c r="V606">
        <v>8725.5</v>
      </c>
      <c r="W606">
        <v>8725.5</v>
      </c>
    </row>
    <row r="607" spans="1:23" x14ac:dyDescent="0.3">
      <c r="A607" t="s">
        <v>212</v>
      </c>
      <c r="H607">
        <v>2220</v>
      </c>
      <c r="I607">
        <v>2220</v>
      </c>
      <c r="J607" t="s">
        <v>267</v>
      </c>
      <c r="K607">
        <v>22</v>
      </c>
      <c r="L607" t="s">
        <v>217</v>
      </c>
      <c r="M607">
        <v>2023</v>
      </c>
      <c r="N607" t="s">
        <v>215</v>
      </c>
      <c r="O607">
        <v>3142875.8990000002</v>
      </c>
      <c r="P607">
        <v>3142875.8990000002</v>
      </c>
      <c r="Q607">
        <v>3142875.8990000002</v>
      </c>
      <c r="R607">
        <v>3142875.8990000002</v>
      </c>
      <c r="S607">
        <v>3142875.8990000002</v>
      </c>
      <c r="T607">
        <v>3142875.8990000002</v>
      </c>
      <c r="U607" t="s">
        <v>214</v>
      </c>
      <c r="V607">
        <v>8073.9335620000002</v>
      </c>
      <c r="W607">
        <v>8073.9335620000002</v>
      </c>
    </row>
    <row r="608" spans="1:23" x14ac:dyDescent="0.3">
      <c r="A608" t="s">
        <v>212</v>
      </c>
      <c r="H608">
        <v>2220</v>
      </c>
      <c r="I608">
        <v>2220</v>
      </c>
      <c r="J608" t="s">
        <v>267</v>
      </c>
      <c r="K608">
        <v>100</v>
      </c>
      <c r="L608" t="s">
        <v>210</v>
      </c>
      <c r="M608">
        <v>2022</v>
      </c>
      <c r="N608" t="s">
        <v>211</v>
      </c>
      <c r="O608">
        <v>7337.1869999999999</v>
      </c>
      <c r="P608">
        <v>7337.1869999999999</v>
      </c>
      <c r="Q608">
        <v>7337.1869999999999</v>
      </c>
      <c r="R608">
        <v>7337.1869999999999</v>
      </c>
      <c r="S608">
        <v>7337.1869999999999</v>
      </c>
      <c r="T608">
        <v>7337.1869999999999</v>
      </c>
      <c r="U608" t="s">
        <v>214</v>
      </c>
      <c r="V608">
        <v>0</v>
      </c>
      <c r="W608">
        <v>0</v>
      </c>
    </row>
    <row r="609" spans="1:23" x14ac:dyDescent="0.3">
      <c r="A609" t="s">
        <v>212</v>
      </c>
      <c r="H609">
        <v>2220</v>
      </c>
      <c r="I609">
        <v>2220</v>
      </c>
      <c r="J609" t="s">
        <v>267</v>
      </c>
      <c r="K609">
        <v>200</v>
      </c>
      <c r="L609" t="s">
        <v>210</v>
      </c>
      <c r="M609">
        <v>2022</v>
      </c>
      <c r="N609" t="s">
        <v>215</v>
      </c>
      <c r="O609">
        <v>6789.2911999999997</v>
      </c>
      <c r="P609">
        <v>6789.2911999999997</v>
      </c>
      <c r="Q609">
        <v>6789.2911999999997</v>
      </c>
      <c r="R609">
        <v>6789.2911999999997</v>
      </c>
      <c r="S609">
        <v>6789.2911999999997</v>
      </c>
      <c r="T609">
        <v>6789.2911999999997</v>
      </c>
      <c r="U609" t="s">
        <v>214</v>
      </c>
      <c r="V609">
        <v>0</v>
      </c>
      <c r="W609">
        <v>0</v>
      </c>
    </row>
    <row r="610" spans="1:23" x14ac:dyDescent="0.3">
      <c r="A610" t="s">
        <v>212</v>
      </c>
      <c r="H610">
        <v>2220</v>
      </c>
      <c r="I610">
        <v>2220</v>
      </c>
      <c r="J610" t="s">
        <v>267</v>
      </c>
      <c r="K610">
        <v>1100</v>
      </c>
      <c r="L610" t="s">
        <v>216</v>
      </c>
      <c r="M610">
        <v>2022</v>
      </c>
      <c r="N610" t="s">
        <v>211</v>
      </c>
      <c r="O610">
        <v>7337.1869999999999</v>
      </c>
      <c r="P610">
        <v>7337.1869999999999</v>
      </c>
      <c r="Q610">
        <v>7337.1869999999999</v>
      </c>
      <c r="R610">
        <v>7337.1869999999999</v>
      </c>
      <c r="S610">
        <v>7337.1869999999999</v>
      </c>
      <c r="T610">
        <v>7337.1869999999999</v>
      </c>
      <c r="U610" t="s">
        <v>214</v>
      </c>
      <c r="V610">
        <v>0</v>
      </c>
      <c r="W610">
        <v>0</v>
      </c>
    </row>
    <row r="611" spans="1:23" x14ac:dyDescent="0.3">
      <c r="A611" t="s">
        <v>212</v>
      </c>
      <c r="H611">
        <v>2220</v>
      </c>
      <c r="I611">
        <v>2220</v>
      </c>
      <c r="J611" t="s">
        <v>267</v>
      </c>
      <c r="K611">
        <v>1200</v>
      </c>
      <c r="L611" t="s">
        <v>216</v>
      </c>
      <c r="M611">
        <v>2022</v>
      </c>
      <c r="N611" t="s">
        <v>215</v>
      </c>
      <c r="O611">
        <v>6789.2911999999997</v>
      </c>
      <c r="P611">
        <v>6789.2911999999997</v>
      </c>
      <c r="Q611">
        <v>6789.2911999999997</v>
      </c>
      <c r="R611">
        <v>6789.2911999999997</v>
      </c>
      <c r="S611">
        <v>6789.2911999999997</v>
      </c>
      <c r="T611">
        <v>6789.2911999999997</v>
      </c>
      <c r="U611" t="s">
        <v>214</v>
      </c>
      <c r="V611">
        <v>0</v>
      </c>
      <c r="W611">
        <v>0</v>
      </c>
    </row>
    <row r="612" spans="1:23" x14ac:dyDescent="0.3">
      <c r="A612" t="s">
        <v>212</v>
      </c>
      <c r="H612">
        <v>2220</v>
      </c>
      <c r="I612">
        <v>2220</v>
      </c>
      <c r="J612" t="s">
        <v>267</v>
      </c>
      <c r="K612">
        <v>2100</v>
      </c>
      <c r="L612" t="s">
        <v>217</v>
      </c>
      <c r="M612">
        <v>2022</v>
      </c>
      <c r="N612" t="s">
        <v>211</v>
      </c>
      <c r="O612">
        <v>3045837.5109999999</v>
      </c>
      <c r="P612">
        <v>3045837.5109999999</v>
      </c>
      <c r="Q612">
        <v>3045837.5109999999</v>
      </c>
      <c r="R612">
        <v>3045837.5109999999</v>
      </c>
      <c r="S612">
        <v>3045837.5109999999</v>
      </c>
      <c r="T612">
        <v>3045837.5109999999</v>
      </c>
      <c r="U612" t="s">
        <v>214</v>
      </c>
      <c r="V612">
        <v>0</v>
      </c>
      <c r="W612">
        <v>0</v>
      </c>
    </row>
    <row r="613" spans="1:23" x14ac:dyDescent="0.3">
      <c r="A613" t="s">
        <v>212</v>
      </c>
      <c r="H613">
        <v>2220</v>
      </c>
      <c r="I613">
        <v>2220</v>
      </c>
      <c r="J613" t="s">
        <v>267</v>
      </c>
      <c r="K613">
        <v>2200</v>
      </c>
      <c r="L613" t="s">
        <v>217</v>
      </c>
      <c r="M613">
        <v>2022</v>
      </c>
      <c r="N613" t="s">
        <v>215</v>
      </c>
      <c r="O613">
        <v>2794505.5129999998</v>
      </c>
      <c r="P613">
        <v>2794505.5129999998</v>
      </c>
      <c r="Q613">
        <v>2794505.5129999998</v>
      </c>
      <c r="R613">
        <v>2794505.5129999998</v>
      </c>
      <c r="S613">
        <v>2794505.5129999998</v>
      </c>
      <c r="T613">
        <v>2794505.5129999998</v>
      </c>
      <c r="U613" t="s">
        <v>214</v>
      </c>
      <c r="V613">
        <v>0</v>
      </c>
      <c r="W613">
        <v>0</v>
      </c>
    </row>
    <row r="614" spans="1:23" x14ac:dyDescent="0.3">
      <c r="A614" t="s">
        <v>212</v>
      </c>
      <c r="H614">
        <v>2221</v>
      </c>
      <c r="I614">
        <v>2221</v>
      </c>
      <c r="J614" t="s">
        <v>268</v>
      </c>
      <c r="K614">
        <v>1</v>
      </c>
      <c r="L614" t="s">
        <v>210</v>
      </c>
      <c r="M614">
        <v>2023</v>
      </c>
      <c r="N614" t="s">
        <v>211</v>
      </c>
      <c r="O614">
        <v>12490.374</v>
      </c>
      <c r="P614">
        <v>12490.374</v>
      </c>
      <c r="Q614">
        <v>12490.374</v>
      </c>
      <c r="R614">
        <v>12490.374</v>
      </c>
      <c r="S614">
        <v>12490.374</v>
      </c>
      <c r="T614">
        <v>12490.374</v>
      </c>
      <c r="U614" t="s">
        <v>214</v>
      </c>
      <c r="V614">
        <v>0</v>
      </c>
      <c r="W614">
        <v>0</v>
      </c>
    </row>
    <row r="615" spans="1:23" x14ac:dyDescent="0.3">
      <c r="A615" t="s">
        <v>212</v>
      </c>
      <c r="H615">
        <v>2221</v>
      </c>
      <c r="I615">
        <v>2221</v>
      </c>
      <c r="J615" t="s">
        <v>268</v>
      </c>
      <c r="K615">
        <v>2</v>
      </c>
      <c r="L615" t="s">
        <v>210</v>
      </c>
      <c r="M615">
        <v>2023</v>
      </c>
      <c r="N615" t="s">
        <v>215</v>
      </c>
      <c r="O615">
        <v>11506.675999999999</v>
      </c>
      <c r="P615">
        <v>11506.675999999999</v>
      </c>
      <c r="Q615">
        <v>11506.675999999999</v>
      </c>
      <c r="R615">
        <v>11506.675999999999</v>
      </c>
      <c r="S615">
        <v>11506.675999999999</v>
      </c>
      <c r="T615">
        <v>11506.675999999999</v>
      </c>
      <c r="U615" t="s">
        <v>214</v>
      </c>
      <c r="V615">
        <v>0</v>
      </c>
      <c r="W615">
        <v>0</v>
      </c>
    </row>
    <row r="616" spans="1:23" x14ac:dyDescent="0.3">
      <c r="A616" t="s">
        <v>212</v>
      </c>
      <c r="H616">
        <v>2221</v>
      </c>
      <c r="I616">
        <v>2221</v>
      </c>
      <c r="J616" t="s">
        <v>268</v>
      </c>
      <c r="K616">
        <v>11</v>
      </c>
      <c r="L616" t="s">
        <v>216</v>
      </c>
      <c r="M616">
        <v>2023</v>
      </c>
      <c r="N616" t="s">
        <v>211</v>
      </c>
      <c r="O616">
        <v>12490.374</v>
      </c>
      <c r="P616">
        <v>12490.374</v>
      </c>
      <c r="Q616">
        <v>12490.374</v>
      </c>
      <c r="R616">
        <v>12490.374</v>
      </c>
      <c r="S616">
        <v>12490.374</v>
      </c>
      <c r="T616">
        <v>12490.374</v>
      </c>
      <c r="U616" t="s">
        <v>214</v>
      </c>
      <c r="V616">
        <v>0</v>
      </c>
      <c r="W616">
        <v>0</v>
      </c>
    </row>
    <row r="617" spans="1:23" x14ac:dyDescent="0.3">
      <c r="A617" t="s">
        <v>212</v>
      </c>
      <c r="H617">
        <v>2221</v>
      </c>
      <c r="I617">
        <v>2221</v>
      </c>
      <c r="J617" t="s">
        <v>268</v>
      </c>
      <c r="K617">
        <v>12</v>
      </c>
      <c r="L617" t="s">
        <v>216</v>
      </c>
      <c r="M617">
        <v>2023</v>
      </c>
      <c r="N617" t="s">
        <v>215</v>
      </c>
      <c r="O617">
        <v>11506.675999999999</v>
      </c>
      <c r="P617">
        <v>11506.675999999999</v>
      </c>
      <c r="Q617">
        <v>11506.675999999999</v>
      </c>
      <c r="R617">
        <v>11506.675999999999</v>
      </c>
      <c r="S617">
        <v>11506.675999999999</v>
      </c>
      <c r="T617">
        <v>11506.675999999999</v>
      </c>
      <c r="U617" t="s">
        <v>214</v>
      </c>
      <c r="V617">
        <v>0</v>
      </c>
      <c r="W617">
        <v>0</v>
      </c>
    </row>
    <row r="618" spans="1:23" x14ac:dyDescent="0.3">
      <c r="A618" t="s">
        <v>212</v>
      </c>
      <c r="H618">
        <v>2221</v>
      </c>
      <c r="I618">
        <v>2221</v>
      </c>
      <c r="J618" t="s">
        <v>268</v>
      </c>
      <c r="K618">
        <v>21</v>
      </c>
      <c r="L618" t="s">
        <v>217</v>
      </c>
      <c r="M618">
        <v>2023</v>
      </c>
      <c r="N618" t="s">
        <v>211</v>
      </c>
      <c r="O618">
        <v>3421074.4109999998</v>
      </c>
      <c r="P618">
        <v>3421074.4109999998</v>
      </c>
      <c r="Q618">
        <v>3421074.4109999998</v>
      </c>
      <c r="R618">
        <v>3421074.4109999998</v>
      </c>
      <c r="S618">
        <v>3421074.4109999998</v>
      </c>
      <c r="T618">
        <v>3421074.4109999998</v>
      </c>
      <c r="U618" t="s">
        <v>214</v>
      </c>
      <c r="V618">
        <v>1307</v>
      </c>
      <c r="W618">
        <v>1307</v>
      </c>
    </row>
    <row r="619" spans="1:23" x14ac:dyDescent="0.3">
      <c r="A619" t="s">
        <v>212</v>
      </c>
      <c r="H619">
        <v>2221</v>
      </c>
      <c r="I619">
        <v>2221</v>
      </c>
      <c r="J619" t="s">
        <v>268</v>
      </c>
      <c r="K619">
        <v>22</v>
      </c>
      <c r="L619" t="s">
        <v>217</v>
      </c>
      <c r="M619">
        <v>2023</v>
      </c>
      <c r="N619" t="s">
        <v>215</v>
      </c>
      <c r="O619">
        <v>3142875.8990000002</v>
      </c>
      <c r="P619">
        <v>3142875.8990000002</v>
      </c>
      <c r="Q619">
        <v>3142875.8990000002</v>
      </c>
      <c r="R619">
        <v>3142875.8990000002</v>
      </c>
      <c r="S619">
        <v>3142875.8990000002</v>
      </c>
      <c r="T619">
        <v>3142875.8990000002</v>
      </c>
      <c r="U619" t="s">
        <v>214</v>
      </c>
      <c r="V619">
        <v>1209.401314</v>
      </c>
      <c r="W619">
        <v>1209.401314</v>
      </c>
    </row>
    <row r="620" spans="1:23" x14ac:dyDescent="0.3">
      <c r="A620" t="s">
        <v>212</v>
      </c>
      <c r="H620">
        <v>2221</v>
      </c>
      <c r="I620">
        <v>2221</v>
      </c>
      <c r="J620" t="s">
        <v>268</v>
      </c>
      <c r="K620">
        <v>100</v>
      </c>
      <c r="L620" t="s">
        <v>210</v>
      </c>
      <c r="M620">
        <v>2022</v>
      </c>
      <c r="N620" t="s">
        <v>211</v>
      </c>
      <c r="O620">
        <v>7337.1869999999999</v>
      </c>
      <c r="P620">
        <v>7337.1869999999999</v>
      </c>
      <c r="Q620">
        <v>7337.1869999999999</v>
      </c>
      <c r="R620">
        <v>7337.1869999999999</v>
      </c>
      <c r="S620">
        <v>7337.1869999999999</v>
      </c>
      <c r="T620">
        <v>7337.1869999999999</v>
      </c>
      <c r="U620" t="s">
        <v>214</v>
      </c>
      <c r="V620">
        <v>0</v>
      </c>
      <c r="W620">
        <v>0</v>
      </c>
    </row>
    <row r="621" spans="1:23" x14ac:dyDescent="0.3">
      <c r="A621" t="s">
        <v>212</v>
      </c>
      <c r="H621">
        <v>2221</v>
      </c>
      <c r="I621">
        <v>2221</v>
      </c>
      <c r="J621" t="s">
        <v>268</v>
      </c>
      <c r="K621">
        <v>200</v>
      </c>
      <c r="L621" t="s">
        <v>210</v>
      </c>
      <c r="M621">
        <v>2022</v>
      </c>
      <c r="N621" t="s">
        <v>215</v>
      </c>
      <c r="O621">
        <v>6789.2911999999997</v>
      </c>
      <c r="P621">
        <v>6789.2911999999997</v>
      </c>
      <c r="Q621">
        <v>6789.2911999999997</v>
      </c>
      <c r="R621">
        <v>6789.2911999999997</v>
      </c>
      <c r="S621">
        <v>6789.2911999999997</v>
      </c>
      <c r="T621">
        <v>6789.2911999999997</v>
      </c>
      <c r="U621" t="s">
        <v>214</v>
      </c>
      <c r="V621">
        <v>0</v>
      </c>
      <c r="W621">
        <v>0</v>
      </c>
    </row>
    <row r="622" spans="1:23" x14ac:dyDescent="0.3">
      <c r="A622" t="s">
        <v>212</v>
      </c>
      <c r="H622">
        <v>2221</v>
      </c>
      <c r="I622">
        <v>2221</v>
      </c>
      <c r="J622" t="s">
        <v>268</v>
      </c>
      <c r="K622">
        <v>1100</v>
      </c>
      <c r="L622" t="s">
        <v>216</v>
      </c>
      <c r="M622">
        <v>2022</v>
      </c>
      <c r="N622" t="s">
        <v>211</v>
      </c>
      <c r="O622">
        <v>7337.1869999999999</v>
      </c>
      <c r="P622">
        <v>7337.1869999999999</v>
      </c>
      <c r="Q622">
        <v>7337.1869999999999</v>
      </c>
      <c r="R622">
        <v>7337.1869999999999</v>
      </c>
      <c r="S622">
        <v>7337.1869999999999</v>
      </c>
      <c r="T622">
        <v>7337.1869999999999</v>
      </c>
      <c r="U622" t="s">
        <v>214</v>
      </c>
      <c r="V622">
        <v>0</v>
      </c>
      <c r="W622">
        <v>0</v>
      </c>
    </row>
    <row r="623" spans="1:23" x14ac:dyDescent="0.3">
      <c r="A623" t="s">
        <v>212</v>
      </c>
      <c r="H623">
        <v>2221</v>
      </c>
      <c r="I623">
        <v>2221</v>
      </c>
      <c r="J623" t="s">
        <v>268</v>
      </c>
      <c r="K623">
        <v>1200</v>
      </c>
      <c r="L623" t="s">
        <v>216</v>
      </c>
      <c r="M623">
        <v>2022</v>
      </c>
      <c r="N623" t="s">
        <v>215</v>
      </c>
      <c r="O623">
        <v>6789.2911999999997</v>
      </c>
      <c r="P623">
        <v>6789.2911999999997</v>
      </c>
      <c r="Q623">
        <v>6789.2911999999997</v>
      </c>
      <c r="R623">
        <v>6789.2911999999997</v>
      </c>
      <c r="S623">
        <v>6789.2911999999997</v>
      </c>
      <c r="T623">
        <v>6789.2911999999997</v>
      </c>
      <c r="U623" t="s">
        <v>214</v>
      </c>
      <c r="V623">
        <v>0</v>
      </c>
      <c r="W623">
        <v>0</v>
      </c>
    </row>
    <row r="624" spans="1:23" x14ac:dyDescent="0.3">
      <c r="A624" t="s">
        <v>212</v>
      </c>
      <c r="H624">
        <v>2221</v>
      </c>
      <c r="I624">
        <v>2221</v>
      </c>
      <c r="J624" t="s">
        <v>268</v>
      </c>
      <c r="K624">
        <v>2100</v>
      </c>
      <c r="L624" t="s">
        <v>217</v>
      </c>
      <c r="M624">
        <v>2022</v>
      </c>
      <c r="N624" t="s">
        <v>211</v>
      </c>
      <c r="O624">
        <v>3045837.5109999999</v>
      </c>
      <c r="P624">
        <v>3045837.5109999999</v>
      </c>
      <c r="Q624">
        <v>3045837.5109999999</v>
      </c>
      <c r="R624">
        <v>3045837.5109999999</v>
      </c>
      <c r="S624">
        <v>3045837.5109999999</v>
      </c>
      <c r="T624">
        <v>3045837.5109999999</v>
      </c>
      <c r="U624" t="s">
        <v>214</v>
      </c>
      <c r="V624">
        <v>0</v>
      </c>
      <c r="W624">
        <v>0</v>
      </c>
    </row>
    <row r="625" spans="1:23" x14ac:dyDescent="0.3">
      <c r="A625" t="s">
        <v>212</v>
      </c>
      <c r="H625">
        <v>2221</v>
      </c>
      <c r="I625">
        <v>2221</v>
      </c>
      <c r="J625" t="s">
        <v>268</v>
      </c>
      <c r="K625">
        <v>2200</v>
      </c>
      <c r="L625" t="s">
        <v>217</v>
      </c>
      <c r="M625">
        <v>2022</v>
      </c>
      <c r="N625" t="s">
        <v>215</v>
      </c>
      <c r="O625">
        <v>2794505.5129999998</v>
      </c>
      <c r="P625">
        <v>2794505.5129999998</v>
      </c>
      <c r="Q625">
        <v>2794505.5129999998</v>
      </c>
      <c r="R625">
        <v>2794505.5129999998</v>
      </c>
      <c r="S625">
        <v>2794505.5129999998</v>
      </c>
      <c r="T625">
        <v>2794505.5129999998</v>
      </c>
      <c r="U625" t="s">
        <v>214</v>
      </c>
      <c r="V625">
        <v>0</v>
      </c>
      <c r="W625">
        <v>0</v>
      </c>
    </row>
    <row r="626" spans="1:23" x14ac:dyDescent="0.3">
      <c r="A626" t="s">
        <v>212</v>
      </c>
      <c r="H626">
        <v>2230</v>
      </c>
      <c r="I626">
        <v>2230</v>
      </c>
      <c r="J626" t="s">
        <v>269</v>
      </c>
      <c r="K626">
        <v>1</v>
      </c>
      <c r="L626" t="s">
        <v>210</v>
      </c>
      <c r="M626">
        <v>2023</v>
      </c>
      <c r="N626" t="s">
        <v>211</v>
      </c>
      <c r="O626">
        <v>12490.374</v>
      </c>
      <c r="P626">
        <v>12490.374</v>
      </c>
      <c r="Q626">
        <v>12490.374</v>
      </c>
      <c r="R626">
        <v>12490.374</v>
      </c>
      <c r="S626">
        <v>12490.374</v>
      </c>
      <c r="T626">
        <v>12490.374</v>
      </c>
      <c r="U626" t="s">
        <v>214</v>
      </c>
      <c r="V626">
        <v>0</v>
      </c>
      <c r="W626">
        <v>0</v>
      </c>
    </row>
    <row r="627" spans="1:23" x14ac:dyDescent="0.3">
      <c r="A627" t="s">
        <v>212</v>
      </c>
      <c r="H627">
        <v>2230</v>
      </c>
      <c r="I627">
        <v>2230</v>
      </c>
      <c r="J627" t="s">
        <v>269</v>
      </c>
      <c r="K627">
        <v>2</v>
      </c>
      <c r="L627" t="s">
        <v>210</v>
      </c>
      <c r="M627">
        <v>2023</v>
      </c>
      <c r="N627" t="s">
        <v>215</v>
      </c>
      <c r="O627">
        <v>11506.675999999999</v>
      </c>
      <c r="P627">
        <v>11506.675999999999</v>
      </c>
      <c r="Q627">
        <v>11506.675999999999</v>
      </c>
      <c r="R627">
        <v>11506.675999999999</v>
      </c>
      <c r="S627">
        <v>11506.675999999999</v>
      </c>
      <c r="T627">
        <v>11506.675999999999</v>
      </c>
      <c r="U627" t="s">
        <v>214</v>
      </c>
      <c r="V627">
        <v>0</v>
      </c>
      <c r="W627">
        <v>0</v>
      </c>
    </row>
    <row r="628" spans="1:23" x14ac:dyDescent="0.3">
      <c r="A628" t="s">
        <v>212</v>
      </c>
      <c r="H628">
        <v>2230</v>
      </c>
      <c r="I628">
        <v>2230</v>
      </c>
      <c r="J628" t="s">
        <v>269</v>
      </c>
      <c r="K628">
        <v>11</v>
      </c>
      <c r="L628" t="s">
        <v>216</v>
      </c>
      <c r="M628">
        <v>2023</v>
      </c>
      <c r="N628" t="s">
        <v>211</v>
      </c>
      <c r="O628">
        <v>12490.374</v>
      </c>
      <c r="P628">
        <v>12490.374</v>
      </c>
      <c r="Q628">
        <v>12490.374</v>
      </c>
      <c r="R628">
        <v>12490.374</v>
      </c>
      <c r="S628">
        <v>12490.374</v>
      </c>
      <c r="T628">
        <v>12490.374</v>
      </c>
      <c r="U628" t="s">
        <v>214</v>
      </c>
      <c r="V628">
        <v>0</v>
      </c>
      <c r="W628">
        <v>0</v>
      </c>
    </row>
    <row r="629" spans="1:23" x14ac:dyDescent="0.3">
      <c r="A629" t="s">
        <v>212</v>
      </c>
      <c r="H629">
        <v>2230</v>
      </c>
      <c r="I629">
        <v>2230</v>
      </c>
      <c r="J629" t="s">
        <v>269</v>
      </c>
      <c r="K629">
        <v>12</v>
      </c>
      <c r="L629" t="s">
        <v>216</v>
      </c>
      <c r="M629">
        <v>2023</v>
      </c>
      <c r="N629" t="s">
        <v>215</v>
      </c>
      <c r="O629">
        <v>11506.675999999999</v>
      </c>
      <c r="P629">
        <v>11506.675999999999</v>
      </c>
      <c r="Q629">
        <v>11506.675999999999</v>
      </c>
      <c r="R629">
        <v>11506.675999999999</v>
      </c>
      <c r="S629">
        <v>11506.675999999999</v>
      </c>
      <c r="T629">
        <v>11506.675999999999</v>
      </c>
      <c r="U629" t="s">
        <v>214</v>
      </c>
      <c r="V629">
        <v>0</v>
      </c>
      <c r="W629">
        <v>0</v>
      </c>
    </row>
    <row r="630" spans="1:23" x14ac:dyDescent="0.3">
      <c r="A630" t="s">
        <v>212</v>
      </c>
      <c r="H630">
        <v>2230</v>
      </c>
      <c r="I630">
        <v>2230</v>
      </c>
      <c r="J630" t="s">
        <v>269</v>
      </c>
      <c r="K630">
        <v>21</v>
      </c>
      <c r="L630" t="s">
        <v>217</v>
      </c>
      <c r="M630">
        <v>2023</v>
      </c>
      <c r="N630" t="s">
        <v>211</v>
      </c>
      <c r="O630">
        <v>3421074.4109999998</v>
      </c>
      <c r="P630">
        <v>3421074.4109999998</v>
      </c>
      <c r="Q630">
        <v>3421074.4109999998</v>
      </c>
      <c r="R630">
        <v>3421074.4109999998</v>
      </c>
      <c r="S630">
        <v>3421074.4109999998</v>
      </c>
      <c r="T630">
        <v>3421074.4109999998</v>
      </c>
      <c r="U630" t="s">
        <v>214</v>
      </c>
      <c r="V630">
        <v>47599</v>
      </c>
      <c r="W630">
        <v>47599</v>
      </c>
    </row>
    <row r="631" spans="1:23" x14ac:dyDescent="0.3">
      <c r="A631" t="s">
        <v>212</v>
      </c>
      <c r="H631">
        <v>2230</v>
      </c>
      <c r="I631">
        <v>2230</v>
      </c>
      <c r="J631" t="s">
        <v>269</v>
      </c>
      <c r="K631">
        <v>22</v>
      </c>
      <c r="L631" t="s">
        <v>217</v>
      </c>
      <c r="M631">
        <v>2023</v>
      </c>
      <c r="N631" t="s">
        <v>215</v>
      </c>
      <c r="O631">
        <v>3142875.8990000002</v>
      </c>
      <c r="P631">
        <v>3142875.8990000002</v>
      </c>
      <c r="Q631">
        <v>3142875.8990000002</v>
      </c>
      <c r="R631">
        <v>3142875.8990000002</v>
      </c>
      <c r="S631">
        <v>3142875.8990000002</v>
      </c>
      <c r="T631">
        <v>3142875.8990000002</v>
      </c>
      <c r="U631" t="s">
        <v>214</v>
      </c>
      <c r="V631">
        <v>44044.600720000002</v>
      </c>
      <c r="W631">
        <v>44044.600720000002</v>
      </c>
    </row>
    <row r="632" spans="1:23" x14ac:dyDescent="0.3">
      <c r="A632" t="s">
        <v>212</v>
      </c>
      <c r="H632">
        <v>2230</v>
      </c>
      <c r="I632">
        <v>2230</v>
      </c>
      <c r="J632" t="s">
        <v>269</v>
      </c>
      <c r="K632">
        <v>100</v>
      </c>
      <c r="L632" t="s">
        <v>210</v>
      </c>
      <c r="M632">
        <v>2022</v>
      </c>
      <c r="N632" t="s">
        <v>211</v>
      </c>
      <c r="O632">
        <v>7337.1869999999999</v>
      </c>
      <c r="P632">
        <v>7337.1869999999999</v>
      </c>
      <c r="Q632">
        <v>7337.1869999999999</v>
      </c>
      <c r="R632">
        <v>7337.1869999999999</v>
      </c>
      <c r="S632">
        <v>7337.1869999999999</v>
      </c>
      <c r="T632">
        <v>7337.1869999999999</v>
      </c>
      <c r="U632" t="s">
        <v>214</v>
      </c>
      <c r="V632">
        <v>0</v>
      </c>
      <c r="W632">
        <v>0</v>
      </c>
    </row>
    <row r="633" spans="1:23" x14ac:dyDescent="0.3">
      <c r="A633" t="s">
        <v>212</v>
      </c>
      <c r="H633">
        <v>2230</v>
      </c>
      <c r="I633">
        <v>2230</v>
      </c>
      <c r="J633" t="s">
        <v>269</v>
      </c>
      <c r="K633">
        <v>200</v>
      </c>
      <c r="L633" t="s">
        <v>210</v>
      </c>
      <c r="M633">
        <v>2022</v>
      </c>
      <c r="N633" t="s">
        <v>215</v>
      </c>
      <c r="O633">
        <v>6789.2911999999997</v>
      </c>
      <c r="P633">
        <v>6789.2911999999997</v>
      </c>
      <c r="Q633">
        <v>6789.2911999999997</v>
      </c>
      <c r="R633">
        <v>6789.2911999999997</v>
      </c>
      <c r="S633">
        <v>6789.2911999999997</v>
      </c>
      <c r="T633">
        <v>6789.2911999999997</v>
      </c>
      <c r="U633" t="s">
        <v>214</v>
      </c>
      <c r="V633">
        <v>0</v>
      </c>
      <c r="W633">
        <v>0</v>
      </c>
    </row>
    <row r="634" spans="1:23" x14ac:dyDescent="0.3">
      <c r="A634" t="s">
        <v>212</v>
      </c>
      <c r="H634">
        <v>2230</v>
      </c>
      <c r="I634">
        <v>2230</v>
      </c>
      <c r="J634" t="s">
        <v>269</v>
      </c>
      <c r="K634">
        <v>1100</v>
      </c>
      <c r="L634" t="s">
        <v>216</v>
      </c>
      <c r="M634">
        <v>2022</v>
      </c>
      <c r="N634" t="s">
        <v>211</v>
      </c>
      <c r="O634">
        <v>7337.1869999999999</v>
      </c>
      <c r="P634">
        <v>7337.1869999999999</v>
      </c>
      <c r="Q634">
        <v>7337.1869999999999</v>
      </c>
      <c r="R634">
        <v>7337.1869999999999</v>
      </c>
      <c r="S634">
        <v>7337.1869999999999</v>
      </c>
      <c r="T634">
        <v>7337.1869999999999</v>
      </c>
      <c r="U634" t="s">
        <v>214</v>
      </c>
      <c r="V634">
        <v>0</v>
      </c>
      <c r="W634">
        <v>0</v>
      </c>
    </row>
    <row r="635" spans="1:23" x14ac:dyDescent="0.3">
      <c r="A635" t="s">
        <v>212</v>
      </c>
      <c r="H635">
        <v>2230</v>
      </c>
      <c r="I635">
        <v>2230</v>
      </c>
      <c r="J635" t="s">
        <v>269</v>
      </c>
      <c r="K635">
        <v>1200</v>
      </c>
      <c r="L635" t="s">
        <v>216</v>
      </c>
      <c r="M635">
        <v>2022</v>
      </c>
      <c r="N635" t="s">
        <v>215</v>
      </c>
      <c r="O635">
        <v>6789.2911999999997</v>
      </c>
      <c r="P635">
        <v>6789.2911999999997</v>
      </c>
      <c r="Q635">
        <v>6789.2911999999997</v>
      </c>
      <c r="R635">
        <v>6789.2911999999997</v>
      </c>
      <c r="S635">
        <v>6789.2911999999997</v>
      </c>
      <c r="T635">
        <v>6789.2911999999997</v>
      </c>
      <c r="U635" t="s">
        <v>214</v>
      </c>
      <c r="V635">
        <v>0</v>
      </c>
      <c r="W635">
        <v>0</v>
      </c>
    </row>
    <row r="636" spans="1:23" x14ac:dyDescent="0.3">
      <c r="A636" t="s">
        <v>212</v>
      </c>
      <c r="H636">
        <v>2230</v>
      </c>
      <c r="I636">
        <v>2230</v>
      </c>
      <c r="J636" t="s">
        <v>269</v>
      </c>
      <c r="K636">
        <v>2100</v>
      </c>
      <c r="L636" t="s">
        <v>217</v>
      </c>
      <c r="M636">
        <v>2022</v>
      </c>
      <c r="N636" t="s">
        <v>211</v>
      </c>
      <c r="O636">
        <v>3045837.5109999999</v>
      </c>
      <c r="P636">
        <v>3045837.5109999999</v>
      </c>
      <c r="Q636">
        <v>3045837.5109999999</v>
      </c>
      <c r="R636">
        <v>3045837.5109999999</v>
      </c>
      <c r="S636">
        <v>3045837.5109999999</v>
      </c>
      <c r="T636">
        <v>3045837.5109999999</v>
      </c>
      <c r="U636" t="s">
        <v>214</v>
      </c>
      <c r="V636">
        <v>35508</v>
      </c>
      <c r="W636">
        <v>35508</v>
      </c>
    </row>
    <row r="637" spans="1:23" x14ac:dyDescent="0.3">
      <c r="A637" t="s">
        <v>212</v>
      </c>
      <c r="H637">
        <v>2230</v>
      </c>
      <c r="I637">
        <v>2230</v>
      </c>
      <c r="J637" t="s">
        <v>269</v>
      </c>
      <c r="K637">
        <v>2200</v>
      </c>
      <c r="L637" t="s">
        <v>217</v>
      </c>
      <c r="M637">
        <v>2022</v>
      </c>
      <c r="N637" t="s">
        <v>215</v>
      </c>
      <c r="O637">
        <v>2794505.5129999998</v>
      </c>
      <c r="P637">
        <v>2794505.5129999998</v>
      </c>
      <c r="Q637">
        <v>2794505.5129999998</v>
      </c>
      <c r="R637">
        <v>2794505.5129999998</v>
      </c>
      <c r="S637">
        <v>2794505.5129999998</v>
      </c>
      <c r="T637">
        <v>2794505.5129999998</v>
      </c>
      <c r="U637" t="s">
        <v>214</v>
      </c>
      <c r="V637">
        <v>32856.481910000002</v>
      </c>
      <c r="W637">
        <v>32856.481910000002</v>
      </c>
    </row>
    <row r="638" spans="1:23" x14ac:dyDescent="0.3">
      <c r="A638" t="s">
        <v>212</v>
      </c>
      <c r="H638">
        <v>2231</v>
      </c>
      <c r="I638">
        <v>2231</v>
      </c>
      <c r="J638" t="s">
        <v>270</v>
      </c>
      <c r="K638">
        <v>1</v>
      </c>
      <c r="L638" t="s">
        <v>210</v>
      </c>
      <c r="M638">
        <v>2023</v>
      </c>
      <c r="N638" t="s">
        <v>211</v>
      </c>
      <c r="O638">
        <v>12490.374</v>
      </c>
      <c r="P638">
        <v>12490.374</v>
      </c>
      <c r="Q638">
        <v>12490.374</v>
      </c>
      <c r="R638">
        <v>12490.374</v>
      </c>
      <c r="S638">
        <v>12490.374</v>
      </c>
      <c r="T638">
        <v>12490.374</v>
      </c>
      <c r="U638" t="s">
        <v>214</v>
      </c>
      <c r="V638">
        <v>0</v>
      </c>
      <c r="W638">
        <v>0</v>
      </c>
    </row>
    <row r="639" spans="1:23" x14ac:dyDescent="0.3">
      <c r="A639" t="s">
        <v>212</v>
      </c>
      <c r="H639">
        <v>2231</v>
      </c>
      <c r="I639">
        <v>2231</v>
      </c>
      <c r="J639" t="s">
        <v>270</v>
      </c>
      <c r="K639">
        <v>2</v>
      </c>
      <c r="L639" t="s">
        <v>210</v>
      </c>
      <c r="M639">
        <v>2023</v>
      </c>
      <c r="N639" t="s">
        <v>215</v>
      </c>
      <c r="O639">
        <v>11506.675999999999</v>
      </c>
      <c r="P639">
        <v>11506.675999999999</v>
      </c>
      <c r="Q639">
        <v>11506.675999999999</v>
      </c>
      <c r="R639">
        <v>11506.675999999999</v>
      </c>
      <c r="S639">
        <v>11506.675999999999</v>
      </c>
      <c r="T639">
        <v>11506.675999999999</v>
      </c>
      <c r="U639" t="s">
        <v>214</v>
      </c>
      <c r="V639">
        <v>0</v>
      </c>
      <c r="W639">
        <v>0</v>
      </c>
    </row>
    <row r="640" spans="1:23" x14ac:dyDescent="0.3">
      <c r="A640" t="s">
        <v>212</v>
      </c>
      <c r="H640">
        <v>2231</v>
      </c>
      <c r="I640">
        <v>2231</v>
      </c>
      <c r="J640" t="s">
        <v>270</v>
      </c>
      <c r="K640">
        <v>11</v>
      </c>
      <c r="L640" t="s">
        <v>216</v>
      </c>
      <c r="M640">
        <v>2023</v>
      </c>
      <c r="N640" t="s">
        <v>211</v>
      </c>
      <c r="O640">
        <v>12490.374</v>
      </c>
      <c r="P640">
        <v>12490.374</v>
      </c>
      <c r="Q640">
        <v>12490.374</v>
      </c>
      <c r="R640">
        <v>12490.374</v>
      </c>
      <c r="S640">
        <v>12490.374</v>
      </c>
      <c r="T640">
        <v>12490.374</v>
      </c>
      <c r="U640" t="s">
        <v>214</v>
      </c>
      <c r="V640">
        <v>0</v>
      </c>
      <c r="W640">
        <v>0</v>
      </c>
    </row>
    <row r="641" spans="1:23" x14ac:dyDescent="0.3">
      <c r="A641" t="s">
        <v>212</v>
      </c>
      <c r="H641">
        <v>2231</v>
      </c>
      <c r="I641">
        <v>2231</v>
      </c>
      <c r="J641" t="s">
        <v>270</v>
      </c>
      <c r="K641">
        <v>12</v>
      </c>
      <c r="L641" t="s">
        <v>216</v>
      </c>
      <c r="M641">
        <v>2023</v>
      </c>
      <c r="N641" t="s">
        <v>215</v>
      </c>
      <c r="O641">
        <v>11506.675999999999</v>
      </c>
      <c r="P641">
        <v>11506.675999999999</v>
      </c>
      <c r="Q641">
        <v>11506.675999999999</v>
      </c>
      <c r="R641">
        <v>11506.675999999999</v>
      </c>
      <c r="S641">
        <v>11506.675999999999</v>
      </c>
      <c r="T641">
        <v>11506.675999999999</v>
      </c>
      <c r="U641" t="s">
        <v>214</v>
      </c>
      <c r="V641">
        <v>0</v>
      </c>
      <c r="W641">
        <v>0</v>
      </c>
    </row>
    <row r="642" spans="1:23" x14ac:dyDescent="0.3">
      <c r="A642" t="s">
        <v>212</v>
      </c>
      <c r="H642">
        <v>2231</v>
      </c>
      <c r="I642">
        <v>2231</v>
      </c>
      <c r="J642" t="s">
        <v>270</v>
      </c>
      <c r="K642">
        <v>21</v>
      </c>
      <c r="L642" t="s">
        <v>217</v>
      </c>
      <c r="M642">
        <v>2023</v>
      </c>
      <c r="N642" t="s">
        <v>211</v>
      </c>
      <c r="O642">
        <v>3421074.4109999998</v>
      </c>
      <c r="P642">
        <v>3421074.4109999998</v>
      </c>
      <c r="Q642">
        <v>3421074.4109999998</v>
      </c>
      <c r="R642">
        <v>3421074.4109999998</v>
      </c>
      <c r="S642">
        <v>3421074.4109999998</v>
      </c>
      <c r="T642">
        <v>3421074.4109999998</v>
      </c>
      <c r="U642" t="s">
        <v>214</v>
      </c>
      <c r="V642">
        <v>4419</v>
      </c>
      <c r="W642">
        <v>4419</v>
      </c>
    </row>
    <row r="643" spans="1:23" x14ac:dyDescent="0.3">
      <c r="A643" t="s">
        <v>212</v>
      </c>
      <c r="H643">
        <v>2231</v>
      </c>
      <c r="I643">
        <v>2231</v>
      </c>
      <c r="J643" t="s">
        <v>270</v>
      </c>
      <c r="K643">
        <v>22</v>
      </c>
      <c r="L643" t="s">
        <v>217</v>
      </c>
      <c r="M643">
        <v>2023</v>
      </c>
      <c r="N643" t="s">
        <v>215</v>
      </c>
      <c r="O643">
        <v>3142875.8990000002</v>
      </c>
      <c r="P643">
        <v>3142875.8990000002</v>
      </c>
      <c r="Q643">
        <v>3142875.8990000002</v>
      </c>
      <c r="R643">
        <v>3142875.8990000002</v>
      </c>
      <c r="S643">
        <v>3142875.8990000002</v>
      </c>
      <c r="T643">
        <v>3142875.8990000002</v>
      </c>
      <c r="U643" t="s">
        <v>214</v>
      </c>
      <c r="V643">
        <v>4089.0163779999998</v>
      </c>
      <c r="W643">
        <v>4089.0163779999998</v>
      </c>
    </row>
    <row r="644" spans="1:23" x14ac:dyDescent="0.3">
      <c r="A644" t="s">
        <v>212</v>
      </c>
      <c r="H644">
        <v>2231</v>
      </c>
      <c r="I644">
        <v>2231</v>
      </c>
      <c r="J644" t="s">
        <v>270</v>
      </c>
      <c r="K644">
        <v>100</v>
      </c>
      <c r="L644" t="s">
        <v>210</v>
      </c>
      <c r="M644">
        <v>2022</v>
      </c>
      <c r="N644" t="s">
        <v>211</v>
      </c>
      <c r="O644">
        <v>7337.1869999999999</v>
      </c>
      <c r="P644">
        <v>7337.1869999999999</v>
      </c>
      <c r="Q644">
        <v>7337.1869999999999</v>
      </c>
      <c r="R644">
        <v>7337.1869999999999</v>
      </c>
      <c r="S644">
        <v>7337.1869999999999</v>
      </c>
      <c r="T644">
        <v>7337.1869999999999</v>
      </c>
      <c r="U644" t="s">
        <v>214</v>
      </c>
      <c r="V644">
        <v>0</v>
      </c>
      <c r="W644">
        <v>0</v>
      </c>
    </row>
    <row r="645" spans="1:23" x14ac:dyDescent="0.3">
      <c r="A645" t="s">
        <v>212</v>
      </c>
      <c r="H645">
        <v>2231</v>
      </c>
      <c r="I645">
        <v>2231</v>
      </c>
      <c r="J645" t="s">
        <v>270</v>
      </c>
      <c r="K645">
        <v>200</v>
      </c>
      <c r="L645" t="s">
        <v>210</v>
      </c>
      <c r="M645">
        <v>2022</v>
      </c>
      <c r="N645" t="s">
        <v>215</v>
      </c>
      <c r="O645">
        <v>6789.2911999999997</v>
      </c>
      <c r="P645">
        <v>6789.2911999999997</v>
      </c>
      <c r="Q645">
        <v>6789.2911999999997</v>
      </c>
      <c r="R645">
        <v>6789.2911999999997</v>
      </c>
      <c r="S645">
        <v>6789.2911999999997</v>
      </c>
      <c r="T645">
        <v>6789.2911999999997</v>
      </c>
      <c r="U645" t="s">
        <v>214</v>
      </c>
      <c r="V645">
        <v>0</v>
      </c>
      <c r="W645">
        <v>0</v>
      </c>
    </row>
    <row r="646" spans="1:23" x14ac:dyDescent="0.3">
      <c r="A646" t="s">
        <v>212</v>
      </c>
      <c r="H646">
        <v>2231</v>
      </c>
      <c r="I646">
        <v>2231</v>
      </c>
      <c r="J646" t="s">
        <v>270</v>
      </c>
      <c r="K646">
        <v>1100</v>
      </c>
      <c r="L646" t="s">
        <v>216</v>
      </c>
      <c r="M646">
        <v>2022</v>
      </c>
      <c r="N646" t="s">
        <v>211</v>
      </c>
      <c r="O646">
        <v>7337.1869999999999</v>
      </c>
      <c r="P646">
        <v>7337.1869999999999</v>
      </c>
      <c r="Q646">
        <v>7337.1869999999999</v>
      </c>
      <c r="R646">
        <v>7337.1869999999999</v>
      </c>
      <c r="S646">
        <v>7337.1869999999999</v>
      </c>
      <c r="T646">
        <v>7337.1869999999999</v>
      </c>
      <c r="U646" t="s">
        <v>214</v>
      </c>
      <c r="V646">
        <v>0</v>
      </c>
      <c r="W646">
        <v>0</v>
      </c>
    </row>
    <row r="647" spans="1:23" x14ac:dyDescent="0.3">
      <c r="A647" t="s">
        <v>212</v>
      </c>
      <c r="H647">
        <v>2231</v>
      </c>
      <c r="I647">
        <v>2231</v>
      </c>
      <c r="J647" t="s">
        <v>270</v>
      </c>
      <c r="K647">
        <v>1200</v>
      </c>
      <c r="L647" t="s">
        <v>216</v>
      </c>
      <c r="M647">
        <v>2022</v>
      </c>
      <c r="N647" t="s">
        <v>215</v>
      </c>
      <c r="O647">
        <v>6789.2911999999997</v>
      </c>
      <c r="P647">
        <v>6789.2911999999997</v>
      </c>
      <c r="Q647">
        <v>6789.2911999999997</v>
      </c>
      <c r="R647">
        <v>6789.2911999999997</v>
      </c>
      <c r="S647">
        <v>6789.2911999999997</v>
      </c>
      <c r="T647">
        <v>6789.2911999999997</v>
      </c>
      <c r="U647" t="s">
        <v>214</v>
      </c>
      <c r="V647">
        <v>0</v>
      </c>
      <c r="W647">
        <v>0</v>
      </c>
    </row>
    <row r="648" spans="1:23" x14ac:dyDescent="0.3">
      <c r="A648" t="s">
        <v>212</v>
      </c>
      <c r="H648">
        <v>2231</v>
      </c>
      <c r="I648">
        <v>2231</v>
      </c>
      <c r="J648" t="s">
        <v>270</v>
      </c>
      <c r="K648">
        <v>2100</v>
      </c>
      <c r="L648" t="s">
        <v>217</v>
      </c>
      <c r="M648">
        <v>2022</v>
      </c>
      <c r="N648" t="s">
        <v>211</v>
      </c>
      <c r="O648">
        <v>3045837.5109999999</v>
      </c>
      <c r="P648">
        <v>3045837.5109999999</v>
      </c>
      <c r="Q648">
        <v>3045837.5109999999</v>
      </c>
      <c r="R648">
        <v>3045837.5109999999</v>
      </c>
      <c r="S648">
        <v>3045837.5109999999</v>
      </c>
      <c r="T648">
        <v>3045837.5109999999</v>
      </c>
      <c r="U648" t="s">
        <v>214</v>
      </c>
      <c r="V648">
        <v>5203</v>
      </c>
      <c r="W648">
        <v>5203</v>
      </c>
    </row>
    <row r="649" spans="1:23" x14ac:dyDescent="0.3">
      <c r="A649" t="s">
        <v>212</v>
      </c>
      <c r="H649">
        <v>2231</v>
      </c>
      <c r="I649">
        <v>2231</v>
      </c>
      <c r="J649" t="s">
        <v>270</v>
      </c>
      <c r="K649">
        <v>2200</v>
      </c>
      <c r="L649" t="s">
        <v>217</v>
      </c>
      <c r="M649">
        <v>2022</v>
      </c>
      <c r="N649" t="s">
        <v>215</v>
      </c>
      <c r="O649">
        <v>2794505.5129999998</v>
      </c>
      <c r="P649">
        <v>2794505.5129999998</v>
      </c>
      <c r="Q649">
        <v>2794505.5129999998</v>
      </c>
      <c r="R649">
        <v>2794505.5129999998</v>
      </c>
      <c r="S649">
        <v>2794505.5129999998</v>
      </c>
      <c r="T649">
        <v>2794505.5129999998</v>
      </c>
      <c r="U649" t="s">
        <v>214</v>
      </c>
      <c r="V649">
        <v>4814.4721010000003</v>
      </c>
      <c r="W649">
        <v>4814.4721010000003</v>
      </c>
    </row>
    <row r="650" spans="1:23" x14ac:dyDescent="0.3">
      <c r="A650" t="s">
        <v>212</v>
      </c>
      <c r="H650">
        <v>2300</v>
      </c>
      <c r="I650">
        <v>2300</v>
      </c>
      <c r="J650" t="s">
        <v>271</v>
      </c>
      <c r="K650">
        <v>1</v>
      </c>
      <c r="L650" t="s">
        <v>210</v>
      </c>
      <c r="M650">
        <v>2023</v>
      </c>
      <c r="N650" t="s">
        <v>211</v>
      </c>
      <c r="O650">
        <v>12490.374</v>
      </c>
      <c r="P650">
        <v>12490.374</v>
      </c>
      <c r="Q650">
        <v>12490.374</v>
      </c>
      <c r="R650">
        <v>12490.374</v>
      </c>
      <c r="S650">
        <v>12490.374</v>
      </c>
      <c r="T650">
        <v>12490.374</v>
      </c>
      <c r="U650" t="s">
        <v>214</v>
      </c>
      <c r="V650">
        <v>5</v>
      </c>
      <c r="W650">
        <v>5</v>
      </c>
    </row>
    <row r="651" spans="1:23" x14ac:dyDescent="0.3">
      <c r="A651" t="s">
        <v>212</v>
      </c>
      <c r="H651">
        <v>2300</v>
      </c>
      <c r="I651">
        <v>2300</v>
      </c>
      <c r="J651" t="s">
        <v>271</v>
      </c>
      <c r="K651">
        <v>2</v>
      </c>
      <c r="L651" t="s">
        <v>210</v>
      </c>
      <c r="M651">
        <v>2023</v>
      </c>
      <c r="N651" t="s">
        <v>215</v>
      </c>
      <c r="O651">
        <v>11506.675999999999</v>
      </c>
      <c r="P651">
        <v>11506.675999999999</v>
      </c>
      <c r="Q651">
        <v>11506.675999999999</v>
      </c>
      <c r="R651">
        <v>11506.675999999999</v>
      </c>
      <c r="S651">
        <v>11506.675999999999</v>
      </c>
      <c r="T651">
        <v>11506.675999999999</v>
      </c>
      <c r="U651" t="s">
        <v>214</v>
      </c>
      <c r="V651">
        <v>4.6266308870000001</v>
      </c>
      <c r="W651">
        <v>4.6266308870000001</v>
      </c>
    </row>
    <row r="652" spans="1:23" x14ac:dyDescent="0.3">
      <c r="A652" t="s">
        <v>212</v>
      </c>
      <c r="H652">
        <v>2300</v>
      </c>
      <c r="I652">
        <v>2300</v>
      </c>
      <c r="J652" t="s">
        <v>271</v>
      </c>
      <c r="K652">
        <v>11</v>
      </c>
      <c r="L652" t="s">
        <v>216</v>
      </c>
      <c r="M652">
        <v>2023</v>
      </c>
      <c r="N652" t="s">
        <v>211</v>
      </c>
      <c r="O652">
        <v>12490.374</v>
      </c>
      <c r="P652">
        <v>12490.374</v>
      </c>
      <c r="Q652">
        <v>12490.374</v>
      </c>
      <c r="R652">
        <v>12490.374</v>
      </c>
      <c r="S652">
        <v>12490.374</v>
      </c>
      <c r="T652">
        <v>12490.374</v>
      </c>
      <c r="U652" t="s">
        <v>214</v>
      </c>
      <c r="V652">
        <v>5</v>
      </c>
      <c r="W652">
        <v>5</v>
      </c>
    </row>
    <row r="653" spans="1:23" x14ac:dyDescent="0.3">
      <c r="A653" t="s">
        <v>212</v>
      </c>
      <c r="H653">
        <v>2300</v>
      </c>
      <c r="I653">
        <v>2300</v>
      </c>
      <c r="J653" t="s">
        <v>271</v>
      </c>
      <c r="K653">
        <v>12</v>
      </c>
      <c r="L653" t="s">
        <v>216</v>
      </c>
      <c r="M653">
        <v>2023</v>
      </c>
      <c r="N653" t="s">
        <v>215</v>
      </c>
      <c r="O653">
        <v>11506.675999999999</v>
      </c>
      <c r="P653">
        <v>11506.675999999999</v>
      </c>
      <c r="Q653">
        <v>11506.675999999999</v>
      </c>
      <c r="R653">
        <v>11506.675999999999</v>
      </c>
      <c r="S653">
        <v>11506.675999999999</v>
      </c>
      <c r="T653">
        <v>11506.675999999999</v>
      </c>
      <c r="U653" t="s">
        <v>214</v>
      </c>
      <c r="V653">
        <v>4.6266308870000001</v>
      </c>
      <c r="W653">
        <v>4.6266308870000001</v>
      </c>
    </row>
    <row r="654" spans="1:23" x14ac:dyDescent="0.3">
      <c r="A654" t="s">
        <v>212</v>
      </c>
      <c r="H654">
        <v>2300</v>
      </c>
      <c r="I654">
        <v>2300</v>
      </c>
      <c r="J654" t="s">
        <v>271</v>
      </c>
      <c r="K654">
        <v>21</v>
      </c>
      <c r="L654" t="s">
        <v>217</v>
      </c>
      <c r="M654">
        <v>2023</v>
      </c>
      <c r="N654" t="s">
        <v>211</v>
      </c>
      <c r="O654">
        <v>3421074.4109999998</v>
      </c>
      <c r="P654">
        <v>3421074.4109999998</v>
      </c>
      <c r="Q654">
        <v>3421074.4109999998</v>
      </c>
      <c r="R654">
        <v>3421074.4109999998</v>
      </c>
      <c r="S654">
        <v>3421074.4109999998</v>
      </c>
      <c r="T654">
        <v>3421074.4109999998</v>
      </c>
      <c r="U654" t="s">
        <v>214</v>
      </c>
      <c r="V654">
        <v>19081.713</v>
      </c>
      <c r="W654">
        <v>19081.713</v>
      </c>
    </row>
    <row r="655" spans="1:23" x14ac:dyDescent="0.3">
      <c r="A655" t="s">
        <v>212</v>
      </c>
      <c r="H655">
        <v>2300</v>
      </c>
      <c r="I655">
        <v>2300</v>
      </c>
      <c r="J655" t="s">
        <v>271</v>
      </c>
      <c r="K655">
        <v>22</v>
      </c>
      <c r="L655" t="s">
        <v>217</v>
      </c>
      <c r="M655">
        <v>2023</v>
      </c>
      <c r="N655" t="s">
        <v>215</v>
      </c>
      <c r="O655">
        <v>3142875.8990000002</v>
      </c>
      <c r="P655">
        <v>3142875.8990000002</v>
      </c>
      <c r="Q655">
        <v>3142875.8990000002</v>
      </c>
      <c r="R655">
        <v>3142875.8990000002</v>
      </c>
      <c r="S655">
        <v>3142875.8990000002</v>
      </c>
      <c r="T655">
        <v>3142875.8990000002</v>
      </c>
      <c r="U655" t="s">
        <v>214</v>
      </c>
      <c r="V655">
        <v>17656.808550000002</v>
      </c>
      <c r="W655">
        <v>17656.808550000002</v>
      </c>
    </row>
    <row r="656" spans="1:23" x14ac:dyDescent="0.3">
      <c r="A656" t="s">
        <v>212</v>
      </c>
      <c r="H656">
        <v>2300</v>
      </c>
      <c r="I656">
        <v>2300</v>
      </c>
      <c r="J656" t="s">
        <v>271</v>
      </c>
      <c r="K656">
        <v>100</v>
      </c>
      <c r="L656" t="s">
        <v>210</v>
      </c>
      <c r="M656">
        <v>2022</v>
      </c>
      <c r="N656" t="s">
        <v>211</v>
      </c>
      <c r="O656">
        <v>7337.1869999999999</v>
      </c>
      <c r="P656">
        <v>7337.1869999999999</v>
      </c>
      <c r="Q656">
        <v>7337.1869999999999</v>
      </c>
      <c r="R656">
        <v>7337.1869999999999</v>
      </c>
      <c r="S656">
        <v>7337.1869999999999</v>
      </c>
      <c r="T656">
        <v>7337.1869999999999</v>
      </c>
      <c r="U656" t="s">
        <v>214</v>
      </c>
      <c r="V656">
        <v>0</v>
      </c>
      <c r="W656">
        <v>0</v>
      </c>
    </row>
    <row r="657" spans="1:23" x14ac:dyDescent="0.3">
      <c r="A657" t="s">
        <v>212</v>
      </c>
      <c r="H657">
        <v>2300</v>
      </c>
      <c r="I657">
        <v>2300</v>
      </c>
      <c r="J657" t="s">
        <v>271</v>
      </c>
      <c r="K657">
        <v>200</v>
      </c>
      <c r="L657" t="s">
        <v>210</v>
      </c>
      <c r="M657">
        <v>2022</v>
      </c>
      <c r="N657" t="s">
        <v>215</v>
      </c>
      <c r="O657">
        <v>6789.2911999999997</v>
      </c>
      <c r="P657">
        <v>6789.2911999999997</v>
      </c>
      <c r="Q657">
        <v>6789.2911999999997</v>
      </c>
      <c r="R657">
        <v>6789.2911999999997</v>
      </c>
      <c r="S657">
        <v>6789.2911999999997</v>
      </c>
      <c r="T657">
        <v>6789.2911999999997</v>
      </c>
      <c r="U657" t="s">
        <v>214</v>
      </c>
      <c r="V657">
        <v>0</v>
      </c>
      <c r="W657">
        <v>0</v>
      </c>
    </row>
    <row r="658" spans="1:23" x14ac:dyDescent="0.3">
      <c r="A658" t="s">
        <v>212</v>
      </c>
      <c r="H658">
        <v>2300</v>
      </c>
      <c r="I658">
        <v>2300</v>
      </c>
      <c r="J658" t="s">
        <v>271</v>
      </c>
      <c r="K658">
        <v>1100</v>
      </c>
      <c r="L658" t="s">
        <v>216</v>
      </c>
      <c r="M658">
        <v>2022</v>
      </c>
      <c r="N658" t="s">
        <v>211</v>
      </c>
      <c r="O658">
        <v>7337.1869999999999</v>
      </c>
      <c r="P658">
        <v>7337.1869999999999</v>
      </c>
      <c r="Q658">
        <v>7337.1869999999999</v>
      </c>
      <c r="R658">
        <v>7337.1869999999999</v>
      </c>
      <c r="S658">
        <v>7337.1869999999999</v>
      </c>
      <c r="T658">
        <v>7337.1869999999999</v>
      </c>
      <c r="U658" t="s">
        <v>214</v>
      </c>
      <c r="V658">
        <v>0</v>
      </c>
      <c r="W658">
        <v>0</v>
      </c>
    </row>
    <row r="659" spans="1:23" x14ac:dyDescent="0.3">
      <c r="A659" t="s">
        <v>212</v>
      </c>
      <c r="H659">
        <v>2300</v>
      </c>
      <c r="I659">
        <v>2300</v>
      </c>
      <c r="J659" t="s">
        <v>271</v>
      </c>
      <c r="K659">
        <v>1200</v>
      </c>
      <c r="L659" t="s">
        <v>216</v>
      </c>
      <c r="M659">
        <v>2022</v>
      </c>
      <c r="N659" t="s">
        <v>215</v>
      </c>
      <c r="O659">
        <v>6789.2911999999997</v>
      </c>
      <c r="P659">
        <v>6789.2911999999997</v>
      </c>
      <c r="Q659">
        <v>6789.2911999999997</v>
      </c>
      <c r="R659">
        <v>6789.2911999999997</v>
      </c>
      <c r="S659">
        <v>6789.2911999999997</v>
      </c>
      <c r="T659">
        <v>6789.2911999999997</v>
      </c>
      <c r="U659" t="s">
        <v>214</v>
      </c>
      <c r="V659">
        <v>0</v>
      </c>
      <c r="W659">
        <v>0</v>
      </c>
    </row>
    <row r="660" spans="1:23" x14ac:dyDescent="0.3">
      <c r="A660" t="s">
        <v>212</v>
      </c>
      <c r="H660">
        <v>2300</v>
      </c>
      <c r="I660">
        <v>2300</v>
      </c>
      <c r="J660" t="s">
        <v>271</v>
      </c>
      <c r="K660">
        <v>2100</v>
      </c>
      <c r="L660" t="s">
        <v>217</v>
      </c>
      <c r="M660">
        <v>2022</v>
      </c>
      <c r="N660" t="s">
        <v>211</v>
      </c>
      <c r="O660">
        <v>3045837.5109999999</v>
      </c>
      <c r="P660">
        <v>3045837.5109999999</v>
      </c>
      <c r="Q660">
        <v>3045837.5109999999</v>
      </c>
      <c r="R660">
        <v>3045837.5109999999</v>
      </c>
      <c r="S660">
        <v>3045837.5109999999</v>
      </c>
      <c r="T660">
        <v>3045837.5109999999</v>
      </c>
      <c r="U660" t="s">
        <v>214</v>
      </c>
      <c r="V660">
        <v>9078.8259999999991</v>
      </c>
      <c r="W660">
        <v>9078.8259999999991</v>
      </c>
    </row>
    <row r="661" spans="1:23" x14ac:dyDescent="0.3">
      <c r="A661" t="s">
        <v>212</v>
      </c>
      <c r="H661">
        <v>2300</v>
      </c>
      <c r="I661">
        <v>2300</v>
      </c>
      <c r="J661" t="s">
        <v>271</v>
      </c>
      <c r="K661">
        <v>2200</v>
      </c>
      <c r="L661" t="s">
        <v>217</v>
      </c>
      <c r="M661">
        <v>2022</v>
      </c>
      <c r="N661" t="s">
        <v>215</v>
      </c>
      <c r="O661">
        <v>2794505.5129999998</v>
      </c>
      <c r="P661">
        <v>2794505.5129999998</v>
      </c>
      <c r="Q661">
        <v>2794505.5129999998</v>
      </c>
      <c r="R661">
        <v>2794505.5129999998</v>
      </c>
      <c r="S661">
        <v>2794505.5129999998</v>
      </c>
      <c r="T661">
        <v>2794505.5129999998</v>
      </c>
      <c r="U661" t="s">
        <v>214</v>
      </c>
      <c r="V661">
        <v>8400.8753589999997</v>
      </c>
      <c r="W661">
        <v>8400.8753589999997</v>
      </c>
    </row>
    <row r="662" spans="1:23" x14ac:dyDescent="0.3">
      <c r="A662" t="s">
        <v>212</v>
      </c>
      <c r="H662">
        <v>2301</v>
      </c>
      <c r="I662">
        <v>2301</v>
      </c>
      <c r="J662" t="s">
        <v>272</v>
      </c>
      <c r="K662">
        <v>1</v>
      </c>
      <c r="L662" t="s">
        <v>210</v>
      </c>
      <c r="M662">
        <v>2023</v>
      </c>
      <c r="N662" t="s">
        <v>211</v>
      </c>
      <c r="O662">
        <v>12490.374</v>
      </c>
      <c r="P662">
        <v>12490.374</v>
      </c>
      <c r="Q662">
        <v>12490.374</v>
      </c>
      <c r="R662">
        <v>12490.374</v>
      </c>
      <c r="S662">
        <v>12490.374</v>
      </c>
      <c r="T662">
        <v>12490.374</v>
      </c>
      <c r="U662" t="s">
        <v>214</v>
      </c>
      <c r="V662">
        <v>0</v>
      </c>
      <c r="W662">
        <v>0</v>
      </c>
    </row>
    <row r="663" spans="1:23" x14ac:dyDescent="0.3">
      <c r="A663" t="s">
        <v>212</v>
      </c>
      <c r="H663">
        <v>2301</v>
      </c>
      <c r="I663">
        <v>2301</v>
      </c>
      <c r="J663" t="s">
        <v>272</v>
      </c>
      <c r="K663">
        <v>2</v>
      </c>
      <c r="L663" t="s">
        <v>210</v>
      </c>
      <c r="M663">
        <v>2023</v>
      </c>
      <c r="N663" t="s">
        <v>215</v>
      </c>
      <c r="O663">
        <v>11506.675999999999</v>
      </c>
      <c r="P663">
        <v>11506.675999999999</v>
      </c>
      <c r="Q663">
        <v>11506.675999999999</v>
      </c>
      <c r="R663">
        <v>11506.675999999999</v>
      </c>
      <c r="S663">
        <v>11506.675999999999</v>
      </c>
      <c r="T663">
        <v>11506.675999999999</v>
      </c>
      <c r="U663" t="s">
        <v>214</v>
      </c>
      <c r="V663">
        <v>0</v>
      </c>
      <c r="W663">
        <v>0</v>
      </c>
    </row>
    <row r="664" spans="1:23" x14ac:dyDescent="0.3">
      <c r="A664" t="s">
        <v>212</v>
      </c>
      <c r="H664">
        <v>2301</v>
      </c>
      <c r="I664">
        <v>2301</v>
      </c>
      <c r="J664" t="s">
        <v>272</v>
      </c>
      <c r="K664">
        <v>11</v>
      </c>
      <c r="L664" t="s">
        <v>216</v>
      </c>
      <c r="M664">
        <v>2023</v>
      </c>
      <c r="N664" t="s">
        <v>211</v>
      </c>
      <c r="O664">
        <v>12490.374</v>
      </c>
      <c r="P664">
        <v>12490.374</v>
      </c>
      <c r="Q664">
        <v>12490.374</v>
      </c>
      <c r="R664">
        <v>12490.374</v>
      </c>
      <c r="S664">
        <v>12490.374</v>
      </c>
      <c r="T664">
        <v>12490.374</v>
      </c>
      <c r="U664" t="s">
        <v>214</v>
      </c>
      <c r="V664">
        <v>0</v>
      </c>
      <c r="W664">
        <v>0</v>
      </c>
    </row>
    <row r="665" spans="1:23" x14ac:dyDescent="0.3">
      <c r="A665" t="s">
        <v>212</v>
      </c>
      <c r="H665">
        <v>2301</v>
      </c>
      <c r="I665">
        <v>2301</v>
      </c>
      <c r="J665" t="s">
        <v>272</v>
      </c>
      <c r="K665">
        <v>12</v>
      </c>
      <c r="L665" t="s">
        <v>216</v>
      </c>
      <c r="M665">
        <v>2023</v>
      </c>
      <c r="N665" t="s">
        <v>215</v>
      </c>
      <c r="O665">
        <v>11506.675999999999</v>
      </c>
      <c r="P665">
        <v>11506.675999999999</v>
      </c>
      <c r="Q665">
        <v>11506.675999999999</v>
      </c>
      <c r="R665">
        <v>11506.675999999999</v>
      </c>
      <c r="S665">
        <v>11506.675999999999</v>
      </c>
      <c r="T665">
        <v>11506.675999999999</v>
      </c>
      <c r="U665" t="s">
        <v>214</v>
      </c>
      <c r="V665">
        <v>0</v>
      </c>
      <c r="W665">
        <v>0</v>
      </c>
    </row>
    <row r="666" spans="1:23" x14ac:dyDescent="0.3">
      <c r="A666" t="s">
        <v>212</v>
      </c>
      <c r="H666">
        <v>2301</v>
      </c>
      <c r="I666">
        <v>2301</v>
      </c>
      <c r="J666" t="s">
        <v>272</v>
      </c>
      <c r="K666">
        <v>21</v>
      </c>
      <c r="L666" t="s">
        <v>217</v>
      </c>
      <c r="M666">
        <v>2023</v>
      </c>
      <c r="N666" t="s">
        <v>211</v>
      </c>
      <c r="O666">
        <v>3421074.4109999998</v>
      </c>
      <c r="P666">
        <v>3421074.4109999998</v>
      </c>
      <c r="Q666">
        <v>3421074.4109999998</v>
      </c>
      <c r="R666">
        <v>3421074.4109999998</v>
      </c>
      <c r="S666">
        <v>3421074.4109999998</v>
      </c>
      <c r="T666">
        <v>3421074.4109999998</v>
      </c>
      <c r="U666" t="s">
        <v>214</v>
      </c>
      <c r="V666">
        <v>30</v>
      </c>
      <c r="W666">
        <v>30</v>
      </c>
    </row>
    <row r="667" spans="1:23" x14ac:dyDescent="0.3">
      <c r="A667" t="s">
        <v>212</v>
      </c>
      <c r="H667">
        <v>2301</v>
      </c>
      <c r="I667">
        <v>2301</v>
      </c>
      <c r="J667" t="s">
        <v>272</v>
      </c>
      <c r="K667">
        <v>22</v>
      </c>
      <c r="L667" t="s">
        <v>217</v>
      </c>
      <c r="M667">
        <v>2023</v>
      </c>
      <c r="N667" t="s">
        <v>215</v>
      </c>
      <c r="O667">
        <v>3142875.8990000002</v>
      </c>
      <c r="P667">
        <v>3142875.8990000002</v>
      </c>
      <c r="Q667">
        <v>3142875.8990000002</v>
      </c>
      <c r="R667">
        <v>3142875.8990000002</v>
      </c>
      <c r="S667">
        <v>3142875.8990000002</v>
      </c>
      <c r="T667">
        <v>3142875.8990000002</v>
      </c>
      <c r="U667" t="s">
        <v>214</v>
      </c>
      <c r="V667">
        <v>27.759785319999999</v>
      </c>
      <c r="W667">
        <v>27.759785319999999</v>
      </c>
    </row>
    <row r="668" spans="1:23" x14ac:dyDescent="0.3">
      <c r="A668" t="s">
        <v>212</v>
      </c>
      <c r="H668">
        <v>2301</v>
      </c>
      <c r="I668">
        <v>2301</v>
      </c>
      <c r="J668" t="s">
        <v>272</v>
      </c>
      <c r="K668">
        <v>100</v>
      </c>
      <c r="L668" t="s">
        <v>210</v>
      </c>
      <c r="M668">
        <v>2022</v>
      </c>
      <c r="N668" t="s">
        <v>211</v>
      </c>
      <c r="O668">
        <v>7337.1869999999999</v>
      </c>
      <c r="P668">
        <v>7337.1869999999999</v>
      </c>
      <c r="Q668">
        <v>7337.1869999999999</v>
      </c>
      <c r="R668">
        <v>7337.1869999999999</v>
      </c>
      <c r="S668">
        <v>7337.1869999999999</v>
      </c>
      <c r="T668">
        <v>7337.1869999999999</v>
      </c>
      <c r="U668" t="s">
        <v>214</v>
      </c>
      <c r="V668">
        <v>0</v>
      </c>
      <c r="W668">
        <v>0</v>
      </c>
    </row>
    <row r="669" spans="1:23" x14ac:dyDescent="0.3">
      <c r="A669" t="s">
        <v>212</v>
      </c>
      <c r="H669">
        <v>2301</v>
      </c>
      <c r="I669">
        <v>2301</v>
      </c>
      <c r="J669" t="s">
        <v>272</v>
      </c>
      <c r="K669">
        <v>200</v>
      </c>
      <c r="L669" t="s">
        <v>210</v>
      </c>
      <c r="M669">
        <v>2022</v>
      </c>
      <c r="N669" t="s">
        <v>215</v>
      </c>
      <c r="O669">
        <v>6789.2911999999997</v>
      </c>
      <c r="P669">
        <v>6789.2911999999997</v>
      </c>
      <c r="Q669">
        <v>6789.2911999999997</v>
      </c>
      <c r="R669">
        <v>6789.2911999999997</v>
      </c>
      <c r="S669">
        <v>6789.2911999999997</v>
      </c>
      <c r="T669">
        <v>6789.2911999999997</v>
      </c>
      <c r="U669" t="s">
        <v>214</v>
      </c>
      <c r="V669">
        <v>0</v>
      </c>
      <c r="W669">
        <v>0</v>
      </c>
    </row>
    <row r="670" spans="1:23" x14ac:dyDescent="0.3">
      <c r="A670" t="s">
        <v>212</v>
      </c>
      <c r="H670">
        <v>2301</v>
      </c>
      <c r="I670">
        <v>2301</v>
      </c>
      <c r="J670" t="s">
        <v>272</v>
      </c>
      <c r="K670">
        <v>1100</v>
      </c>
      <c r="L670" t="s">
        <v>216</v>
      </c>
      <c r="M670">
        <v>2022</v>
      </c>
      <c r="N670" t="s">
        <v>211</v>
      </c>
      <c r="O670">
        <v>7337.1869999999999</v>
      </c>
      <c r="P670">
        <v>7337.1869999999999</v>
      </c>
      <c r="Q670">
        <v>7337.1869999999999</v>
      </c>
      <c r="R670">
        <v>7337.1869999999999</v>
      </c>
      <c r="S670">
        <v>7337.1869999999999</v>
      </c>
      <c r="T670">
        <v>7337.1869999999999</v>
      </c>
      <c r="U670" t="s">
        <v>214</v>
      </c>
      <c r="V670">
        <v>0</v>
      </c>
      <c r="W670">
        <v>0</v>
      </c>
    </row>
    <row r="671" spans="1:23" x14ac:dyDescent="0.3">
      <c r="A671" t="s">
        <v>212</v>
      </c>
      <c r="H671">
        <v>2301</v>
      </c>
      <c r="I671">
        <v>2301</v>
      </c>
      <c r="J671" t="s">
        <v>272</v>
      </c>
      <c r="K671">
        <v>1200</v>
      </c>
      <c r="L671" t="s">
        <v>216</v>
      </c>
      <c r="M671">
        <v>2022</v>
      </c>
      <c r="N671" t="s">
        <v>215</v>
      </c>
      <c r="O671">
        <v>6789.2911999999997</v>
      </c>
      <c r="P671">
        <v>6789.2911999999997</v>
      </c>
      <c r="Q671">
        <v>6789.2911999999997</v>
      </c>
      <c r="R671">
        <v>6789.2911999999997</v>
      </c>
      <c r="S671">
        <v>6789.2911999999997</v>
      </c>
      <c r="T671">
        <v>6789.2911999999997</v>
      </c>
      <c r="U671" t="s">
        <v>214</v>
      </c>
      <c r="V671">
        <v>0</v>
      </c>
      <c r="W671">
        <v>0</v>
      </c>
    </row>
    <row r="672" spans="1:23" x14ac:dyDescent="0.3">
      <c r="A672" t="s">
        <v>212</v>
      </c>
      <c r="H672">
        <v>2301</v>
      </c>
      <c r="I672">
        <v>2301</v>
      </c>
      <c r="J672" t="s">
        <v>272</v>
      </c>
      <c r="K672">
        <v>2100</v>
      </c>
      <c r="L672" t="s">
        <v>217</v>
      </c>
      <c r="M672">
        <v>2022</v>
      </c>
      <c r="N672" t="s">
        <v>211</v>
      </c>
      <c r="O672">
        <v>3045837.5109999999</v>
      </c>
      <c r="P672">
        <v>3045837.5109999999</v>
      </c>
      <c r="Q672">
        <v>3045837.5109999999</v>
      </c>
      <c r="R672">
        <v>3045837.5109999999</v>
      </c>
      <c r="S672">
        <v>3045837.5109999999</v>
      </c>
      <c r="T672">
        <v>3045837.5109999999</v>
      </c>
      <c r="U672" t="s">
        <v>214</v>
      </c>
      <c r="V672">
        <v>60</v>
      </c>
      <c r="W672">
        <v>60</v>
      </c>
    </row>
    <row r="673" spans="1:23" x14ac:dyDescent="0.3">
      <c r="A673" t="s">
        <v>212</v>
      </c>
      <c r="H673">
        <v>2301</v>
      </c>
      <c r="I673">
        <v>2301</v>
      </c>
      <c r="J673" t="s">
        <v>272</v>
      </c>
      <c r="K673">
        <v>2200</v>
      </c>
      <c r="L673" t="s">
        <v>217</v>
      </c>
      <c r="M673">
        <v>2022</v>
      </c>
      <c r="N673" t="s">
        <v>215</v>
      </c>
      <c r="O673">
        <v>2794505.5129999998</v>
      </c>
      <c r="P673">
        <v>2794505.5129999998</v>
      </c>
      <c r="Q673">
        <v>2794505.5129999998</v>
      </c>
      <c r="R673">
        <v>2794505.5129999998</v>
      </c>
      <c r="S673">
        <v>2794505.5129999998</v>
      </c>
      <c r="T673">
        <v>2794505.5129999998</v>
      </c>
      <c r="U673" t="s">
        <v>214</v>
      </c>
      <c r="V673">
        <v>55.519570649999999</v>
      </c>
      <c r="W673">
        <v>55.519570649999999</v>
      </c>
    </row>
    <row r="674" spans="1:23" x14ac:dyDescent="0.3">
      <c r="A674" t="s">
        <v>212</v>
      </c>
      <c r="H674">
        <v>2302</v>
      </c>
      <c r="I674">
        <v>2302</v>
      </c>
      <c r="J674" t="s">
        <v>273</v>
      </c>
      <c r="K674">
        <v>1</v>
      </c>
      <c r="L674" t="s">
        <v>210</v>
      </c>
      <c r="M674">
        <v>2023</v>
      </c>
      <c r="N674" t="s">
        <v>211</v>
      </c>
      <c r="O674">
        <v>12490.374</v>
      </c>
      <c r="P674">
        <v>12490.374</v>
      </c>
      <c r="Q674">
        <v>12490.374</v>
      </c>
      <c r="R674">
        <v>12490.374</v>
      </c>
      <c r="S674">
        <v>12490.374</v>
      </c>
      <c r="T674">
        <v>12490.374</v>
      </c>
      <c r="U674" t="s">
        <v>214</v>
      </c>
      <c r="V674">
        <v>298</v>
      </c>
      <c r="W674">
        <v>298</v>
      </c>
    </row>
    <row r="675" spans="1:23" x14ac:dyDescent="0.3">
      <c r="A675" t="s">
        <v>212</v>
      </c>
      <c r="H675">
        <v>2302</v>
      </c>
      <c r="I675">
        <v>2302</v>
      </c>
      <c r="J675" t="s">
        <v>273</v>
      </c>
      <c r="K675">
        <v>2</v>
      </c>
      <c r="L675" t="s">
        <v>210</v>
      </c>
      <c r="M675">
        <v>2023</v>
      </c>
      <c r="N675" t="s">
        <v>215</v>
      </c>
      <c r="O675">
        <v>11506.675999999999</v>
      </c>
      <c r="P675">
        <v>11506.675999999999</v>
      </c>
      <c r="Q675">
        <v>11506.675999999999</v>
      </c>
      <c r="R675">
        <v>11506.675999999999</v>
      </c>
      <c r="S675">
        <v>11506.675999999999</v>
      </c>
      <c r="T675">
        <v>11506.675999999999</v>
      </c>
      <c r="U675" t="s">
        <v>214</v>
      </c>
      <c r="V675">
        <v>275.7472009</v>
      </c>
      <c r="W675">
        <v>275.7472009</v>
      </c>
    </row>
    <row r="676" spans="1:23" x14ac:dyDescent="0.3">
      <c r="A676" t="s">
        <v>212</v>
      </c>
      <c r="H676">
        <v>2302</v>
      </c>
      <c r="I676">
        <v>2302</v>
      </c>
      <c r="J676" t="s">
        <v>273</v>
      </c>
      <c r="K676">
        <v>11</v>
      </c>
      <c r="L676" t="s">
        <v>216</v>
      </c>
      <c r="M676">
        <v>2023</v>
      </c>
      <c r="N676" t="s">
        <v>211</v>
      </c>
      <c r="O676">
        <v>12490.374</v>
      </c>
      <c r="P676">
        <v>12490.374</v>
      </c>
      <c r="Q676">
        <v>12490.374</v>
      </c>
      <c r="R676">
        <v>12490.374</v>
      </c>
      <c r="S676">
        <v>12490.374</v>
      </c>
      <c r="T676">
        <v>12490.374</v>
      </c>
      <c r="U676" t="s">
        <v>214</v>
      </c>
      <c r="V676">
        <v>298</v>
      </c>
      <c r="W676">
        <v>298</v>
      </c>
    </row>
    <row r="677" spans="1:23" x14ac:dyDescent="0.3">
      <c r="A677" t="s">
        <v>212</v>
      </c>
      <c r="H677">
        <v>2302</v>
      </c>
      <c r="I677">
        <v>2302</v>
      </c>
      <c r="J677" t="s">
        <v>273</v>
      </c>
      <c r="K677">
        <v>12</v>
      </c>
      <c r="L677" t="s">
        <v>216</v>
      </c>
      <c r="M677">
        <v>2023</v>
      </c>
      <c r="N677" t="s">
        <v>215</v>
      </c>
      <c r="O677">
        <v>11506.675999999999</v>
      </c>
      <c r="P677">
        <v>11506.675999999999</v>
      </c>
      <c r="Q677">
        <v>11506.675999999999</v>
      </c>
      <c r="R677">
        <v>11506.675999999999</v>
      </c>
      <c r="S677">
        <v>11506.675999999999</v>
      </c>
      <c r="T677">
        <v>11506.675999999999</v>
      </c>
      <c r="U677" t="s">
        <v>214</v>
      </c>
      <c r="V677">
        <v>275.7472009</v>
      </c>
      <c r="W677">
        <v>275.7472009</v>
      </c>
    </row>
    <row r="678" spans="1:23" x14ac:dyDescent="0.3">
      <c r="A678" t="s">
        <v>212</v>
      </c>
      <c r="H678">
        <v>2302</v>
      </c>
      <c r="I678">
        <v>2302</v>
      </c>
      <c r="J678" t="s">
        <v>273</v>
      </c>
      <c r="K678">
        <v>21</v>
      </c>
      <c r="L678" t="s">
        <v>217</v>
      </c>
      <c r="M678">
        <v>2023</v>
      </c>
      <c r="N678" t="s">
        <v>211</v>
      </c>
      <c r="O678">
        <v>3421074.4109999998</v>
      </c>
      <c r="P678">
        <v>3421074.4109999998</v>
      </c>
      <c r="Q678">
        <v>3421074.4109999998</v>
      </c>
      <c r="R678">
        <v>3421074.4109999998</v>
      </c>
      <c r="S678">
        <v>3421074.4109999998</v>
      </c>
      <c r="T678">
        <v>3421074.4109999998</v>
      </c>
      <c r="U678" t="s">
        <v>214</v>
      </c>
      <c r="V678">
        <v>42878.499000000003</v>
      </c>
      <c r="W678">
        <v>42878.499000000003</v>
      </c>
    </row>
    <row r="679" spans="1:23" x14ac:dyDescent="0.3">
      <c r="A679" t="s">
        <v>212</v>
      </c>
      <c r="H679">
        <v>2302</v>
      </c>
      <c r="I679">
        <v>2302</v>
      </c>
      <c r="J679" t="s">
        <v>273</v>
      </c>
      <c r="K679">
        <v>22</v>
      </c>
      <c r="L679" t="s">
        <v>217</v>
      </c>
      <c r="M679">
        <v>2023</v>
      </c>
      <c r="N679" t="s">
        <v>215</v>
      </c>
      <c r="O679">
        <v>3142875.8990000002</v>
      </c>
      <c r="P679">
        <v>3142875.8990000002</v>
      </c>
      <c r="Q679">
        <v>3142875.8990000002</v>
      </c>
      <c r="R679">
        <v>3142875.8990000002</v>
      </c>
      <c r="S679">
        <v>3142875.8990000002</v>
      </c>
      <c r="T679">
        <v>3142875.8990000002</v>
      </c>
      <c r="U679" t="s">
        <v>214</v>
      </c>
      <c r="V679">
        <v>39676.597580000001</v>
      </c>
      <c r="W679">
        <v>39676.597580000001</v>
      </c>
    </row>
    <row r="680" spans="1:23" x14ac:dyDescent="0.3">
      <c r="A680" t="s">
        <v>212</v>
      </c>
      <c r="H680">
        <v>2302</v>
      </c>
      <c r="I680">
        <v>2302</v>
      </c>
      <c r="J680" t="s">
        <v>273</v>
      </c>
      <c r="K680">
        <v>100</v>
      </c>
      <c r="L680" t="s">
        <v>210</v>
      </c>
      <c r="M680">
        <v>2022</v>
      </c>
      <c r="N680" t="s">
        <v>211</v>
      </c>
      <c r="O680">
        <v>7337.1869999999999</v>
      </c>
      <c r="P680">
        <v>7337.1869999999999</v>
      </c>
      <c r="Q680">
        <v>7337.1869999999999</v>
      </c>
      <c r="R680">
        <v>7337.1869999999999</v>
      </c>
      <c r="S680">
        <v>7337.1869999999999</v>
      </c>
      <c r="T680">
        <v>7337.1869999999999</v>
      </c>
      <c r="U680" t="s">
        <v>214</v>
      </c>
      <c r="V680">
        <v>0</v>
      </c>
      <c r="W680">
        <v>0</v>
      </c>
    </row>
    <row r="681" spans="1:23" x14ac:dyDescent="0.3">
      <c r="A681" t="s">
        <v>212</v>
      </c>
      <c r="H681">
        <v>2302</v>
      </c>
      <c r="I681">
        <v>2302</v>
      </c>
      <c r="J681" t="s">
        <v>273</v>
      </c>
      <c r="K681">
        <v>200</v>
      </c>
      <c r="L681" t="s">
        <v>210</v>
      </c>
      <c r="M681">
        <v>2022</v>
      </c>
      <c r="N681" t="s">
        <v>215</v>
      </c>
      <c r="O681">
        <v>6789.2911999999997</v>
      </c>
      <c r="P681">
        <v>6789.2911999999997</v>
      </c>
      <c r="Q681">
        <v>6789.2911999999997</v>
      </c>
      <c r="R681">
        <v>6789.2911999999997</v>
      </c>
      <c r="S681">
        <v>6789.2911999999997</v>
      </c>
      <c r="T681">
        <v>6789.2911999999997</v>
      </c>
      <c r="U681" t="s">
        <v>214</v>
      </c>
      <c r="V681">
        <v>0</v>
      </c>
      <c r="W681">
        <v>0</v>
      </c>
    </row>
    <row r="682" spans="1:23" x14ac:dyDescent="0.3">
      <c r="A682" t="s">
        <v>212</v>
      </c>
      <c r="H682">
        <v>2302</v>
      </c>
      <c r="I682">
        <v>2302</v>
      </c>
      <c r="J682" t="s">
        <v>273</v>
      </c>
      <c r="K682">
        <v>1100</v>
      </c>
      <c r="L682" t="s">
        <v>216</v>
      </c>
      <c r="M682">
        <v>2022</v>
      </c>
      <c r="N682" t="s">
        <v>211</v>
      </c>
      <c r="O682">
        <v>7337.1869999999999</v>
      </c>
      <c r="P682">
        <v>7337.1869999999999</v>
      </c>
      <c r="Q682">
        <v>7337.1869999999999</v>
      </c>
      <c r="R682">
        <v>7337.1869999999999</v>
      </c>
      <c r="S682">
        <v>7337.1869999999999</v>
      </c>
      <c r="T682">
        <v>7337.1869999999999</v>
      </c>
      <c r="U682" t="s">
        <v>214</v>
      </c>
      <c r="V682">
        <v>0</v>
      </c>
      <c r="W682">
        <v>0</v>
      </c>
    </row>
    <row r="683" spans="1:23" x14ac:dyDescent="0.3">
      <c r="A683" t="s">
        <v>212</v>
      </c>
      <c r="H683">
        <v>2302</v>
      </c>
      <c r="I683">
        <v>2302</v>
      </c>
      <c r="J683" t="s">
        <v>273</v>
      </c>
      <c r="K683">
        <v>1200</v>
      </c>
      <c r="L683" t="s">
        <v>216</v>
      </c>
      <c r="M683">
        <v>2022</v>
      </c>
      <c r="N683" t="s">
        <v>215</v>
      </c>
      <c r="O683">
        <v>6789.2911999999997</v>
      </c>
      <c r="P683">
        <v>6789.2911999999997</v>
      </c>
      <c r="Q683">
        <v>6789.2911999999997</v>
      </c>
      <c r="R683">
        <v>6789.2911999999997</v>
      </c>
      <c r="S683">
        <v>6789.2911999999997</v>
      </c>
      <c r="T683">
        <v>6789.2911999999997</v>
      </c>
      <c r="U683" t="s">
        <v>214</v>
      </c>
      <c r="V683">
        <v>0</v>
      </c>
      <c r="W683">
        <v>0</v>
      </c>
    </row>
    <row r="684" spans="1:23" x14ac:dyDescent="0.3">
      <c r="A684" t="s">
        <v>212</v>
      </c>
      <c r="H684">
        <v>2302</v>
      </c>
      <c r="I684">
        <v>2302</v>
      </c>
      <c r="J684" t="s">
        <v>273</v>
      </c>
      <c r="K684">
        <v>2100</v>
      </c>
      <c r="L684" t="s">
        <v>217</v>
      </c>
      <c r="M684">
        <v>2022</v>
      </c>
      <c r="N684" t="s">
        <v>211</v>
      </c>
      <c r="O684">
        <v>3045837.5109999999</v>
      </c>
      <c r="P684">
        <v>3045837.5109999999</v>
      </c>
      <c r="Q684">
        <v>3045837.5109999999</v>
      </c>
      <c r="R684">
        <v>3045837.5109999999</v>
      </c>
      <c r="S684">
        <v>3045837.5109999999</v>
      </c>
      <c r="T684">
        <v>3045837.5109999999</v>
      </c>
      <c r="U684" t="s">
        <v>214</v>
      </c>
      <c r="V684">
        <v>37351.69</v>
      </c>
      <c r="W684">
        <v>37351.69</v>
      </c>
    </row>
    <row r="685" spans="1:23" x14ac:dyDescent="0.3">
      <c r="A685" t="s">
        <v>212</v>
      </c>
      <c r="H685">
        <v>2302</v>
      </c>
      <c r="I685">
        <v>2302</v>
      </c>
      <c r="J685" t="s">
        <v>273</v>
      </c>
      <c r="K685">
        <v>2200</v>
      </c>
      <c r="L685" t="s">
        <v>217</v>
      </c>
      <c r="M685">
        <v>2022</v>
      </c>
      <c r="N685" t="s">
        <v>215</v>
      </c>
      <c r="O685">
        <v>2794505.5129999998</v>
      </c>
      <c r="P685">
        <v>2794505.5129999998</v>
      </c>
      <c r="Q685">
        <v>2794505.5129999998</v>
      </c>
      <c r="R685">
        <v>2794505.5129999998</v>
      </c>
      <c r="S685">
        <v>2794505.5129999998</v>
      </c>
      <c r="T685">
        <v>2794505.5129999998</v>
      </c>
      <c r="U685" t="s">
        <v>214</v>
      </c>
      <c r="V685">
        <v>34562.496529999997</v>
      </c>
      <c r="W685">
        <v>34562.496529999997</v>
      </c>
    </row>
    <row r="686" spans="1:23" x14ac:dyDescent="0.3">
      <c r="A686" t="s">
        <v>212</v>
      </c>
      <c r="H686">
        <v>2303</v>
      </c>
      <c r="I686">
        <v>2303</v>
      </c>
      <c r="J686" t="s">
        <v>274</v>
      </c>
      <c r="K686">
        <v>1</v>
      </c>
      <c r="L686" t="s">
        <v>210</v>
      </c>
      <c r="M686">
        <v>2023</v>
      </c>
      <c r="N686" t="s">
        <v>211</v>
      </c>
      <c r="O686">
        <v>12490.374</v>
      </c>
      <c r="P686">
        <v>12490.374</v>
      </c>
      <c r="Q686">
        <v>12490.374</v>
      </c>
      <c r="R686">
        <v>12490.374</v>
      </c>
      <c r="S686">
        <v>12490.374</v>
      </c>
      <c r="T686">
        <v>12490.374</v>
      </c>
      <c r="U686" t="s">
        <v>214</v>
      </c>
      <c r="V686">
        <v>36</v>
      </c>
      <c r="W686">
        <v>36</v>
      </c>
    </row>
    <row r="687" spans="1:23" x14ac:dyDescent="0.3">
      <c r="A687" t="s">
        <v>212</v>
      </c>
      <c r="H687">
        <v>2303</v>
      </c>
      <c r="I687">
        <v>2303</v>
      </c>
      <c r="J687" t="s">
        <v>274</v>
      </c>
      <c r="K687">
        <v>2</v>
      </c>
      <c r="L687" t="s">
        <v>210</v>
      </c>
      <c r="M687">
        <v>2023</v>
      </c>
      <c r="N687" t="s">
        <v>215</v>
      </c>
      <c r="O687">
        <v>11506.675999999999</v>
      </c>
      <c r="P687">
        <v>11506.675999999999</v>
      </c>
      <c r="Q687">
        <v>11506.675999999999</v>
      </c>
      <c r="R687">
        <v>11506.675999999999</v>
      </c>
      <c r="S687">
        <v>11506.675999999999</v>
      </c>
      <c r="T687">
        <v>11506.675999999999</v>
      </c>
      <c r="U687" t="s">
        <v>214</v>
      </c>
      <c r="V687">
        <v>33.311742389999999</v>
      </c>
      <c r="W687">
        <v>33.311742389999999</v>
      </c>
    </row>
    <row r="688" spans="1:23" x14ac:dyDescent="0.3">
      <c r="A688" t="s">
        <v>212</v>
      </c>
      <c r="H688">
        <v>2303</v>
      </c>
      <c r="I688">
        <v>2303</v>
      </c>
      <c r="J688" t="s">
        <v>274</v>
      </c>
      <c r="K688">
        <v>11</v>
      </c>
      <c r="L688" t="s">
        <v>216</v>
      </c>
      <c r="M688">
        <v>2023</v>
      </c>
      <c r="N688" t="s">
        <v>211</v>
      </c>
      <c r="O688">
        <v>12490.374</v>
      </c>
      <c r="P688">
        <v>12490.374</v>
      </c>
      <c r="Q688">
        <v>12490.374</v>
      </c>
      <c r="R688">
        <v>12490.374</v>
      </c>
      <c r="S688">
        <v>12490.374</v>
      </c>
      <c r="T688">
        <v>12490.374</v>
      </c>
      <c r="U688" t="s">
        <v>214</v>
      </c>
      <c r="V688">
        <v>36</v>
      </c>
      <c r="W688">
        <v>36</v>
      </c>
    </row>
    <row r="689" spans="1:23" x14ac:dyDescent="0.3">
      <c r="A689" t="s">
        <v>212</v>
      </c>
      <c r="H689">
        <v>2303</v>
      </c>
      <c r="I689">
        <v>2303</v>
      </c>
      <c r="J689" t="s">
        <v>274</v>
      </c>
      <c r="K689">
        <v>12</v>
      </c>
      <c r="L689" t="s">
        <v>216</v>
      </c>
      <c r="M689">
        <v>2023</v>
      </c>
      <c r="N689" t="s">
        <v>215</v>
      </c>
      <c r="O689">
        <v>11506.675999999999</v>
      </c>
      <c r="P689">
        <v>11506.675999999999</v>
      </c>
      <c r="Q689">
        <v>11506.675999999999</v>
      </c>
      <c r="R689">
        <v>11506.675999999999</v>
      </c>
      <c r="S689">
        <v>11506.675999999999</v>
      </c>
      <c r="T689">
        <v>11506.675999999999</v>
      </c>
      <c r="U689" t="s">
        <v>214</v>
      </c>
      <c r="V689">
        <v>33.311742389999999</v>
      </c>
      <c r="W689">
        <v>33.311742389999999</v>
      </c>
    </row>
    <row r="690" spans="1:23" x14ac:dyDescent="0.3">
      <c r="A690" t="s">
        <v>212</v>
      </c>
      <c r="H690">
        <v>2303</v>
      </c>
      <c r="I690">
        <v>2303</v>
      </c>
      <c r="J690" t="s">
        <v>274</v>
      </c>
      <c r="K690">
        <v>21</v>
      </c>
      <c r="L690" t="s">
        <v>217</v>
      </c>
      <c r="M690">
        <v>2023</v>
      </c>
      <c r="N690" t="s">
        <v>211</v>
      </c>
      <c r="O690">
        <v>3421074.4109999998</v>
      </c>
      <c r="P690">
        <v>3421074.4109999998</v>
      </c>
      <c r="Q690">
        <v>3421074.4109999998</v>
      </c>
      <c r="R690">
        <v>3421074.4109999998</v>
      </c>
      <c r="S690">
        <v>3421074.4109999998</v>
      </c>
      <c r="T690">
        <v>3421074.4109999998</v>
      </c>
      <c r="U690" t="s">
        <v>214</v>
      </c>
      <c r="V690">
        <v>9360.2839999999997</v>
      </c>
      <c r="W690">
        <v>9360.2839999999997</v>
      </c>
    </row>
    <row r="691" spans="1:23" x14ac:dyDescent="0.3">
      <c r="A691" t="s">
        <v>212</v>
      </c>
      <c r="H691">
        <v>2303</v>
      </c>
      <c r="I691">
        <v>2303</v>
      </c>
      <c r="J691" t="s">
        <v>274</v>
      </c>
      <c r="K691">
        <v>22</v>
      </c>
      <c r="L691" t="s">
        <v>217</v>
      </c>
      <c r="M691">
        <v>2023</v>
      </c>
      <c r="N691" t="s">
        <v>215</v>
      </c>
      <c r="O691">
        <v>3142875.8990000002</v>
      </c>
      <c r="P691">
        <v>3142875.8990000002</v>
      </c>
      <c r="Q691">
        <v>3142875.8990000002</v>
      </c>
      <c r="R691">
        <v>3142875.8990000002</v>
      </c>
      <c r="S691">
        <v>3142875.8990000002</v>
      </c>
      <c r="T691">
        <v>3142875.8990000002</v>
      </c>
      <c r="U691" t="s">
        <v>214</v>
      </c>
      <c r="V691">
        <v>8661.3158139999996</v>
      </c>
      <c r="W691">
        <v>8661.3158139999996</v>
      </c>
    </row>
    <row r="692" spans="1:23" x14ac:dyDescent="0.3">
      <c r="A692" t="s">
        <v>212</v>
      </c>
      <c r="H692">
        <v>2303</v>
      </c>
      <c r="I692">
        <v>2303</v>
      </c>
      <c r="J692" t="s">
        <v>274</v>
      </c>
      <c r="K692">
        <v>100</v>
      </c>
      <c r="L692" t="s">
        <v>210</v>
      </c>
      <c r="M692">
        <v>2022</v>
      </c>
      <c r="N692" t="s">
        <v>211</v>
      </c>
      <c r="O692">
        <v>7337.1869999999999</v>
      </c>
      <c r="P692">
        <v>7337.1869999999999</v>
      </c>
      <c r="Q692">
        <v>7337.1869999999999</v>
      </c>
      <c r="R692">
        <v>7337.1869999999999</v>
      </c>
      <c r="S692">
        <v>7337.1869999999999</v>
      </c>
      <c r="T692">
        <v>7337.1869999999999</v>
      </c>
      <c r="U692" t="s">
        <v>214</v>
      </c>
      <c r="V692">
        <v>0</v>
      </c>
      <c r="W692">
        <v>0</v>
      </c>
    </row>
    <row r="693" spans="1:23" x14ac:dyDescent="0.3">
      <c r="A693" t="s">
        <v>212</v>
      </c>
      <c r="H693">
        <v>2303</v>
      </c>
      <c r="I693">
        <v>2303</v>
      </c>
      <c r="J693" t="s">
        <v>274</v>
      </c>
      <c r="K693">
        <v>200</v>
      </c>
      <c r="L693" t="s">
        <v>210</v>
      </c>
      <c r="M693">
        <v>2022</v>
      </c>
      <c r="N693" t="s">
        <v>215</v>
      </c>
      <c r="O693">
        <v>6789.2911999999997</v>
      </c>
      <c r="P693">
        <v>6789.2911999999997</v>
      </c>
      <c r="Q693">
        <v>6789.2911999999997</v>
      </c>
      <c r="R693">
        <v>6789.2911999999997</v>
      </c>
      <c r="S693">
        <v>6789.2911999999997</v>
      </c>
      <c r="T693">
        <v>6789.2911999999997</v>
      </c>
      <c r="U693" t="s">
        <v>214</v>
      </c>
      <c r="V693">
        <v>0</v>
      </c>
      <c r="W693">
        <v>0</v>
      </c>
    </row>
    <row r="694" spans="1:23" x14ac:dyDescent="0.3">
      <c r="A694" t="s">
        <v>212</v>
      </c>
      <c r="H694">
        <v>2303</v>
      </c>
      <c r="I694">
        <v>2303</v>
      </c>
      <c r="J694" t="s">
        <v>274</v>
      </c>
      <c r="K694">
        <v>1100</v>
      </c>
      <c r="L694" t="s">
        <v>216</v>
      </c>
      <c r="M694">
        <v>2022</v>
      </c>
      <c r="N694" t="s">
        <v>211</v>
      </c>
      <c r="O694">
        <v>7337.1869999999999</v>
      </c>
      <c r="P694">
        <v>7337.1869999999999</v>
      </c>
      <c r="Q694">
        <v>7337.1869999999999</v>
      </c>
      <c r="R694">
        <v>7337.1869999999999</v>
      </c>
      <c r="S694">
        <v>7337.1869999999999</v>
      </c>
      <c r="T694">
        <v>7337.1869999999999</v>
      </c>
      <c r="U694" t="s">
        <v>214</v>
      </c>
      <c r="V694">
        <v>0</v>
      </c>
      <c r="W694">
        <v>0</v>
      </c>
    </row>
    <row r="695" spans="1:23" x14ac:dyDescent="0.3">
      <c r="A695" t="s">
        <v>212</v>
      </c>
      <c r="H695">
        <v>2303</v>
      </c>
      <c r="I695">
        <v>2303</v>
      </c>
      <c r="J695" t="s">
        <v>274</v>
      </c>
      <c r="K695">
        <v>1200</v>
      </c>
      <c r="L695" t="s">
        <v>216</v>
      </c>
      <c r="M695">
        <v>2022</v>
      </c>
      <c r="N695" t="s">
        <v>215</v>
      </c>
      <c r="O695">
        <v>6789.2911999999997</v>
      </c>
      <c r="P695">
        <v>6789.2911999999997</v>
      </c>
      <c r="Q695">
        <v>6789.2911999999997</v>
      </c>
      <c r="R695">
        <v>6789.2911999999997</v>
      </c>
      <c r="S695">
        <v>6789.2911999999997</v>
      </c>
      <c r="T695">
        <v>6789.2911999999997</v>
      </c>
      <c r="U695" t="s">
        <v>214</v>
      </c>
      <c r="V695">
        <v>0</v>
      </c>
      <c r="W695">
        <v>0</v>
      </c>
    </row>
    <row r="696" spans="1:23" x14ac:dyDescent="0.3">
      <c r="A696" t="s">
        <v>212</v>
      </c>
      <c r="H696">
        <v>2303</v>
      </c>
      <c r="I696">
        <v>2303</v>
      </c>
      <c r="J696" t="s">
        <v>274</v>
      </c>
      <c r="K696">
        <v>2100</v>
      </c>
      <c r="L696" t="s">
        <v>217</v>
      </c>
      <c r="M696">
        <v>2022</v>
      </c>
      <c r="N696" t="s">
        <v>211</v>
      </c>
      <c r="O696">
        <v>3045837.5109999999</v>
      </c>
      <c r="P696">
        <v>3045837.5109999999</v>
      </c>
      <c r="Q696">
        <v>3045837.5109999999</v>
      </c>
      <c r="R696">
        <v>3045837.5109999999</v>
      </c>
      <c r="S696">
        <v>3045837.5109999999</v>
      </c>
      <c r="T696">
        <v>3045837.5109999999</v>
      </c>
      <c r="U696" t="s">
        <v>214</v>
      </c>
      <c r="V696">
        <v>9417.4</v>
      </c>
      <c r="W696">
        <v>9417.4</v>
      </c>
    </row>
    <row r="697" spans="1:23" x14ac:dyDescent="0.3">
      <c r="A697" t="s">
        <v>212</v>
      </c>
      <c r="H697">
        <v>2303</v>
      </c>
      <c r="I697">
        <v>2303</v>
      </c>
      <c r="J697" t="s">
        <v>274</v>
      </c>
      <c r="K697">
        <v>2200</v>
      </c>
      <c r="L697" t="s">
        <v>217</v>
      </c>
      <c r="M697">
        <v>2022</v>
      </c>
      <c r="N697" t="s">
        <v>215</v>
      </c>
      <c r="O697">
        <v>2794505.5129999998</v>
      </c>
      <c r="P697">
        <v>2794505.5129999998</v>
      </c>
      <c r="Q697">
        <v>2794505.5129999998</v>
      </c>
      <c r="R697">
        <v>2794505.5129999998</v>
      </c>
      <c r="S697">
        <v>2794505.5129999998</v>
      </c>
      <c r="T697">
        <v>2794505.5129999998</v>
      </c>
      <c r="U697" t="s">
        <v>214</v>
      </c>
      <c r="V697">
        <v>8714.1667440000001</v>
      </c>
      <c r="W697">
        <v>8714.1667440000001</v>
      </c>
    </row>
    <row r="698" spans="1:23" x14ac:dyDescent="0.3">
      <c r="A698" t="s">
        <v>212</v>
      </c>
      <c r="H698">
        <v>2304</v>
      </c>
      <c r="I698">
        <v>2304</v>
      </c>
      <c r="J698" t="s">
        <v>275</v>
      </c>
      <c r="K698">
        <v>1</v>
      </c>
      <c r="L698" t="s">
        <v>210</v>
      </c>
      <c r="M698">
        <v>2023</v>
      </c>
      <c r="N698" t="s">
        <v>211</v>
      </c>
      <c r="O698">
        <v>12490.374</v>
      </c>
      <c r="P698">
        <v>12490.374</v>
      </c>
      <c r="Q698">
        <v>12490.374</v>
      </c>
      <c r="R698">
        <v>12490.374</v>
      </c>
      <c r="S698">
        <v>12490.374</v>
      </c>
      <c r="T698">
        <v>12490.374</v>
      </c>
      <c r="U698" t="s">
        <v>214</v>
      </c>
      <c r="V698">
        <v>1230</v>
      </c>
      <c r="W698">
        <v>1230</v>
      </c>
    </row>
    <row r="699" spans="1:23" x14ac:dyDescent="0.3">
      <c r="A699" t="s">
        <v>212</v>
      </c>
      <c r="H699">
        <v>2304</v>
      </c>
      <c r="I699">
        <v>2304</v>
      </c>
      <c r="J699" t="s">
        <v>275</v>
      </c>
      <c r="K699">
        <v>2</v>
      </c>
      <c r="L699" t="s">
        <v>210</v>
      </c>
      <c r="M699">
        <v>2023</v>
      </c>
      <c r="N699" t="s">
        <v>215</v>
      </c>
      <c r="O699">
        <v>11506.675999999999</v>
      </c>
      <c r="P699">
        <v>11506.675999999999</v>
      </c>
      <c r="Q699">
        <v>11506.675999999999</v>
      </c>
      <c r="R699">
        <v>11506.675999999999</v>
      </c>
      <c r="S699">
        <v>11506.675999999999</v>
      </c>
      <c r="T699">
        <v>11506.675999999999</v>
      </c>
      <c r="U699" t="s">
        <v>214</v>
      </c>
      <c r="V699">
        <v>1138.151198</v>
      </c>
      <c r="W699">
        <v>1138.151198</v>
      </c>
    </row>
    <row r="700" spans="1:23" x14ac:dyDescent="0.3">
      <c r="A700" t="s">
        <v>212</v>
      </c>
      <c r="H700">
        <v>2304</v>
      </c>
      <c r="I700">
        <v>2304</v>
      </c>
      <c r="J700" t="s">
        <v>275</v>
      </c>
      <c r="K700">
        <v>11</v>
      </c>
      <c r="L700" t="s">
        <v>216</v>
      </c>
      <c r="M700">
        <v>2023</v>
      </c>
      <c r="N700" t="s">
        <v>211</v>
      </c>
      <c r="O700">
        <v>12490.374</v>
      </c>
      <c r="P700">
        <v>12490.374</v>
      </c>
      <c r="Q700">
        <v>12490.374</v>
      </c>
      <c r="R700">
        <v>12490.374</v>
      </c>
      <c r="S700">
        <v>12490.374</v>
      </c>
      <c r="T700">
        <v>12490.374</v>
      </c>
      <c r="U700" t="s">
        <v>214</v>
      </c>
      <c r="V700">
        <v>1230</v>
      </c>
      <c r="W700">
        <v>1230</v>
      </c>
    </row>
    <row r="701" spans="1:23" x14ac:dyDescent="0.3">
      <c r="A701" t="s">
        <v>212</v>
      </c>
      <c r="H701">
        <v>2304</v>
      </c>
      <c r="I701">
        <v>2304</v>
      </c>
      <c r="J701" t="s">
        <v>275</v>
      </c>
      <c r="K701">
        <v>12</v>
      </c>
      <c r="L701" t="s">
        <v>216</v>
      </c>
      <c r="M701">
        <v>2023</v>
      </c>
      <c r="N701" t="s">
        <v>215</v>
      </c>
      <c r="O701">
        <v>11506.675999999999</v>
      </c>
      <c r="P701">
        <v>11506.675999999999</v>
      </c>
      <c r="Q701">
        <v>11506.675999999999</v>
      </c>
      <c r="R701">
        <v>11506.675999999999</v>
      </c>
      <c r="S701">
        <v>11506.675999999999</v>
      </c>
      <c r="T701">
        <v>11506.675999999999</v>
      </c>
      <c r="U701" t="s">
        <v>214</v>
      </c>
      <c r="V701">
        <v>1138.151198</v>
      </c>
      <c r="W701">
        <v>1138.151198</v>
      </c>
    </row>
    <row r="702" spans="1:23" x14ac:dyDescent="0.3">
      <c r="A702" t="s">
        <v>212</v>
      </c>
      <c r="H702">
        <v>2304</v>
      </c>
      <c r="I702">
        <v>2304</v>
      </c>
      <c r="J702" t="s">
        <v>275</v>
      </c>
      <c r="K702">
        <v>21</v>
      </c>
      <c r="L702" t="s">
        <v>217</v>
      </c>
      <c r="M702">
        <v>2023</v>
      </c>
      <c r="N702" t="s">
        <v>211</v>
      </c>
      <c r="O702">
        <v>3421074.4109999998</v>
      </c>
      <c r="P702">
        <v>3421074.4109999998</v>
      </c>
      <c r="Q702">
        <v>3421074.4109999998</v>
      </c>
      <c r="R702">
        <v>3421074.4109999998</v>
      </c>
      <c r="S702">
        <v>3421074.4109999998</v>
      </c>
      <c r="T702">
        <v>3421074.4109999998</v>
      </c>
      <c r="U702" t="s">
        <v>214</v>
      </c>
      <c r="V702">
        <v>138263</v>
      </c>
      <c r="W702">
        <v>138263</v>
      </c>
    </row>
    <row r="703" spans="1:23" x14ac:dyDescent="0.3">
      <c r="A703" t="s">
        <v>212</v>
      </c>
      <c r="H703">
        <v>2304</v>
      </c>
      <c r="I703">
        <v>2304</v>
      </c>
      <c r="J703" t="s">
        <v>275</v>
      </c>
      <c r="K703">
        <v>22</v>
      </c>
      <c r="L703" t="s">
        <v>217</v>
      </c>
      <c r="M703">
        <v>2023</v>
      </c>
      <c r="N703" t="s">
        <v>215</v>
      </c>
      <c r="O703">
        <v>3142875.8990000002</v>
      </c>
      <c r="P703">
        <v>3142875.8990000002</v>
      </c>
      <c r="Q703">
        <v>3142875.8990000002</v>
      </c>
      <c r="R703">
        <v>3142875.8990000002</v>
      </c>
      <c r="S703">
        <v>3142875.8990000002</v>
      </c>
      <c r="T703">
        <v>3142875.8990000002</v>
      </c>
      <c r="U703" t="s">
        <v>214</v>
      </c>
      <c r="V703">
        <v>127938.37330000001</v>
      </c>
      <c r="W703">
        <v>127938.37330000001</v>
      </c>
    </row>
    <row r="704" spans="1:23" x14ac:dyDescent="0.3">
      <c r="A704" t="s">
        <v>212</v>
      </c>
      <c r="H704">
        <v>2304</v>
      </c>
      <c r="I704">
        <v>2304</v>
      </c>
      <c r="J704" t="s">
        <v>275</v>
      </c>
      <c r="K704">
        <v>100</v>
      </c>
      <c r="L704" t="s">
        <v>210</v>
      </c>
      <c r="M704">
        <v>2022</v>
      </c>
      <c r="N704" t="s">
        <v>211</v>
      </c>
      <c r="O704">
        <v>7337.1869999999999</v>
      </c>
      <c r="P704">
        <v>7337.1869999999999</v>
      </c>
      <c r="Q704">
        <v>7337.1869999999999</v>
      </c>
      <c r="R704">
        <v>7337.1869999999999</v>
      </c>
      <c r="S704">
        <v>7337.1869999999999</v>
      </c>
      <c r="T704">
        <v>7337.1869999999999</v>
      </c>
      <c r="U704" t="s">
        <v>214</v>
      </c>
      <c r="V704">
        <v>897</v>
      </c>
      <c r="W704">
        <v>897</v>
      </c>
    </row>
    <row r="705" spans="1:23" x14ac:dyDescent="0.3">
      <c r="A705" t="s">
        <v>212</v>
      </c>
      <c r="H705">
        <v>2304</v>
      </c>
      <c r="I705">
        <v>2304</v>
      </c>
      <c r="J705" t="s">
        <v>275</v>
      </c>
      <c r="K705">
        <v>200</v>
      </c>
      <c r="L705" t="s">
        <v>210</v>
      </c>
      <c r="M705">
        <v>2022</v>
      </c>
      <c r="N705" t="s">
        <v>215</v>
      </c>
      <c r="O705">
        <v>6789.2911999999997</v>
      </c>
      <c r="P705">
        <v>6789.2911999999997</v>
      </c>
      <c r="Q705">
        <v>6789.2911999999997</v>
      </c>
      <c r="R705">
        <v>6789.2911999999997</v>
      </c>
      <c r="S705">
        <v>6789.2911999999997</v>
      </c>
      <c r="T705">
        <v>6789.2911999999997</v>
      </c>
      <c r="U705" t="s">
        <v>214</v>
      </c>
      <c r="V705">
        <v>830.0175812</v>
      </c>
      <c r="W705">
        <v>830.0175812</v>
      </c>
    </row>
    <row r="706" spans="1:23" x14ac:dyDescent="0.3">
      <c r="A706" t="s">
        <v>212</v>
      </c>
      <c r="H706">
        <v>2304</v>
      </c>
      <c r="I706">
        <v>2304</v>
      </c>
      <c r="J706" t="s">
        <v>275</v>
      </c>
      <c r="K706">
        <v>1100</v>
      </c>
      <c r="L706" t="s">
        <v>216</v>
      </c>
      <c r="M706">
        <v>2022</v>
      </c>
      <c r="N706" t="s">
        <v>211</v>
      </c>
      <c r="O706">
        <v>7337.1869999999999</v>
      </c>
      <c r="P706">
        <v>7337.1869999999999</v>
      </c>
      <c r="Q706">
        <v>7337.1869999999999</v>
      </c>
      <c r="R706">
        <v>7337.1869999999999</v>
      </c>
      <c r="S706">
        <v>7337.1869999999999</v>
      </c>
      <c r="T706">
        <v>7337.1869999999999</v>
      </c>
      <c r="U706" t="s">
        <v>214</v>
      </c>
      <c r="V706">
        <v>897</v>
      </c>
      <c r="W706">
        <v>897</v>
      </c>
    </row>
    <row r="707" spans="1:23" x14ac:dyDescent="0.3">
      <c r="A707" t="s">
        <v>212</v>
      </c>
      <c r="H707">
        <v>2304</v>
      </c>
      <c r="I707">
        <v>2304</v>
      </c>
      <c r="J707" t="s">
        <v>275</v>
      </c>
      <c r="K707">
        <v>1200</v>
      </c>
      <c r="L707" t="s">
        <v>216</v>
      </c>
      <c r="M707">
        <v>2022</v>
      </c>
      <c r="N707" t="s">
        <v>215</v>
      </c>
      <c r="O707">
        <v>6789.2911999999997</v>
      </c>
      <c r="P707">
        <v>6789.2911999999997</v>
      </c>
      <c r="Q707">
        <v>6789.2911999999997</v>
      </c>
      <c r="R707">
        <v>6789.2911999999997</v>
      </c>
      <c r="S707">
        <v>6789.2911999999997</v>
      </c>
      <c r="T707">
        <v>6789.2911999999997</v>
      </c>
      <c r="U707" t="s">
        <v>214</v>
      </c>
      <c r="V707">
        <v>830.0175812</v>
      </c>
      <c r="W707">
        <v>830.0175812</v>
      </c>
    </row>
    <row r="708" spans="1:23" x14ac:dyDescent="0.3">
      <c r="A708" t="s">
        <v>212</v>
      </c>
      <c r="H708">
        <v>2304</v>
      </c>
      <c r="I708">
        <v>2304</v>
      </c>
      <c r="J708" t="s">
        <v>275</v>
      </c>
      <c r="K708">
        <v>2100</v>
      </c>
      <c r="L708" t="s">
        <v>217</v>
      </c>
      <c r="M708">
        <v>2022</v>
      </c>
      <c r="N708" t="s">
        <v>211</v>
      </c>
      <c r="O708">
        <v>3045837.5109999999</v>
      </c>
      <c r="P708">
        <v>3045837.5109999999</v>
      </c>
      <c r="Q708">
        <v>3045837.5109999999</v>
      </c>
      <c r="R708">
        <v>3045837.5109999999</v>
      </c>
      <c r="S708">
        <v>3045837.5109999999</v>
      </c>
      <c r="T708">
        <v>3045837.5109999999</v>
      </c>
      <c r="U708" t="s">
        <v>214</v>
      </c>
      <c r="V708">
        <v>163174.49400000001</v>
      </c>
      <c r="W708">
        <v>163174.49400000001</v>
      </c>
    </row>
    <row r="709" spans="1:23" x14ac:dyDescent="0.3">
      <c r="A709" t="s">
        <v>212</v>
      </c>
      <c r="H709">
        <v>2304</v>
      </c>
      <c r="I709">
        <v>2304</v>
      </c>
      <c r="J709" t="s">
        <v>275</v>
      </c>
      <c r="K709">
        <v>2200</v>
      </c>
      <c r="L709" t="s">
        <v>217</v>
      </c>
      <c r="M709">
        <v>2022</v>
      </c>
      <c r="N709" t="s">
        <v>215</v>
      </c>
      <c r="O709">
        <v>2794505.5129999998</v>
      </c>
      <c r="P709">
        <v>2794505.5129999998</v>
      </c>
      <c r="Q709">
        <v>2794505.5129999998</v>
      </c>
      <c r="R709">
        <v>2794505.5129999998</v>
      </c>
      <c r="S709">
        <v>2794505.5129999998</v>
      </c>
      <c r="T709">
        <v>2794505.5129999998</v>
      </c>
      <c r="U709" t="s">
        <v>214</v>
      </c>
      <c r="V709">
        <v>150989.63080000001</v>
      </c>
      <c r="W709">
        <v>150989.63080000001</v>
      </c>
    </row>
    <row r="710" spans="1:23" x14ac:dyDescent="0.3">
      <c r="A710" t="s">
        <v>212</v>
      </c>
      <c r="H710">
        <v>2305</v>
      </c>
      <c r="I710">
        <v>2305</v>
      </c>
      <c r="J710" t="s">
        <v>276</v>
      </c>
      <c r="K710">
        <v>1</v>
      </c>
      <c r="L710" t="s">
        <v>210</v>
      </c>
      <c r="M710">
        <v>2023</v>
      </c>
      <c r="N710" t="s">
        <v>211</v>
      </c>
      <c r="O710">
        <v>12490.374</v>
      </c>
      <c r="P710">
        <v>12490.374</v>
      </c>
      <c r="Q710">
        <v>12490.374</v>
      </c>
      <c r="R710">
        <v>12490.374</v>
      </c>
      <c r="S710">
        <v>12490.374</v>
      </c>
      <c r="T710">
        <v>12490.374</v>
      </c>
      <c r="U710" t="s">
        <v>214</v>
      </c>
      <c r="V710">
        <v>118</v>
      </c>
      <c r="W710">
        <v>118</v>
      </c>
    </row>
    <row r="711" spans="1:23" x14ac:dyDescent="0.3">
      <c r="A711" t="s">
        <v>212</v>
      </c>
      <c r="H711">
        <v>2305</v>
      </c>
      <c r="I711">
        <v>2305</v>
      </c>
      <c r="J711" t="s">
        <v>276</v>
      </c>
      <c r="K711">
        <v>2</v>
      </c>
      <c r="L711" t="s">
        <v>210</v>
      </c>
      <c r="M711">
        <v>2023</v>
      </c>
      <c r="N711" t="s">
        <v>215</v>
      </c>
      <c r="O711">
        <v>11506.675999999999</v>
      </c>
      <c r="P711">
        <v>11506.675999999999</v>
      </c>
      <c r="Q711">
        <v>11506.675999999999</v>
      </c>
      <c r="R711">
        <v>11506.675999999999</v>
      </c>
      <c r="S711">
        <v>11506.675999999999</v>
      </c>
      <c r="T711">
        <v>11506.675999999999</v>
      </c>
      <c r="U711" t="s">
        <v>214</v>
      </c>
      <c r="V711">
        <v>109.1884889</v>
      </c>
      <c r="W711">
        <v>109.1884889</v>
      </c>
    </row>
    <row r="712" spans="1:23" x14ac:dyDescent="0.3">
      <c r="A712" t="s">
        <v>212</v>
      </c>
      <c r="H712">
        <v>2305</v>
      </c>
      <c r="I712">
        <v>2305</v>
      </c>
      <c r="J712" t="s">
        <v>276</v>
      </c>
      <c r="K712">
        <v>11</v>
      </c>
      <c r="L712" t="s">
        <v>216</v>
      </c>
      <c r="M712">
        <v>2023</v>
      </c>
      <c r="N712" t="s">
        <v>211</v>
      </c>
      <c r="O712">
        <v>12490.374</v>
      </c>
      <c r="P712">
        <v>12490.374</v>
      </c>
      <c r="Q712">
        <v>12490.374</v>
      </c>
      <c r="R712">
        <v>12490.374</v>
      </c>
      <c r="S712">
        <v>12490.374</v>
      </c>
      <c r="T712">
        <v>12490.374</v>
      </c>
      <c r="U712" t="s">
        <v>214</v>
      </c>
      <c r="V712">
        <v>118</v>
      </c>
      <c r="W712">
        <v>118</v>
      </c>
    </row>
    <row r="713" spans="1:23" x14ac:dyDescent="0.3">
      <c r="A713" t="s">
        <v>212</v>
      </c>
      <c r="H713">
        <v>2305</v>
      </c>
      <c r="I713">
        <v>2305</v>
      </c>
      <c r="J713" t="s">
        <v>276</v>
      </c>
      <c r="K713">
        <v>12</v>
      </c>
      <c r="L713" t="s">
        <v>216</v>
      </c>
      <c r="M713">
        <v>2023</v>
      </c>
      <c r="N713" t="s">
        <v>215</v>
      </c>
      <c r="O713">
        <v>11506.675999999999</v>
      </c>
      <c r="P713">
        <v>11506.675999999999</v>
      </c>
      <c r="Q713">
        <v>11506.675999999999</v>
      </c>
      <c r="R713">
        <v>11506.675999999999</v>
      </c>
      <c r="S713">
        <v>11506.675999999999</v>
      </c>
      <c r="T713">
        <v>11506.675999999999</v>
      </c>
      <c r="U713" t="s">
        <v>214</v>
      </c>
      <c r="V713">
        <v>109.1884889</v>
      </c>
      <c r="W713">
        <v>109.1884889</v>
      </c>
    </row>
    <row r="714" spans="1:23" x14ac:dyDescent="0.3">
      <c r="A714" t="s">
        <v>212</v>
      </c>
      <c r="H714">
        <v>2305</v>
      </c>
      <c r="I714">
        <v>2305</v>
      </c>
      <c r="J714" t="s">
        <v>276</v>
      </c>
      <c r="K714">
        <v>21</v>
      </c>
      <c r="L714" t="s">
        <v>217</v>
      </c>
      <c r="M714">
        <v>2023</v>
      </c>
      <c r="N714" t="s">
        <v>211</v>
      </c>
      <c r="O714">
        <v>3421074.4109999998</v>
      </c>
      <c r="P714">
        <v>3421074.4109999998</v>
      </c>
      <c r="Q714">
        <v>3421074.4109999998</v>
      </c>
      <c r="R714">
        <v>3421074.4109999998</v>
      </c>
      <c r="S714">
        <v>3421074.4109999998</v>
      </c>
      <c r="T714">
        <v>3421074.4109999998</v>
      </c>
      <c r="U714" t="s">
        <v>214</v>
      </c>
      <c r="V714">
        <v>37232.5</v>
      </c>
      <c r="W714">
        <v>37232.5</v>
      </c>
    </row>
    <row r="715" spans="1:23" x14ac:dyDescent="0.3">
      <c r="A715" t="s">
        <v>212</v>
      </c>
      <c r="H715">
        <v>2305</v>
      </c>
      <c r="I715">
        <v>2305</v>
      </c>
      <c r="J715" t="s">
        <v>276</v>
      </c>
      <c r="K715">
        <v>22</v>
      </c>
      <c r="L715" t="s">
        <v>217</v>
      </c>
      <c r="M715">
        <v>2023</v>
      </c>
      <c r="N715" t="s">
        <v>215</v>
      </c>
      <c r="O715">
        <v>3142875.8990000002</v>
      </c>
      <c r="P715">
        <v>3142875.8990000002</v>
      </c>
      <c r="Q715">
        <v>3142875.8990000002</v>
      </c>
      <c r="R715">
        <v>3142875.8990000002</v>
      </c>
      <c r="S715">
        <v>3142875.8990000002</v>
      </c>
      <c r="T715">
        <v>3142875.8990000002</v>
      </c>
      <c r="U715" t="s">
        <v>214</v>
      </c>
      <c r="V715">
        <v>34452.206899999997</v>
      </c>
      <c r="W715">
        <v>34452.206899999997</v>
      </c>
    </row>
    <row r="716" spans="1:23" x14ac:dyDescent="0.3">
      <c r="A716" t="s">
        <v>212</v>
      </c>
      <c r="H716">
        <v>2305</v>
      </c>
      <c r="I716">
        <v>2305</v>
      </c>
      <c r="J716" t="s">
        <v>276</v>
      </c>
      <c r="K716">
        <v>100</v>
      </c>
      <c r="L716" t="s">
        <v>210</v>
      </c>
      <c r="M716">
        <v>2022</v>
      </c>
      <c r="N716" t="s">
        <v>211</v>
      </c>
      <c r="O716">
        <v>7337.1869999999999</v>
      </c>
      <c r="P716">
        <v>7337.1869999999999</v>
      </c>
      <c r="Q716">
        <v>7337.1869999999999</v>
      </c>
      <c r="R716">
        <v>7337.1869999999999</v>
      </c>
      <c r="S716">
        <v>7337.1869999999999</v>
      </c>
      <c r="T716">
        <v>7337.1869999999999</v>
      </c>
      <c r="U716" t="s">
        <v>214</v>
      </c>
      <c r="V716">
        <v>80.5</v>
      </c>
      <c r="W716">
        <v>80.5</v>
      </c>
    </row>
    <row r="717" spans="1:23" x14ac:dyDescent="0.3">
      <c r="A717" t="s">
        <v>212</v>
      </c>
      <c r="H717">
        <v>2305</v>
      </c>
      <c r="I717">
        <v>2305</v>
      </c>
      <c r="J717" t="s">
        <v>276</v>
      </c>
      <c r="K717">
        <v>200</v>
      </c>
      <c r="L717" t="s">
        <v>210</v>
      </c>
      <c r="M717">
        <v>2022</v>
      </c>
      <c r="N717" t="s">
        <v>215</v>
      </c>
      <c r="O717">
        <v>6789.2911999999997</v>
      </c>
      <c r="P717">
        <v>6789.2911999999997</v>
      </c>
      <c r="Q717">
        <v>6789.2911999999997</v>
      </c>
      <c r="R717">
        <v>6789.2911999999997</v>
      </c>
      <c r="S717">
        <v>6789.2911999999997</v>
      </c>
      <c r="T717">
        <v>6789.2911999999997</v>
      </c>
      <c r="U717" t="s">
        <v>214</v>
      </c>
      <c r="V717">
        <v>74.488757289999995</v>
      </c>
      <c r="W717">
        <v>74.488757289999995</v>
      </c>
    </row>
    <row r="718" spans="1:23" x14ac:dyDescent="0.3">
      <c r="A718" t="s">
        <v>212</v>
      </c>
      <c r="H718">
        <v>2305</v>
      </c>
      <c r="I718">
        <v>2305</v>
      </c>
      <c r="J718" t="s">
        <v>276</v>
      </c>
      <c r="K718">
        <v>1100</v>
      </c>
      <c r="L718" t="s">
        <v>216</v>
      </c>
      <c r="M718">
        <v>2022</v>
      </c>
      <c r="N718" t="s">
        <v>211</v>
      </c>
      <c r="O718">
        <v>7337.1869999999999</v>
      </c>
      <c r="P718">
        <v>7337.1869999999999</v>
      </c>
      <c r="Q718">
        <v>7337.1869999999999</v>
      </c>
      <c r="R718">
        <v>7337.1869999999999</v>
      </c>
      <c r="S718">
        <v>7337.1869999999999</v>
      </c>
      <c r="T718">
        <v>7337.1869999999999</v>
      </c>
      <c r="U718" t="s">
        <v>214</v>
      </c>
      <c r="V718">
        <v>80.5</v>
      </c>
      <c r="W718">
        <v>80.5</v>
      </c>
    </row>
    <row r="719" spans="1:23" x14ac:dyDescent="0.3">
      <c r="A719" t="s">
        <v>212</v>
      </c>
      <c r="H719">
        <v>2305</v>
      </c>
      <c r="I719">
        <v>2305</v>
      </c>
      <c r="J719" t="s">
        <v>276</v>
      </c>
      <c r="K719">
        <v>1200</v>
      </c>
      <c r="L719" t="s">
        <v>216</v>
      </c>
      <c r="M719">
        <v>2022</v>
      </c>
      <c r="N719" t="s">
        <v>215</v>
      </c>
      <c r="O719">
        <v>6789.2911999999997</v>
      </c>
      <c r="P719">
        <v>6789.2911999999997</v>
      </c>
      <c r="Q719">
        <v>6789.2911999999997</v>
      </c>
      <c r="R719">
        <v>6789.2911999999997</v>
      </c>
      <c r="S719">
        <v>6789.2911999999997</v>
      </c>
      <c r="T719">
        <v>6789.2911999999997</v>
      </c>
      <c r="U719" t="s">
        <v>214</v>
      </c>
      <c r="V719">
        <v>74.488757289999995</v>
      </c>
      <c r="W719">
        <v>74.488757289999995</v>
      </c>
    </row>
    <row r="720" spans="1:23" x14ac:dyDescent="0.3">
      <c r="A720" t="s">
        <v>212</v>
      </c>
      <c r="H720">
        <v>2305</v>
      </c>
      <c r="I720">
        <v>2305</v>
      </c>
      <c r="J720" t="s">
        <v>276</v>
      </c>
      <c r="K720">
        <v>2100</v>
      </c>
      <c r="L720" t="s">
        <v>217</v>
      </c>
      <c r="M720">
        <v>2022</v>
      </c>
      <c r="N720" t="s">
        <v>211</v>
      </c>
      <c r="O720">
        <v>3045837.5109999999</v>
      </c>
      <c r="P720">
        <v>3045837.5109999999</v>
      </c>
      <c r="Q720">
        <v>3045837.5109999999</v>
      </c>
      <c r="R720">
        <v>3045837.5109999999</v>
      </c>
      <c r="S720">
        <v>3045837.5109999999</v>
      </c>
      <c r="T720">
        <v>3045837.5109999999</v>
      </c>
      <c r="U720" t="s">
        <v>214</v>
      </c>
      <c r="V720">
        <v>29579.261999999999</v>
      </c>
      <c r="W720">
        <v>29579.261999999999</v>
      </c>
    </row>
    <row r="721" spans="1:23" x14ac:dyDescent="0.3">
      <c r="A721" t="s">
        <v>212</v>
      </c>
      <c r="H721">
        <v>2305</v>
      </c>
      <c r="I721">
        <v>2305</v>
      </c>
      <c r="J721" t="s">
        <v>276</v>
      </c>
      <c r="K721">
        <v>2200</v>
      </c>
      <c r="L721" t="s">
        <v>217</v>
      </c>
      <c r="M721">
        <v>2022</v>
      </c>
      <c r="N721" t="s">
        <v>215</v>
      </c>
      <c r="O721">
        <v>2794505.5129999998</v>
      </c>
      <c r="P721">
        <v>2794505.5129999998</v>
      </c>
      <c r="Q721">
        <v>2794505.5129999998</v>
      </c>
      <c r="R721">
        <v>2794505.5129999998</v>
      </c>
      <c r="S721">
        <v>2794505.5129999998</v>
      </c>
      <c r="T721">
        <v>2794505.5129999998</v>
      </c>
      <c r="U721" t="s">
        <v>214</v>
      </c>
      <c r="V721">
        <v>27370.46544</v>
      </c>
      <c r="W721">
        <v>27370.46544</v>
      </c>
    </row>
    <row r="722" spans="1:23" x14ac:dyDescent="0.3">
      <c r="A722" t="s">
        <v>212</v>
      </c>
      <c r="H722">
        <v>2312</v>
      </c>
      <c r="I722">
        <v>2312</v>
      </c>
      <c r="J722" t="s">
        <v>277</v>
      </c>
      <c r="K722">
        <v>1</v>
      </c>
      <c r="L722" t="s">
        <v>210</v>
      </c>
      <c r="M722">
        <v>2023</v>
      </c>
      <c r="N722" t="s">
        <v>211</v>
      </c>
      <c r="O722">
        <v>12490.374</v>
      </c>
      <c r="P722">
        <v>12490.374</v>
      </c>
      <c r="Q722">
        <v>12490.374</v>
      </c>
      <c r="R722">
        <v>12490.374</v>
      </c>
      <c r="S722">
        <v>12490.374</v>
      </c>
      <c r="T722">
        <v>12490.374</v>
      </c>
      <c r="U722" t="s">
        <v>214</v>
      </c>
      <c r="V722">
        <v>0</v>
      </c>
      <c r="W722">
        <v>0</v>
      </c>
    </row>
    <row r="723" spans="1:23" x14ac:dyDescent="0.3">
      <c r="A723" t="s">
        <v>212</v>
      </c>
      <c r="H723">
        <v>2312</v>
      </c>
      <c r="I723">
        <v>2312</v>
      </c>
      <c r="J723" t="s">
        <v>277</v>
      </c>
      <c r="K723">
        <v>2</v>
      </c>
      <c r="L723" t="s">
        <v>210</v>
      </c>
      <c r="M723">
        <v>2023</v>
      </c>
      <c r="N723" t="s">
        <v>215</v>
      </c>
      <c r="O723">
        <v>11506.675999999999</v>
      </c>
      <c r="P723">
        <v>11506.675999999999</v>
      </c>
      <c r="Q723">
        <v>11506.675999999999</v>
      </c>
      <c r="R723">
        <v>11506.675999999999</v>
      </c>
      <c r="S723">
        <v>11506.675999999999</v>
      </c>
      <c r="T723">
        <v>11506.675999999999</v>
      </c>
      <c r="U723" t="s">
        <v>214</v>
      </c>
      <c r="V723">
        <v>0</v>
      </c>
      <c r="W723">
        <v>0</v>
      </c>
    </row>
    <row r="724" spans="1:23" x14ac:dyDescent="0.3">
      <c r="A724" t="s">
        <v>212</v>
      </c>
      <c r="H724">
        <v>2312</v>
      </c>
      <c r="I724">
        <v>2312</v>
      </c>
      <c r="J724" t="s">
        <v>277</v>
      </c>
      <c r="K724">
        <v>11</v>
      </c>
      <c r="L724" t="s">
        <v>216</v>
      </c>
      <c r="M724">
        <v>2023</v>
      </c>
      <c r="N724" t="s">
        <v>211</v>
      </c>
      <c r="O724">
        <v>12490.374</v>
      </c>
      <c r="P724">
        <v>12490.374</v>
      </c>
      <c r="Q724">
        <v>12490.374</v>
      </c>
      <c r="R724">
        <v>12490.374</v>
      </c>
      <c r="S724">
        <v>12490.374</v>
      </c>
      <c r="T724">
        <v>12490.374</v>
      </c>
      <c r="U724" t="s">
        <v>214</v>
      </c>
      <c r="V724">
        <v>0</v>
      </c>
      <c r="W724">
        <v>0</v>
      </c>
    </row>
    <row r="725" spans="1:23" x14ac:dyDescent="0.3">
      <c r="A725" t="s">
        <v>212</v>
      </c>
      <c r="H725">
        <v>2312</v>
      </c>
      <c r="I725">
        <v>2312</v>
      </c>
      <c r="J725" t="s">
        <v>277</v>
      </c>
      <c r="K725">
        <v>12</v>
      </c>
      <c r="L725" t="s">
        <v>216</v>
      </c>
      <c r="M725">
        <v>2023</v>
      </c>
      <c r="N725" t="s">
        <v>215</v>
      </c>
      <c r="O725">
        <v>11506.675999999999</v>
      </c>
      <c r="P725">
        <v>11506.675999999999</v>
      </c>
      <c r="Q725">
        <v>11506.675999999999</v>
      </c>
      <c r="R725">
        <v>11506.675999999999</v>
      </c>
      <c r="S725">
        <v>11506.675999999999</v>
      </c>
      <c r="T725">
        <v>11506.675999999999</v>
      </c>
      <c r="U725" t="s">
        <v>214</v>
      </c>
      <c r="V725">
        <v>0</v>
      </c>
      <c r="W725">
        <v>0</v>
      </c>
    </row>
    <row r="726" spans="1:23" x14ac:dyDescent="0.3">
      <c r="A726" t="s">
        <v>212</v>
      </c>
      <c r="H726">
        <v>2312</v>
      </c>
      <c r="I726">
        <v>2312</v>
      </c>
      <c r="J726" t="s">
        <v>277</v>
      </c>
      <c r="K726">
        <v>21</v>
      </c>
      <c r="L726" t="s">
        <v>217</v>
      </c>
      <c r="M726">
        <v>2023</v>
      </c>
      <c r="N726" t="s">
        <v>211</v>
      </c>
      <c r="O726">
        <v>3421074.4109999998</v>
      </c>
      <c r="P726">
        <v>3421074.4109999998</v>
      </c>
      <c r="Q726">
        <v>3421074.4109999998</v>
      </c>
      <c r="R726">
        <v>3421074.4109999998</v>
      </c>
      <c r="S726">
        <v>3421074.4109999998</v>
      </c>
      <c r="T726">
        <v>3421074.4109999998</v>
      </c>
      <c r="U726" t="s">
        <v>214</v>
      </c>
      <c r="V726">
        <v>4308.0910000000003</v>
      </c>
      <c r="W726">
        <v>4308.0910000000003</v>
      </c>
    </row>
    <row r="727" spans="1:23" x14ac:dyDescent="0.3">
      <c r="A727" t="s">
        <v>212</v>
      </c>
      <c r="H727">
        <v>2312</v>
      </c>
      <c r="I727">
        <v>2312</v>
      </c>
      <c r="J727" t="s">
        <v>277</v>
      </c>
      <c r="K727">
        <v>22</v>
      </c>
      <c r="L727" t="s">
        <v>217</v>
      </c>
      <c r="M727">
        <v>2023</v>
      </c>
      <c r="N727" t="s">
        <v>215</v>
      </c>
      <c r="O727">
        <v>3142875.8990000002</v>
      </c>
      <c r="P727">
        <v>3142875.8990000002</v>
      </c>
      <c r="Q727">
        <v>3142875.8990000002</v>
      </c>
      <c r="R727">
        <v>3142875.8990000002</v>
      </c>
      <c r="S727">
        <v>3142875.8990000002</v>
      </c>
      <c r="T727">
        <v>3142875.8990000002</v>
      </c>
      <c r="U727" t="s">
        <v>214</v>
      </c>
      <c r="V727">
        <v>3986.389377</v>
      </c>
      <c r="W727">
        <v>3986.389377</v>
      </c>
    </row>
    <row r="728" spans="1:23" x14ac:dyDescent="0.3">
      <c r="A728" t="s">
        <v>212</v>
      </c>
      <c r="H728">
        <v>2312</v>
      </c>
      <c r="I728">
        <v>2312</v>
      </c>
      <c r="J728" t="s">
        <v>277</v>
      </c>
      <c r="K728">
        <v>100</v>
      </c>
      <c r="L728" t="s">
        <v>210</v>
      </c>
      <c r="M728">
        <v>2022</v>
      </c>
      <c r="N728" t="s">
        <v>211</v>
      </c>
      <c r="O728">
        <v>7337.1869999999999</v>
      </c>
      <c r="P728">
        <v>7337.1869999999999</v>
      </c>
      <c r="Q728">
        <v>7337.1869999999999</v>
      </c>
      <c r="R728">
        <v>7337.1869999999999</v>
      </c>
      <c r="S728">
        <v>7337.1869999999999</v>
      </c>
      <c r="T728">
        <v>7337.1869999999999</v>
      </c>
      <c r="U728" t="s">
        <v>214</v>
      </c>
      <c r="V728">
        <v>0</v>
      </c>
      <c r="W728">
        <v>0</v>
      </c>
    </row>
    <row r="729" spans="1:23" x14ac:dyDescent="0.3">
      <c r="A729" t="s">
        <v>212</v>
      </c>
      <c r="H729">
        <v>2312</v>
      </c>
      <c r="I729">
        <v>2312</v>
      </c>
      <c r="J729" t="s">
        <v>277</v>
      </c>
      <c r="K729">
        <v>200</v>
      </c>
      <c r="L729" t="s">
        <v>210</v>
      </c>
      <c r="M729">
        <v>2022</v>
      </c>
      <c r="N729" t="s">
        <v>215</v>
      </c>
      <c r="O729">
        <v>6789.2911999999997</v>
      </c>
      <c r="P729">
        <v>6789.2911999999997</v>
      </c>
      <c r="Q729">
        <v>6789.2911999999997</v>
      </c>
      <c r="R729">
        <v>6789.2911999999997</v>
      </c>
      <c r="S729">
        <v>6789.2911999999997</v>
      </c>
      <c r="T729">
        <v>6789.2911999999997</v>
      </c>
      <c r="U729" t="s">
        <v>214</v>
      </c>
      <c r="V729">
        <v>0</v>
      </c>
      <c r="W729">
        <v>0</v>
      </c>
    </row>
    <row r="730" spans="1:23" x14ac:dyDescent="0.3">
      <c r="A730" t="s">
        <v>212</v>
      </c>
      <c r="H730">
        <v>2312</v>
      </c>
      <c r="I730">
        <v>2312</v>
      </c>
      <c r="J730" t="s">
        <v>277</v>
      </c>
      <c r="K730">
        <v>1100</v>
      </c>
      <c r="L730" t="s">
        <v>216</v>
      </c>
      <c r="M730">
        <v>2022</v>
      </c>
      <c r="N730" t="s">
        <v>211</v>
      </c>
      <c r="O730">
        <v>7337.1869999999999</v>
      </c>
      <c r="P730">
        <v>7337.1869999999999</v>
      </c>
      <c r="Q730">
        <v>7337.1869999999999</v>
      </c>
      <c r="R730">
        <v>7337.1869999999999</v>
      </c>
      <c r="S730">
        <v>7337.1869999999999</v>
      </c>
      <c r="T730">
        <v>7337.1869999999999</v>
      </c>
      <c r="U730" t="s">
        <v>214</v>
      </c>
      <c r="V730">
        <v>0</v>
      </c>
      <c r="W730">
        <v>0</v>
      </c>
    </row>
    <row r="731" spans="1:23" x14ac:dyDescent="0.3">
      <c r="A731" t="s">
        <v>212</v>
      </c>
      <c r="H731">
        <v>2312</v>
      </c>
      <c r="I731">
        <v>2312</v>
      </c>
      <c r="J731" t="s">
        <v>277</v>
      </c>
      <c r="K731">
        <v>1200</v>
      </c>
      <c r="L731" t="s">
        <v>216</v>
      </c>
      <c r="M731">
        <v>2022</v>
      </c>
      <c r="N731" t="s">
        <v>215</v>
      </c>
      <c r="O731">
        <v>6789.2911999999997</v>
      </c>
      <c r="P731">
        <v>6789.2911999999997</v>
      </c>
      <c r="Q731">
        <v>6789.2911999999997</v>
      </c>
      <c r="R731">
        <v>6789.2911999999997</v>
      </c>
      <c r="S731">
        <v>6789.2911999999997</v>
      </c>
      <c r="T731">
        <v>6789.2911999999997</v>
      </c>
      <c r="U731" t="s">
        <v>214</v>
      </c>
      <c r="V731">
        <v>0</v>
      </c>
      <c r="W731">
        <v>0</v>
      </c>
    </row>
    <row r="732" spans="1:23" x14ac:dyDescent="0.3">
      <c r="A732" t="s">
        <v>212</v>
      </c>
      <c r="H732">
        <v>2312</v>
      </c>
      <c r="I732">
        <v>2312</v>
      </c>
      <c r="J732" t="s">
        <v>277</v>
      </c>
      <c r="K732">
        <v>2100</v>
      </c>
      <c r="L732" t="s">
        <v>217</v>
      </c>
      <c r="M732">
        <v>2022</v>
      </c>
      <c r="N732" t="s">
        <v>211</v>
      </c>
      <c r="O732">
        <v>3045837.5109999999</v>
      </c>
      <c r="P732">
        <v>3045837.5109999999</v>
      </c>
      <c r="Q732">
        <v>3045837.5109999999</v>
      </c>
      <c r="R732">
        <v>3045837.5109999999</v>
      </c>
      <c r="S732">
        <v>3045837.5109999999</v>
      </c>
      <c r="T732">
        <v>3045837.5109999999</v>
      </c>
      <c r="U732" t="s">
        <v>214</v>
      </c>
      <c r="V732">
        <v>0</v>
      </c>
      <c r="W732">
        <v>0</v>
      </c>
    </row>
    <row r="733" spans="1:23" x14ac:dyDescent="0.3">
      <c r="A733" t="s">
        <v>212</v>
      </c>
      <c r="H733">
        <v>2312</v>
      </c>
      <c r="I733">
        <v>2312</v>
      </c>
      <c r="J733" t="s">
        <v>277</v>
      </c>
      <c r="K733">
        <v>2200</v>
      </c>
      <c r="L733" t="s">
        <v>217</v>
      </c>
      <c r="M733">
        <v>2022</v>
      </c>
      <c r="N733" t="s">
        <v>215</v>
      </c>
      <c r="O733">
        <v>2794505.5129999998</v>
      </c>
      <c r="P733">
        <v>2794505.5129999998</v>
      </c>
      <c r="Q733">
        <v>2794505.5129999998</v>
      </c>
      <c r="R733">
        <v>2794505.5129999998</v>
      </c>
      <c r="S733">
        <v>2794505.5129999998</v>
      </c>
      <c r="T733">
        <v>2794505.5129999998</v>
      </c>
      <c r="U733" t="s">
        <v>214</v>
      </c>
      <c r="V733">
        <v>0</v>
      </c>
      <c r="W733">
        <v>0</v>
      </c>
    </row>
    <row r="734" spans="1:23" x14ac:dyDescent="0.3">
      <c r="A734" t="s">
        <v>212</v>
      </c>
      <c r="H734">
        <v>2313</v>
      </c>
      <c r="I734">
        <v>2313</v>
      </c>
      <c r="J734" t="s">
        <v>278</v>
      </c>
      <c r="K734">
        <v>1</v>
      </c>
      <c r="L734" t="s">
        <v>210</v>
      </c>
      <c r="M734">
        <v>2023</v>
      </c>
      <c r="N734" t="s">
        <v>211</v>
      </c>
      <c r="O734">
        <v>12490.374</v>
      </c>
      <c r="P734">
        <v>12490.374</v>
      </c>
      <c r="Q734">
        <v>12490.374</v>
      </c>
      <c r="R734">
        <v>12490.374</v>
      </c>
      <c r="S734">
        <v>12490.374</v>
      </c>
      <c r="T734">
        <v>12490.374</v>
      </c>
      <c r="U734" t="s">
        <v>214</v>
      </c>
      <c r="V734">
        <v>0</v>
      </c>
      <c r="W734">
        <v>0</v>
      </c>
    </row>
    <row r="735" spans="1:23" x14ac:dyDescent="0.3">
      <c r="A735" t="s">
        <v>212</v>
      </c>
      <c r="H735">
        <v>2313</v>
      </c>
      <c r="I735">
        <v>2313</v>
      </c>
      <c r="J735" t="s">
        <v>278</v>
      </c>
      <c r="K735">
        <v>2</v>
      </c>
      <c r="L735" t="s">
        <v>210</v>
      </c>
      <c r="M735">
        <v>2023</v>
      </c>
      <c r="N735" t="s">
        <v>215</v>
      </c>
      <c r="O735">
        <v>11506.675999999999</v>
      </c>
      <c r="P735">
        <v>11506.675999999999</v>
      </c>
      <c r="Q735">
        <v>11506.675999999999</v>
      </c>
      <c r="R735">
        <v>11506.675999999999</v>
      </c>
      <c r="S735">
        <v>11506.675999999999</v>
      </c>
      <c r="T735">
        <v>11506.675999999999</v>
      </c>
      <c r="U735" t="s">
        <v>214</v>
      </c>
      <c r="V735">
        <v>0</v>
      </c>
      <c r="W735">
        <v>0</v>
      </c>
    </row>
    <row r="736" spans="1:23" x14ac:dyDescent="0.3">
      <c r="A736" t="s">
        <v>212</v>
      </c>
      <c r="H736">
        <v>2313</v>
      </c>
      <c r="I736">
        <v>2313</v>
      </c>
      <c r="J736" t="s">
        <v>278</v>
      </c>
      <c r="K736">
        <v>11</v>
      </c>
      <c r="L736" t="s">
        <v>216</v>
      </c>
      <c r="M736">
        <v>2023</v>
      </c>
      <c r="N736" t="s">
        <v>211</v>
      </c>
      <c r="O736">
        <v>12490.374</v>
      </c>
      <c r="P736">
        <v>12490.374</v>
      </c>
      <c r="Q736">
        <v>12490.374</v>
      </c>
      <c r="R736">
        <v>12490.374</v>
      </c>
      <c r="S736">
        <v>12490.374</v>
      </c>
      <c r="T736">
        <v>12490.374</v>
      </c>
      <c r="U736" t="s">
        <v>214</v>
      </c>
      <c r="V736">
        <v>0</v>
      </c>
      <c r="W736">
        <v>0</v>
      </c>
    </row>
    <row r="737" spans="1:23" x14ac:dyDescent="0.3">
      <c r="A737" t="s">
        <v>212</v>
      </c>
      <c r="H737">
        <v>2313</v>
      </c>
      <c r="I737">
        <v>2313</v>
      </c>
      <c r="J737" t="s">
        <v>278</v>
      </c>
      <c r="K737">
        <v>12</v>
      </c>
      <c r="L737" t="s">
        <v>216</v>
      </c>
      <c r="M737">
        <v>2023</v>
      </c>
      <c r="N737" t="s">
        <v>215</v>
      </c>
      <c r="O737">
        <v>11506.675999999999</v>
      </c>
      <c r="P737">
        <v>11506.675999999999</v>
      </c>
      <c r="Q737">
        <v>11506.675999999999</v>
      </c>
      <c r="R737">
        <v>11506.675999999999</v>
      </c>
      <c r="S737">
        <v>11506.675999999999</v>
      </c>
      <c r="T737">
        <v>11506.675999999999</v>
      </c>
      <c r="U737" t="s">
        <v>214</v>
      </c>
      <c r="V737">
        <v>0</v>
      </c>
      <c r="W737">
        <v>0</v>
      </c>
    </row>
    <row r="738" spans="1:23" x14ac:dyDescent="0.3">
      <c r="A738" t="s">
        <v>212</v>
      </c>
      <c r="H738">
        <v>2313</v>
      </c>
      <c r="I738">
        <v>2313</v>
      </c>
      <c r="J738" t="s">
        <v>278</v>
      </c>
      <c r="K738">
        <v>21</v>
      </c>
      <c r="L738" t="s">
        <v>217</v>
      </c>
      <c r="M738">
        <v>2023</v>
      </c>
      <c r="N738" t="s">
        <v>211</v>
      </c>
      <c r="O738">
        <v>3421074.4109999998</v>
      </c>
      <c r="P738">
        <v>3421074.4109999998</v>
      </c>
      <c r="Q738">
        <v>3421074.4109999998</v>
      </c>
      <c r="R738">
        <v>3421074.4109999998</v>
      </c>
      <c r="S738">
        <v>3421074.4109999998</v>
      </c>
      <c r="T738">
        <v>3421074.4109999998</v>
      </c>
      <c r="U738" t="s">
        <v>214</v>
      </c>
      <c r="V738">
        <v>3715.4090000000001</v>
      </c>
      <c r="W738">
        <v>3715.4090000000001</v>
      </c>
    </row>
    <row r="739" spans="1:23" x14ac:dyDescent="0.3">
      <c r="A739" t="s">
        <v>212</v>
      </c>
      <c r="H739">
        <v>2313</v>
      </c>
      <c r="I739">
        <v>2313</v>
      </c>
      <c r="J739" t="s">
        <v>278</v>
      </c>
      <c r="K739">
        <v>22</v>
      </c>
      <c r="L739" t="s">
        <v>217</v>
      </c>
      <c r="M739">
        <v>2023</v>
      </c>
      <c r="N739" t="s">
        <v>215</v>
      </c>
      <c r="O739">
        <v>3142875.8990000002</v>
      </c>
      <c r="P739">
        <v>3142875.8990000002</v>
      </c>
      <c r="Q739">
        <v>3142875.8990000002</v>
      </c>
      <c r="R739">
        <v>3142875.8990000002</v>
      </c>
      <c r="S739">
        <v>3142875.8990000002</v>
      </c>
      <c r="T739">
        <v>3142875.8990000002</v>
      </c>
      <c r="U739" t="s">
        <v>214</v>
      </c>
      <c r="V739">
        <v>3437.9652080000001</v>
      </c>
      <c r="W739">
        <v>3437.9652080000001</v>
      </c>
    </row>
    <row r="740" spans="1:23" x14ac:dyDescent="0.3">
      <c r="A740" t="s">
        <v>212</v>
      </c>
      <c r="H740">
        <v>2313</v>
      </c>
      <c r="I740">
        <v>2313</v>
      </c>
      <c r="J740" t="s">
        <v>278</v>
      </c>
      <c r="K740">
        <v>100</v>
      </c>
      <c r="L740" t="s">
        <v>210</v>
      </c>
      <c r="M740">
        <v>2022</v>
      </c>
      <c r="N740" t="s">
        <v>211</v>
      </c>
      <c r="O740">
        <v>7337.1869999999999</v>
      </c>
      <c r="P740">
        <v>7337.1869999999999</v>
      </c>
      <c r="Q740">
        <v>7337.1869999999999</v>
      </c>
      <c r="R740">
        <v>7337.1869999999999</v>
      </c>
      <c r="S740">
        <v>7337.1869999999999</v>
      </c>
      <c r="T740">
        <v>7337.1869999999999</v>
      </c>
      <c r="U740" t="s">
        <v>214</v>
      </c>
      <c r="V740">
        <v>0</v>
      </c>
      <c r="W740">
        <v>0</v>
      </c>
    </row>
    <row r="741" spans="1:23" x14ac:dyDescent="0.3">
      <c r="A741" t="s">
        <v>212</v>
      </c>
      <c r="H741">
        <v>2313</v>
      </c>
      <c r="I741">
        <v>2313</v>
      </c>
      <c r="J741" t="s">
        <v>278</v>
      </c>
      <c r="K741">
        <v>200</v>
      </c>
      <c r="L741" t="s">
        <v>210</v>
      </c>
      <c r="M741">
        <v>2022</v>
      </c>
      <c r="N741" t="s">
        <v>215</v>
      </c>
      <c r="O741">
        <v>6789.2911999999997</v>
      </c>
      <c r="P741">
        <v>6789.2911999999997</v>
      </c>
      <c r="Q741">
        <v>6789.2911999999997</v>
      </c>
      <c r="R741">
        <v>6789.2911999999997</v>
      </c>
      <c r="S741">
        <v>6789.2911999999997</v>
      </c>
      <c r="T741">
        <v>6789.2911999999997</v>
      </c>
      <c r="U741" t="s">
        <v>214</v>
      </c>
      <c r="V741">
        <v>0</v>
      </c>
      <c r="W741">
        <v>0</v>
      </c>
    </row>
    <row r="742" spans="1:23" x14ac:dyDescent="0.3">
      <c r="A742" t="s">
        <v>212</v>
      </c>
      <c r="H742">
        <v>2313</v>
      </c>
      <c r="I742">
        <v>2313</v>
      </c>
      <c r="J742" t="s">
        <v>278</v>
      </c>
      <c r="K742">
        <v>1100</v>
      </c>
      <c r="L742" t="s">
        <v>216</v>
      </c>
      <c r="M742">
        <v>2022</v>
      </c>
      <c r="N742" t="s">
        <v>211</v>
      </c>
      <c r="O742">
        <v>7337.1869999999999</v>
      </c>
      <c r="P742">
        <v>7337.1869999999999</v>
      </c>
      <c r="Q742">
        <v>7337.1869999999999</v>
      </c>
      <c r="R742">
        <v>7337.1869999999999</v>
      </c>
      <c r="S742">
        <v>7337.1869999999999</v>
      </c>
      <c r="T742">
        <v>7337.1869999999999</v>
      </c>
      <c r="U742" t="s">
        <v>214</v>
      </c>
      <c r="V742">
        <v>0</v>
      </c>
      <c r="W742">
        <v>0</v>
      </c>
    </row>
    <row r="743" spans="1:23" x14ac:dyDescent="0.3">
      <c r="A743" t="s">
        <v>212</v>
      </c>
      <c r="H743">
        <v>2313</v>
      </c>
      <c r="I743">
        <v>2313</v>
      </c>
      <c r="J743" t="s">
        <v>278</v>
      </c>
      <c r="K743">
        <v>1200</v>
      </c>
      <c r="L743" t="s">
        <v>216</v>
      </c>
      <c r="M743">
        <v>2022</v>
      </c>
      <c r="N743" t="s">
        <v>215</v>
      </c>
      <c r="O743">
        <v>6789.2911999999997</v>
      </c>
      <c r="P743">
        <v>6789.2911999999997</v>
      </c>
      <c r="Q743">
        <v>6789.2911999999997</v>
      </c>
      <c r="R743">
        <v>6789.2911999999997</v>
      </c>
      <c r="S743">
        <v>6789.2911999999997</v>
      </c>
      <c r="T743">
        <v>6789.2911999999997</v>
      </c>
      <c r="U743" t="s">
        <v>214</v>
      </c>
      <c r="V743">
        <v>0</v>
      </c>
      <c r="W743">
        <v>0</v>
      </c>
    </row>
    <row r="744" spans="1:23" x14ac:dyDescent="0.3">
      <c r="A744" t="s">
        <v>212</v>
      </c>
      <c r="H744">
        <v>2313</v>
      </c>
      <c r="I744">
        <v>2313</v>
      </c>
      <c r="J744" t="s">
        <v>278</v>
      </c>
      <c r="K744">
        <v>2100</v>
      </c>
      <c r="L744" t="s">
        <v>217</v>
      </c>
      <c r="M744">
        <v>2022</v>
      </c>
      <c r="N744" t="s">
        <v>211</v>
      </c>
      <c r="O744">
        <v>3045837.5109999999</v>
      </c>
      <c r="P744">
        <v>3045837.5109999999</v>
      </c>
      <c r="Q744">
        <v>3045837.5109999999</v>
      </c>
      <c r="R744">
        <v>3045837.5109999999</v>
      </c>
      <c r="S744">
        <v>3045837.5109999999</v>
      </c>
      <c r="T744">
        <v>3045837.5109999999</v>
      </c>
      <c r="U744" t="s">
        <v>214</v>
      </c>
      <c r="V744">
        <v>0</v>
      </c>
      <c r="W744">
        <v>0</v>
      </c>
    </row>
    <row r="745" spans="1:23" x14ac:dyDescent="0.3">
      <c r="A745" t="s">
        <v>212</v>
      </c>
      <c r="H745">
        <v>2313</v>
      </c>
      <c r="I745">
        <v>2313</v>
      </c>
      <c r="J745" t="s">
        <v>278</v>
      </c>
      <c r="K745">
        <v>2200</v>
      </c>
      <c r="L745" t="s">
        <v>217</v>
      </c>
      <c r="M745">
        <v>2022</v>
      </c>
      <c r="N745" t="s">
        <v>215</v>
      </c>
      <c r="O745">
        <v>2794505.5129999998</v>
      </c>
      <c r="P745">
        <v>2794505.5129999998</v>
      </c>
      <c r="Q745">
        <v>2794505.5129999998</v>
      </c>
      <c r="R745">
        <v>2794505.5129999998</v>
      </c>
      <c r="S745">
        <v>2794505.5129999998</v>
      </c>
      <c r="T745">
        <v>2794505.5129999998</v>
      </c>
      <c r="U745" t="s">
        <v>214</v>
      </c>
      <c r="V745">
        <v>0</v>
      </c>
      <c r="W745">
        <v>0</v>
      </c>
    </row>
    <row r="746" spans="1:23" x14ac:dyDescent="0.3">
      <c r="A746" t="s">
        <v>212</v>
      </c>
      <c r="H746">
        <v>2314</v>
      </c>
      <c r="I746">
        <v>2314</v>
      </c>
      <c r="J746" t="s">
        <v>279</v>
      </c>
      <c r="K746">
        <v>1</v>
      </c>
      <c r="L746" t="s">
        <v>210</v>
      </c>
      <c r="M746">
        <v>2023</v>
      </c>
      <c r="N746" t="s">
        <v>211</v>
      </c>
      <c r="O746">
        <v>12490.374</v>
      </c>
      <c r="P746">
        <v>12490.374</v>
      </c>
      <c r="Q746">
        <v>12490.374</v>
      </c>
      <c r="R746">
        <v>12490.374</v>
      </c>
      <c r="S746">
        <v>12490.374</v>
      </c>
      <c r="T746">
        <v>12490.374</v>
      </c>
      <c r="U746" t="s">
        <v>214</v>
      </c>
      <c r="V746">
        <v>0</v>
      </c>
      <c r="W746">
        <v>0</v>
      </c>
    </row>
    <row r="747" spans="1:23" x14ac:dyDescent="0.3">
      <c r="A747" t="s">
        <v>212</v>
      </c>
      <c r="H747">
        <v>2314</v>
      </c>
      <c r="I747">
        <v>2314</v>
      </c>
      <c r="J747" t="s">
        <v>279</v>
      </c>
      <c r="K747">
        <v>2</v>
      </c>
      <c r="L747" t="s">
        <v>210</v>
      </c>
      <c r="M747">
        <v>2023</v>
      </c>
      <c r="N747" t="s">
        <v>215</v>
      </c>
      <c r="O747">
        <v>11506.675999999999</v>
      </c>
      <c r="P747">
        <v>11506.675999999999</v>
      </c>
      <c r="Q747">
        <v>11506.675999999999</v>
      </c>
      <c r="R747">
        <v>11506.675999999999</v>
      </c>
      <c r="S747">
        <v>11506.675999999999</v>
      </c>
      <c r="T747">
        <v>11506.675999999999</v>
      </c>
      <c r="U747" t="s">
        <v>214</v>
      </c>
      <c r="V747">
        <v>0</v>
      </c>
      <c r="W747">
        <v>0</v>
      </c>
    </row>
    <row r="748" spans="1:23" x14ac:dyDescent="0.3">
      <c r="A748" t="s">
        <v>212</v>
      </c>
      <c r="H748">
        <v>2314</v>
      </c>
      <c r="I748">
        <v>2314</v>
      </c>
      <c r="J748" t="s">
        <v>279</v>
      </c>
      <c r="K748">
        <v>11</v>
      </c>
      <c r="L748" t="s">
        <v>216</v>
      </c>
      <c r="M748">
        <v>2023</v>
      </c>
      <c r="N748" t="s">
        <v>211</v>
      </c>
      <c r="O748">
        <v>12490.374</v>
      </c>
      <c r="P748">
        <v>12490.374</v>
      </c>
      <c r="Q748">
        <v>12490.374</v>
      </c>
      <c r="R748">
        <v>12490.374</v>
      </c>
      <c r="S748">
        <v>12490.374</v>
      </c>
      <c r="T748">
        <v>12490.374</v>
      </c>
      <c r="U748" t="s">
        <v>214</v>
      </c>
      <c r="V748">
        <v>0</v>
      </c>
      <c r="W748">
        <v>0</v>
      </c>
    </row>
    <row r="749" spans="1:23" x14ac:dyDescent="0.3">
      <c r="A749" t="s">
        <v>212</v>
      </c>
      <c r="H749">
        <v>2314</v>
      </c>
      <c r="I749">
        <v>2314</v>
      </c>
      <c r="J749" t="s">
        <v>279</v>
      </c>
      <c r="K749">
        <v>12</v>
      </c>
      <c r="L749" t="s">
        <v>216</v>
      </c>
      <c r="M749">
        <v>2023</v>
      </c>
      <c r="N749" t="s">
        <v>215</v>
      </c>
      <c r="O749">
        <v>11506.675999999999</v>
      </c>
      <c r="P749">
        <v>11506.675999999999</v>
      </c>
      <c r="Q749">
        <v>11506.675999999999</v>
      </c>
      <c r="R749">
        <v>11506.675999999999</v>
      </c>
      <c r="S749">
        <v>11506.675999999999</v>
      </c>
      <c r="T749">
        <v>11506.675999999999</v>
      </c>
      <c r="U749" t="s">
        <v>214</v>
      </c>
      <c r="V749">
        <v>0</v>
      </c>
      <c r="W749">
        <v>0</v>
      </c>
    </row>
    <row r="750" spans="1:23" x14ac:dyDescent="0.3">
      <c r="A750" t="s">
        <v>212</v>
      </c>
      <c r="H750">
        <v>2314</v>
      </c>
      <c r="I750">
        <v>2314</v>
      </c>
      <c r="J750" t="s">
        <v>279</v>
      </c>
      <c r="K750">
        <v>21</v>
      </c>
      <c r="L750" t="s">
        <v>217</v>
      </c>
      <c r="M750">
        <v>2023</v>
      </c>
      <c r="N750" t="s">
        <v>211</v>
      </c>
      <c r="O750">
        <v>3421074.4109999998</v>
      </c>
      <c r="P750">
        <v>3421074.4109999998</v>
      </c>
      <c r="Q750">
        <v>3421074.4109999998</v>
      </c>
      <c r="R750">
        <v>3421074.4109999998</v>
      </c>
      <c r="S750">
        <v>3421074.4109999998</v>
      </c>
      <c r="T750">
        <v>3421074.4109999998</v>
      </c>
      <c r="U750" t="s">
        <v>214</v>
      </c>
      <c r="V750">
        <v>4375</v>
      </c>
      <c r="W750">
        <v>4375</v>
      </c>
    </row>
    <row r="751" spans="1:23" x14ac:dyDescent="0.3">
      <c r="A751" t="s">
        <v>212</v>
      </c>
      <c r="H751">
        <v>2314</v>
      </c>
      <c r="I751">
        <v>2314</v>
      </c>
      <c r="J751" t="s">
        <v>279</v>
      </c>
      <c r="K751">
        <v>22</v>
      </c>
      <c r="L751" t="s">
        <v>217</v>
      </c>
      <c r="M751">
        <v>2023</v>
      </c>
      <c r="N751" t="s">
        <v>215</v>
      </c>
      <c r="O751">
        <v>3142875.8990000002</v>
      </c>
      <c r="P751">
        <v>3142875.8990000002</v>
      </c>
      <c r="Q751">
        <v>3142875.8990000002</v>
      </c>
      <c r="R751">
        <v>3142875.8990000002</v>
      </c>
      <c r="S751">
        <v>3142875.8990000002</v>
      </c>
      <c r="T751">
        <v>3142875.8990000002</v>
      </c>
      <c r="U751" t="s">
        <v>214</v>
      </c>
      <c r="V751">
        <v>4048.3020259999998</v>
      </c>
      <c r="W751">
        <v>4048.3020259999998</v>
      </c>
    </row>
    <row r="752" spans="1:23" x14ac:dyDescent="0.3">
      <c r="A752" t="s">
        <v>212</v>
      </c>
      <c r="H752">
        <v>2314</v>
      </c>
      <c r="I752">
        <v>2314</v>
      </c>
      <c r="J752" t="s">
        <v>279</v>
      </c>
      <c r="K752">
        <v>100</v>
      </c>
      <c r="L752" t="s">
        <v>210</v>
      </c>
      <c r="M752">
        <v>2022</v>
      </c>
      <c r="N752" t="s">
        <v>211</v>
      </c>
      <c r="O752">
        <v>7337.1869999999999</v>
      </c>
      <c r="P752">
        <v>7337.1869999999999</v>
      </c>
      <c r="Q752">
        <v>7337.1869999999999</v>
      </c>
      <c r="R752">
        <v>7337.1869999999999</v>
      </c>
      <c r="S752">
        <v>7337.1869999999999</v>
      </c>
      <c r="T752">
        <v>7337.1869999999999</v>
      </c>
      <c r="U752" t="s">
        <v>214</v>
      </c>
      <c r="V752">
        <v>0</v>
      </c>
      <c r="W752">
        <v>0</v>
      </c>
    </row>
    <row r="753" spans="1:23" x14ac:dyDescent="0.3">
      <c r="A753" t="s">
        <v>212</v>
      </c>
      <c r="H753">
        <v>2314</v>
      </c>
      <c r="I753">
        <v>2314</v>
      </c>
      <c r="J753" t="s">
        <v>279</v>
      </c>
      <c r="K753">
        <v>200</v>
      </c>
      <c r="L753" t="s">
        <v>210</v>
      </c>
      <c r="M753">
        <v>2022</v>
      </c>
      <c r="N753" t="s">
        <v>215</v>
      </c>
      <c r="O753">
        <v>6789.2911999999997</v>
      </c>
      <c r="P753">
        <v>6789.2911999999997</v>
      </c>
      <c r="Q753">
        <v>6789.2911999999997</v>
      </c>
      <c r="R753">
        <v>6789.2911999999997</v>
      </c>
      <c r="S753">
        <v>6789.2911999999997</v>
      </c>
      <c r="T753">
        <v>6789.2911999999997</v>
      </c>
      <c r="U753" t="s">
        <v>214</v>
      </c>
      <c r="V753">
        <v>0</v>
      </c>
      <c r="W753">
        <v>0</v>
      </c>
    </row>
    <row r="754" spans="1:23" x14ac:dyDescent="0.3">
      <c r="A754" t="s">
        <v>212</v>
      </c>
      <c r="H754">
        <v>2314</v>
      </c>
      <c r="I754">
        <v>2314</v>
      </c>
      <c r="J754" t="s">
        <v>279</v>
      </c>
      <c r="K754">
        <v>1100</v>
      </c>
      <c r="L754" t="s">
        <v>216</v>
      </c>
      <c r="M754">
        <v>2022</v>
      </c>
      <c r="N754" t="s">
        <v>211</v>
      </c>
      <c r="O754">
        <v>7337.1869999999999</v>
      </c>
      <c r="P754">
        <v>7337.1869999999999</v>
      </c>
      <c r="Q754">
        <v>7337.1869999999999</v>
      </c>
      <c r="R754">
        <v>7337.1869999999999</v>
      </c>
      <c r="S754">
        <v>7337.1869999999999</v>
      </c>
      <c r="T754">
        <v>7337.1869999999999</v>
      </c>
      <c r="U754" t="s">
        <v>214</v>
      </c>
      <c r="V754">
        <v>0</v>
      </c>
      <c r="W754">
        <v>0</v>
      </c>
    </row>
    <row r="755" spans="1:23" x14ac:dyDescent="0.3">
      <c r="A755" t="s">
        <v>212</v>
      </c>
      <c r="H755">
        <v>2314</v>
      </c>
      <c r="I755">
        <v>2314</v>
      </c>
      <c r="J755" t="s">
        <v>279</v>
      </c>
      <c r="K755">
        <v>1200</v>
      </c>
      <c r="L755" t="s">
        <v>216</v>
      </c>
      <c r="M755">
        <v>2022</v>
      </c>
      <c r="N755" t="s">
        <v>215</v>
      </c>
      <c r="O755">
        <v>6789.2911999999997</v>
      </c>
      <c r="P755">
        <v>6789.2911999999997</v>
      </c>
      <c r="Q755">
        <v>6789.2911999999997</v>
      </c>
      <c r="R755">
        <v>6789.2911999999997</v>
      </c>
      <c r="S755">
        <v>6789.2911999999997</v>
      </c>
      <c r="T755">
        <v>6789.2911999999997</v>
      </c>
      <c r="U755" t="s">
        <v>214</v>
      </c>
      <c r="V755">
        <v>0</v>
      </c>
      <c r="W755">
        <v>0</v>
      </c>
    </row>
    <row r="756" spans="1:23" x14ac:dyDescent="0.3">
      <c r="A756" t="s">
        <v>212</v>
      </c>
      <c r="H756">
        <v>2314</v>
      </c>
      <c r="I756">
        <v>2314</v>
      </c>
      <c r="J756" t="s">
        <v>279</v>
      </c>
      <c r="K756">
        <v>2100</v>
      </c>
      <c r="L756" t="s">
        <v>217</v>
      </c>
      <c r="M756">
        <v>2022</v>
      </c>
      <c r="N756" t="s">
        <v>211</v>
      </c>
      <c r="O756">
        <v>3045837.5109999999</v>
      </c>
      <c r="P756">
        <v>3045837.5109999999</v>
      </c>
      <c r="Q756">
        <v>3045837.5109999999</v>
      </c>
      <c r="R756">
        <v>3045837.5109999999</v>
      </c>
      <c r="S756">
        <v>3045837.5109999999</v>
      </c>
      <c r="T756">
        <v>3045837.5109999999</v>
      </c>
      <c r="U756" t="s">
        <v>214</v>
      </c>
      <c r="V756">
        <v>3150</v>
      </c>
      <c r="W756">
        <v>3150</v>
      </c>
    </row>
    <row r="757" spans="1:23" x14ac:dyDescent="0.3">
      <c r="A757" t="s">
        <v>212</v>
      </c>
      <c r="H757">
        <v>2314</v>
      </c>
      <c r="I757">
        <v>2314</v>
      </c>
      <c r="J757" t="s">
        <v>279</v>
      </c>
      <c r="K757">
        <v>2200</v>
      </c>
      <c r="L757" t="s">
        <v>217</v>
      </c>
      <c r="M757">
        <v>2022</v>
      </c>
      <c r="N757" t="s">
        <v>215</v>
      </c>
      <c r="O757">
        <v>2794505.5129999998</v>
      </c>
      <c r="P757">
        <v>2794505.5129999998</v>
      </c>
      <c r="Q757">
        <v>2794505.5129999998</v>
      </c>
      <c r="R757">
        <v>2794505.5129999998</v>
      </c>
      <c r="S757">
        <v>2794505.5129999998</v>
      </c>
      <c r="T757">
        <v>2794505.5129999998</v>
      </c>
      <c r="U757" t="s">
        <v>214</v>
      </c>
      <c r="V757">
        <v>2914.7774589999999</v>
      </c>
      <c r="W757">
        <v>2914.7774589999999</v>
      </c>
    </row>
    <row r="758" spans="1:23" x14ac:dyDescent="0.3">
      <c r="A758" t="s">
        <v>212</v>
      </c>
      <c r="H758">
        <v>2315</v>
      </c>
      <c r="I758">
        <v>2315</v>
      </c>
      <c r="J758" t="s">
        <v>280</v>
      </c>
      <c r="K758">
        <v>1</v>
      </c>
      <c r="L758" t="s">
        <v>210</v>
      </c>
      <c r="M758">
        <v>2023</v>
      </c>
      <c r="N758" t="s">
        <v>211</v>
      </c>
      <c r="O758">
        <v>12490.374</v>
      </c>
      <c r="P758">
        <v>12490.374</v>
      </c>
      <c r="Q758">
        <v>12490.374</v>
      </c>
      <c r="R758">
        <v>12490.374</v>
      </c>
      <c r="S758">
        <v>12490.374</v>
      </c>
      <c r="T758">
        <v>12490.374</v>
      </c>
      <c r="U758" t="s">
        <v>214</v>
      </c>
      <c r="V758">
        <v>0</v>
      </c>
      <c r="W758">
        <v>0</v>
      </c>
    </row>
    <row r="759" spans="1:23" x14ac:dyDescent="0.3">
      <c r="A759" t="s">
        <v>212</v>
      </c>
      <c r="H759">
        <v>2315</v>
      </c>
      <c r="I759">
        <v>2315</v>
      </c>
      <c r="J759" t="s">
        <v>280</v>
      </c>
      <c r="K759">
        <v>2</v>
      </c>
      <c r="L759" t="s">
        <v>210</v>
      </c>
      <c r="M759">
        <v>2023</v>
      </c>
      <c r="N759" t="s">
        <v>215</v>
      </c>
      <c r="O759">
        <v>11506.675999999999</v>
      </c>
      <c r="P759">
        <v>11506.675999999999</v>
      </c>
      <c r="Q759">
        <v>11506.675999999999</v>
      </c>
      <c r="R759">
        <v>11506.675999999999</v>
      </c>
      <c r="S759">
        <v>11506.675999999999</v>
      </c>
      <c r="T759">
        <v>11506.675999999999</v>
      </c>
      <c r="U759" t="s">
        <v>214</v>
      </c>
      <c r="V759">
        <v>0</v>
      </c>
      <c r="W759">
        <v>0</v>
      </c>
    </row>
    <row r="760" spans="1:23" x14ac:dyDescent="0.3">
      <c r="A760" t="s">
        <v>212</v>
      </c>
      <c r="H760">
        <v>2315</v>
      </c>
      <c r="I760">
        <v>2315</v>
      </c>
      <c r="J760" t="s">
        <v>280</v>
      </c>
      <c r="K760">
        <v>11</v>
      </c>
      <c r="L760" t="s">
        <v>216</v>
      </c>
      <c r="M760">
        <v>2023</v>
      </c>
      <c r="N760" t="s">
        <v>211</v>
      </c>
      <c r="O760">
        <v>12490.374</v>
      </c>
      <c r="P760">
        <v>12490.374</v>
      </c>
      <c r="Q760">
        <v>12490.374</v>
      </c>
      <c r="R760">
        <v>12490.374</v>
      </c>
      <c r="S760">
        <v>12490.374</v>
      </c>
      <c r="T760">
        <v>12490.374</v>
      </c>
      <c r="U760" t="s">
        <v>214</v>
      </c>
      <c r="V760">
        <v>0</v>
      </c>
      <c r="W760">
        <v>0</v>
      </c>
    </row>
    <row r="761" spans="1:23" x14ac:dyDescent="0.3">
      <c r="A761" t="s">
        <v>212</v>
      </c>
      <c r="H761">
        <v>2315</v>
      </c>
      <c r="I761">
        <v>2315</v>
      </c>
      <c r="J761" t="s">
        <v>280</v>
      </c>
      <c r="K761">
        <v>12</v>
      </c>
      <c r="L761" t="s">
        <v>216</v>
      </c>
      <c r="M761">
        <v>2023</v>
      </c>
      <c r="N761" t="s">
        <v>215</v>
      </c>
      <c r="O761">
        <v>11506.675999999999</v>
      </c>
      <c r="P761">
        <v>11506.675999999999</v>
      </c>
      <c r="Q761">
        <v>11506.675999999999</v>
      </c>
      <c r="R761">
        <v>11506.675999999999</v>
      </c>
      <c r="S761">
        <v>11506.675999999999</v>
      </c>
      <c r="T761">
        <v>11506.675999999999</v>
      </c>
      <c r="U761" t="s">
        <v>214</v>
      </c>
      <c r="V761">
        <v>0</v>
      </c>
      <c r="W761">
        <v>0</v>
      </c>
    </row>
    <row r="762" spans="1:23" x14ac:dyDescent="0.3">
      <c r="A762" t="s">
        <v>212</v>
      </c>
      <c r="H762">
        <v>2315</v>
      </c>
      <c r="I762">
        <v>2315</v>
      </c>
      <c r="J762" t="s">
        <v>280</v>
      </c>
      <c r="K762">
        <v>21</v>
      </c>
      <c r="L762" t="s">
        <v>217</v>
      </c>
      <c r="M762">
        <v>2023</v>
      </c>
      <c r="N762" t="s">
        <v>211</v>
      </c>
      <c r="O762">
        <v>3421074.4109999998</v>
      </c>
      <c r="P762">
        <v>3421074.4109999998</v>
      </c>
      <c r="Q762">
        <v>3421074.4109999998</v>
      </c>
      <c r="R762">
        <v>3421074.4109999998</v>
      </c>
      <c r="S762">
        <v>3421074.4109999998</v>
      </c>
      <c r="T762">
        <v>3421074.4109999998</v>
      </c>
      <c r="U762" t="s">
        <v>214</v>
      </c>
      <c r="V762">
        <v>6979.5</v>
      </c>
      <c r="W762">
        <v>6979.5</v>
      </c>
    </row>
    <row r="763" spans="1:23" x14ac:dyDescent="0.3">
      <c r="A763" t="s">
        <v>212</v>
      </c>
      <c r="H763">
        <v>2315</v>
      </c>
      <c r="I763">
        <v>2315</v>
      </c>
      <c r="J763" t="s">
        <v>280</v>
      </c>
      <c r="K763">
        <v>22</v>
      </c>
      <c r="L763" t="s">
        <v>217</v>
      </c>
      <c r="M763">
        <v>2023</v>
      </c>
      <c r="N763" t="s">
        <v>215</v>
      </c>
      <c r="O763">
        <v>3142875.8990000002</v>
      </c>
      <c r="P763">
        <v>3142875.8990000002</v>
      </c>
      <c r="Q763">
        <v>3142875.8990000002</v>
      </c>
      <c r="R763">
        <v>3142875.8990000002</v>
      </c>
      <c r="S763">
        <v>3142875.8990000002</v>
      </c>
      <c r="T763">
        <v>3142875.8990000002</v>
      </c>
      <c r="U763" t="s">
        <v>214</v>
      </c>
      <c r="V763">
        <v>6458.3140560000002</v>
      </c>
      <c r="W763">
        <v>6458.3140560000002</v>
      </c>
    </row>
    <row r="764" spans="1:23" x14ac:dyDescent="0.3">
      <c r="A764" t="s">
        <v>212</v>
      </c>
      <c r="H764">
        <v>2315</v>
      </c>
      <c r="I764">
        <v>2315</v>
      </c>
      <c r="J764" t="s">
        <v>280</v>
      </c>
      <c r="K764">
        <v>100</v>
      </c>
      <c r="L764" t="s">
        <v>210</v>
      </c>
      <c r="M764">
        <v>2022</v>
      </c>
      <c r="N764" t="s">
        <v>211</v>
      </c>
      <c r="O764">
        <v>7337.1869999999999</v>
      </c>
      <c r="P764">
        <v>7337.1869999999999</v>
      </c>
      <c r="Q764">
        <v>7337.1869999999999</v>
      </c>
      <c r="R764">
        <v>7337.1869999999999</v>
      </c>
      <c r="S764">
        <v>7337.1869999999999</v>
      </c>
      <c r="T764">
        <v>7337.1869999999999</v>
      </c>
      <c r="U764" t="s">
        <v>214</v>
      </c>
      <c r="V764">
        <v>0</v>
      </c>
      <c r="W764">
        <v>0</v>
      </c>
    </row>
    <row r="765" spans="1:23" x14ac:dyDescent="0.3">
      <c r="A765" t="s">
        <v>212</v>
      </c>
      <c r="H765">
        <v>2315</v>
      </c>
      <c r="I765">
        <v>2315</v>
      </c>
      <c r="J765" t="s">
        <v>280</v>
      </c>
      <c r="K765">
        <v>200</v>
      </c>
      <c r="L765" t="s">
        <v>210</v>
      </c>
      <c r="M765">
        <v>2022</v>
      </c>
      <c r="N765" t="s">
        <v>215</v>
      </c>
      <c r="O765">
        <v>6789.2911999999997</v>
      </c>
      <c r="P765">
        <v>6789.2911999999997</v>
      </c>
      <c r="Q765">
        <v>6789.2911999999997</v>
      </c>
      <c r="R765">
        <v>6789.2911999999997</v>
      </c>
      <c r="S765">
        <v>6789.2911999999997</v>
      </c>
      <c r="T765">
        <v>6789.2911999999997</v>
      </c>
      <c r="U765" t="s">
        <v>214</v>
      </c>
      <c r="V765">
        <v>0</v>
      </c>
      <c r="W765">
        <v>0</v>
      </c>
    </row>
    <row r="766" spans="1:23" x14ac:dyDescent="0.3">
      <c r="A766" t="s">
        <v>212</v>
      </c>
      <c r="H766">
        <v>2315</v>
      </c>
      <c r="I766">
        <v>2315</v>
      </c>
      <c r="J766" t="s">
        <v>280</v>
      </c>
      <c r="K766">
        <v>1100</v>
      </c>
      <c r="L766" t="s">
        <v>216</v>
      </c>
      <c r="M766">
        <v>2022</v>
      </c>
      <c r="N766" t="s">
        <v>211</v>
      </c>
      <c r="O766">
        <v>7337.1869999999999</v>
      </c>
      <c r="P766">
        <v>7337.1869999999999</v>
      </c>
      <c r="Q766">
        <v>7337.1869999999999</v>
      </c>
      <c r="R766">
        <v>7337.1869999999999</v>
      </c>
      <c r="S766">
        <v>7337.1869999999999</v>
      </c>
      <c r="T766">
        <v>7337.1869999999999</v>
      </c>
      <c r="U766" t="s">
        <v>214</v>
      </c>
      <c r="V766">
        <v>0</v>
      </c>
      <c r="W766">
        <v>0</v>
      </c>
    </row>
    <row r="767" spans="1:23" x14ac:dyDescent="0.3">
      <c r="A767" t="s">
        <v>212</v>
      </c>
      <c r="H767">
        <v>2315</v>
      </c>
      <c r="I767">
        <v>2315</v>
      </c>
      <c r="J767" t="s">
        <v>280</v>
      </c>
      <c r="K767">
        <v>1200</v>
      </c>
      <c r="L767" t="s">
        <v>216</v>
      </c>
      <c r="M767">
        <v>2022</v>
      </c>
      <c r="N767" t="s">
        <v>215</v>
      </c>
      <c r="O767">
        <v>6789.2911999999997</v>
      </c>
      <c r="P767">
        <v>6789.2911999999997</v>
      </c>
      <c r="Q767">
        <v>6789.2911999999997</v>
      </c>
      <c r="R767">
        <v>6789.2911999999997</v>
      </c>
      <c r="S767">
        <v>6789.2911999999997</v>
      </c>
      <c r="T767">
        <v>6789.2911999999997</v>
      </c>
      <c r="U767" t="s">
        <v>214</v>
      </c>
      <c r="V767">
        <v>0</v>
      </c>
      <c r="W767">
        <v>0</v>
      </c>
    </row>
    <row r="768" spans="1:23" x14ac:dyDescent="0.3">
      <c r="A768" t="s">
        <v>212</v>
      </c>
      <c r="H768">
        <v>2315</v>
      </c>
      <c r="I768">
        <v>2315</v>
      </c>
      <c r="J768" t="s">
        <v>280</v>
      </c>
      <c r="K768">
        <v>2100</v>
      </c>
      <c r="L768" t="s">
        <v>217</v>
      </c>
      <c r="M768">
        <v>2022</v>
      </c>
      <c r="N768" t="s">
        <v>211</v>
      </c>
      <c r="O768">
        <v>3045837.5109999999</v>
      </c>
      <c r="P768">
        <v>3045837.5109999999</v>
      </c>
      <c r="Q768">
        <v>3045837.5109999999</v>
      </c>
      <c r="R768">
        <v>3045837.5109999999</v>
      </c>
      <c r="S768">
        <v>3045837.5109999999</v>
      </c>
      <c r="T768">
        <v>3045837.5109999999</v>
      </c>
      <c r="U768" t="s">
        <v>214</v>
      </c>
      <c r="V768">
        <v>130</v>
      </c>
      <c r="W768">
        <v>130</v>
      </c>
    </row>
    <row r="769" spans="1:23" x14ac:dyDescent="0.3">
      <c r="A769" t="s">
        <v>212</v>
      </c>
      <c r="H769">
        <v>2315</v>
      </c>
      <c r="I769">
        <v>2315</v>
      </c>
      <c r="J769" t="s">
        <v>280</v>
      </c>
      <c r="K769">
        <v>2200</v>
      </c>
      <c r="L769" t="s">
        <v>217</v>
      </c>
      <c r="M769">
        <v>2022</v>
      </c>
      <c r="N769" t="s">
        <v>215</v>
      </c>
      <c r="O769">
        <v>2794505.5129999998</v>
      </c>
      <c r="P769">
        <v>2794505.5129999998</v>
      </c>
      <c r="Q769">
        <v>2794505.5129999998</v>
      </c>
      <c r="R769">
        <v>2794505.5129999998</v>
      </c>
      <c r="S769">
        <v>2794505.5129999998</v>
      </c>
      <c r="T769">
        <v>2794505.5129999998</v>
      </c>
      <c r="U769" t="s">
        <v>214</v>
      </c>
      <c r="V769">
        <v>120.2924031</v>
      </c>
      <c r="W769">
        <v>120.2924031</v>
      </c>
    </row>
    <row r="770" spans="1:23" x14ac:dyDescent="0.3">
      <c r="A770" t="s">
        <v>212</v>
      </c>
      <c r="H770">
        <v>2400</v>
      </c>
      <c r="I770">
        <v>2400</v>
      </c>
      <c r="J770" t="s">
        <v>281</v>
      </c>
      <c r="K770">
        <v>1</v>
      </c>
      <c r="L770" t="s">
        <v>210</v>
      </c>
      <c r="M770">
        <v>2023</v>
      </c>
      <c r="N770" t="s">
        <v>211</v>
      </c>
      <c r="O770">
        <v>12490.374</v>
      </c>
      <c r="P770">
        <v>12490.374</v>
      </c>
      <c r="Q770">
        <v>12490.374</v>
      </c>
      <c r="R770">
        <v>12490.374</v>
      </c>
      <c r="S770">
        <v>12490.374</v>
      </c>
      <c r="T770">
        <v>12490.374</v>
      </c>
      <c r="U770" t="s">
        <v>214</v>
      </c>
      <c r="V770">
        <v>0</v>
      </c>
      <c r="W770">
        <v>0</v>
      </c>
    </row>
    <row r="771" spans="1:23" x14ac:dyDescent="0.3">
      <c r="A771" t="s">
        <v>212</v>
      </c>
      <c r="H771">
        <v>2400</v>
      </c>
      <c r="I771">
        <v>2400</v>
      </c>
      <c r="J771" t="s">
        <v>281</v>
      </c>
      <c r="K771">
        <v>2</v>
      </c>
      <c r="L771" t="s">
        <v>210</v>
      </c>
      <c r="M771">
        <v>2023</v>
      </c>
      <c r="N771" t="s">
        <v>215</v>
      </c>
      <c r="O771">
        <v>11506.675999999999</v>
      </c>
      <c r="P771">
        <v>11506.675999999999</v>
      </c>
      <c r="Q771">
        <v>11506.675999999999</v>
      </c>
      <c r="R771">
        <v>11506.675999999999</v>
      </c>
      <c r="S771">
        <v>11506.675999999999</v>
      </c>
      <c r="T771">
        <v>11506.675999999999</v>
      </c>
      <c r="U771" t="s">
        <v>214</v>
      </c>
      <c r="V771">
        <v>0</v>
      </c>
      <c r="W771">
        <v>0</v>
      </c>
    </row>
    <row r="772" spans="1:23" x14ac:dyDescent="0.3">
      <c r="A772" t="s">
        <v>212</v>
      </c>
      <c r="H772">
        <v>2400</v>
      </c>
      <c r="I772">
        <v>2400</v>
      </c>
      <c r="J772" t="s">
        <v>281</v>
      </c>
      <c r="K772">
        <v>11</v>
      </c>
      <c r="L772" t="s">
        <v>216</v>
      </c>
      <c r="M772">
        <v>2023</v>
      </c>
      <c r="N772" t="s">
        <v>211</v>
      </c>
      <c r="O772">
        <v>12490.374</v>
      </c>
      <c r="P772">
        <v>12490.374</v>
      </c>
      <c r="Q772">
        <v>12490.374</v>
      </c>
      <c r="R772">
        <v>12490.374</v>
      </c>
      <c r="S772">
        <v>12490.374</v>
      </c>
      <c r="T772">
        <v>12490.374</v>
      </c>
      <c r="U772" t="s">
        <v>214</v>
      </c>
      <c r="V772">
        <v>0</v>
      </c>
      <c r="W772">
        <v>0</v>
      </c>
    </row>
    <row r="773" spans="1:23" x14ac:dyDescent="0.3">
      <c r="A773" t="s">
        <v>212</v>
      </c>
      <c r="H773">
        <v>2400</v>
      </c>
      <c r="I773">
        <v>2400</v>
      </c>
      <c r="J773" t="s">
        <v>281</v>
      </c>
      <c r="K773">
        <v>12</v>
      </c>
      <c r="L773" t="s">
        <v>216</v>
      </c>
      <c r="M773">
        <v>2023</v>
      </c>
      <c r="N773" t="s">
        <v>215</v>
      </c>
      <c r="O773">
        <v>11506.675999999999</v>
      </c>
      <c r="P773">
        <v>11506.675999999999</v>
      </c>
      <c r="Q773">
        <v>11506.675999999999</v>
      </c>
      <c r="R773">
        <v>11506.675999999999</v>
      </c>
      <c r="S773">
        <v>11506.675999999999</v>
      </c>
      <c r="T773">
        <v>11506.675999999999</v>
      </c>
      <c r="U773" t="s">
        <v>214</v>
      </c>
      <c r="V773">
        <v>0</v>
      </c>
      <c r="W773">
        <v>0</v>
      </c>
    </row>
    <row r="774" spans="1:23" x14ac:dyDescent="0.3">
      <c r="A774" t="s">
        <v>212</v>
      </c>
      <c r="H774">
        <v>2400</v>
      </c>
      <c r="I774">
        <v>2400</v>
      </c>
      <c r="J774" t="s">
        <v>281</v>
      </c>
      <c r="K774">
        <v>21</v>
      </c>
      <c r="L774" t="s">
        <v>217</v>
      </c>
      <c r="M774">
        <v>2023</v>
      </c>
      <c r="N774" t="s">
        <v>211</v>
      </c>
      <c r="O774">
        <v>3421074.4109999998</v>
      </c>
      <c r="P774">
        <v>3421074.4109999998</v>
      </c>
      <c r="Q774">
        <v>3421074.4109999998</v>
      </c>
      <c r="R774">
        <v>3421074.4109999998</v>
      </c>
      <c r="S774">
        <v>3421074.4109999998</v>
      </c>
      <c r="T774">
        <v>3421074.4109999998</v>
      </c>
      <c r="U774" t="s">
        <v>214</v>
      </c>
      <c r="V774">
        <v>0</v>
      </c>
      <c r="W774">
        <v>0</v>
      </c>
    </row>
    <row r="775" spans="1:23" x14ac:dyDescent="0.3">
      <c r="A775" t="s">
        <v>212</v>
      </c>
      <c r="H775">
        <v>2400</v>
      </c>
      <c r="I775">
        <v>2400</v>
      </c>
      <c r="J775" t="s">
        <v>281</v>
      </c>
      <c r="K775">
        <v>22</v>
      </c>
      <c r="L775" t="s">
        <v>217</v>
      </c>
      <c r="M775">
        <v>2023</v>
      </c>
      <c r="N775" t="s">
        <v>215</v>
      </c>
      <c r="O775">
        <v>3142875.8990000002</v>
      </c>
      <c r="P775">
        <v>3142875.8990000002</v>
      </c>
      <c r="Q775">
        <v>3142875.8990000002</v>
      </c>
      <c r="R775">
        <v>3142875.8990000002</v>
      </c>
      <c r="S775">
        <v>3142875.8990000002</v>
      </c>
      <c r="T775">
        <v>3142875.8990000002</v>
      </c>
      <c r="U775" t="s">
        <v>214</v>
      </c>
      <c r="V775">
        <v>0</v>
      </c>
      <c r="W775">
        <v>0</v>
      </c>
    </row>
    <row r="776" spans="1:23" x14ac:dyDescent="0.3">
      <c r="A776" t="s">
        <v>212</v>
      </c>
      <c r="H776">
        <v>2400</v>
      </c>
      <c r="I776">
        <v>2400</v>
      </c>
      <c r="J776" t="s">
        <v>281</v>
      </c>
      <c r="K776">
        <v>100</v>
      </c>
      <c r="L776" t="s">
        <v>210</v>
      </c>
      <c r="M776">
        <v>2022</v>
      </c>
      <c r="N776" t="s">
        <v>211</v>
      </c>
      <c r="O776">
        <v>7337.1869999999999</v>
      </c>
      <c r="P776">
        <v>7337.1869999999999</v>
      </c>
      <c r="Q776">
        <v>7337.1869999999999</v>
      </c>
      <c r="R776">
        <v>7337.1869999999999</v>
      </c>
      <c r="S776">
        <v>7337.1869999999999</v>
      </c>
      <c r="T776">
        <v>7337.1869999999999</v>
      </c>
      <c r="U776" t="s">
        <v>214</v>
      </c>
      <c r="V776">
        <v>0</v>
      </c>
      <c r="W776">
        <v>0</v>
      </c>
    </row>
    <row r="777" spans="1:23" x14ac:dyDescent="0.3">
      <c r="A777" t="s">
        <v>212</v>
      </c>
      <c r="H777">
        <v>2400</v>
      </c>
      <c r="I777">
        <v>2400</v>
      </c>
      <c r="J777" t="s">
        <v>281</v>
      </c>
      <c r="K777">
        <v>200</v>
      </c>
      <c r="L777" t="s">
        <v>210</v>
      </c>
      <c r="M777">
        <v>2022</v>
      </c>
      <c r="N777" t="s">
        <v>215</v>
      </c>
      <c r="O777">
        <v>6789.2911999999997</v>
      </c>
      <c r="P777">
        <v>6789.2911999999997</v>
      </c>
      <c r="Q777">
        <v>6789.2911999999997</v>
      </c>
      <c r="R777">
        <v>6789.2911999999997</v>
      </c>
      <c r="S777">
        <v>6789.2911999999997</v>
      </c>
      <c r="T777">
        <v>6789.2911999999997</v>
      </c>
      <c r="U777" t="s">
        <v>214</v>
      </c>
      <c r="V777">
        <v>0</v>
      </c>
      <c r="W777">
        <v>0</v>
      </c>
    </row>
    <row r="778" spans="1:23" x14ac:dyDescent="0.3">
      <c r="A778" t="s">
        <v>212</v>
      </c>
      <c r="H778">
        <v>2400</v>
      </c>
      <c r="I778">
        <v>2400</v>
      </c>
      <c r="J778" t="s">
        <v>281</v>
      </c>
      <c r="K778">
        <v>1100</v>
      </c>
      <c r="L778" t="s">
        <v>216</v>
      </c>
      <c r="M778">
        <v>2022</v>
      </c>
      <c r="N778" t="s">
        <v>211</v>
      </c>
      <c r="O778">
        <v>7337.1869999999999</v>
      </c>
      <c r="P778">
        <v>7337.1869999999999</v>
      </c>
      <c r="Q778">
        <v>7337.1869999999999</v>
      </c>
      <c r="R778">
        <v>7337.1869999999999</v>
      </c>
      <c r="S778">
        <v>7337.1869999999999</v>
      </c>
      <c r="T778">
        <v>7337.1869999999999</v>
      </c>
      <c r="U778" t="s">
        <v>214</v>
      </c>
      <c r="V778">
        <v>0</v>
      </c>
      <c r="W778">
        <v>0</v>
      </c>
    </row>
    <row r="779" spans="1:23" x14ac:dyDescent="0.3">
      <c r="A779" t="s">
        <v>212</v>
      </c>
      <c r="H779">
        <v>2400</v>
      </c>
      <c r="I779">
        <v>2400</v>
      </c>
      <c r="J779" t="s">
        <v>281</v>
      </c>
      <c r="K779">
        <v>1200</v>
      </c>
      <c r="L779" t="s">
        <v>216</v>
      </c>
      <c r="M779">
        <v>2022</v>
      </c>
      <c r="N779" t="s">
        <v>215</v>
      </c>
      <c r="O779">
        <v>6789.2911999999997</v>
      </c>
      <c r="P779">
        <v>6789.2911999999997</v>
      </c>
      <c r="Q779">
        <v>6789.2911999999997</v>
      </c>
      <c r="R779">
        <v>6789.2911999999997</v>
      </c>
      <c r="S779">
        <v>6789.2911999999997</v>
      </c>
      <c r="T779">
        <v>6789.2911999999997</v>
      </c>
      <c r="U779" t="s">
        <v>214</v>
      </c>
      <c r="V779">
        <v>0</v>
      </c>
      <c r="W779">
        <v>0</v>
      </c>
    </row>
    <row r="780" spans="1:23" x14ac:dyDescent="0.3">
      <c r="A780" t="s">
        <v>212</v>
      </c>
      <c r="H780">
        <v>2400</v>
      </c>
      <c r="I780">
        <v>2400</v>
      </c>
      <c r="J780" t="s">
        <v>281</v>
      </c>
      <c r="K780">
        <v>2100</v>
      </c>
      <c r="L780" t="s">
        <v>217</v>
      </c>
      <c r="M780">
        <v>2022</v>
      </c>
      <c r="N780" t="s">
        <v>211</v>
      </c>
      <c r="O780">
        <v>3045837.5109999999</v>
      </c>
      <c r="P780">
        <v>3045837.5109999999</v>
      </c>
      <c r="Q780">
        <v>3045837.5109999999</v>
      </c>
      <c r="R780">
        <v>3045837.5109999999</v>
      </c>
      <c r="S780">
        <v>3045837.5109999999</v>
      </c>
      <c r="T780">
        <v>3045837.5109999999</v>
      </c>
      <c r="U780" t="s">
        <v>214</v>
      </c>
      <c r="V780">
        <v>0</v>
      </c>
      <c r="W780">
        <v>0</v>
      </c>
    </row>
    <row r="781" spans="1:23" x14ac:dyDescent="0.3">
      <c r="A781" t="s">
        <v>212</v>
      </c>
      <c r="H781">
        <v>2400</v>
      </c>
      <c r="I781">
        <v>2400</v>
      </c>
      <c r="J781" t="s">
        <v>281</v>
      </c>
      <c r="K781">
        <v>2200</v>
      </c>
      <c r="L781" t="s">
        <v>217</v>
      </c>
      <c r="M781">
        <v>2022</v>
      </c>
      <c r="N781" t="s">
        <v>215</v>
      </c>
      <c r="O781">
        <v>2794505.5129999998</v>
      </c>
      <c r="P781">
        <v>2794505.5129999998</v>
      </c>
      <c r="Q781">
        <v>2794505.5129999998</v>
      </c>
      <c r="R781">
        <v>2794505.5129999998</v>
      </c>
      <c r="S781">
        <v>2794505.5129999998</v>
      </c>
      <c r="T781">
        <v>2794505.5129999998</v>
      </c>
      <c r="U781" t="s">
        <v>214</v>
      </c>
      <c r="V781">
        <v>0</v>
      </c>
      <c r="W781">
        <v>0</v>
      </c>
    </row>
    <row r="782" spans="1:23" x14ac:dyDescent="0.3">
      <c r="A782" t="s">
        <v>212</v>
      </c>
      <c r="H782">
        <v>2402</v>
      </c>
      <c r="I782">
        <v>2402</v>
      </c>
      <c r="J782" t="s">
        <v>282</v>
      </c>
      <c r="K782">
        <v>1</v>
      </c>
      <c r="L782" t="s">
        <v>210</v>
      </c>
      <c r="M782">
        <v>2023</v>
      </c>
      <c r="N782" t="s">
        <v>211</v>
      </c>
      <c r="O782">
        <v>12490.374</v>
      </c>
      <c r="P782">
        <v>12490.374</v>
      </c>
      <c r="Q782">
        <v>12490.374</v>
      </c>
      <c r="R782">
        <v>12490.374</v>
      </c>
      <c r="S782">
        <v>12490.374</v>
      </c>
      <c r="T782">
        <v>12490.374</v>
      </c>
      <c r="U782" t="s">
        <v>214</v>
      </c>
      <c r="V782">
        <v>0</v>
      </c>
      <c r="W782">
        <v>0</v>
      </c>
    </row>
    <row r="783" spans="1:23" x14ac:dyDescent="0.3">
      <c r="A783" t="s">
        <v>212</v>
      </c>
      <c r="H783">
        <v>2402</v>
      </c>
      <c r="I783">
        <v>2402</v>
      </c>
      <c r="J783" t="s">
        <v>282</v>
      </c>
      <c r="K783">
        <v>2</v>
      </c>
      <c r="L783" t="s">
        <v>210</v>
      </c>
      <c r="M783">
        <v>2023</v>
      </c>
      <c r="N783" t="s">
        <v>215</v>
      </c>
      <c r="O783">
        <v>11506.675999999999</v>
      </c>
      <c r="P783">
        <v>11506.675999999999</v>
      </c>
      <c r="Q783">
        <v>11506.675999999999</v>
      </c>
      <c r="R783">
        <v>11506.675999999999</v>
      </c>
      <c r="S783">
        <v>11506.675999999999</v>
      </c>
      <c r="T783">
        <v>11506.675999999999</v>
      </c>
      <c r="U783" t="s">
        <v>214</v>
      </c>
      <c r="V783">
        <v>0</v>
      </c>
      <c r="W783">
        <v>0</v>
      </c>
    </row>
    <row r="784" spans="1:23" x14ac:dyDescent="0.3">
      <c r="A784" t="s">
        <v>212</v>
      </c>
      <c r="H784">
        <v>2402</v>
      </c>
      <c r="I784">
        <v>2402</v>
      </c>
      <c r="J784" t="s">
        <v>282</v>
      </c>
      <c r="K784">
        <v>11</v>
      </c>
      <c r="L784" t="s">
        <v>216</v>
      </c>
      <c r="M784">
        <v>2023</v>
      </c>
      <c r="N784" t="s">
        <v>211</v>
      </c>
      <c r="O784">
        <v>12490.374</v>
      </c>
      <c r="P784">
        <v>12490.374</v>
      </c>
      <c r="Q784">
        <v>12490.374</v>
      </c>
      <c r="R784">
        <v>12490.374</v>
      </c>
      <c r="S784">
        <v>12490.374</v>
      </c>
      <c r="T784">
        <v>12490.374</v>
      </c>
      <c r="U784" t="s">
        <v>214</v>
      </c>
      <c r="V784">
        <v>0</v>
      </c>
      <c r="W784">
        <v>0</v>
      </c>
    </row>
    <row r="785" spans="1:23" x14ac:dyDescent="0.3">
      <c r="A785" t="s">
        <v>212</v>
      </c>
      <c r="H785">
        <v>2402</v>
      </c>
      <c r="I785">
        <v>2402</v>
      </c>
      <c r="J785" t="s">
        <v>282</v>
      </c>
      <c r="K785">
        <v>12</v>
      </c>
      <c r="L785" t="s">
        <v>216</v>
      </c>
      <c r="M785">
        <v>2023</v>
      </c>
      <c r="N785" t="s">
        <v>215</v>
      </c>
      <c r="O785">
        <v>11506.675999999999</v>
      </c>
      <c r="P785">
        <v>11506.675999999999</v>
      </c>
      <c r="Q785">
        <v>11506.675999999999</v>
      </c>
      <c r="R785">
        <v>11506.675999999999</v>
      </c>
      <c r="S785">
        <v>11506.675999999999</v>
      </c>
      <c r="T785">
        <v>11506.675999999999</v>
      </c>
      <c r="U785" t="s">
        <v>214</v>
      </c>
      <c r="V785">
        <v>0</v>
      </c>
      <c r="W785">
        <v>0</v>
      </c>
    </row>
    <row r="786" spans="1:23" x14ac:dyDescent="0.3">
      <c r="A786" t="s">
        <v>212</v>
      </c>
      <c r="H786">
        <v>2402</v>
      </c>
      <c r="I786">
        <v>2402</v>
      </c>
      <c r="J786" t="s">
        <v>282</v>
      </c>
      <c r="K786">
        <v>21</v>
      </c>
      <c r="L786" t="s">
        <v>217</v>
      </c>
      <c r="M786">
        <v>2023</v>
      </c>
      <c r="N786" t="s">
        <v>211</v>
      </c>
      <c r="O786">
        <v>3421074.4109999998</v>
      </c>
      <c r="P786">
        <v>3421074.4109999998</v>
      </c>
      <c r="Q786">
        <v>3421074.4109999998</v>
      </c>
      <c r="R786">
        <v>3421074.4109999998</v>
      </c>
      <c r="S786">
        <v>3421074.4109999998</v>
      </c>
      <c r="T786">
        <v>3421074.4109999998</v>
      </c>
      <c r="U786" t="s">
        <v>214</v>
      </c>
      <c r="V786">
        <v>0</v>
      </c>
      <c r="W786">
        <v>0</v>
      </c>
    </row>
    <row r="787" spans="1:23" x14ac:dyDescent="0.3">
      <c r="A787" t="s">
        <v>212</v>
      </c>
      <c r="H787">
        <v>2402</v>
      </c>
      <c r="I787">
        <v>2402</v>
      </c>
      <c r="J787" t="s">
        <v>282</v>
      </c>
      <c r="K787">
        <v>22</v>
      </c>
      <c r="L787" t="s">
        <v>217</v>
      </c>
      <c r="M787">
        <v>2023</v>
      </c>
      <c r="N787" t="s">
        <v>215</v>
      </c>
      <c r="O787">
        <v>3142875.8990000002</v>
      </c>
      <c r="P787">
        <v>3142875.8990000002</v>
      </c>
      <c r="Q787">
        <v>3142875.8990000002</v>
      </c>
      <c r="R787">
        <v>3142875.8990000002</v>
      </c>
      <c r="S787">
        <v>3142875.8990000002</v>
      </c>
      <c r="T787">
        <v>3142875.8990000002</v>
      </c>
      <c r="U787" t="s">
        <v>214</v>
      </c>
      <c r="V787">
        <v>0</v>
      </c>
      <c r="W787">
        <v>0</v>
      </c>
    </row>
    <row r="788" spans="1:23" x14ac:dyDescent="0.3">
      <c r="A788" t="s">
        <v>212</v>
      </c>
      <c r="H788">
        <v>2402</v>
      </c>
      <c r="I788">
        <v>2402</v>
      </c>
      <c r="J788" t="s">
        <v>282</v>
      </c>
      <c r="K788">
        <v>100</v>
      </c>
      <c r="L788" t="s">
        <v>210</v>
      </c>
      <c r="M788">
        <v>2022</v>
      </c>
      <c r="N788" t="s">
        <v>211</v>
      </c>
      <c r="O788">
        <v>7337.1869999999999</v>
      </c>
      <c r="P788">
        <v>7337.1869999999999</v>
      </c>
      <c r="Q788">
        <v>7337.1869999999999</v>
      </c>
      <c r="R788">
        <v>7337.1869999999999</v>
      </c>
      <c r="S788">
        <v>7337.1869999999999</v>
      </c>
      <c r="T788">
        <v>7337.1869999999999</v>
      </c>
      <c r="U788" t="s">
        <v>214</v>
      </c>
      <c r="V788">
        <v>0</v>
      </c>
      <c r="W788">
        <v>0</v>
      </c>
    </row>
    <row r="789" spans="1:23" x14ac:dyDescent="0.3">
      <c r="A789" t="s">
        <v>212</v>
      </c>
      <c r="H789">
        <v>2402</v>
      </c>
      <c r="I789">
        <v>2402</v>
      </c>
      <c r="J789" t="s">
        <v>282</v>
      </c>
      <c r="K789">
        <v>200</v>
      </c>
      <c r="L789" t="s">
        <v>210</v>
      </c>
      <c r="M789">
        <v>2022</v>
      </c>
      <c r="N789" t="s">
        <v>215</v>
      </c>
      <c r="O789">
        <v>6789.2911999999997</v>
      </c>
      <c r="P789">
        <v>6789.2911999999997</v>
      </c>
      <c r="Q789">
        <v>6789.2911999999997</v>
      </c>
      <c r="R789">
        <v>6789.2911999999997</v>
      </c>
      <c r="S789">
        <v>6789.2911999999997</v>
      </c>
      <c r="T789">
        <v>6789.2911999999997</v>
      </c>
      <c r="U789" t="s">
        <v>214</v>
      </c>
      <c r="V789">
        <v>0</v>
      </c>
      <c r="W789">
        <v>0</v>
      </c>
    </row>
    <row r="790" spans="1:23" x14ac:dyDescent="0.3">
      <c r="A790" t="s">
        <v>212</v>
      </c>
      <c r="H790">
        <v>2402</v>
      </c>
      <c r="I790">
        <v>2402</v>
      </c>
      <c r="J790" t="s">
        <v>282</v>
      </c>
      <c r="K790">
        <v>1100</v>
      </c>
      <c r="L790" t="s">
        <v>216</v>
      </c>
      <c r="M790">
        <v>2022</v>
      </c>
      <c r="N790" t="s">
        <v>211</v>
      </c>
      <c r="O790">
        <v>7337.1869999999999</v>
      </c>
      <c r="P790">
        <v>7337.1869999999999</v>
      </c>
      <c r="Q790">
        <v>7337.1869999999999</v>
      </c>
      <c r="R790">
        <v>7337.1869999999999</v>
      </c>
      <c r="S790">
        <v>7337.1869999999999</v>
      </c>
      <c r="T790">
        <v>7337.1869999999999</v>
      </c>
      <c r="U790" t="s">
        <v>214</v>
      </c>
      <c r="V790">
        <v>0</v>
      </c>
      <c r="W790">
        <v>0</v>
      </c>
    </row>
    <row r="791" spans="1:23" x14ac:dyDescent="0.3">
      <c r="A791" t="s">
        <v>212</v>
      </c>
      <c r="H791">
        <v>2402</v>
      </c>
      <c r="I791">
        <v>2402</v>
      </c>
      <c r="J791" t="s">
        <v>282</v>
      </c>
      <c r="K791">
        <v>1200</v>
      </c>
      <c r="L791" t="s">
        <v>216</v>
      </c>
      <c r="M791">
        <v>2022</v>
      </c>
      <c r="N791" t="s">
        <v>215</v>
      </c>
      <c r="O791">
        <v>6789.2911999999997</v>
      </c>
      <c r="P791">
        <v>6789.2911999999997</v>
      </c>
      <c r="Q791">
        <v>6789.2911999999997</v>
      </c>
      <c r="R791">
        <v>6789.2911999999997</v>
      </c>
      <c r="S791">
        <v>6789.2911999999997</v>
      </c>
      <c r="T791">
        <v>6789.2911999999997</v>
      </c>
      <c r="U791" t="s">
        <v>214</v>
      </c>
      <c r="V791">
        <v>0</v>
      </c>
      <c r="W791">
        <v>0</v>
      </c>
    </row>
    <row r="792" spans="1:23" x14ac:dyDescent="0.3">
      <c r="A792" t="s">
        <v>212</v>
      </c>
      <c r="H792">
        <v>2402</v>
      </c>
      <c r="I792">
        <v>2402</v>
      </c>
      <c r="J792" t="s">
        <v>282</v>
      </c>
      <c r="K792">
        <v>2100</v>
      </c>
      <c r="L792" t="s">
        <v>217</v>
      </c>
      <c r="M792">
        <v>2022</v>
      </c>
      <c r="N792" t="s">
        <v>211</v>
      </c>
      <c r="O792">
        <v>3045837.5109999999</v>
      </c>
      <c r="P792">
        <v>3045837.5109999999</v>
      </c>
      <c r="Q792">
        <v>3045837.5109999999</v>
      </c>
      <c r="R792">
        <v>3045837.5109999999</v>
      </c>
      <c r="S792">
        <v>3045837.5109999999</v>
      </c>
      <c r="T792">
        <v>3045837.5109999999</v>
      </c>
      <c r="U792" t="s">
        <v>214</v>
      </c>
      <c r="V792">
        <v>0</v>
      </c>
      <c r="W792">
        <v>0</v>
      </c>
    </row>
    <row r="793" spans="1:23" x14ac:dyDescent="0.3">
      <c r="A793" t="s">
        <v>212</v>
      </c>
      <c r="H793">
        <v>2402</v>
      </c>
      <c r="I793">
        <v>2402</v>
      </c>
      <c r="J793" t="s">
        <v>282</v>
      </c>
      <c r="K793">
        <v>2200</v>
      </c>
      <c r="L793" t="s">
        <v>217</v>
      </c>
      <c r="M793">
        <v>2022</v>
      </c>
      <c r="N793" t="s">
        <v>215</v>
      </c>
      <c r="O793">
        <v>2794505.5129999998</v>
      </c>
      <c r="P793">
        <v>2794505.5129999998</v>
      </c>
      <c r="Q793">
        <v>2794505.5129999998</v>
      </c>
      <c r="R793">
        <v>2794505.5129999998</v>
      </c>
      <c r="S793">
        <v>2794505.5129999998</v>
      </c>
      <c r="T793">
        <v>2794505.5129999998</v>
      </c>
      <c r="U793" t="s">
        <v>214</v>
      </c>
      <c r="V793">
        <v>0</v>
      </c>
      <c r="W793">
        <v>0</v>
      </c>
    </row>
    <row r="794" spans="1:23" x14ac:dyDescent="0.3">
      <c r="A794" t="s">
        <v>212</v>
      </c>
      <c r="H794">
        <v>2500</v>
      </c>
      <c r="I794">
        <v>2500</v>
      </c>
      <c r="J794" t="s">
        <v>283</v>
      </c>
      <c r="K794">
        <v>1</v>
      </c>
      <c r="L794" t="s">
        <v>210</v>
      </c>
      <c r="M794">
        <v>2023</v>
      </c>
      <c r="N794" t="s">
        <v>211</v>
      </c>
      <c r="O794">
        <v>12490.374</v>
      </c>
      <c r="P794">
        <v>12490.374</v>
      </c>
      <c r="Q794">
        <v>12490.374</v>
      </c>
      <c r="R794">
        <v>12490.374</v>
      </c>
      <c r="S794">
        <v>12490.374</v>
      </c>
      <c r="T794">
        <v>12490.374</v>
      </c>
      <c r="U794" t="s">
        <v>214</v>
      </c>
      <c r="V794">
        <v>0</v>
      </c>
      <c r="W794">
        <v>0</v>
      </c>
    </row>
    <row r="795" spans="1:23" x14ac:dyDescent="0.3">
      <c r="A795" t="s">
        <v>212</v>
      </c>
      <c r="H795">
        <v>2500</v>
      </c>
      <c r="I795">
        <v>2500</v>
      </c>
      <c r="J795" t="s">
        <v>283</v>
      </c>
      <c r="K795">
        <v>2</v>
      </c>
      <c r="L795" t="s">
        <v>210</v>
      </c>
      <c r="M795">
        <v>2023</v>
      </c>
      <c r="N795" t="s">
        <v>215</v>
      </c>
      <c r="O795">
        <v>11506.675999999999</v>
      </c>
      <c r="P795">
        <v>11506.675999999999</v>
      </c>
      <c r="Q795">
        <v>11506.675999999999</v>
      </c>
      <c r="R795">
        <v>11506.675999999999</v>
      </c>
      <c r="S795">
        <v>11506.675999999999</v>
      </c>
      <c r="T795">
        <v>11506.675999999999</v>
      </c>
      <c r="U795" t="s">
        <v>214</v>
      </c>
      <c r="V795">
        <v>0</v>
      </c>
      <c r="W795">
        <v>0</v>
      </c>
    </row>
    <row r="796" spans="1:23" x14ac:dyDescent="0.3">
      <c r="A796" t="s">
        <v>212</v>
      </c>
      <c r="H796">
        <v>2500</v>
      </c>
      <c r="I796">
        <v>2500</v>
      </c>
      <c r="J796" t="s">
        <v>283</v>
      </c>
      <c r="K796">
        <v>11</v>
      </c>
      <c r="L796" t="s">
        <v>216</v>
      </c>
      <c r="M796">
        <v>2023</v>
      </c>
      <c r="N796" t="s">
        <v>211</v>
      </c>
      <c r="O796">
        <v>12490.374</v>
      </c>
      <c r="P796">
        <v>12490.374</v>
      </c>
      <c r="Q796">
        <v>12490.374</v>
      </c>
      <c r="R796">
        <v>12490.374</v>
      </c>
      <c r="S796">
        <v>12490.374</v>
      </c>
      <c r="T796">
        <v>12490.374</v>
      </c>
      <c r="U796" t="s">
        <v>214</v>
      </c>
      <c r="V796">
        <v>0</v>
      </c>
      <c r="W796">
        <v>0</v>
      </c>
    </row>
    <row r="797" spans="1:23" x14ac:dyDescent="0.3">
      <c r="A797" t="s">
        <v>212</v>
      </c>
      <c r="H797">
        <v>2500</v>
      </c>
      <c r="I797">
        <v>2500</v>
      </c>
      <c r="J797" t="s">
        <v>283</v>
      </c>
      <c r="K797">
        <v>12</v>
      </c>
      <c r="L797" t="s">
        <v>216</v>
      </c>
      <c r="M797">
        <v>2023</v>
      </c>
      <c r="N797" t="s">
        <v>215</v>
      </c>
      <c r="O797">
        <v>11506.675999999999</v>
      </c>
      <c r="P797">
        <v>11506.675999999999</v>
      </c>
      <c r="Q797">
        <v>11506.675999999999</v>
      </c>
      <c r="R797">
        <v>11506.675999999999</v>
      </c>
      <c r="S797">
        <v>11506.675999999999</v>
      </c>
      <c r="T797">
        <v>11506.675999999999</v>
      </c>
      <c r="U797" t="s">
        <v>214</v>
      </c>
      <c r="V797">
        <v>0</v>
      </c>
      <c r="W797">
        <v>0</v>
      </c>
    </row>
    <row r="798" spans="1:23" x14ac:dyDescent="0.3">
      <c r="A798" t="s">
        <v>212</v>
      </c>
      <c r="H798">
        <v>2500</v>
      </c>
      <c r="I798">
        <v>2500</v>
      </c>
      <c r="J798" t="s">
        <v>283</v>
      </c>
      <c r="K798">
        <v>21</v>
      </c>
      <c r="L798" t="s">
        <v>217</v>
      </c>
      <c r="M798">
        <v>2023</v>
      </c>
      <c r="N798" t="s">
        <v>211</v>
      </c>
      <c r="O798">
        <v>3421074.4109999998</v>
      </c>
      <c r="P798">
        <v>3421074.4109999998</v>
      </c>
      <c r="Q798">
        <v>3421074.4109999998</v>
      </c>
      <c r="R798">
        <v>3421074.4109999998</v>
      </c>
      <c r="S798">
        <v>3421074.4109999998</v>
      </c>
      <c r="T798">
        <v>3421074.4109999998</v>
      </c>
      <c r="U798" t="s">
        <v>214</v>
      </c>
      <c r="V798">
        <v>549</v>
      </c>
      <c r="W798">
        <v>549</v>
      </c>
    </row>
    <row r="799" spans="1:23" x14ac:dyDescent="0.3">
      <c r="A799" t="s">
        <v>212</v>
      </c>
      <c r="H799">
        <v>2500</v>
      </c>
      <c r="I799">
        <v>2500</v>
      </c>
      <c r="J799" t="s">
        <v>283</v>
      </c>
      <c r="K799">
        <v>22</v>
      </c>
      <c r="L799" t="s">
        <v>217</v>
      </c>
      <c r="M799">
        <v>2023</v>
      </c>
      <c r="N799" t="s">
        <v>215</v>
      </c>
      <c r="O799">
        <v>3142875.8990000002</v>
      </c>
      <c r="P799">
        <v>3142875.8990000002</v>
      </c>
      <c r="Q799">
        <v>3142875.8990000002</v>
      </c>
      <c r="R799">
        <v>3142875.8990000002</v>
      </c>
      <c r="S799">
        <v>3142875.8990000002</v>
      </c>
      <c r="T799">
        <v>3142875.8990000002</v>
      </c>
      <c r="U799" t="s">
        <v>214</v>
      </c>
      <c r="V799">
        <v>508.00407139999999</v>
      </c>
      <c r="W799">
        <v>508.00407139999999</v>
      </c>
    </row>
    <row r="800" spans="1:23" x14ac:dyDescent="0.3">
      <c r="A800" t="s">
        <v>212</v>
      </c>
      <c r="H800">
        <v>2500</v>
      </c>
      <c r="I800">
        <v>2500</v>
      </c>
      <c r="J800" t="s">
        <v>283</v>
      </c>
      <c r="K800">
        <v>100</v>
      </c>
      <c r="L800" t="s">
        <v>210</v>
      </c>
      <c r="M800">
        <v>2022</v>
      </c>
      <c r="N800" t="s">
        <v>211</v>
      </c>
      <c r="O800">
        <v>7337.1869999999999</v>
      </c>
      <c r="P800">
        <v>7337.1869999999999</v>
      </c>
      <c r="Q800">
        <v>7337.1869999999999</v>
      </c>
      <c r="R800">
        <v>7337.1869999999999</v>
      </c>
      <c r="S800">
        <v>7337.1869999999999</v>
      </c>
      <c r="T800">
        <v>7337.1869999999999</v>
      </c>
      <c r="U800" t="s">
        <v>214</v>
      </c>
      <c r="V800">
        <v>0</v>
      </c>
      <c r="W800">
        <v>0</v>
      </c>
    </row>
    <row r="801" spans="1:23" x14ac:dyDescent="0.3">
      <c r="A801" t="s">
        <v>212</v>
      </c>
      <c r="H801">
        <v>2500</v>
      </c>
      <c r="I801">
        <v>2500</v>
      </c>
      <c r="J801" t="s">
        <v>283</v>
      </c>
      <c r="K801">
        <v>200</v>
      </c>
      <c r="L801" t="s">
        <v>210</v>
      </c>
      <c r="M801">
        <v>2022</v>
      </c>
      <c r="N801" t="s">
        <v>215</v>
      </c>
      <c r="O801">
        <v>6789.2911999999997</v>
      </c>
      <c r="P801">
        <v>6789.2911999999997</v>
      </c>
      <c r="Q801">
        <v>6789.2911999999997</v>
      </c>
      <c r="R801">
        <v>6789.2911999999997</v>
      </c>
      <c r="S801">
        <v>6789.2911999999997</v>
      </c>
      <c r="T801">
        <v>6789.2911999999997</v>
      </c>
      <c r="U801" t="s">
        <v>214</v>
      </c>
      <c r="V801">
        <v>0</v>
      </c>
      <c r="W801">
        <v>0</v>
      </c>
    </row>
    <row r="802" spans="1:23" x14ac:dyDescent="0.3">
      <c r="A802" t="s">
        <v>212</v>
      </c>
      <c r="H802">
        <v>2500</v>
      </c>
      <c r="I802">
        <v>2500</v>
      </c>
      <c r="J802" t="s">
        <v>283</v>
      </c>
      <c r="K802">
        <v>1100</v>
      </c>
      <c r="L802" t="s">
        <v>216</v>
      </c>
      <c r="M802">
        <v>2022</v>
      </c>
      <c r="N802" t="s">
        <v>211</v>
      </c>
      <c r="O802">
        <v>7337.1869999999999</v>
      </c>
      <c r="P802">
        <v>7337.1869999999999</v>
      </c>
      <c r="Q802">
        <v>7337.1869999999999</v>
      </c>
      <c r="R802">
        <v>7337.1869999999999</v>
      </c>
      <c r="S802">
        <v>7337.1869999999999</v>
      </c>
      <c r="T802">
        <v>7337.1869999999999</v>
      </c>
      <c r="U802" t="s">
        <v>214</v>
      </c>
      <c r="V802">
        <v>0</v>
      </c>
      <c r="W802">
        <v>0</v>
      </c>
    </row>
    <row r="803" spans="1:23" x14ac:dyDescent="0.3">
      <c r="A803" t="s">
        <v>212</v>
      </c>
      <c r="H803">
        <v>2500</v>
      </c>
      <c r="I803">
        <v>2500</v>
      </c>
      <c r="J803" t="s">
        <v>283</v>
      </c>
      <c r="K803">
        <v>1200</v>
      </c>
      <c r="L803" t="s">
        <v>216</v>
      </c>
      <c r="M803">
        <v>2022</v>
      </c>
      <c r="N803" t="s">
        <v>215</v>
      </c>
      <c r="O803">
        <v>6789.2911999999997</v>
      </c>
      <c r="P803">
        <v>6789.2911999999997</v>
      </c>
      <c r="Q803">
        <v>6789.2911999999997</v>
      </c>
      <c r="R803">
        <v>6789.2911999999997</v>
      </c>
      <c r="S803">
        <v>6789.2911999999997</v>
      </c>
      <c r="T803">
        <v>6789.2911999999997</v>
      </c>
      <c r="U803" t="s">
        <v>214</v>
      </c>
      <c r="V803">
        <v>0</v>
      </c>
      <c r="W803">
        <v>0</v>
      </c>
    </row>
    <row r="804" spans="1:23" x14ac:dyDescent="0.3">
      <c r="A804" t="s">
        <v>212</v>
      </c>
      <c r="H804">
        <v>2500</v>
      </c>
      <c r="I804">
        <v>2500</v>
      </c>
      <c r="J804" t="s">
        <v>283</v>
      </c>
      <c r="K804">
        <v>2100</v>
      </c>
      <c r="L804" t="s">
        <v>217</v>
      </c>
      <c r="M804">
        <v>2022</v>
      </c>
      <c r="N804" t="s">
        <v>211</v>
      </c>
      <c r="O804">
        <v>3045837.5109999999</v>
      </c>
      <c r="P804">
        <v>3045837.5109999999</v>
      </c>
      <c r="Q804">
        <v>3045837.5109999999</v>
      </c>
      <c r="R804">
        <v>3045837.5109999999</v>
      </c>
      <c r="S804">
        <v>3045837.5109999999</v>
      </c>
      <c r="T804">
        <v>3045837.5109999999</v>
      </c>
      <c r="U804" t="s">
        <v>214</v>
      </c>
      <c r="V804">
        <v>274</v>
      </c>
      <c r="W804">
        <v>274</v>
      </c>
    </row>
    <row r="805" spans="1:23" x14ac:dyDescent="0.3">
      <c r="A805" t="s">
        <v>212</v>
      </c>
      <c r="H805">
        <v>2500</v>
      </c>
      <c r="I805">
        <v>2500</v>
      </c>
      <c r="J805" t="s">
        <v>283</v>
      </c>
      <c r="K805">
        <v>2200</v>
      </c>
      <c r="L805" t="s">
        <v>217</v>
      </c>
      <c r="M805">
        <v>2022</v>
      </c>
      <c r="N805" t="s">
        <v>215</v>
      </c>
      <c r="O805">
        <v>2794505.5129999998</v>
      </c>
      <c r="P805">
        <v>2794505.5129999998</v>
      </c>
      <c r="Q805">
        <v>2794505.5129999998</v>
      </c>
      <c r="R805">
        <v>2794505.5129999998</v>
      </c>
      <c r="S805">
        <v>2794505.5129999998</v>
      </c>
      <c r="T805">
        <v>2794505.5129999998</v>
      </c>
      <c r="U805" t="s">
        <v>214</v>
      </c>
      <c r="V805">
        <v>253.53937260000001</v>
      </c>
      <c r="W805">
        <v>253.53937260000001</v>
      </c>
    </row>
    <row r="806" spans="1:23" x14ac:dyDescent="0.3">
      <c r="A806" t="s">
        <v>212</v>
      </c>
      <c r="H806">
        <v>2501</v>
      </c>
      <c r="I806">
        <v>2501</v>
      </c>
      <c r="J806" t="s">
        <v>284</v>
      </c>
      <c r="K806">
        <v>1</v>
      </c>
      <c r="L806" t="s">
        <v>210</v>
      </c>
      <c r="M806">
        <v>2023</v>
      </c>
      <c r="N806" t="s">
        <v>211</v>
      </c>
      <c r="O806">
        <v>12490.374</v>
      </c>
      <c r="P806">
        <v>12490.374</v>
      </c>
      <c r="Q806">
        <v>12490.374</v>
      </c>
      <c r="R806">
        <v>12490.374</v>
      </c>
      <c r="S806">
        <v>12490.374</v>
      </c>
      <c r="T806">
        <v>12490.374</v>
      </c>
      <c r="U806" t="s">
        <v>214</v>
      </c>
      <c r="V806">
        <v>0</v>
      </c>
      <c r="W806">
        <v>0</v>
      </c>
    </row>
    <row r="807" spans="1:23" x14ac:dyDescent="0.3">
      <c r="A807" t="s">
        <v>212</v>
      </c>
      <c r="H807">
        <v>2501</v>
      </c>
      <c r="I807">
        <v>2501</v>
      </c>
      <c r="J807" t="s">
        <v>284</v>
      </c>
      <c r="K807">
        <v>2</v>
      </c>
      <c r="L807" t="s">
        <v>210</v>
      </c>
      <c r="M807">
        <v>2023</v>
      </c>
      <c r="N807" t="s">
        <v>215</v>
      </c>
      <c r="O807">
        <v>11506.675999999999</v>
      </c>
      <c r="P807">
        <v>11506.675999999999</v>
      </c>
      <c r="Q807">
        <v>11506.675999999999</v>
      </c>
      <c r="R807">
        <v>11506.675999999999</v>
      </c>
      <c r="S807">
        <v>11506.675999999999</v>
      </c>
      <c r="T807">
        <v>11506.675999999999</v>
      </c>
      <c r="U807" t="s">
        <v>214</v>
      </c>
      <c r="V807">
        <v>0</v>
      </c>
      <c r="W807">
        <v>0</v>
      </c>
    </row>
    <row r="808" spans="1:23" x14ac:dyDescent="0.3">
      <c r="A808" t="s">
        <v>212</v>
      </c>
      <c r="H808">
        <v>2501</v>
      </c>
      <c r="I808">
        <v>2501</v>
      </c>
      <c r="J808" t="s">
        <v>284</v>
      </c>
      <c r="K808">
        <v>11</v>
      </c>
      <c r="L808" t="s">
        <v>216</v>
      </c>
      <c r="M808">
        <v>2023</v>
      </c>
      <c r="N808" t="s">
        <v>211</v>
      </c>
      <c r="O808">
        <v>12490.374</v>
      </c>
      <c r="P808">
        <v>12490.374</v>
      </c>
      <c r="Q808">
        <v>12490.374</v>
      </c>
      <c r="R808">
        <v>12490.374</v>
      </c>
      <c r="S808">
        <v>12490.374</v>
      </c>
      <c r="T808">
        <v>12490.374</v>
      </c>
      <c r="U808" t="s">
        <v>214</v>
      </c>
      <c r="V808">
        <v>0</v>
      </c>
      <c r="W808">
        <v>0</v>
      </c>
    </row>
    <row r="809" spans="1:23" x14ac:dyDescent="0.3">
      <c r="A809" t="s">
        <v>212</v>
      </c>
      <c r="H809">
        <v>2501</v>
      </c>
      <c r="I809">
        <v>2501</v>
      </c>
      <c r="J809" t="s">
        <v>284</v>
      </c>
      <c r="K809">
        <v>12</v>
      </c>
      <c r="L809" t="s">
        <v>216</v>
      </c>
      <c r="M809">
        <v>2023</v>
      </c>
      <c r="N809" t="s">
        <v>215</v>
      </c>
      <c r="O809">
        <v>11506.675999999999</v>
      </c>
      <c r="P809">
        <v>11506.675999999999</v>
      </c>
      <c r="Q809">
        <v>11506.675999999999</v>
      </c>
      <c r="R809">
        <v>11506.675999999999</v>
      </c>
      <c r="S809">
        <v>11506.675999999999</v>
      </c>
      <c r="T809">
        <v>11506.675999999999</v>
      </c>
      <c r="U809" t="s">
        <v>214</v>
      </c>
      <c r="V809">
        <v>0</v>
      </c>
      <c r="W809">
        <v>0</v>
      </c>
    </row>
    <row r="810" spans="1:23" x14ac:dyDescent="0.3">
      <c r="A810" t="s">
        <v>212</v>
      </c>
      <c r="H810">
        <v>2501</v>
      </c>
      <c r="I810">
        <v>2501</v>
      </c>
      <c r="J810" t="s">
        <v>284</v>
      </c>
      <c r="K810">
        <v>21</v>
      </c>
      <c r="L810" t="s">
        <v>217</v>
      </c>
      <c r="M810">
        <v>2023</v>
      </c>
      <c r="N810" t="s">
        <v>211</v>
      </c>
      <c r="O810">
        <v>3421074.4109999998</v>
      </c>
      <c r="P810">
        <v>3421074.4109999998</v>
      </c>
      <c r="Q810">
        <v>3421074.4109999998</v>
      </c>
      <c r="R810">
        <v>3421074.4109999998</v>
      </c>
      <c r="S810">
        <v>3421074.4109999998</v>
      </c>
      <c r="T810">
        <v>3421074.4109999998</v>
      </c>
      <c r="U810" t="s">
        <v>214</v>
      </c>
      <c r="V810">
        <v>39</v>
      </c>
      <c r="W810">
        <v>39</v>
      </c>
    </row>
    <row r="811" spans="1:23" x14ac:dyDescent="0.3">
      <c r="A811" t="s">
        <v>212</v>
      </c>
      <c r="H811">
        <v>2501</v>
      </c>
      <c r="I811">
        <v>2501</v>
      </c>
      <c r="J811" t="s">
        <v>284</v>
      </c>
      <c r="K811">
        <v>22</v>
      </c>
      <c r="L811" t="s">
        <v>217</v>
      </c>
      <c r="M811">
        <v>2023</v>
      </c>
      <c r="N811" t="s">
        <v>215</v>
      </c>
      <c r="O811">
        <v>3142875.8990000002</v>
      </c>
      <c r="P811">
        <v>3142875.8990000002</v>
      </c>
      <c r="Q811">
        <v>3142875.8990000002</v>
      </c>
      <c r="R811">
        <v>3142875.8990000002</v>
      </c>
      <c r="S811">
        <v>3142875.8990000002</v>
      </c>
      <c r="T811">
        <v>3142875.8990000002</v>
      </c>
      <c r="U811" t="s">
        <v>214</v>
      </c>
      <c r="V811">
        <v>36.087720920000002</v>
      </c>
      <c r="W811">
        <v>36.087720920000002</v>
      </c>
    </row>
    <row r="812" spans="1:23" x14ac:dyDescent="0.3">
      <c r="A812" t="s">
        <v>212</v>
      </c>
      <c r="H812">
        <v>2501</v>
      </c>
      <c r="I812">
        <v>2501</v>
      </c>
      <c r="J812" t="s">
        <v>284</v>
      </c>
      <c r="K812">
        <v>100</v>
      </c>
      <c r="L812" t="s">
        <v>210</v>
      </c>
      <c r="M812">
        <v>2022</v>
      </c>
      <c r="N812" t="s">
        <v>211</v>
      </c>
      <c r="O812">
        <v>7337.1869999999999</v>
      </c>
      <c r="P812">
        <v>7337.1869999999999</v>
      </c>
      <c r="Q812">
        <v>7337.1869999999999</v>
      </c>
      <c r="R812">
        <v>7337.1869999999999</v>
      </c>
      <c r="S812">
        <v>7337.1869999999999</v>
      </c>
      <c r="T812">
        <v>7337.1869999999999</v>
      </c>
      <c r="U812" t="s">
        <v>214</v>
      </c>
      <c r="V812">
        <v>0</v>
      </c>
      <c r="W812">
        <v>0</v>
      </c>
    </row>
    <row r="813" spans="1:23" x14ac:dyDescent="0.3">
      <c r="A813" t="s">
        <v>212</v>
      </c>
      <c r="H813">
        <v>2501</v>
      </c>
      <c r="I813">
        <v>2501</v>
      </c>
      <c r="J813" t="s">
        <v>284</v>
      </c>
      <c r="K813">
        <v>200</v>
      </c>
      <c r="L813" t="s">
        <v>210</v>
      </c>
      <c r="M813">
        <v>2022</v>
      </c>
      <c r="N813" t="s">
        <v>215</v>
      </c>
      <c r="O813">
        <v>6789.2911999999997</v>
      </c>
      <c r="P813">
        <v>6789.2911999999997</v>
      </c>
      <c r="Q813">
        <v>6789.2911999999997</v>
      </c>
      <c r="R813">
        <v>6789.2911999999997</v>
      </c>
      <c r="S813">
        <v>6789.2911999999997</v>
      </c>
      <c r="T813">
        <v>6789.2911999999997</v>
      </c>
      <c r="U813" t="s">
        <v>214</v>
      </c>
      <c r="V813">
        <v>0</v>
      </c>
      <c r="W813">
        <v>0</v>
      </c>
    </row>
    <row r="814" spans="1:23" x14ac:dyDescent="0.3">
      <c r="A814" t="s">
        <v>212</v>
      </c>
      <c r="H814">
        <v>2501</v>
      </c>
      <c r="I814">
        <v>2501</v>
      </c>
      <c r="J814" t="s">
        <v>284</v>
      </c>
      <c r="K814">
        <v>1100</v>
      </c>
      <c r="L814" t="s">
        <v>216</v>
      </c>
      <c r="M814">
        <v>2022</v>
      </c>
      <c r="N814" t="s">
        <v>211</v>
      </c>
      <c r="O814">
        <v>7337.1869999999999</v>
      </c>
      <c r="P814">
        <v>7337.1869999999999</v>
      </c>
      <c r="Q814">
        <v>7337.1869999999999</v>
      </c>
      <c r="R814">
        <v>7337.1869999999999</v>
      </c>
      <c r="S814">
        <v>7337.1869999999999</v>
      </c>
      <c r="T814">
        <v>7337.1869999999999</v>
      </c>
      <c r="U814" t="s">
        <v>214</v>
      </c>
      <c r="V814">
        <v>0</v>
      </c>
      <c r="W814">
        <v>0</v>
      </c>
    </row>
    <row r="815" spans="1:23" x14ac:dyDescent="0.3">
      <c r="A815" t="s">
        <v>212</v>
      </c>
      <c r="H815">
        <v>2501</v>
      </c>
      <c r="I815">
        <v>2501</v>
      </c>
      <c r="J815" t="s">
        <v>284</v>
      </c>
      <c r="K815">
        <v>1200</v>
      </c>
      <c r="L815" t="s">
        <v>216</v>
      </c>
      <c r="M815">
        <v>2022</v>
      </c>
      <c r="N815" t="s">
        <v>215</v>
      </c>
      <c r="O815">
        <v>6789.2911999999997</v>
      </c>
      <c r="P815">
        <v>6789.2911999999997</v>
      </c>
      <c r="Q815">
        <v>6789.2911999999997</v>
      </c>
      <c r="R815">
        <v>6789.2911999999997</v>
      </c>
      <c r="S815">
        <v>6789.2911999999997</v>
      </c>
      <c r="T815">
        <v>6789.2911999999997</v>
      </c>
      <c r="U815" t="s">
        <v>214</v>
      </c>
      <c r="V815">
        <v>0</v>
      </c>
      <c r="W815">
        <v>0</v>
      </c>
    </row>
    <row r="816" spans="1:23" x14ac:dyDescent="0.3">
      <c r="A816" t="s">
        <v>212</v>
      </c>
      <c r="H816">
        <v>2501</v>
      </c>
      <c r="I816">
        <v>2501</v>
      </c>
      <c r="J816" t="s">
        <v>284</v>
      </c>
      <c r="K816">
        <v>2100</v>
      </c>
      <c r="L816" t="s">
        <v>217</v>
      </c>
      <c r="M816">
        <v>2022</v>
      </c>
      <c r="N816" t="s">
        <v>211</v>
      </c>
      <c r="O816">
        <v>3045837.5109999999</v>
      </c>
      <c r="P816">
        <v>3045837.5109999999</v>
      </c>
      <c r="Q816">
        <v>3045837.5109999999</v>
      </c>
      <c r="R816">
        <v>3045837.5109999999</v>
      </c>
      <c r="S816">
        <v>3045837.5109999999</v>
      </c>
      <c r="T816">
        <v>3045837.5109999999</v>
      </c>
      <c r="U816" t="s">
        <v>214</v>
      </c>
      <c r="V816">
        <v>35</v>
      </c>
      <c r="W816">
        <v>35</v>
      </c>
    </row>
    <row r="817" spans="1:23" x14ac:dyDescent="0.3">
      <c r="A817" t="s">
        <v>212</v>
      </c>
      <c r="H817">
        <v>2501</v>
      </c>
      <c r="I817">
        <v>2501</v>
      </c>
      <c r="J817" t="s">
        <v>284</v>
      </c>
      <c r="K817">
        <v>2200</v>
      </c>
      <c r="L817" t="s">
        <v>217</v>
      </c>
      <c r="M817">
        <v>2022</v>
      </c>
      <c r="N817" t="s">
        <v>215</v>
      </c>
      <c r="O817">
        <v>2794505.5129999998</v>
      </c>
      <c r="P817">
        <v>2794505.5129999998</v>
      </c>
      <c r="Q817">
        <v>2794505.5129999998</v>
      </c>
      <c r="R817">
        <v>2794505.5129999998</v>
      </c>
      <c r="S817">
        <v>2794505.5129999998</v>
      </c>
      <c r="T817">
        <v>2794505.5129999998</v>
      </c>
      <c r="U817" t="s">
        <v>214</v>
      </c>
      <c r="V817">
        <v>32.38641621</v>
      </c>
      <c r="W817">
        <v>32.38641621</v>
      </c>
    </row>
    <row r="818" spans="1:23" x14ac:dyDescent="0.3">
      <c r="A818" t="s">
        <v>212</v>
      </c>
      <c r="H818">
        <v>2503</v>
      </c>
      <c r="I818">
        <v>2503</v>
      </c>
      <c r="J818" t="s">
        <v>285</v>
      </c>
      <c r="K818">
        <v>1</v>
      </c>
      <c r="L818" t="s">
        <v>210</v>
      </c>
      <c r="M818">
        <v>2023</v>
      </c>
      <c r="N818" t="s">
        <v>211</v>
      </c>
      <c r="O818">
        <v>12490.374</v>
      </c>
      <c r="P818">
        <v>12490.374</v>
      </c>
      <c r="Q818">
        <v>12490.374</v>
      </c>
      <c r="R818">
        <v>12490.374</v>
      </c>
      <c r="S818">
        <v>12490.374</v>
      </c>
      <c r="T818">
        <v>12490.374</v>
      </c>
      <c r="U818" t="s">
        <v>214</v>
      </c>
      <c r="V818">
        <v>0</v>
      </c>
      <c r="W818">
        <v>0</v>
      </c>
    </row>
    <row r="819" spans="1:23" x14ac:dyDescent="0.3">
      <c r="A819" t="s">
        <v>212</v>
      </c>
      <c r="H819">
        <v>2503</v>
      </c>
      <c r="I819">
        <v>2503</v>
      </c>
      <c r="J819" t="s">
        <v>285</v>
      </c>
      <c r="K819">
        <v>2</v>
      </c>
      <c r="L819" t="s">
        <v>210</v>
      </c>
      <c r="M819">
        <v>2023</v>
      </c>
      <c r="N819" t="s">
        <v>215</v>
      </c>
      <c r="O819">
        <v>11506.675999999999</v>
      </c>
      <c r="P819">
        <v>11506.675999999999</v>
      </c>
      <c r="Q819">
        <v>11506.675999999999</v>
      </c>
      <c r="R819">
        <v>11506.675999999999</v>
      </c>
      <c r="S819">
        <v>11506.675999999999</v>
      </c>
      <c r="T819">
        <v>11506.675999999999</v>
      </c>
      <c r="U819" t="s">
        <v>214</v>
      </c>
      <c r="V819">
        <v>0</v>
      </c>
      <c r="W819">
        <v>0</v>
      </c>
    </row>
    <row r="820" spans="1:23" x14ac:dyDescent="0.3">
      <c r="A820" t="s">
        <v>212</v>
      </c>
      <c r="H820">
        <v>2503</v>
      </c>
      <c r="I820">
        <v>2503</v>
      </c>
      <c r="J820" t="s">
        <v>285</v>
      </c>
      <c r="K820">
        <v>11</v>
      </c>
      <c r="L820" t="s">
        <v>216</v>
      </c>
      <c r="M820">
        <v>2023</v>
      </c>
      <c r="N820" t="s">
        <v>211</v>
      </c>
      <c r="O820">
        <v>12490.374</v>
      </c>
      <c r="P820">
        <v>12490.374</v>
      </c>
      <c r="Q820">
        <v>12490.374</v>
      </c>
      <c r="R820">
        <v>12490.374</v>
      </c>
      <c r="S820">
        <v>12490.374</v>
      </c>
      <c r="T820">
        <v>12490.374</v>
      </c>
      <c r="U820" t="s">
        <v>214</v>
      </c>
      <c r="V820">
        <v>0</v>
      </c>
      <c r="W820">
        <v>0</v>
      </c>
    </row>
    <row r="821" spans="1:23" x14ac:dyDescent="0.3">
      <c r="A821" t="s">
        <v>212</v>
      </c>
      <c r="H821">
        <v>2503</v>
      </c>
      <c r="I821">
        <v>2503</v>
      </c>
      <c r="J821" t="s">
        <v>285</v>
      </c>
      <c r="K821">
        <v>12</v>
      </c>
      <c r="L821" t="s">
        <v>216</v>
      </c>
      <c r="M821">
        <v>2023</v>
      </c>
      <c r="N821" t="s">
        <v>215</v>
      </c>
      <c r="O821">
        <v>11506.675999999999</v>
      </c>
      <c r="P821">
        <v>11506.675999999999</v>
      </c>
      <c r="Q821">
        <v>11506.675999999999</v>
      </c>
      <c r="R821">
        <v>11506.675999999999</v>
      </c>
      <c r="S821">
        <v>11506.675999999999</v>
      </c>
      <c r="T821">
        <v>11506.675999999999</v>
      </c>
      <c r="U821" t="s">
        <v>214</v>
      </c>
      <c r="V821">
        <v>0</v>
      </c>
      <c r="W821">
        <v>0</v>
      </c>
    </row>
    <row r="822" spans="1:23" x14ac:dyDescent="0.3">
      <c r="A822" t="s">
        <v>212</v>
      </c>
      <c r="H822">
        <v>2503</v>
      </c>
      <c r="I822">
        <v>2503</v>
      </c>
      <c r="J822" t="s">
        <v>285</v>
      </c>
      <c r="K822">
        <v>21</v>
      </c>
      <c r="L822" t="s">
        <v>217</v>
      </c>
      <c r="M822">
        <v>2023</v>
      </c>
      <c r="N822" t="s">
        <v>211</v>
      </c>
      <c r="O822">
        <v>3421074.4109999998</v>
      </c>
      <c r="P822">
        <v>3421074.4109999998</v>
      </c>
      <c r="Q822">
        <v>3421074.4109999998</v>
      </c>
      <c r="R822">
        <v>3421074.4109999998</v>
      </c>
      <c r="S822">
        <v>3421074.4109999998</v>
      </c>
      <c r="T822">
        <v>3421074.4109999998</v>
      </c>
      <c r="U822" t="s">
        <v>214</v>
      </c>
      <c r="V822">
        <v>0</v>
      </c>
      <c r="W822">
        <v>0</v>
      </c>
    </row>
    <row r="823" spans="1:23" x14ac:dyDescent="0.3">
      <c r="A823" t="s">
        <v>212</v>
      </c>
      <c r="H823">
        <v>2503</v>
      </c>
      <c r="I823">
        <v>2503</v>
      </c>
      <c r="J823" t="s">
        <v>285</v>
      </c>
      <c r="K823">
        <v>22</v>
      </c>
      <c r="L823" t="s">
        <v>217</v>
      </c>
      <c r="M823">
        <v>2023</v>
      </c>
      <c r="N823" t="s">
        <v>215</v>
      </c>
      <c r="O823">
        <v>3142875.8990000002</v>
      </c>
      <c r="P823">
        <v>3142875.8990000002</v>
      </c>
      <c r="Q823">
        <v>3142875.8990000002</v>
      </c>
      <c r="R823">
        <v>3142875.8990000002</v>
      </c>
      <c r="S823">
        <v>3142875.8990000002</v>
      </c>
      <c r="T823">
        <v>3142875.8990000002</v>
      </c>
      <c r="U823" t="s">
        <v>214</v>
      </c>
      <c r="V823">
        <v>0</v>
      </c>
      <c r="W823">
        <v>0</v>
      </c>
    </row>
    <row r="824" spans="1:23" x14ac:dyDescent="0.3">
      <c r="A824" t="s">
        <v>212</v>
      </c>
      <c r="H824">
        <v>2503</v>
      </c>
      <c r="I824">
        <v>2503</v>
      </c>
      <c r="J824" t="s">
        <v>285</v>
      </c>
      <c r="K824">
        <v>100</v>
      </c>
      <c r="L824" t="s">
        <v>210</v>
      </c>
      <c r="M824">
        <v>2022</v>
      </c>
      <c r="N824" t="s">
        <v>211</v>
      </c>
      <c r="O824">
        <v>7337.1869999999999</v>
      </c>
      <c r="P824">
        <v>7337.1869999999999</v>
      </c>
      <c r="Q824">
        <v>7337.1869999999999</v>
      </c>
      <c r="R824">
        <v>7337.1869999999999</v>
      </c>
      <c r="S824">
        <v>7337.1869999999999</v>
      </c>
      <c r="T824">
        <v>7337.1869999999999</v>
      </c>
      <c r="U824" t="s">
        <v>214</v>
      </c>
      <c r="V824">
        <v>0</v>
      </c>
      <c r="W824">
        <v>0</v>
      </c>
    </row>
    <row r="825" spans="1:23" x14ac:dyDescent="0.3">
      <c r="A825" t="s">
        <v>212</v>
      </c>
      <c r="H825">
        <v>2503</v>
      </c>
      <c r="I825">
        <v>2503</v>
      </c>
      <c r="J825" t="s">
        <v>285</v>
      </c>
      <c r="K825">
        <v>200</v>
      </c>
      <c r="L825" t="s">
        <v>210</v>
      </c>
      <c r="M825">
        <v>2022</v>
      </c>
      <c r="N825" t="s">
        <v>215</v>
      </c>
      <c r="O825">
        <v>6789.2911999999997</v>
      </c>
      <c r="P825">
        <v>6789.2911999999997</v>
      </c>
      <c r="Q825">
        <v>6789.2911999999997</v>
      </c>
      <c r="R825">
        <v>6789.2911999999997</v>
      </c>
      <c r="S825">
        <v>6789.2911999999997</v>
      </c>
      <c r="T825">
        <v>6789.2911999999997</v>
      </c>
      <c r="U825" t="s">
        <v>214</v>
      </c>
      <c r="V825">
        <v>0</v>
      </c>
      <c r="W825">
        <v>0</v>
      </c>
    </row>
    <row r="826" spans="1:23" x14ac:dyDescent="0.3">
      <c r="A826" t="s">
        <v>212</v>
      </c>
      <c r="H826">
        <v>2503</v>
      </c>
      <c r="I826">
        <v>2503</v>
      </c>
      <c r="J826" t="s">
        <v>285</v>
      </c>
      <c r="K826">
        <v>1100</v>
      </c>
      <c r="L826" t="s">
        <v>216</v>
      </c>
      <c r="M826">
        <v>2022</v>
      </c>
      <c r="N826" t="s">
        <v>211</v>
      </c>
      <c r="O826">
        <v>7337.1869999999999</v>
      </c>
      <c r="P826">
        <v>7337.1869999999999</v>
      </c>
      <c r="Q826">
        <v>7337.1869999999999</v>
      </c>
      <c r="R826">
        <v>7337.1869999999999</v>
      </c>
      <c r="S826">
        <v>7337.1869999999999</v>
      </c>
      <c r="T826">
        <v>7337.1869999999999</v>
      </c>
      <c r="U826" t="s">
        <v>214</v>
      </c>
      <c r="V826">
        <v>0</v>
      </c>
      <c r="W826">
        <v>0</v>
      </c>
    </row>
    <row r="827" spans="1:23" x14ac:dyDescent="0.3">
      <c r="A827" t="s">
        <v>212</v>
      </c>
      <c r="H827">
        <v>2503</v>
      </c>
      <c r="I827">
        <v>2503</v>
      </c>
      <c r="J827" t="s">
        <v>285</v>
      </c>
      <c r="K827">
        <v>1200</v>
      </c>
      <c r="L827" t="s">
        <v>216</v>
      </c>
      <c r="M827">
        <v>2022</v>
      </c>
      <c r="N827" t="s">
        <v>215</v>
      </c>
      <c r="O827">
        <v>6789.2911999999997</v>
      </c>
      <c r="P827">
        <v>6789.2911999999997</v>
      </c>
      <c r="Q827">
        <v>6789.2911999999997</v>
      </c>
      <c r="R827">
        <v>6789.2911999999997</v>
      </c>
      <c r="S827">
        <v>6789.2911999999997</v>
      </c>
      <c r="T827">
        <v>6789.2911999999997</v>
      </c>
      <c r="U827" t="s">
        <v>214</v>
      </c>
      <c r="V827">
        <v>0</v>
      </c>
      <c r="W827">
        <v>0</v>
      </c>
    </row>
    <row r="828" spans="1:23" x14ac:dyDescent="0.3">
      <c r="A828" t="s">
        <v>212</v>
      </c>
      <c r="H828">
        <v>2503</v>
      </c>
      <c r="I828">
        <v>2503</v>
      </c>
      <c r="J828" t="s">
        <v>285</v>
      </c>
      <c r="K828">
        <v>2100</v>
      </c>
      <c r="L828" t="s">
        <v>217</v>
      </c>
      <c r="M828">
        <v>2022</v>
      </c>
      <c r="N828" t="s">
        <v>211</v>
      </c>
      <c r="O828">
        <v>3045837.5109999999</v>
      </c>
      <c r="P828">
        <v>3045837.5109999999</v>
      </c>
      <c r="Q828">
        <v>3045837.5109999999</v>
      </c>
      <c r="R828">
        <v>3045837.5109999999</v>
      </c>
      <c r="S828">
        <v>3045837.5109999999</v>
      </c>
      <c r="T828">
        <v>3045837.5109999999</v>
      </c>
      <c r="U828" t="s">
        <v>214</v>
      </c>
      <c r="V828">
        <v>0</v>
      </c>
      <c r="W828">
        <v>0</v>
      </c>
    </row>
    <row r="829" spans="1:23" x14ac:dyDescent="0.3">
      <c r="A829" t="s">
        <v>212</v>
      </c>
      <c r="H829">
        <v>2503</v>
      </c>
      <c r="I829">
        <v>2503</v>
      </c>
      <c r="J829" t="s">
        <v>285</v>
      </c>
      <c r="K829">
        <v>2200</v>
      </c>
      <c r="L829" t="s">
        <v>217</v>
      </c>
      <c r="M829">
        <v>2022</v>
      </c>
      <c r="N829" t="s">
        <v>215</v>
      </c>
      <c r="O829">
        <v>2794505.5129999998</v>
      </c>
      <c r="P829">
        <v>2794505.5129999998</v>
      </c>
      <c r="Q829">
        <v>2794505.5129999998</v>
      </c>
      <c r="R829">
        <v>2794505.5129999998</v>
      </c>
      <c r="S829">
        <v>2794505.5129999998</v>
      </c>
      <c r="T829">
        <v>2794505.5129999998</v>
      </c>
      <c r="U829" t="s">
        <v>214</v>
      </c>
      <c r="V829">
        <v>0</v>
      </c>
      <c r="W829">
        <v>0</v>
      </c>
    </row>
    <row r="830" spans="1:23" x14ac:dyDescent="0.3">
      <c r="A830" t="s">
        <v>212</v>
      </c>
      <c r="H830">
        <v>2600</v>
      </c>
      <c r="I830">
        <v>2600</v>
      </c>
      <c r="J830" t="s">
        <v>286</v>
      </c>
      <c r="K830">
        <v>1</v>
      </c>
      <c r="L830" t="s">
        <v>210</v>
      </c>
      <c r="M830">
        <v>2023</v>
      </c>
      <c r="N830" t="s">
        <v>211</v>
      </c>
      <c r="O830">
        <v>12490.374</v>
      </c>
      <c r="P830">
        <v>12490.374</v>
      </c>
      <c r="Q830">
        <v>12490.374</v>
      </c>
      <c r="R830">
        <v>12490.374</v>
      </c>
      <c r="S830">
        <v>12490.374</v>
      </c>
      <c r="T830">
        <v>12490.374</v>
      </c>
      <c r="U830" t="s">
        <v>214</v>
      </c>
      <c r="V830">
        <v>0</v>
      </c>
      <c r="W830">
        <v>0</v>
      </c>
    </row>
    <row r="831" spans="1:23" x14ac:dyDescent="0.3">
      <c r="A831" t="s">
        <v>212</v>
      </c>
      <c r="H831">
        <v>2600</v>
      </c>
      <c r="I831">
        <v>2600</v>
      </c>
      <c r="J831" t="s">
        <v>286</v>
      </c>
      <c r="K831">
        <v>2</v>
      </c>
      <c r="L831" t="s">
        <v>210</v>
      </c>
      <c r="M831">
        <v>2023</v>
      </c>
      <c r="N831" t="s">
        <v>215</v>
      </c>
      <c r="O831">
        <v>11506.675999999999</v>
      </c>
      <c r="P831">
        <v>11506.675999999999</v>
      </c>
      <c r="Q831">
        <v>11506.675999999999</v>
      </c>
      <c r="R831">
        <v>11506.675999999999</v>
      </c>
      <c r="S831">
        <v>11506.675999999999</v>
      </c>
      <c r="T831">
        <v>11506.675999999999</v>
      </c>
      <c r="U831" t="s">
        <v>214</v>
      </c>
      <c r="V831">
        <v>0</v>
      </c>
      <c r="W831">
        <v>0</v>
      </c>
    </row>
    <row r="832" spans="1:23" x14ac:dyDescent="0.3">
      <c r="A832" t="s">
        <v>212</v>
      </c>
      <c r="H832">
        <v>2600</v>
      </c>
      <c r="I832">
        <v>2600</v>
      </c>
      <c r="J832" t="s">
        <v>286</v>
      </c>
      <c r="K832">
        <v>11</v>
      </c>
      <c r="L832" t="s">
        <v>216</v>
      </c>
      <c r="M832">
        <v>2023</v>
      </c>
      <c r="N832" t="s">
        <v>211</v>
      </c>
      <c r="O832">
        <v>12490.374</v>
      </c>
      <c r="P832">
        <v>12490.374</v>
      </c>
      <c r="Q832">
        <v>12490.374</v>
      </c>
      <c r="R832">
        <v>12490.374</v>
      </c>
      <c r="S832">
        <v>12490.374</v>
      </c>
      <c r="T832">
        <v>12490.374</v>
      </c>
      <c r="U832" t="s">
        <v>214</v>
      </c>
      <c r="V832">
        <v>0</v>
      </c>
      <c r="W832">
        <v>0</v>
      </c>
    </row>
    <row r="833" spans="1:23" x14ac:dyDescent="0.3">
      <c r="A833" t="s">
        <v>212</v>
      </c>
      <c r="H833">
        <v>2600</v>
      </c>
      <c r="I833">
        <v>2600</v>
      </c>
      <c r="J833" t="s">
        <v>286</v>
      </c>
      <c r="K833">
        <v>12</v>
      </c>
      <c r="L833" t="s">
        <v>216</v>
      </c>
      <c r="M833">
        <v>2023</v>
      </c>
      <c r="N833" t="s">
        <v>215</v>
      </c>
      <c r="O833">
        <v>11506.675999999999</v>
      </c>
      <c r="P833">
        <v>11506.675999999999</v>
      </c>
      <c r="Q833">
        <v>11506.675999999999</v>
      </c>
      <c r="R833">
        <v>11506.675999999999</v>
      </c>
      <c r="S833">
        <v>11506.675999999999</v>
      </c>
      <c r="T833">
        <v>11506.675999999999</v>
      </c>
      <c r="U833" t="s">
        <v>214</v>
      </c>
      <c r="V833">
        <v>0</v>
      </c>
      <c r="W833">
        <v>0</v>
      </c>
    </row>
    <row r="834" spans="1:23" x14ac:dyDescent="0.3">
      <c r="A834" t="s">
        <v>212</v>
      </c>
      <c r="H834">
        <v>2600</v>
      </c>
      <c r="I834">
        <v>2600</v>
      </c>
      <c r="J834" t="s">
        <v>286</v>
      </c>
      <c r="K834">
        <v>21</v>
      </c>
      <c r="L834" t="s">
        <v>217</v>
      </c>
      <c r="M834">
        <v>2023</v>
      </c>
      <c r="N834" t="s">
        <v>211</v>
      </c>
      <c r="O834">
        <v>3421074.4109999998</v>
      </c>
      <c r="P834">
        <v>3421074.4109999998</v>
      </c>
      <c r="Q834">
        <v>3421074.4109999998</v>
      </c>
      <c r="R834">
        <v>3421074.4109999998</v>
      </c>
      <c r="S834">
        <v>3421074.4109999998</v>
      </c>
      <c r="T834">
        <v>3421074.4109999998</v>
      </c>
      <c r="U834" t="s">
        <v>214</v>
      </c>
      <c r="V834">
        <v>0</v>
      </c>
      <c r="W834">
        <v>0</v>
      </c>
    </row>
    <row r="835" spans="1:23" x14ac:dyDescent="0.3">
      <c r="A835" t="s">
        <v>212</v>
      </c>
      <c r="H835">
        <v>2600</v>
      </c>
      <c r="I835">
        <v>2600</v>
      </c>
      <c r="J835" t="s">
        <v>286</v>
      </c>
      <c r="K835">
        <v>22</v>
      </c>
      <c r="L835" t="s">
        <v>217</v>
      </c>
      <c r="M835">
        <v>2023</v>
      </c>
      <c r="N835" t="s">
        <v>215</v>
      </c>
      <c r="O835">
        <v>3142875.8990000002</v>
      </c>
      <c r="P835">
        <v>3142875.8990000002</v>
      </c>
      <c r="Q835">
        <v>3142875.8990000002</v>
      </c>
      <c r="R835">
        <v>3142875.8990000002</v>
      </c>
      <c r="S835">
        <v>3142875.8990000002</v>
      </c>
      <c r="T835">
        <v>3142875.8990000002</v>
      </c>
      <c r="U835" t="s">
        <v>214</v>
      </c>
      <c r="V835">
        <v>0</v>
      </c>
      <c r="W835">
        <v>0</v>
      </c>
    </row>
    <row r="836" spans="1:23" x14ac:dyDescent="0.3">
      <c r="A836" t="s">
        <v>212</v>
      </c>
      <c r="H836">
        <v>2600</v>
      </c>
      <c r="I836">
        <v>2600</v>
      </c>
      <c r="J836" t="s">
        <v>286</v>
      </c>
      <c r="K836">
        <v>100</v>
      </c>
      <c r="L836" t="s">
        <v>210</v>
      </c>
      <c r="M836">
        <v>2022</v>
      </c>
      <c r="N836" t="s">
        <v>211</v>
      </c>
      <c r="O836">
        <v>7337.1869999999999</v>
      </c>
      <c r="P836">
        <v>7337.1869999999999</v>
      </c>
      <c r="Q836">
        <v>7337.1869999999999</v>
      </c>
      <c r="R836">
        <v>7337.1869999999999</v>
      </c>
      <c r="S836">
        <v>7337.1869999999999</v>
      </c>
      <c r="T836">
        <v>7337.1869999999999</v>
      </c>
      <c r="U836" t="s">
        <v>214</v>
      </c>
      <c r="V836">
        <v>0</v>
      </c>
      <c r="W836">
        <v>0</v>
      </c>
    </row>
    <row r="837" spans="1:23" x14ac:dyDescent="0.3">
      <c r="A837" t="s">
        <v>212</v>
      </c>
      <c r="H837">
        <v>2600</v>
      </c>
      <c r="I837">
        <v>2600</v>
      </c>
      <c r="J837" t="s">
        <v>286</v>
      </c>
      <c r="K837">
        <v>200</v>
      </c>
      <c r="L837" t="s">
        <v>210</v>
      </c>
      <c r="M837">
        <v>2022</v>
      </c>
      <c r="N837" t="s">
        <v>215</v>
      </c>
      <c r="O837">
        <v>6789.2911999999997</v>
      </c>
      <c r="P837">
        <v>6789.2911999999997</v>
      </c>
      <c r="Q837">
        <v>6789.2911999999997</v>
      </c>
      <c r="R837">
        <v>6789.2911999999997</v>
      </c>
      <c r="S837">
        <v>6789.2911999999997</v>
      </c>
      <c r="T837">
        <v>6789.2911999999997</v>
      </c>
      <c r="U837" t="s">
        <v>214</v>
      </c>
      <c r="V837">
        <v>0</v>
      </c>
      <c r="W837">
        <v>0</v>
      </c>
    </row>
    <row r="838" spans="1:23" x14ac:dyDescent="0.3">
      <c r="A838" t="s">
        <v>212</v>
      </c>
      <c r="H838">
        <v>2600</v>
      </c>
      <c r="I838">
        <v>2600</v>
      </c>
      <c r="J838" t="s">
        <v>286</v>
      </c>
      <c r="K838">
        <v>1100</v>
      </c>
      <c r="L838" t="s">
        <v>216</v>
      </c>
      <c r="M838">
        <v>2022</v>
      </c>
      <c r="N838" t="s">
        <v>211</v>
      </c>
      <c r="O838">
        <v>7337.1869999999999</v>
      </c>
      <c r="P838">
        <v>7337.1869999999999</v>
      </c>
      <c r="Q838">
        <v>7337.1869999999999</v>
      </c>
      <c r="R838">
        <v>7337.1869999999999</v>
      </c>
      <c r="S838">
        <v>7337.1869999999999</v>
      </c>
      <c r="T838">
        <v>7337.1869999999999</v>
      </c>
      <c r="U838" t="s">
        <v>214</v>
      </c>
      <c r="V838">
        <v>0</v>
      </c>
      <c r="W838">
        <v>0</v>
      </c>
    </row>
    <row r="839" spans="1:23" x14ac:dyDescent="0.3">
      <c r="A839" t="s">
        <v>212</v>
      </c>
      <c r="H839">
        <v>2600</v>
      </c>
      <c r="I839">
        <v>2600</v>
      </c>
      <c r="J839" t="s">
        <v>286</v>
      </c>
      <c r="K839">
        <v>1200</v>
      </c>
      <c r="L839" t="s">
        <v>216</v>
      </c>
      <c r="M839">
        <v>2022</v>
      </c>
      <c r="N839" t="s">
        <v>215</v>
      </c>
      <c r="O839">
        <v>6789.2911999999997</v>
      </c>
      <c r="P839">
        <v>6789.2911999999997</v>
      </c>
      <c r="Q839">
        <v>6789.2911999999997</v>
      </c>
      <c r="R839">
        <v>6789.2911999999997</v>
      </c>
      <c r="S839">
        <v>6789.2911999999997</v>
      </c>
      <c r="T839">
        <v>6789.2911999999997</v>
      </c>
      <c r="U839" t="s">
        <v>214</v>
      </c>
      <c r="V839">
        <v>0</v>
      </c>
      <c r="W839">
        <v>0</v>
      </c>
    </row>
    <row r="840" spans="1:23" x14ac:dyDescent="0.3">
      <c r="A840" t="s">
        <v>212</v>
      </c>
      <c r="H840">
        <v>2600</v>
      </c>
      <c r="I840">
        <v>2600</v>
      </c>
      <c r="J840" t="s">
        <v>286</v>
      </c>
      <c r="K840">
        <v>2100</v>
      </c>
      <c r="L840" t="s">
        <v>217</v>
      </c>
      <c r="M840">
        <v>2022</v>
      </c>
      <c r="N840" t="s">
        <v>211</v>
      </c>
      <c r="O840">
        <v>3045837.5109999999</v>
      </c>
      <c r="P840">
        <v>3045837.5109999999</v>
      </c>
      <c r="Q840">
        <v>3045837.5109999999</v>
      </c>
      <c r="R840">
        <v>3045837.5109999999</v>
      </c>
      <c r="S840">
        <v>3045837.5109999999</v>
      </c>
      <c r="T840">
        <v>3045837.5109999999</v>
      </c>
      <c r="U840" t="s">
        <v>214</v>
      </c>
      <c r="V840">
        <v>0</v>
      </c>
      <c r="W840">
        <v>0</v>
      </c>
    </row>
    <row r="841" spans="1:23" x14ac:dyDescent="0.3">
      <c r="A841" t="s">
        <v>212</v>
      </c>
      <c r="H841">
        <v>2600</v>
      </c>
      <c r="I841">
        <v>2600</v>
      </c>
      <c r="J841" t="s">
        <v>286</v>
      </c>
      <c r="K841">
        <v>2200</v>
      </c>
      <c r="L841" t="s">
        <v>217</v>
      </c>
      <c r="M841">
        <v>2022</v>
      </c>
      <c r="N841" t="s">
        <v>215</v>
      </c>
      <c r="O841">
        <v>2794505.5129999998</v>
      </c>
      <c r="P841">
        <v>2794505.5129999998</v>
      </c>
      <c r="Q841">
        <v>2794505.5129999998</v>
      </c>
      <c r="R841">
        <v>2794505.5129999998</v>
      </c>
      <c r="S841">
        <v>2794505.5129999998</v>
      </c>
      <c r="T841">
        <v>2794505.5129999998</v>
      </c>
      <c r="U841" t="s">
        <v>214</v>
      </c>
      <c r="V841">
        <v>0</v>
      </c>
      <c r="W841">
        <v>0</v>
      </c>
    </row>
    <row r="842" spans="1:23" x14ac:dyDescent="0.3">
      <c r="A842" t="s">
        <v>212</v>
      </c>
      <c r="H842">
        <v>2601</v>
      </c>
      <c r="I842">
        <v>2601</v>
      </c>
      <c r="J842" t="s">
        <v>287</v>
      </c>
      <c r="K842">
        <v>1</v>
      </c>
      <c r="L842" t="s">
        <v>210</v>
      </c>
      <c r="M842">
        <v>2023</v>
      </c>
      <c r="N842" t="s">
        <v>211</v>
      </c>
      <c r="O842">
        <v>12490.374</v>
      </c>
      <c r="P842">
        <v>12490.374</v>
      </c>
      <c r="Q842">
        <v>12490.374</v>
      </c>
      <c r="R842">
        <v>12490.374</v>
      </c>
      <c r="S842">
        <v>12490.374</v>
      </c>
      <c r="T842">
        <v>12490.374</v>
      </c>
      <c r="U842" t="s">
        <v>214</v>
      </c>
      <c r="V842">
        <v>0</v>
      </c>
      <c r="W842">
        <v>0</v>
      </c>
    </row>
    <row r="843" spans="1:23" x14ac:dyDescent="0.3">
      <c r="A843" t="s">
        <v>212</v>
      </c>
      <c r="H843">
        <v>2601</v>
      </c>
      <c r="I843">
        <v>2601</v>
      </c>
      <c r="J843" t="s">
        <v>287</v>
      </c>
      <c r="K843">
        <v>2</v>
      </c>
      <c r="L843" t="s">
        <v>210</v>
      </c>
      <c r="M843">
        <v>2023</v>
      </c>
      <c r="N843" t="s">
        <v>215</v>
      </c>
      <c r="O843">
        <v>11506.675999999999</v>
      </c>
      <c r="P843">
        <v>11506.675999999999</v>
      </c>
      <c r="Q843">
        <v>11506.675999999999</v>
      </c>
      <c r="R843">
        <v>11506.675999999999</v>
      </c>
      <c r="S843">
        <v>11506.675999999999</v>
      </c>
      <c r="T843">
        <v>11506.675999999999</v>
      </c>
      <c r="U843" t="s">
        <v>214</v>
      </c>
      <c r="V843">
        <v>0</v>
      </c>
      <c r="W843">
        <v>0</v>
      </c>
    </row>
    <row r="844" spans="1:23" x14ac:dyDescent="0.3">
      <c r="A844" t="s">
        <v>212</v>
      </c>
      <c r="H844">
        <v>2601</v>
      </c>
      <c r="I844">
        <v>2601</v>
      </c>
      <c r="J844" t="s">
        <v>287</v>
      </c>
      <c r="K844">
        <v>11</v>
      </c>
      <c r="L844" t="s">
        <v>216</v>
      </c>
      <c r="M844">
        <v>2023</v>
      </c>
      <c r="N844" t="s">
        <v>211</v>
      </c>
      <c r="O844">
        <v>12490.374</v>
      </c>
      <c r="P844">
        <v>12490.374</v>
      </c>
      <c r="Q844">
        <v>12490.374</v>
      </c>
      <c r="R844">
        <v>12490.374</v>
      </c>
      <c r="S844">
        <v>12490.374</v>
      </c>
      <c r="T844">
        <v>12490.374</v>
      </c>
      <c r="U844" t="s">
        <v>214</v>
      </c>
      <c r="V844">
        <v>0</v>
      </c>
      <c r="W844">
        <v>0</v>
      </c>
    </row>
    <row r="845" spans="1:23" x14ac:dyDescent="0.3">
      <c r="A845" t="s">
        <v>212</v>
      </c>
      <c r="H845">
        <v>2601</v>
      </c>
      <c r="I845">
        <v>2601</v>
      </c>
      <c r="J845" t="s">
        <v>287</v>
      </c>
      <c r="K845">
        <v>12</v>
      </c>
      <c r="L845" t="s">
        <v>216</v>
      </c>
      <c r="M845">
        <v>2023</v>
      </c>
      <c r="N845" t="s">
        <v>215</v>
      </c>
      <c r="O845">
        <v>11506.675999999999</v>
      </c>
      <c r="P845">
        <v>11506.675999999999</v>
      </c>
      <c r="Q845">
        <v>11506.675999999999</v>
      </c>
      <c r="R845">
        <v>11506.675999999999</v>
      </c>
      <c r="S845">
        <v>11506.675999999999</v>
      </c>
      <c r="T845">
        <v>11506.675999999999</v>
      </c>
      <c r="U845" t="s">
        <v>214</v>
      </c>
      <c r="V845">
        <v>0</v>
      </c>
      <c r="W845">
        <v>0</v>
      </c>
    </row>
    <row r="846" spans="1:23" x14ac:dyDescent="0.3">
      <c r="A846" t="s">
        <v>212</v>
      </c>
      <c r="H846">
        <v>2601</v>
      </c>
      <c r="I846">
        <v>2601</v>
      </c>
      <c r="J846" t="s">
        <v>287</v>
      </c>
      <c r="K846">
        <v>21</v>
      </c>
      <c r="L846" t="s">
        <v>217</v>
      </c>
      <c r="M846">
        <v>2023</v>
      </c>
      <c r="N846" t="s">
        <v>211</v>
      </c>
      <c r="O846">
        <v>3421074.4109999998</v>
      </c>
      <c r="P846">
        <v>3421074.4109999998</v>
      </c>
      <c r="Q846">
        <v>3421074.4109999998</v>
      </c>
      <c r="R846">
        <v>3421074.4109999998</v>
      </c>
      <c r="S846">
        <v>3421074.4109999998</v>
      </c>
      <c r="T846">
        <v>3421074.4109999998</v>
      </c>
      <c r="U846" t="s">
        <v>214</v>
      </c>
      <c r="V846">
        <v>0</v>
      </c>
      <c r="W846">
        <v>0</v>
      </c>
    </row>
    <row r="847" spans="1:23" x14ac:dyDescent="0.3">
      <c r="A847" t="s">
        <v>212</v>
      </c>
      <c r="H847">
        <v>2601</v>
      </c>
      <c r="I847">
        <v>2601</v>
      </c>
      <c r="J847" t="s">
        <v>287</v>
      </c>
      <c r="K847">
        <v>22</v>
      </c>
      <c r="L847" t="s">
        <v>217</v>
      </c>
      <c r="M847">
        <v>2023</v>
      </c>
      <c r="N847" t="s">
        <v>215</v>
      </c>
      <c r="O847">
        <v>3142875.8990000002</v>
      </c>
      <c r="P847">
        <v>3142875.8990000002</v>
      </c>
      <c r="Q847">
        <v>3142875.8990000002</v>
      </c>
      <c r="R847">
        <v>3142875.8990000002</v>
      </c>
      <c r="S847">
        <v>3142875.8990000002</v>
      </c>
      <c r="T847">
        <v>3142875.8990000002</v>
      </c>
      <c r="U847" t="s">
        <v>214</v>
      </c>
      <c r="V847">
        <v>0</v>
      </c>
      <c r="W847">
        <v>0</v>
      </c>
    </row>
    <row r="848" spans="1:23" x14ac:dyDescent="0.3">
      <c r="A848" t="s">
        <v>212</v>
      </c>
      <c r="H848">
        <v>2601</v>
      </c>
      <c r="I848">
        <v>2601</v>
      </c>
      <c r="J848" t="s">
        <v>287</v>
      </c>
      <c r="K848">
        <v>100</v>
      </c>
      <c r="L848" t="s">
        <v>210</v>
      </c>
      <c r="M848">
        <v>2022</v>
      </c>
      <c r="N848" t="s">
        <v>211</v>
      </c>
      <c r="O848">
        <v>7337.1869999999999</v>
      </c>
      <c r="P848">
        <v>7337.1869999999999</v>
      </c>
      <c r="Q848">
        <v>7337.1869999999999</v>
      </c>
      <c r="R848">
        <v>7337.1869999999999</v>
      </c>
      <c r="S848">
        <v>7337.1869999999999</v>
      </c>
      <c r="T848">
        <v>7337.1869999999999</v>
      </c>
      <c r="U848" t="s">
        <v>214</v>
      </c>
      <c r="V848">
        <v>0</v>
      </c>
      <c r="W848">
        <v>0</v>
      </c>
    </row>
    <row r="849" spans="1:23" x14ac:dyDescent="0.3">
      <c r="A849" t="s">
        <v>212</v>
      </c>
      <c r="H849">
        <v>2601</v>
      </c>
      <c r="I849">
        <v>2601</v>
      </c>
      <c r="J849" t="s">
        <v>287</v>
      </c>
      <c r="K849">
        <v>200</v>
      </c>
      <c r="L849" t="s">
        <v>210</v>
      </c>
      <c r="M849">
        <v>2022</v>
      </c>
      <c r="N849" t="s">
        <v>215</v>
      </c>
      <c r="O849">
        <v>6789.2911999999997</v>
      </c>
      <c r="P849">
        <v>6789.2911999999997</v>
      </c>
      <c r="Q849">
        <v>6789.2911999999997</v>
      </c>
      <c r="R849">
        <v>6789.2911999999997</v>
      </c>
      <c r="S849">
        <v>6789.2911999999997</v>
      </c>
      <c r="T849">
        <v>6789.2911999999997</v>
      </c>
      <c r="U849" t="s">
        <v>214</v>
      </c>
      <c r="V849">
        <v>0</v>
      </c>
      <c r="W849">
        <v>0</v>
      </c>
    </row>
    <row r="850" spans="1:23" x14ac:dyDescent="0.3">
      <c r="A850" t="s">
        <v>212</v>
      </c>
      <c r="H850">
        <v>2601</v>
      </c>
      <c r="I850">
        <v>2601</v>
      </c>
      <c r="J850" t="s">
        <v>287</v>
      </c>
      <c r="K850">
        <v>1100</v>
      </c>
      <c r="L850" t="s">
        <v>216</v>
      </c>
      <c r="M850">
        <v>2022</v>
      </c>
      <c r="N850" t="s">
        <v>211</v>
      </c>
      <c r="O850">
        <v>7337.1869999999999</v>
      </c>
      <c r="P850">
        <v>7337.1869999999999</v>
      </c>
      <c r="Q850">
        <v>7337.1869999999999</v>
      </c>
      <c r="R850">
        <v>7337.1869999999999</v>
      </c>
      <c r="S850">
        <v>7337.1869999999999</v>
      </c>
      <c r="T850">
        <v>7337.1869999999999</v>
      </c>
      <c r="U850" t="s">
        <v>214</v>
      </c>
      <c r="V850">
        <v>0</v>
      </c>
      <c r="W850">
        <v>0</v>
      </c>
    </row>
    <row r="851" spans="1:23" x14ac:dyDescent="0.3">
      <c r="A851" t="s">
        <v>212</v>
      </c>
      <c r="H851">
        <v>2601</v>
      </c>
      <c r="I851">
        <v>2601</v>
      </c>
      <c r="J851" t="s">
        <v>287</v>
      </c>
      <c r="K851">
        <v>1200</v>
      </c>
      <c r="L851" t="s">
        <v>216</v>
      </c>
      <c r="M851">
        <v>2022</v>
      </c>
      <c r="N851" t="s">
        <v>215</v>
      </c>
      <c r="O851">
        <v>6789.2911999999997</v>
      </c>
      <c r="P851">
        <v>6789.2911999999997</v>
      </c>
      <c r="Q851">
        <v>6789.2911999999997</v>
      </c>
      <c r="R851">
        <v>6789.2911999999997</v>
      </c>
      <c r="S851">
        <v>6789.2911999999997</v>
      </c>
      <c r="T851">
        <v>6789.2911999999997</v>
      </c>
      <c r="U851" t="s">
        <v>214</v>
      </c>
      <c r="V851">
        <v>0</v>
      </c>
      <c r="W851">
        <v>0</v>
      </c>
    </row>
    <row r="852" spans="1:23" x14ac:dyDescent="0.3">
      <c r="A852" t="s">
        <v>212</v>
      </c>
      <c r="H852">
        <v>2601</v>
      </c>
      <c r="I852">
        <v>2601</v>
      </c>
      <c r="J852" t="s">
        <v>287</v>
      </c>
      <c r="K852">
        <v>2100</v>
      </c>
      <c r="L852" t="s">
        <v>217</v>
      </c>
      <c r="M852">
        <v>2022</v>
      </c>
      <c r="N852" t="s">
        <v>211</v>
      </c>
      <c r="O852">
        <v>3045837.5109999999</v>
      </c>
      <c r="P852">
        <v>3045837.5109999999</v>
      </c>
      <c r="Q852">
        <v>3045837.5109999999</v>
      </c>
      <c r="R852">
        <v>3045837.5109999999</v>
      </c>
      <c r="S852">
        <v>3045837.5109999999</v>
      </c>
      <c r="T852">
        <v>3045837.5109999999</v>
      </c>
      <c r="U852" t="s">
        <v>214</v>
      </c>
      <c r="V852">
        <v>0</v>
      </c>
      <c r="W852">
        <v>0</v>
      </c>
    </row>
    <row r="853" spans="1:23" x14ac:dyDescent="0.3">
      <c r="A853" t="s">
        <v>212</v>
      </c>
      <c r="H853">
        <v>2601</v>
      </c>
      <c r="I853">
        <v>2601</v>
      </c>
      <c r="J853" t="s">
        <v>287</v>
      </c>
      <c r="K853">
        <v>2200</v>
      </c>
      <c r="L853" t="s">
        <v>217</v>
      </c>
      <c r="M853">
        <v>2022</v>
      </c>
      <c r="N853" t="s">
        <v>215</v>
      </c>
      <c r="O853">
        <v>2794505.5129999998</v>
      </c>
      <c r="P853">
        <v>2794505.5129999998</v>
      </c>
      <c r="Q853">
        <v>2794505.5129999998</v>
      </c>
      <c r="R853">
        <v>2794505.5129999998</v>
      </c>
      <c r="S853">
        <v>2794505.5129999998</v>
      </c>
      <c r="T853">
        <v>2794505.5129999998</v>
      </c>
      <c r="U853" t="s">
        <v>214</v>
      </c>
      <c r="V853">
        <v>0</v>
      </c>
      <c r="W853">
        <v>0</v>
      </c>
    </row>
    <row r="854" spans="1:23" x14ac:dyDescent="0.3">
      <c r="A854" t="s">
        <v>212</v>
      </c>
      <c r="H854">
        <v>2602</v>
      </c>
      <c r="I854">
        <v>2602</v>
      </c>
      <c r="J854" t="s">
        <v>288</v>
      </c>
      <c r="K854">
        <v>1</v>
      </c>
      <c r="L854" t="s">
        <v>210</v>
      </c>
      <c r="M854">
        <v>2023</v>
      </c>
      <c r="N854" t="s">
        <v>211</v>
      </c>
      <c r="O854">
        <v>12490.374</v>
      </c>
      <c r="P854">
        <v>12490.374</v>
      </c>
      <c r="Q854">
        <v>12490.374</v>
      </c>
      <c r="R854">
        <v>12490.374</v>
      </c>
      <c r="S854">
        <v>12490.374</v>
      </c>
      <c r="T854">
        <v>12490.374</v>
      </c>
      <c r="U854" t="s">
        <v>214</v>
      </c>
      <c r="V854">
        <v>0</v>
      </c>
      <c r="W854">
        <v>0</v>
      </c>
    </row>
    <row r="855" spans="1:23" x14ac:dyDescent="0.3">
      <c r="A855" t="s">
        <v>212</v>
      </c>
      <c r="H855">
        <v>2602</v>
      </c>
      <c r="I855">
        <v>2602</v>
      </c>
      <c r="J855" t="s">
        <v>288</v>
      </c>
      <c r="K855">
        <v>2</v>
      </c>
      <c r="L855" t="s">
        <v>210</v>
      </c>
      <c r="M855">
        <v>2023</v>
      </c>
      <c r="N855" t="s">
        <v>215</v>
      </c>
      <c r="O855">
        <v>11506.675999999999</v>
      </c>
      <c r="P855">
        <v>11506.675999999999</v>
      </c>
      <c r="Q855">
        <v>11506.675999999999</v>
      </c>
      <c r="R855">
        <v>11506.675999999999</v>
      </c>
      <c r="S855">
        <v>11506.675999999999</v>
      </c>
      <c r="T855">
        <v>11506.675999999999</v>
      </c>
      <c r="U855" t="s">
        <v>214</v>
      </c>
      <c r="V855">
        <v>0</v>
      </c>
      <c r="W855">
        <v>0</v>
      </c>
    </row>
    <row r="856" spans="1:23" x14ac:dyDescent="0.3">
      <c r="A856" t="s">
        <v>212</v>
      </c>
      <c r="H856">
        <v>2602</v>
      </c>
      <c r="I856">
        <v>2602</v>
      </c>
      <c r="J856" t="s">
        <v>288</v>
      </c>
      <c r="K856">
        <v>11</v>
      </c>
      <c r="L856" t="s">
        <v>216</v>
      </c>
      <c r="M856">
        <v>2023</v>
      </c>
      <c r="N856" t="s">
        <v>211</v>
      </c>
      <c r="O856">
        <v>12490.374</v>
      </c>
      <c r="P856">
        <v>12490.374</v>
      </c>
      <c r="Q856">
        <v>12490.374</v>
      </c>
      <c r="R856">
        <v>12490.374</v>
      </c>
      <c r="S856">
        <v>12490.374</v>
      </c>
      <c r="T856">
        <v>12490.374</v>
      </c>
      <c r="U856" t="s">
        <v>214</v>
      </c>
      <c r="V856">
        <v>0</v>
      </c>
      <c r="W856">
        <v>0</v>
      </c>
    </row>
    <row r="857" spans="1:23" x14ac:dyDescent="0.3">
      <c r="A857" t="s">
        <v>212</v>
      </c>
      <c r="H857">
        <v>2602</v>
      </c>
      <c r="I857">
        <v>2602</v>
      </c>
      <c r="J857" t="s">
        <v>288</v>
      </c>
      <c r="K857">
        <v>12</v>
      </c>
      <c r="L857" t="s">
        <v>216</v>
      </c>
      <c r="M857">
        <v>2023</v>
      </c>
      <c r="N857" t="s">
        <v>215</v>
      </c>
      <c r="O857">
        <v>11506.675999999999</v>
      </c>
      <c r="P857">
        <v>11506.675999999999</v>
      </c>
      <c r="Q857">
        <v>11506.675999999999</v>
      </c>
      <c r="R857">
        <v>11506.675999999999</v>
      </c>
      <c r="S857">
        <v>11506.675999999999</v>
      </c>
      <c r="T857">
        <v>11506.675999999999</v>
      </c>
      <c r="U857" t="s">
        <v>214</v>
      </c>
      <c r="V857">
        <v>0</v>
      </c>
      <c r="W857">
        <v>0</v>
      </c>
    </row>
    <row r="858" spans="1:23" x14ac:dyDescent="0.3">
      <c r="A858" t="s">
        <v>212</v>
      </c>
      <c r="H858">
        <v>2602</v>
      </c>
      <c r="I858">
        <v>2602</v>
      </c>
      <c r="J858" t="s">
        <v>288</v>
      </c>
      <c r="K858">
        <v>21</v>
      </c>
      <c r="L858" t="s">
        <v>217</v>
      </c>
      <c r="M858">
        <v>2023</v>
      </c>
      <c r="N858" t="s">
        <v>211</v>
      </c>
      <c r="O858">
        <v>3421074.4109999998</v>
      </c>
      <c r="P858">
        <v>3421074.4109999998</v>
      </c>
      <c r="Q858">
        <v>3421074.4109999998</v>
      </c>
      <c r="R858">
        <v>3421074.4109999998</v>
      </c>
      <c r="S858">
        <v>3421074.4109999998</v>
      </c>
      <c r="T858">
        <v>3421074.4109999998</v>
      </c>
      <c r="U858" t="s">
        <v>214</v>
      </c>
      <c r="V858">
        <v>0</v>
      </c>
      <c r="W858">
        <v>0</v>
      </c>
    </row>
    <row r="859" spans="1:23" x14ac:dyDescent="0.3">
      <c r="A859" t="s">
        <v>212</v>
      </c>
      <c r="H859">
        <v>2602</v>
      </c>
      <c r="I859">
        <v>2602</v>
      </c>
      <c r="J859" t="s">
        <v>288</v>
      </c>
      <c r="K859">
        <v>22</v>
      </c>
      <c r="L859" t="s">
        <v>217</v>
      </c>
      <c r="M859">
        <v>2023</v>
      </c>
      <c r="N859" t="s">
        <v>215</v>
      </c>
      <c r="O859">
        <v>3142875.8990000002</v>
      </c>
      <c r="P859">
        <v>3142875.8990000002</v>
      </c>
      <c r="Q859">
        <v>3142875.8990000002</v>
      </c>
      <c r="R859">
        <v>3142875.8990000002</v>
      </c>
      <c r="S859">
        <v>3142875.8990000002</v>
      </c>
      <c r="T859">
        <v>3142875.8990000002</v>
      </c>
      <c r="U859" t="s">
        <v>214</v>
      </c>
      <c r="V859">
        <v>0</v>
      </c>
      <c r="W859">
        <v>0</v>
      </c>
    </row>
    <row r="860" spans="1:23" x14ac:dyDescent="0.3">
      <c r="A860" t="s">
        <v>212</v>
      </c>
      <c r="H860">
        <v>2602</v>
      </c>
      <c r="I860">
        <v>2602</v>
      </c>
      <c r="J860" t="s">
        <v>288</v>
      </c>
      <c r="K860">
        <v>100</v>
      </c>
      <c r="L860" t="s">
        <v>210</v>
      </c>
      <c r="M860">
        <v>2022</v>
      </c>
      <c r="N860" t="s">
        <v>211</v>
      </c>
      <c r="O860">
        <v>7337.1869999999999</v>
      </c>
      <c r="P860">
        <v>7337.1869999999999</v>
      </c>
      <c r="Q860">
        <v>7337.1869999999999</v>
      </c>
      <c r="R860">
        <v>7337.1869999999999</v>
      </c>
      <c r="S860">
        <v>7337.1869999999999</v>
      </c>
      <c r="T860">
        <v>7337.1869999999999</v>
      </c>
      <c r="U860" t="s">
        <v>214</v>
      </c>
      <c r="V860">
        <v>0</v>
      </c>
      <c r="W860">
        <v>0</v>
      </c>
    </row>
    <row r="861" spans="1:23" x14ac:dyDescent="0.3">
      <c r="A861" t="s">
        <v>212</v>
      </c>
      <c r="H861">
        <v>2602</v>
      </c>
      <c r="I861">
        <v>2602</v>
      </c>
      <c r="J861" t="s">
        <v>288</v>
      </c>
      <c r="K861">
        <v>200</v>
      </c>
      <c r="L861" t="s">
        <v>210</v>
      </c>
      <c r="M861">
        <v>2022</v>
      </c>
      <c r="N861" t="s">
        <v>215</v>
      </c>
      <c r="O861">
        <v>6789.2911999999997</v>
      </c>
      <c r="P861">
        <v>6789.2911999999997</v>
      </c>
      <c r="Q861">
        <v>6789.2911999999997</v>
      </c>
      <c r="R861">
        <v>6789.2911999999997</v>
      </c>
      <c r="S861">
        <v>6789.2911999999997</v>
      </c>
      <c r="T861">
        <v>6789.2911999999997</v>
      </c>
      <c r="U861" t="s">
        <v>214</v>
      </c>
      <c r="V861">
        <v>0</v>
      </c>
      <c r="W861">
        <v>0</v>
      </c>
    </row>
    <row r="862" spans="1:23" x14ac:dyDescent="0.3">
      <c r="A862" t="s">
        <v>212</v>
      </c>
      <c r="H862">
        <v>2602</v>
      </c>
      <c r="I862">
        <v>2602</v>
      </c>
      <c r="J862" t="s">
        <v>288</v>
      </c>
      <c r="K862">
        <v>1100</v>
      </c>
      <c r="L862" t="s">
        <v>216</v>
      </c>
      <c r="M862">
        <v>2022</v>
      </c>
      <c r="N862" t="s">
        <v>211</v>
      </c>
      <c r="O862">
        <v>7337.1869999999999</v>
      </c>
      <c r="P862">
        <v>7337.1869999999999</v>
      </c>
      <c r="Q862">
        <v>7337.1869999999999</v>
      </c>
      <c r="R862">
        <v>7337.1869999999999</v>
      </c>
      <c r="S862">
        <v>7337.1869999999999</v>
      </c>
      <c r="T862">
        <v>7337.1869999999999</v>
      </c>
      <c r="U862" t="s">
        <v>214</v>
      </c>
      <c r="V862">
        <v>0</v>
      </c>
      <c r="W862">
        <v>0</v>
      </c>
    </row>
    <row r="863" spans="1:23" x14ac:dyDescent="0.3">
      <c r="A863" t="s">
        <v>212</v>
      </c>
      <c r="H863">
        <v>2602</v>
      </c>
      <c r="I863">
        <v>2602</v>
      </c>
      <c r="J863" t="s">
        <v>288</v>
      </c>
      <c r="K863">
        <v>1200</v>
      </c>
      <c r="L863" t="s">
        <v>216</v>
      </c>
      <c r="M863">
        <v>2022</v>
      </c>
      <c r="N863" t="s">
        <v>215</v>
      </c>
      <c r="O863">
        <v>6789.2911999999997</v>
      </c>
      <c r="P863">
        <v>6789.2911999999997</v>
      </c>
      <c r="Q863">
        <v>6789.2911999999997</v>
      </c>
      <c r="R863">
        <v>6789.2911999999997</v>
      </c>
      <c r="S863">
        <v>6789.2911999999997</v>
      </c>
      <c r="T863">
        <v>6789.2911999999997</v>
      </c>
      <c r="U863" t="s">
        <v>214</v>
      </c>
      <c r="V863">
        <v>0</v>
      </c>
      <c r="W863">
        <v>0</v>
      </c>
    </row>
    <row r="864" spans="1:23" x14ac:dyDescent="0.3">
      <c r="A864" t="s">
        <v>212</v>
      </c>
      <c r="H864">
        <v>2602</v>
      </c>
      <c r="I864">
        <v>2602</v>
      </c>
      <c r="J864" t="s">
        <v>288</v>
      </c>
      <c r="K864">
        <v>2100</v>
      </c>
      <c r="L864" t="s">
        <v>217</v>
      </c>
      <c r="M864">
        <v>2022</v>
      </c>
      <c r="N864" t="s">
        <v>211</v>
      </c>
      <c r="O864">
        <v>3045837.5109999999</v>
      </c>
      <c r="P864">
        <v>3045837.5109999999</v>
      </c>
      <c r="Q864">
        <v>3045837.5109999999</v>
      </c>
      <c r="R864">
        <v>3045837.5109999999</v>
      </c>
      <c r="S864">
        <v>3045837.5109999999</v>
      </c>
      <c r="T864">
        <v>3045837.5109999999</v>
      </c>
      <c r="U864" t="s">
        <v>214</v>
      </c>
      <c r="V864">
        <v>180</v>
      </c>
      <c r="W864">
        <v>180</v>
      </c>
    </row>
    <row r="865" spans="1:23" x14ac:dyDescent="0.3">
      <c r="A865" t="s">
        <v>212</v>
      </c>
      <c r="H865">
        <v>2602</v>
      </c>
      <c r="I865">
        <v>2602</v>
      </c>
      <c r="J865" t="s">
        <v>288</v>
      </c>
      <c r="K865">
        <v>2200</v>
      </c>
      <c r="L865" t="s">
        <v>217</v>
      </c>
      <c r="M865">
        <v>2022</v>
      </c>
      <c r="N865" t="s">
        <v>215</v>
      </c>
      <c r="O865">
        <v>2794505.5129999998</v>
      </c>
      <c r="P865">
        <v>2794505.5129999998</v>
      </c>
      <c r="Q865">
        <v>2794505.5129999998</v>
      </c>
      <c r="R865">
        <v>2794505.5129999998</v>
      </c>
      <c r="S865">
        <v>2794505.5129999998</v>
      </c>
      <c r="T865">
        <v>2794505.5129999998</v>
      </c>
      <c r="U865" t="s">
        <v>214</v>
      </c>
      <c r="V865">
        <v>166.55871189999999</v>
      </c>
      <c r="W865">
        <v>166.55871189999999</v>
      </c>
    </row>
    <row r="866" spans="1:23" x14ac:dyDescent="0.3">
      <c r="A866" t="s">
        <v>212</v>
      </c>
      <c r="H866">
        <v>2603</v>
      </c>
      <c r="I866">
        <v>2603</v>
      </c>
      <c r="J866" t="s">
        <v>289</v>
      </c>
      <c r="K866">
        <v>1</v>
      </c>
      <c r="L866" t="s">
        <v>210</v>
      </c>
      <c r="M866">
        <v>2023</v>
      </c>
      <c r="N866" t="s">
        <v>211</v>
      </c>
      <c r="O866">
        <v>12490.374</v>
      </c>
      <c r="P866">
        <v>12490.374</v>
      </c>
      <c r="Q866">
        <v>12490.374</v>
      </c>
      <c r="R866">
        <v>12490.374</v>
      </c>
      <c r="S866">
        <v>12490.374</v>
      </c>
      <c r="T866">
        <v>12490.374</v>
      </c>
      <c r="U866" t="s">
        <v>214</v>
      </c>
      <c r="V866">
        <v>0</v>
      </c>
      <c r="W866">
        <v>0</v>
      </c>
    </row>
    <row r="867" spans="1:23" x14ac:dyDescent="0.3">
      <c r="A867" t="s">
        <v>212</v>
      </c>
      <c r="H867">
        <v>2603</v>
      </c>
      <c r="I867">
        <v>2603</v>
      </c>
      <c r="J867" t="s">
        <v>289</v>
      </c>
      <c r="K867">
        <v>2</v>
      </c>
      <c r="L867" t="s">
        <v>210</v>
      </c>
      <c r="M867">
        <v>2023</v>
      </c>
      <c r="N867" t="s">
        <v>215</v>
      </c>
      <c r="O867">
        <v>11506.675999999999</v>
      </c>
      <c r="P867">
        <v>11506.675999999999</v>
      </c>
      <c r="Q867">
        <v>11506.675999999999</v>
      </c>
      <c r="R867">
        <v>11506.675999999999</v>
      </c>
      <c r="S867">
        <v>11506.675999999999</v>
      </c>
      <c r="T867">
        <v>11506.675999999999</v>
      </c>
      <c r="U867" t="s">
        <v>214</v>
      </c>
      <c r="V867">
        <v>0</v>
      </c>
      <c r="W867">
        <v>0</v>
      </c>
    </row>
    <row r="868" spans="1:23" x14ac:dyDescent="0.3">
      <c r="A868" t="s">
        <v>212</v>
      </c>
      <c r="H868">
        <v>2603</v>
      </c>
      <c r="I868">
        <v>2603</v>
      </c>
      <c r="J868" t="s">
        <v>289</v>
      </c>
      <c r="K868">
        <v>11</v>
      </c>
      <c r="L868" t="s">
        <v>216</v>
      </c>
      <c r="M868">
        <v>2023</v>
      </c>
      <c r="N868" t="s">
        <v>211</v>
      </c>
      <c r="O868">
        <v>12490.374</v>
      </c>
      <c r="P868">
        <v>12490.374</v>
      </c>
      <c r="Q868">
        <v>12490.374</v>
      </c>
      <c r="R868">
        <v>12490.374</v>
      </c>
      <c r="S868">
        <v>12490.374</v>
      </c>
      <c r="T868">
        <v>12490.374</v>
      </c>
      <c r="U868" t="s">
        <v>214</v>
      </c>
      <c r="V868">
        <v>0</v>
      </c>
      <c r="W868">
        <v>0</v>
      </c>
    </row>
    <row r="869" spans="1:23" x14ac:dyDescent="0.3">
      <c r="A869" t="s">
        <v>212</v>
      </c>
      <c r="H869">
        <v>2603</v>
      </c>
      <c r="I869">
        <v>2603</v>
      </c>
      <c r="J869" t="s">
        <v>289</v>
      </c>
      <c r="K869">
        <v>12</v>
      </c>
      <c r="L869" t="s">
        <v>216</v>
      </c>
      <c r="M869">
        <v>2023</v>
      </c>
      <c r="N869" t="s">
        <v>215</v>
      </c>
      <c r="O869">
        <v>11506.675999999999</v>
      </c>
      <c r="P869">
        <v>11506.675999999999</v>
      </c>
      <c r="Q869">
        <v>11506.675999999999</v>
      </c>
      <c r="R869">
        <v>11506.675999999999</v>
      </c>
      <c r="S869">
        <v>11506.675999999999</v>
      </c>
      <c r="T869">
        <v>11506.675999999999</v>
      </c>
      <c r="U869" t="s">
        <v>214</v>
      </c>
      <c r="V869">
        <v>0</v>
      </c>
      <c r="W869">
        <v>0</v>
      </c>
    </row>
    <row r="870" spans="1:23" x14ac:dyDescent="0.3">
      <c r="A870" t="s">
        <v>212</v>
      </c>
      <c r="H870">
        <v>2603</v>
      </c>
      <c r="I870">
        <v>2603</v>
      </c>
      <c r="J870" t="s">
        <v>289</v>
      </c>
      <c r="K870">
        <v>21</v>
      </c>
      <c r="L870" t="s">
        <v>217</v>
      </c>
      <c r="M870">
        <v>2023</v>
      </c>
      <c r="N870" t="s">
        <v>211</v>
      </c>
      <c r="O870">
        <v>3421074.4109999998</v>
      </c>
      <c r="P870">
        <v>3421074.4109999998</v>
      </c>
      <c r="Q870">
        <v>3421074.4109999998</v>
      </c>
      <c r="R870">
        <v>3421074.4109999998</v>
      </c>
      <c r="S870">
        <v>3421074.4109999998</v>
      </c>
      <c r="T870">
        <v>3421074.4109999998</v>
      </c>
      <c r="U870" t="s">
        <v>214</v>
      </c>
      <c r="V870">
        <v>0</v>
      </c>
      <c r="W870">
        <v>0</v>
      </c>
    </row>
    <row r="871" spans="1:23" x14ac:dyDescent="0.3">
      <c r="A871" t="s">
        <v>212</v>
      </c>
      <c r="H871">
        <v>2603</v>
      </c>
      <c r="I871">
        <v>2603</v>
      </c>
      <c r="J871" t="s">
        <v>289</v>
      </c>
      <c r="K871">
        <v>22</v>
      </c>
      <c r="L871" t="s">
        <v>217</v>
      </c>
      <c r="M871">
        <v>2023</v>
      </c>
      <c r="N871" t="s">
        <v>215</v>
      </c>
      <c r="O871">
        <v>3142875.8990000002</v>
      </c>
      <c r="P871">
        <v>3142875.8990000002</v>
      </c>
      <c r="Q871">
        <v>3142875.8990000002</v>
      </c>
      <c r="R871">
        <v>3142875.8990000002</v>
      </c>
      <c r="S871">
        <v>3142875.8990000002</v>
      </c>
      <c r="T871">
        <v>3142875.8990000002</v>
      </c>
      <c r="U871" t="s">
        <v>214</v>
      </c>
      <c r="V871">
        <v>0</v>
      </c>
      <c r="W871">
        <v>0</v>
      </c>
    </row>
    <row r="872" spans="1:23" x14ac:dyDescent="0.3">
      <c r="A872" t="s">
        <v>212</v>
      </c>
      <c r="H872">
        <v>2603</v>
      </c>
      <c r="I872">
        <v>2603</v>
      </c>
      <c r="J872" t="s">
        <v>289</v>
      </c>
      <c r="K872">
        <v>100</v>
      </c>
      <c r="L872" t="s">
        <v>210</v>
      </c>
      <c r="M872">
        <v>2022</v>
      </c>
      <c r="N872" t="s">
        <v>211</v>
      </c>
      <c r="O872">
        <v>7337.1869999999999</v>
      </c>
      <c r="P872">
        <v>7337.1869999999999</v>
      </c>
      <c r="Q872">
        <v>7337.1869999999999</v>
      </c>
      <c r="R872">
        <v>7337.1869999999999</v>
      </c>
      <c r="S872">
        <v>7337.1869999999999</v>
      </c>
      <c r="T872">
        <v>7337.1869999999999</v>
      </c>
      <c r="U872" t="s">
        <v>214</v>
      </c>
      <c r="V872">
        <v>0</v>
      </c>
      <c r="W872">
        <v>0</v>
      </c>
    </row>
    <row r="873" spans="1:23" x14ac:dyDescent="0.3">
      <c r="A873" t="s">
        <v>212</v>
      </c>
      <c r="H873">
        <v>2603</v>
      </c>
      <c r="I873">
        <v>2603</v>
      </c>
      <c r="J873" t="s">
        <v>289</v>
      </c>
      <c r="K873">
        <v>200</v>
      </c>
      <c r="L873" t="s">
        <v>210</v>
      </c>
      <c r="M873">
        <v>2022</v>
      </c>
      <c r="N873" t="s">
        <v>215</v>
      </c>
      <c r="O873">
        <v>6789.2911999999997</v>
      </c>
      <c r="P873">
        <v>6789.2911999999997</v>
      </c>
      <c r="Q873">
        <v>6789.2911999999997</v>
      </c>
      <c r="R873">
        <v>6789.2911999999997</v>
      </c>
      <c r="S873">
        <v>6789.2911999999997</v>
      </c>
      <c r="T873">
        <v>6789.2911999999997</v>
      </c>
      <c r="U873" t="s">
        <v>214</v>
      </c>
      <c r="V873">
        <v>0</v>
      </c>
      <c r="W873">
        <v>0</v>
      </c>
    </row>
    <row r="874" spans="1:23" x14ac:dyDescent="0.3">
      <c r="A874" t="s">
        <v>212</v>
      </c>
      <c r="H874">
        <v>2603</v>
      </c>
      <c r="I874">
        <v>2603</v>
      </c>
      <c r="J874" t="s">
        <v>289</v>
      </c>
      <c r="K874">
        <v>1100</v>
      </c>
      <c r="L874" t="s">
        <v>216</v>
      </c>
      <c r="M874">
        <v>2022</v>
      </c>
      <c r="N874" t="s">
        <v>211</v>
      </c>
      <c r="O874">
        <v>7337.1869999999999</v>
      </c>
      <c r="P874">
        <v>7337.1869999999999</v>
      </c>
      <c r="Q874">
        <v>7337.1869999999999</v>
      </c>
      <c r="R874">
        <v>7337.1869999999999</v>
      </c>
      <c r="S874">
        <v>7337.1869999999999</v>
      </c>
      <c r="T874">
        <v>7337.1869999999999</v>
      </c>
      <c r="U874" t="s">
        <v>214</v>
      </c>
      <c r="V874">
        <v>0</v>
      </c>
      <c r="W874">
        <v>0</v>
      </c>
    </row>
    <row r="875" spans="1:23" x14ac:dyDescent="0.3">
      <c r="A875" t="s">
        <v>212</v>
      </c>
      <c r="H875">
        <v>2603</v>
      </c>
      <c r="I875">
        <v>2603</v>
      </c>
      <c r="J875" t="s">
        <v>289</v>
      </c>
      <c r="K875">
        <v>1200</v>
      </c>
      <c r="L875" t="s">
        <v>216</v>
      </c>
      <c r="M875">
        <v>2022</v>
      </c>
      <c r="N875" t="s">
        <v>215</v>
      </c>
      <c r="O875">
        <v>6789.2911999999997</v>
      </c>
      <c r="P875">
        <v>6789.2911999999997</v>
      </c>
      <c r="Q875">
        <v>6789.2911999999997</v>
      </c>
      <c r="R875">
        <v>6789.2911999999997</v>
      </c>
      <c r="S875">
        <v>6789.2911999999997</v>
      </c>
      <c r="T875">
        <v>6789.2911999999997</v>
      </c>
      <c r="U875" t="s">
        <v>214</v>
      </c>
      <c r="V875">
        <v>0</v>
      </c>
      <c r="W875">
        <v>0</v>
      </c>
    </row>
    <row r="876" spans="1:23" x14ac:dyDescent="0.3">
      <c r="A876" t="s">
        <v>212</v>
      </c>
      <c r="H876">
        <v>2603</v>
      </c>
      <c r="I876">
        <v>2603</v>
      </c>
      <c r="J876" t="s">
        <v>289</v>
      </c>
      <c r="K876">
        <v>2100</v>
      </c>
      <c r="L876" t="s">
        <v>217</v>
      </c>
      <c r="M876">
        <v>2022</v>
      </c>
      <c r="N876" t="s">
        <v>211</v>
      </c>
      <c r="O876">
        <v>3045837.5109999999</v>
      </c>
      <c r="P876">
        <v>3045837.5109999999</v>
      </c>
      <c r="Q876">
        <v>3045837.5109999999</v>
      </c>
      <c r="R876">
        <v>3045837.5109999999</v>
      </c>
      <c r="S876">
        <v>3045837.5109999999</v>
      </c>
      <c r="T876">
        <v>3045837.5109999999</v>
      </c>
      <c r="U876" t="s">
        <v>214</v>
      </c>
      <c r="V876">
        <v>0</v>
      </c>
      <c r="W876">
        <v>0</v>
      </c>
    </row>
    <row r="877" spans="1:23" x14ac:dyDescent="0.3">
      <c r="A877" t="s">
        <v>212</v>
      </c>
      <c r="H877">
        <v>2603</v>
      </c>
      <c r="I877">
        <v>2603</v>
      </c>
      <c r="J877" t="s">
        <v>289</v>
      </c>
      <c r="K877">
        <v>2200</v>
      </c>
      <c r="L877" t="s">
        <v>217</v>
      </c>
      <c r="M877">
        <v>2022</v>
      </c>
      <c r="N877" t="s">
        <v>215</v>
      </c>
      <c r="O877">
        <v>2794505.5129999998</v>
      </c>
      <c r="P877">
        <v>2794505.5129999998</v>
      </c>
      <c r="Q877">
        <v>2794505.5129999998</v>
      </c>
      <c r="R877">
        <v>2794505.5129999998</v>
      </c>
      <c r="S877">
        <v>2794505.5129999998</v>
      </c>
      <c r="T877">
        <v>2794505.5129999998</v>
      </c>
      <c r="U877" t="s">
        <v>214</v>
      </c>
      <c r="V877">
        <v>0</v>
      </c>
      <c r="W877">
        <v>0</v>
      </c>
    </row>
    <row r="878" spans="1:23" x14ac:dyDescent="0.3">
      <c r="A878" t="s">
        <v>212</v>
      </c>
      <c r="H878">
        <v>2604</v>
      </c>
      <c r="I878">
        <v>2604</v>
      </c>
      <c r="J878" t="s">
        <v>290</v>
      </c>
      <c r="K878">
        <v>1</v>
      </c>
      <c r="L878" t="s">
        <v>210</v>
      </c>
      <c r="M878">
        <v>2023</v>
      </c>
      <c r="N878" t="s">
        <v>211</v>
      </c>
      <c r="O878">
        <v>12490.374</v>
      </c>
      <c r="P878">
        <v>12490.374</v>
      </c>
      <c r="Q878">
        <v>12490.374</v>
      </c>
      <c r="R878">
        <v>12490.374</v>
      </c>
      <c r="S878">
        <v>12490.374</v>
      </c>
      <c r="T878">
        <v>12490.374</v>
      </c>
      <c r="U878" t="s">
        <v>214</v>
      </c>
      <c r="V878">
        <v>0</v>
      </c>
      <c r="W878">
        <v>0</v>
      </c>
    </row>
    <row r="879" spans="1:23" x14ac:dyDescent="0.3">
      <c r="A879" t="s">
        <v>212</v>
      </c>
      <c r="H879">
        <v>2604</v>
      </c>
      <c r="I879">
        <v>2604</v>
      </c>
      <c r="J879" t="s">
        <v>290</v>
      </c>
      <c r="K879">
        <v>2</v>
      </c>
      <c r="L879" t="s">
        <v>210</v>
      </c>
      <c r="M879">
        <v>2023</v>
      </c>
      <c r="N879" t="s">
        <v>215</v>
      </c>
      <c r="O879">
        <v>11506.675999999999</v>
      </c>
      <c r="P879">
        <v>11506.675999999999</v>
      </c>
      <c r="Q879">
        <v>11506.675999999999</v>
      </c>
      <c r="R879">
        <v>11506.675999999999</v>
      </c>
      <c r="S879">
        <v>11506.675999999999</v>
      </c>
      <c r="T879">
        <v>11506.675999999999</v>
      </c>
      <c r="U879" t="s">
        <v>214</v>
      </c>
      <c r="V879">
        <v>0</v>
      </c>
      <c r="W879">
        <v>0</v>
      </c>
    </row>
    <row r="880" spans="1:23" x14ac:dyDescent="0.3">
      <c r="A880" t="s">
        <v>212</v>
      </c>
      <c r="H880">
        <v>2604</v>
      </c>
      <c r="I880">
        <v>2604</v>
      </c>
      <c r="J880" t="s">
        <v>290</v>
      </c>
      <c r="K880">
        <v>11</v>
      </c>
      <c r="L880" t="s">
        <v>216</v>
      </c>
      <c r="M880">
        <v>2023</v>
      </c>
      <c r="N880" t="s">
        <v>211</v>
      </c>
      <c r="O880">
        <v>12490.374</v>
      </c>
      <c r="P880">
        <v>12490.374</v>
      </c>
      <c r="Q880">
        <v>12490.374</v>
      </c>
      <c r="R880">
        <v>12490.374</v>
      </c>
      <c r="S880">
        <v>12490.374</v>
      </c>
      <c r="T880">
        <v>12490.374</v>
      </c>
      <c r="U880" t="s">
        <v>214</v>
      </c>
      <c r="V880">
        <v>0</v>
      </c>
      <c r="W880">
        <v>0</v>
      </c>
    </row>
    <row r="881" spans="1:23" x14ac:dyDescent="0.3">
      <c r="A881" t="s">
        <v>212</v>
      </c>
      <c r="H881">
        <v>2604</v>
      </c>
      <c r="I881">
        <v>2604</v>
      </c>
      <c r="J881" t="s">
        <v>290</v>
      </c>
      <c r="K881">
        <v>12</v>
      </c>
      <c r="L881" t="s">
        <v>216</v>
      </c>
      <c r="M881">
        <v>2023</v>
      </c>
      <c r="N881" t="s">
        <v>215</v>
      </c>
      <c r="O881">
        <v>11506.675999999999</v>
      </c>
      <c r="P881">
        <v>11506.675999999999</v>
      </c>
      <c r="Q881">
        <v>11506.675999999999</v>
      </c>
      <c r="R881">
        <v>11506.675999999999</v>
      </c>
      <c r="S881">
        <v>11506.675999999999</v>
      </c>
      <c r="T881">
        <v>11506.675999999999</v>
      </c>
      <c r="U881" t="s">
        <v>214</v>
      </c>
      <c r="V881">
        <v>0</v>
      </c>
      <c r="W881">
        <v>0</v>
      </c>
    </row>
    <row r="882" spans="1:23" x14ac:dyDescent="0.3">
      <c r="A882" t="s">
        <v>212</v>
      </c>
      <c r="H882">
        <v>2604</v>
      </c>
      <c r="I882">
        <v>2604</v>
      </c>
      <c r="J882" t="s">
        <v>290</v>
      </c>
      <c r="K882">
        <v>21</v>
      </c>
      <c r="L882" t="s">
        <v>217</v>
      </c>
      <c r="M882">
        <v>2023</v>
      </c>
      <c r="N882" t="s">
        <v>211</v>
      </c>
      <c r="O882">
        <v>3421074.4109999998</v>
      </c>
      <c r="P882">
        <v>3421074.4109999998</v>
      </c>
      <c r="Q882">
        <v>3421074.4109999998</v>
      </c>
      <c r="R882">
        <v>3421074.4109999998</v>
      </c>
      <c r="S882">
        <v>3421074.4109999998</v>
      </c>
      <c r="T882">
        <v>3421074.4109999998</v>
      </c>
      <c r="U882" t="s">
        <v>214</v>
      </c>
      <c r="V882">
        <v>0</v>
      </c>
      <c r="W882">
        <v>0</v>
      </c>
    </row>
    <row r="883" spans="1:23" x14ac:dyDescent="0.3">
      <c r="A883" t="s">
        <v>212</v>
      </c>
      <c r="H883">
        <v>2604</v>
      </c>
      <c r="I883">
        <v>2604</v>
      </c>
      <c r="J883" t="s">
        <v>290</v>
      </c>
      <c r="K883">
        <v>22</v>
      </c>
      <c r="L883" t="s">
        <v>217</v>
      </c>
      <c r="M883">
        <v>2023</v>
      </c>
      <c r="N883" t="s">
        <v>215</v>
      </c>
      <c r="O883">
        <v>3142875.8990000002</v>
      </c>
      <c r="P883">
        <v>3142875.8990000002</v>
      </c>
      <c r="Q883">
        <v>3142875.8990000002</v>
      </c>
      <c r="R883">
        <v>3142875.8990000002</v>
      </c>
      <c r="S883">
        <v>3142875.8990000002</v>
      </c>
      <c r="T883">
        <v>3142875.8990000002</v>
      </c>
      <c r="U883" t="s">
        <v>214</v>
      </c>
      <c r="V883">
        <v>0</v>
      </c>
      <c r="W883">
        <v>0</v>
      </c>
    </row>
    <row r="884" spans="1:23" x14ac:dyDescent="0.3">
      <c r="A884" t="s">
        <v>212</v>
      </c>
      <c r="H884">
        <v>2604</v>
      </c>
      <c r="I884">
        <v>2604</v>
      </c>
      <c r="J884" t="s">
        <v>290</v>
      </c>
      <c r="K884">
        <v>100</v>
      </c>
      <c r="L884" t="s">
        <v>210</v>
      </c>
      <c r="M884">
        <v>2022</v>
      </c>
      <c r="N884" t="s">
        <v>211</v>
      </c>
      <c r="O884">
        <v>7337.1869999999999</v>
      </c>
      <c r="P884">
        <v>7337.1869999999999</v>
      </c>
      <c r="Q884">
        <v>7337.1869999999999</v>
      </c>
      <c r="R884">
        <v>7337.1869999999999</v>
      </c>
      <c r="S884">
        <v>7337.1869999999999</v>
      </c>
      <c r="T884">
        <v>7337.1869999999999</v>
      </c>
      <c r="U884" t="s">
        <v>214</v>
      </c>
      <c r="V884">
        <v>0</v>
      </c>
      <c r="W884">
        <v>0</v>
      </c>
    </row>
    <row r="885" spans="1:23" x14ac:dyDescent="0.3">
      <c r="A885" t="s">
        <v>212</v>
      </c>
      <c r="H885">
        <v>2604</v>
      </c>
      <c r="I885">
        <v>2604</v>
      </c>
      <c r="J885" t="s">
        <v>290</v>
      </c>
      <c r="K885">
        <v>200</v>
      </c>
      <c r="L885" t="s">
        <v>210</v>
      </c>
      <c r="M885">
        <v>2022</v>
      </c>
      <c r="N885" t="s">
        <v>215</v>
      </c>
      <c r="O885">
        <v>6789.2911999999997</v>
      </c>
      <c r="P885">
        <v>6789.2911999999997</v>
      </c>
      <c r="Q885">
        <v>6789.2911999999997</v>
      </c>
      <c r="R885">
        <v>6789.2911999999997</v>
      </c>
      <c r="S885">
        <v>6789.2911999999997</v>
      </c>
      <c r="T885">
        <v>6789.2911999999997</v>
      </c>
      <c r="U885" t="s">
        <v>214</v>
      </c>
      <c r="V885">
        <v>0</v>
      </c>
      <c r="W885">
        <v>0</v>
      </c>
    </row>
    <row r="886" spans="1:23" x14ac:dyDescent="0.3">
      <c r="A886" t="s">
        <v>212</v>
      </c>
      <c r="H886">
        <v>2604</v>
      </c>
      <c r="I886">
        <v>2604</v>
      </c>
      <c r="J886" t="s">
        <v>290</v>
      </c>
      <c r="K886">
        <v>1100</v>
      </c>
      <c r="L886" t="s">
        <v>216</v>
      </c>
      <c r="M886">
        <v>2022</v>
      </c>
      <c r="N886" t="s">
        <v>211</v>
      </c>
      <c r="O886">
        <v>7337.1869999999999</v>
      </c>
      <c r="P886">
        <v>7337.1869999999999</v>
      </c>
      <c r="Q886">
        <v>7337.1869999999999</v>
      </c>
      <c r="R886">
        <v>7337.1869999999999</v>
      </c>
      <c r="S886">
        <v>7337.1869999999999</v>
      </c>
      <c r="T886">
        <v>7337.1869999999999</v>
      </c>
      <c r="U886" t="s">
        <v>214</v>
      </c>
      <c r="V886">
        <v>0</v>
      </c>
      <c r="W886">
        <v>0</v>
      </c>
    </row>
    <row r="887" spans="1:23" x14ac:dyDescent="0.3">
      <c r="A887" t="s">
        <v>212</v>
      </c>
      <c r="H887">
        <v>2604</v>
      </c>
      <c r="I887">
        <v>2604</v>
      </c>
      <c r="J887" t="s">
        <v>290</v>
      </c>
      <c r="K887">
        <v>1200</v>
      </c>
      <c r="L887" t="s">
        <v>216</v>
      </c>
      <c r="M887">
        <v>2022</v>
      </c>
      <c r="N887" t="s">
        <v>215</v>
      </c>
      <c r="O887">
        <v>6789.2911999999997</v>
      </c>
      <c r="P887">
        <v>6789.2911999999997</v>
      </c>
      <c r="Q887">
        <v>6789.2911999999997</v>
      </c>
      <c r="R887">
        <v>6789.2911999999997</v>
      </c>
      <c r="S887">
        <v>6789.2911999999997</v>
      </c>
      <c r="T887">
        <v>6789.2911999999997</v>
      </c>
      <c r="U887" t="s">
        <v>214</v>
      </c>
      <c r="V887">
        <v>0</v>
      </c>
      <c r="W887">
        <v>0</v>
      </c>
    </row>
    <row r="888" spans="1:23" x14ac:dyDescent="0.3">
      <c r="A888" t="s">
        <v>212</v>
      </c>
      <c r="H888">
        <v>2604</v>
      </c>
      <c r="I888">
        <v>2604</v>
      </c>
      <c r="J888" t="s">
        <v>290</v>
      </c>
      <c r="K888">
        <v>2100</v>
      </c>
      <c r="L888" t="s">
        <v>217</v>
      </c>
      <c r="M888">
        <v>2022</v>
      </c>
      <c r="N888" t="s">
        <v>211</v>
      </c>
      <c r="O888">
        <v>3045837.5109999999</v>
      </c>
      <c r="P888">
        <v>3045837.5109999999</v>
      </c>
      <c r="Q888">
        <v>3045837.5109999999</v>
      </c>
      <c r="R888">
        <v>3045837.5109999999</v>
      </c>
      <c r="S888">
        <v>3045837.5109999999</v>
      </c>
      <c r="T888">
        <v>3045837.5109999999</v>
      </c>
      <c r="U888" t="s">
        <v>214</v>
      </c>
      <c r="V888">
        <v>0</v>
      </c>
      <c r="W888">
        <v>0</v>
      </c>
    </row>
    <row r="889" spans="1:23" x14ac:dyDescent="0.3">
      <c r="A889" t="s">
        <v>212</v>
      </c>
      <c r="H889">
        <v>2604</v>
      </c>
      <c r="I889">
        <v>2604</v>
      </c>
      <c r="J889" t="s">
        <v>290</v>
      </c>
      <c r="K889">
        <v>2200</v>
      </c>
      <c r="L889" t="s">
        <v>217</v>
      </c>
      <c r="M889">
        <v>2022</v>
      </c>
      <c r="N889" t="s">
        <v>215</v>
      </c>
      <c r="O889">
        <v>2794505.5129999998</v>
      </c>
      <c r="P889">
        <v>2794505.5129999998</v>
      </c>
      <c r="Q889">
        <v>2794505.5129999998</v>
      </c>
      <c r="R889">
        <v>2794505.5129999998</v>
      </c>
      <c r="S889">
        <v>2794505.5129999998</v>
      </c>
      <c r="T889">
        <v>2794505.5129999998</v>
      </c>
      <c r="U889" t="s">
        <v>214</v>
      </c>
      <c r="V889">
        <v>0</v>
      </c>
      <c r="W889">
        <v>0</v>
      </c>
    </row>
    <row r="890" spans="1:23" x14ac:dyDescent="0.3">
      <c r="A890" t="s">
        <v>212</v>
      </c>
      <c r="H890">
        <v>2605</v>
      </c>
      <c r="I890">
        <v>2605</v>
      </c>
      <c r="J890" t="s">
        <v>291</v>
      </c>
      <c r="K890">
        <v>1</v>
      </c>
      <c r="L890" t="s">
        <v>210</v>
      </c>
      <c r="M890">
        <v>2023</v>
      </c>
      <c r="N890" t="s">
        <v>211</v>
      </c>
      <c r="O890">
        <v>12490.374</v>
      </c>
      <c r="P890">
        <v>12490.374</v>
      </c>
      <c r="Q890">
        <v>12490.374</v>
      </c>
      <c r="R890">
        <v>12490.374</v>
      </c>
      <c r="S890">
        <v>12490.374</v>
      </c>
      <c r="T890">
        <v>12490.374</v>
      </c>
      <c r="U890" t="s">
        <v>214</v>
      </c>
      <c r="V890">
        <v>0</v>
      </c>
      <c r="W890">
        <v>0</v>
      </c>
    </row>
    <row r="891" spans="1:23" x14ac:dyDescent="0.3">
      <c r="A891" t="s">
        <v>212</v>
      </c>
      <c r="H891">
        <v>2605</v>
      </c>
      <c r="I891">
        <v>2605</v>
      </c>
      <c r="J891" t="s">
        <v>291</v>
      </c>
      <c r="K891">
        <v>2</v>
      </c>
      <c r="L891" t="s">
        <v>210</v>
      </c>
      <c r="M891">
        <v>2023</v>
      </c>
      <c r="N891" t="s">
        <v>215</v>
      </c>
      <c r="O891">
        <v>11506.675999999999</v>
      </c>
      <c r="P891">
        <v>11506.675999999999</v>
      </c>
      <c r="Q891">
        <v>11506.675999999999</v>
      </c>
      <c r="R891">
        <v>11506.675999999999</v>
      </c>
      <c r="S891">
        <v>11506.675999999999</v>
      </c>
      <c r="T891">
        <v>11506.675999999999</v>
      </c>
      <c r="U891" t="s">
        <v>214</v>
      </c>
      <c r="V891">
        <v>0</v>
      </c>
      <c r="W891">
        <v>0</v>
      </c>
    </row>
    <row r="892" spans="1:23" x14ac:dyDescent="0.3">
      <c r="A892" t="s">
        <v>212</v>
      </c>
      <c r="H892">
        <v>2605</v>
      </c>
      <c r="I892">
        <v>2605</v>
      </c>
      <c r="J892" t="s">
        <v>291</v>
      </c>
      <c r="K892">
        <v>11</v>
      </c>
      <c r="L892" t="s">
        <v>216</v>
      </c>
      <c r="M892">
        <v>2023</v>
      </c>
      <c r="N892" t="s">
        <v>211</v>
      </c>
      <c r="O892">
        <v>12490.374</v>
      </c>
      <c r="P892">
        <v>12490.374</v>
      </c>
      <c r="Q892">
        <v>12490.374</v>
      </c>
      <c r="R892">
        <v>12490.374</v>
      </c>
      <c r="S892">
        <v>12490.374</v>
      </c>
      <c r="T892">
        <v>12490.374</v>
      </c>
      <c r="U892" t="s">
        <v>214</v>
      </c>
      <c r="V892">
        <v>0</v>
      </c>
      <c r="W892">
        <v>0</v>
      </c>
    </row>
    <row r="893" spans="1:23" x14ac:dyDescent="0.3">
      <c r="A893" t="s">
        <v>212</v>
      </c>
      <c r="H893">
        <v>2605</v>
      </c>
      <c r="I893">
        <v>2605</v>
      </c>
      <c r="J893" t="s">
        <v>291</v>
      </c>
      <c r="K893">
        <v>12</v>
      </c>
      <c r="L893" t="s">
        <v>216</v>
      </c>
      <c r="M893">
        <v>2023</v>
      </c>
      <c r="N893" t="s">
        <v>215</v>
      </c>
      <c r="O893">
        <v>11506.675999999999</v>
      </c>
      <c r="P893">
        <v>11506.675999999999</v>
      </c>
      <c r="Q893">
        <v>11506.675999999999</v>
      </c>
      <c r="R893">
        <v>11506.675999999999</v>
      </c>
      <c r="S893">
        <v>11506.675999999999</v>
      </c>
      <c r="T893">
        <v>11506.675999999999</v>
      </c>
      <c r="U893" t="s">
        <v>214</v>
      </c>
      <c r="V893">
        <v>0</v>
      </c>
      <c r="W893">
        <v>0</v>
      </c>
    </row>
    <row r="894" spans="1:23" x14ac:dyDescent="0.3">
      <c r="A894" t="s">
        <v>212</v>
      </c>
      <c r="H894">
        <v>2605</v>
      </c>
      <c r="I894">
        <v>2605</v>
      </c>
      <c r="J894" t="s">
        <v>291</v>
      </c>
      <c r="K894">
        <v>21</v>
      </c>
      <c r="L894" t="s">
        <v>217</v>
      </c>
      <c r="M894">
        <v>2023</v>
      </c>
      <c r="N894" t="s">
        <v>211</v>
      </c>
      <c r="O894">
        <v>3421074.4109999998</v>
      </c>
      <c r="P894">
        <v>3421074.4109999998</v>
      </c>
      <c r="Q894">
        <v>3421074.4109999998</v>
      </c>
      <c r="R894">
        <v>3421074.4109999998</v>
      </c>
      <c r="S894">
        <v>3421074.4109999998</v>
      </c>
      <c r="T894">
        <v>3421074.4109999998</v>
      </c>
      <c r="U894" t="s">
        <v>214</v>
      </c>
      <c r="V894">
        <v>0</v>
      </c>
      <c r="W894">
        <v>0</v>
      </c>
    </row>
    <row r="895" spans="1:23" x14ac:dyDescent="0.3">
      <c r="A895" t="s">
        <v>212</v>
      </c>
      <c r="H895">
        <v>2605</v>
      </c>
      <c r="I895">
        <v>2605</v>
      </c>
      <c r="J895" t="s">
        <v>291</v>
      </c>
      <c r="K895">
        <v>22</v>
      </c>
      <c r="L895" t="s">
        <v>217</v>
      </c>
      <c r="M895">
        <v>2023</v>
      </c>
      <c r="N895" t="s">
        <v>215</v>
      </c>
      <c r="O895">
        <v>3142875.8990000002</v>
      </c>
      <c r="P895">
        <v>3142875.8990000002</v>
      </c>
      <c r="Q895">
        <v>3142875.8990000002</v>
      </c>
      <c r="R895">
        <v>3142875.8990000002</v>
      </c>
      <c r="S895">
        <v>3142875.8990000002</v>
      </c>
      <c r="T895">
        <v>3142875.8990000002</v>
      </c>
      <c r="U895" t="s">
        <v>214</v>
      </c>
      <c r="V895">
        <v>0</v>
      </c>
      <c r="W895">
        <v>0</v>
      </c>
    </row>
    <row r="896" spans="1:23" x14ac:dyDescent="0.3">
      <c r="A896" t="s">
        <v>212</v>
      </c>
      <c r="H896">
        <v>2605</v>
      </c>
      <c r="I896">
        <v>2605</v>
      </c>
      <c r="J896" t="s">
        <v>291</v>
      </c>
      <c r="K896">
        <v>100</v>
      </c>
      <c r="L896" t="s">
        <v>210</v>
      </c>
      <c r="M896">
        <v>2022</v>
      </c>
      <c r="N896" t="s">
        <v>211</v>
      </c>
      <c r="O896">
        <v>7337.1869999999999</v>
      </c>
      <c r="P896">
        <v>7337.1869999999999</v>
      </c>
      <c r="Q896">
        <v>7337.1869999999999</v>
      </c>
      <c r="R896">
        <v>7337.1869999999999</v>
      </c>
      <c r="S896">
        <v>7337.1869999999999</v>
      </c>
      <c r="T896">
        <v>7337.1869999999999</v>
      </c>
      <c r="U896" t="s">
        <v>214</v>
      </c>
      <c r="V896">
        <v>0</v>
      </c>
      <c r="W896">
        <v>0</v>
      </c>
    </row>
    <row r="897" spans="1:23" x14ac:dyDescent="0.3">
      <c r="A897" t="s">
        <v>212</v>
      </c>
      <c r="H897">
        <v>2605</v>
      </c>
      <c r="I897">
        <v>2605</v>
      </c>
      <c r="J897" t="s">
        <v>291</v>
      </c>
      <c r="K897">
        <v>200</v>
      </c>
      <c r="L897" t="s">
        <v>210</v>
      </c>
      <c r="M897">
        <v>2022</v>
      </c>
      <c r="N897" t="s">
        <v>215</v>
      </c>
      <c r="O897">
        <v>6789.2911999999997</v>
      </c>
      <c r="P897">
        <v>6789.2911999999997</v>
      </c>
      <c r="Q897">
        <v>6789.2911999999997</v>
      </c>
      <c r="R897">
        <v>6789.2911999999997</v>
      </c>
      <c r="S897">
        <v>6789.2911999999997</v>
      </c>
      <c r="T897">
        <v>6789.2911999999997</v>
      </c>
      <c r="U897" t="s">
        <v>214</v>
      </c>
      <c r="V897">
        <v>0</v>
      </c>
      <c r="W897">
        <v>0</v>
      </c>
    </row>
    <row r="898" spans="1:23" x14ac:dyDescent="0.3">
      <c r="A898" t="s">
        <v>212</v>
      </c>
      <c r="H898">
        <v>2605</v>
      </c>
      <c r="I898">
        <v>2605</v>
      </c>
      <c r="J898" t="s">
        <v>291</v>
      </c>
      <c r="K898">
        <v>1100</v>
      </c>
      <c r="L898" t="s">
        <v>216</v>
      </c>
      <c r="M898">
        <v>2022</v>
      </c>
      <c r="N898" t="s">
        <v>211</v>
      </c>
      <c r="O898">
        <v>7337.1869999999999</v>
      </c>
      <c r="P898">
        <v>7337.1869999999999</v>
      </c>
      <c r="Q898">
        <v>7337.1869999999999</v>
      </c>
      <c r="R898">
        <v>7337.1869999999999</v>
      </c>
      <c r="S898">
        <v>7337.1869999999999</v>
      </c>
      <c r="T898">
        <v>7337.1869999999999</v>
      </c>
      <c r="U898" t="s">
        <v>214</v>
      </c>
      <c r="V898">
        <v>0</v>
      </c>
      <c r="W898">
        <v>0</v>
      </c>
    </row>
    <row r="899" spans="1:23" x14ac:dyDescent="0.3">
      <c r="A899" t="s">
        <v>212</v>
      </c>
      <c r="H899">
        <v>2605</v>
      </c>
      <c r="I899">
        <v>2605</v>
      </c>
      <c r="J899" t="s">
        <v>291</v>
      </c>
      <c r="K899">
        <v>1200</v>
      </c>
      <c r="L899" t="s">
        <v>216</v>
      </c>
      <c r="M899">
        <v>2022</v>
      </c>
      <c r="N899" t="s">
        <v>215</v>
      </c>
      <c r="O899">
        <v>6789.2911999999997</v>
      </c>
      <c r="P899">
        <v>6789.2911999999997</v>
      </c>
      <c r="Q899">
        <v>6789.2911999999997</v>
      </c>
      <c r="R899">
        <v>6789.2911999999997</v>
      </c>
      <c r="S899">
        <v>6789.2911999999997</v>
      </c>
      <c r="T899">
        <v>6789.2911999999997</v>
      </c>
      <c r="U899" t="s">
        <v>214</v>
      </c>
      <c r="V899">
        <v>0</v>
      </c>
      <c r="W899">
        <v>0</v>
      </c>
    </row>
    <row r="900" spans="1:23" x14ac:dyDescent="0.3">
      <c r="A900" t="s">
        <v>212</v>
      </c>
      <c r="H900">
        <v>2605</v>
      </c>
      <c r="I900">
        <v>2605</v>
      </c>
      <c r="J900" t="s">
        <v>291</v>
      </c>
      <c r="K900">
        <v>2100</v>
      </c>
      <c r="L900" t="s">
        <v>217</v>
      </c>
      <c r="M900">
        <v>2022</v>
      </c>
      <c r="N900" t="s">
        <v>211</v>
      </c>
      <c r="O900">
        <v>3045837.5109999999</v>
      </c>
      <c r="P900">
        <v>3045837.5109999999</v>
      </c>
      <c r="Q900">
        <v>3045837.5109999999</v>
      </c>
      <c r="R900">
        <v>3045837.5109999999</v>
      </c>
      <c r="S900">
        <v>3045837.5109999999</v>
      </c>
      <c r="T900">
        <v>3045837.5109999999</v>
      </c>
      <c r="U900" t="s">
        <v>214</v>
      </c>
      <c r="V900">
        <v>0</v>
      </c>
      <c r="W900">
        <v>0</v>
      </c>
    </row>
    <row r="901" spans="1:23" x14ac:dyDescent="0.3">
      <c r="A901" t="s">
        <v>212</v>
      </c>
      <c r="H901">
        <v>2605</v>
      </c>
      <c r="I901">
        <v>2605</v>
      </c>
      <c r="J901" t="s">
        <v>291</v>
      </c>
      <c r="K901">
        <v>2200</v>
      </c>
      <c r="L901" t="s">
        <v>217</v>
      </c>
      <c r="M901">
        <v>2022</v>
      </c>
      <c r="N901" t="s">
        <v>215</v>
      </c>
      <c r="O901">
        <v>2794505.5129999998</v>
      </c>
      <c r="P901">
        <v>2794505.5129999998</v>
      </c>
      <c r="Q901">
        <v>2794505.5129999998</v>
      </c>
      <c r="R901">
        <v>2794505.5129999998</v>
      </c>
      <c r="S901">
        <v>2794505.5129999998</v>
      </c>
      <c r="T901">
        <v>2794505.5129999998</v>
      </c>
      <c r="U901" t="s">
        <v>214</v>
      </c>
      <c r="V901">
        <v>0</v>
      </c>
      <c r="W901">
        <v>0</v>
      </c>
    </row>
    <row r="902" spans="1:23" x14ac:dyDescent="0.3">
      <c r="A902" t="s">
        <v>212</v>
      </c>
      <c r="H902">
        <v>2606</v>
      </c>
      <c r="I902">
        <v>2606</v>
      </c>
      <c r="J902" t="s">
        <v>292</v>
      </c>
      <c r="K902">
        <v>1</v>
      </c>
      <c r="L902" t="s">
        <v>210</v>
      </c>
      <c r="M902">
        <v>2023</v>
      </c>
      <c r="N902" t="s">
        <v>211</v>
      </c>
      <c r="O902">
        <v>12490.374</v>
      </c>
      <c r="P902">
        <v>12490.374</v>
      </c>
      <c r="Q902">
        <v>12490.374</v>
      </c>
      <c r="R902">
        <v>12490.374</v>
      </c>
      <c r="S902">
        <v>12490.374</v>
      </c>
      <c r="T902">
        <v>12490.374</v>
      </c>
      <c r="U902" t="s">
        <v>214</v>
      </c>
      <c r="V902">
        <v>0</v>
      </c>
      <c r="W902">
        <v>0</v>
      </c>
    </row>
    <row r="903" spans="1:23" x14ac:dyDescent="0.3">
      <c r="A903" t="s">
        <v>212</v>
      </c>
      <c r="H903">
        <v>2606</v>
      </c>
      <c r="I903">
        <v>2606</v>
      </c>
      <c r="J903" t="s">
        <v>292</v>
      </c>
      <c r="K903">
        <v>2</v>
      </c>
      <c r="L903" t="s">
        <v>210</v>
      </c>
      <c r="M903">
        <v>2023</v>
      </c>
      <c r="N903" t="s">
        <v>215</v>
      </c>
      <c r="O903">
        <v>11506.675999999999</v>
      </c>
      <c r="P903">
        <v>11506.675999999999</v>
      </c>
      <c r="Q903">
        <v>11506.675999999999</v>
      </c>
      <c r="R903">
        <v>11506.675999999999</v>
      </c>
      <c r="S903">
        <v>11506.675999999999</v>
      </c>
      <c r="T903">
        <v>11506.675999999999</v>
      </c>
      <c r="U903" t="s">
        <v>214</v>
      </c>
      <c r="V903">
        <v>0</v>
      </c>
      <c r="W903">
        <v>0</v>
      </c>
    </row>
    <row r="904" spans="1:23" x14ac:dyDescent="0.3">
      <c r="A904" t="s">
        <v>212</v>
      </c>
      <c r="H904">
        <v>2606</v>
      </c>
      <c r="I904">
        <v>2606</v>
      </c>
      <c r="J904" t="s">
        <v>292</v>
      </c>
      <c r="K904">
        <v>11</v>
      </c>
      <c r="L904" t="s">
        <v>216</v>
      </c>
      <c r="M904">
        <v>2023</v>
      </c>
      <c r="N904" t="s">
        <v>211</v>
      </c>
      <c r="O904">
        <v>12490.374</v>
      </c>
      <c r="P904">
        <v>12490.374</v>
      </c>
      <c r="Q904">
        <v>12490.374</v>
      </c>
      <c r="R904">
        <v>12490.374</v>
      </c>
      <c r="S904">
        <v>12490.374</v>
      </c>
      <c r="T904">
        <v>12490.374</v>
      </c>
      <c r="U904" t="s">
        <v>214</v>
      </c>
      <c r="V904">
        <v>0</v>
      </c>
      <c r="W904">
        <v>0</v>
      </c>
    </row>
    <row r="905" spans="1:23" x14ac:dyDescent="0.3">
      <c r="A905" t="s">
        <v>212</v>
      </c>
      <c r="H905">
        <v>2606</v>
      </c>
      <c r="I905">
        <v>2606</v>
      </c>
      <c r="J905" t="s">
        <v>292</v>
      </c>
      <c r="K905">
        <v>12</v>
      </c>
      <c r="L905" t="s">
        <v>216</v>
      </c>
      <c r="M905">
        <v>2023</v>
      </c>
      <c r="N905" t="s">
        <v>215</v>
      </c>
      <c r="O905">
        <v>11506.675999999999</v>
      </c>
      <c r="P905">
        <v>11506.675999999999</v>
      </c>
      <c r="Q905">
        <v>11506.675999999999</v>
      </c>
      <c r="R905">
        <v>11506.675999999999</v>
      </c>
      <c r="S905">
        <v>11506.675999999999</v>
      </c>
      <c r="T905">
        <v>11506.675999999999</v>
      </c>
      <c r="U905" t="s">
        <v>214</v>
      </c>
      <c r="V905">
        <v>0</v>
      </c>
      <c r="W905">
        <v>0</v>
      </c>
    </row>
    <row r="906" spans="1:23" x14ac:dyDescent="0.3">
      <c r="A906" t="s">
        <v>212</v>
      </c>
      <c r="H906">
        <v>2606</v>
      </c>
      <c r="I906">
        <v>2606</v>
      </c>
      <c r="J906" t="s">
        <v>292</v>
      </c>
      <c r="K906">
        <v>21</v>
      </c>
      <c r="L906" t="s">
        <v>217</v>
      </c>
      <c r="M906">
        <v>2023</v>
      </c>
      <c r="N906" t="s">
        <v>211</v>
      </c>
      <c r="O906">
        <v>3421074.4109999998</v>
      </c>
      <c r="P906">
        <v>3421074.4109999998</v>
      </c>
      <c r="Q906">
        <v>3421074.4109999998</v>
      </c>
      <c r="R906">
        <v>3421074.4109999998</v>
      </c>
      <c r="S906">
        <v>3421074.4109999998</v>
      </c>
      <c r="T906">
        <v>3421074.4109999998</v>
      </c>
      <c r="U906" t="s">
        <v>214</v>
      </c>
      <c r="V906">
        <v>1435</v>
      </c>
      <c r="W906">
        <v>1435</v>
      </c>
    </row>
    <row r="907" spans="1:23" x14ac:dyDescent="0.3">
      <c r="A907" t="s">
        <v>212</v>
      </c>
      <c r="H907">
        <v>2606</v>
      </c>
      <c r="I907">
        <v>2606</v>
      </c>
      <c r="J907" t="s">
        <v>292</v>
      </c>
      <c r="K907">
        <v>22</v>
      </c>
      <c r="L907" t="s">
        <v>217</v>
      </c>
      <c r="M907">
        <v>2023</v>
      </c>
      <c r="N907" t="s">
        <v>215</v>
      </c>
      <c r="O907">
        <v>3142875.8990000002</v>
      </c>
      <c r="P907">
        <v>3142875.8990000002</v>
      </c>
      <c r="Q907">
        <v>3142875.8990000002</v>
      </c>
      <c r="R907">
        <v>3142875.8990000002</v>
      </c>
      <c r="S907">
        <v>3142875.8990000002</v>
      </c>
      <c r="T907">
        <v>3142875.8990000002</v>
      </c>
      <c r="U907" t="s">
        <v>214</v>
      </c>
      <c r="V907">
        <v>1327.843065</v>
      </c>
      <c r="W907">
        <v>1327.843065</v>
      </c>
    </row>
    <row r="908" spans="1:23" x14ac:dyDescent="0.3">
      <c r="A908" t="s">
        <v>212</v>
      </c>
      <c r="H908">
        <v>2606</v>
      </c>
      <c r="I908">
        <v>2606</v>
      </c>
      <c r="J908" t="s">
        <v>292</v>
      </c>
      <c r="K908">
        <v>100</v>
      </c>
      <c r="L908" t="s">
        <v>210</v>
      </c>
      <c r="M908">
        <v>2022</v>
      </c>
      <c r="N908" t="s">
        <v>211</v>
      </c>
      <c r="O908">
        <v>7337.1869999999999</v>
      </c>
      <c r="P908">
        <v>7337.1869999999999</v>
      </c>
      <c r="Q908">
        <v>7337.1869999999999</v>
      </c>
      <c r="R908">
        <v>7337.1869999999999</v>
      </c>
      <c r="S908">
        <v>7337.1869999999999</v>
      </c>
      <c r="T908">
        <v>7337.1869999999999</v>
      </c>
      <c r="U908" t="s">
        <v>214</v>
      </c>
      <c r="V908">
        <v>0</v>
      </c>
      <c r="W908">
        <v>0</v>
      </c>
    </row>
    <row r="909" spans="1:23" x14ac:dyDescent="0.3">
      <c r="A909" t="s">
        <v>212</v>
      </c>
      <c r="H909">
        <v>2606</v>
      </c>
      <c r="I909">
        <v>2606</v>
      </c>
      <c r="J909" t="s">
        <v>292</v>
      </c>
      <c r="K909">
        <v>200</v>
      </c>
      <c r="L909" t="s">
        <v>210</v>
      </c>
      <c r="M909">
        <v>2022</v>
      </c>
      <c r="N909" t="s">
        <v>215</v>
      </c>
      <c r="O909">
        <v>6789.2911999999997</v>
      </c>
      <c r="P909">
        <v>6789.2911999999997</v>
      </c>
      <c r="Q909">
        <v>6789.2911999999997</v>
      </c>
      <c r="R909">
        <v>6789.2911999999997</v>
      </c>
      <c r="S909">
        <v>6789.2911999999997</v>
      </c>
      <c r="T909">
        <v>6789.2911999999997</v>
      </c>
      <c r="U909" t="s">
        <v>214</v>
      </c>
      <c r="V909">
        <v>0</v>
      </c>
      <c r="W909">
        <v>0</v>
      </c>
    </row>
    <row r="910" spans="1:23" x14ac:dyDescent="0.3">
      <c r="A910" t="s">
        <v>212</v>
      </c>
      <c r="H910">
        <v>2606</v>
      </c>
      <c r="I910">
        <v>2606</v>
      </c>
      <c r="J910" t="s">
        <v>292</v>
      </c>
      <c r="K910">
        <v>1100</v>
      </c>
      <c r="L910" t="s">
        <v>216</v>
      </c>
      <c r="M910">
        <v>2022</v>
      </c>
      <c r="N910" t="s">
        <v>211</v>
      </c>
      <c r="O910">
        <v>7337.1869999999999</v>
      </c>
      <c r="P910">
        <v>7337.1869999999999</v>
      </c>
      <c r="Q910">
        <v>7337.1869999999999</v>
      </c>
      <c r="R910">
        <v>7337.1869999999999</v>
      </c>
      <c r="S910">
        <v>7337.1869999999999</v>
      </c>
      <c r="T910">
        <v>7337.1869999999999</v>
      </c>
      <c r="U910" t="s">
        <v>214</v>
      </c>
      <c r="V910">
        <v>0</v>
      </c>
      <c r="W910">
        <v>0</v>
      </c>
    </row>
    <row r="911" spans="1:23" x14ac:dyDescent="0.3">
      <c r="A911" t="s">
        <v>212</v>
      </c>
      <c r="H911">
        <v>2606</v>
      </c>
      <c r="I911">
        <v>2606</v>
      </c>
      <c r="J911" t="s">
        <v>292</v>
      </c>
      <c r="K911">
        <v>1200</v>
      </c>
      <c r="L911" t="s">
        <v>216</v>
      </c>
      <c r="M911">
        <v>2022</v>
      </c>
      <c r="N911" t="s">
        <v>215</v>
      </c>
      <c r="O911">
        <v>6789.2911999999997</v>
      </c>
      <c r="P911">
        <v>6789.2911999999997</v>
      </c>
      <c r="Q911">
        <v>6789.2911999999997</v>
      </c>
      <c r="R911">
        <v>6789.2911999999997</v>
      </c>
      <c r="S911">
        <v>6789.2911999999997</v>
      </c>
      <c r="T911">
        <v>6789.2911999999997</v>
      </c>
      <c r="U911" t="s">
        <v>214</v>
      </c>
      <c r="V911">
        <v>0</v>
      </c>
      <c r="W911">
        <v>0</v>
      </c>
    </row>
    <row r="912" spans="1:23" x14ac:dyDescent="0.3">
      <c r="A912" t="s">
        <v>212</v>
      </c>
      <c r="H912">
        <v>2606</v>
      </c>
      <c r="I912">
        <v>2606</v>
      </c>
      <c r="J912" t="s">
        <v>292</v>
      </c>
      <c r="K912">
        <v>2100</v>
      </c>
      <c r="L912" t="s">
        <v>217</v>
      </c>
      <c r="M912">
        <v>2022</v>
      </c>
      <c r="N912" t="s">
        <v>211</v>
      </c>
      <c r="O912">
        <v>3045837.5109999999</v>
      </c>
      <c r="P912">
        <v>3045837.5109999999</v>
      </c>
      <c r="Q912">
        <v>3045837.5109999999</v>
      </c>
      <c r="R912">
        <v>3045837.5109999999</v>
      </c>
      <c r="S912">
        <v>3045837.5109999999</v>
      </c>
      <c r="T912">
        <v>3045837.5109999999</v>
      </c>
      <c r="U912" t="s">
        <v>214</v>
      </c>
      <c r="V912">
        <v>0</v>
      </c>
      <c r="W912">
        <v>0</v>
      </c>
    </row>
    <row r="913" spans="1:23" x14ac:dyDescent="0.3">
      <c r="A913" t="s">
        <v>212</v>
      </c>
      <c r="H913">
        <v>2606</v>
      </c>
      <c r="I913">
        <v>2606</v>
      </c>
      <c r="J913" t="s">
        <v>292</v>
      </c>
      <c r="K913">
        <v>2200</v>
      </c>
      <c r="L913" t="s">
        <v>217</v>
      </c>
      <c r="M913">
        <v>2022</v>
      </c>
      <c r="N913" t="s">
        <v>215</v>
      </c>
      <c r="O913">
        <v>2794505.5129999998</v>
      </c>
      <c r="P913">
        <v>2794505.5129999998</v>
      </c>
      <c r="Q913">
        <v>2794505.5129999998</v>
      </c>
      <c r="R913">
        <v>2794505.5129999998</v>
      </c>
      <c r="S913">
        <v>2794505.5129999998</v>
      </c>
      <c r="T913">
        <v>2794505.5129999998</v>
      </c>
      <c r="U913" t="s">
        <v>214</v>
      </c>
      <c r="V913">
        <v>0</v>
      </c>
      <c r="W913">
        <v>0</v>
      </c>
    </row>
    <row r="914" spans="1:23" x14ac:dyDescent="0.3">
      <c r="A914" t="s">
        <v>212</v>
      </c>
      <c r="H914">
        <v>2607</v>
      </c>
      <c r="I914">
        <v>2607</v>
      </c>
      <c r="J914" t="s">
        <v>293</v>
      </c>
      <c r="K914">
        <v>1</v>
      </c>
      <c r="L914" t="s">
        <v>210</v>
      </c>
      <c r="M914">
        <v>2023</v>
      </c>
      <c r="N914" t="s">
        <v>211</v>
      </c>
      <c r="O914">
        <v>12490.374</v>
      </c>
      <c r="P914">
        <v>12490.374</v>
      </c>
      <c r="Q914">
        <v>12490.374</v>
      </c>
      <c r="R914">
        <v>12490.374</v>
      </c>
      <c r="S914">
        <v>12490.374</v>
      </c>
      <c r="T914">
        <v>12490.374</v>
      </c>
      <c r="U914" t="s">
        <v>214</v>
      </c>
      <c r="V914">
        <v>0</v>
      </c>
      <c r="W914">
        <v>0</v>
      </c>
    </row>
    <row r="915" spans="1:23" x14ac:dyDescent="0.3">
      <c r="A915" t="s">
        <v>212</v>
      </c>
      <c r="H915">
        <v>2607</v>
      </c>
      <c r="I915">
        <v>2607</v>
      </c>
      <c r="J915" t="s">
        <v>293</v>
      </c>
      <c r="K915">
        <v>2</v>
      </c>
      <c r="L915" t="s">
        <v>210</v>
      </c>
      <c r="M915">
        <v>2023</v>
      </c>
      <c r="N915" t="s">
        <v>215</v>
      </c>
      <c r="O915">
        <v>11506.675999999999</v>
      </c>
      <c r="P915">
        <v>11506.675999999999</v>
      </c>
      <c r="Q915">
        <v>11506.675999999999</v>
      </c>
      <c r="R915">
        <v>11506.675999999999</v>
      </c>
      <c r="S915">
        <v>11506.675999999999</v>
      </c>
      <c r="T915">
        <v>11506.675999999999</v>
      </c>
      <c r="U915" t="s">
        <v>214</v>
      </c>
      <c r="V915">
        <v>0</v>
      </c>
      <c r="W915">
        <v>0</v>
      </c>
    </row>
    <row r="916" spans="1:23" x14ac:dyDescent="0.3">
      <c r="A916" t="s">
        <v>212</v>
      </c>
      <c r="H916">
        <v>2607</v>
      </c>
      <c r="I916">
        <v>2607</v>
      </c>
      <c r="J916" t="s">
        <v>293</v>
      </c>
      <c r="K916">
        <v>11</v>
      </c>
      <c r="L916" t="s">
        <v>216</v>
      </c>
      <c r="M916">
        <v>2023</v>
      </c>
      <c r="N916" t="s">
        <v>211</v>
      </c>
      <c r="O916">
        <v>12490.374</v>
      </c>
      <c r="P916">
        <v>12490.374</v>
      </c>
      <c r="Q916">
        <v>12490.374</v>
      </c>
      <c r="R916">
        <v>12490.374</v>
      </c>
      <c r="S916">
        <v>12490.374</v>
      </c>
      <c r="T916">
        <v>12490.374</v>
      </c>
      <c r="U916" t="s">
        <v>214</v>
      </c>
      <c r="V916">
        <v>0</v>
      </c>
      <c r="W916">
        <v>0</v>
      </c>
    </row>
    <row r="917" spans="1:23" x14ac:dyDescent="0.3">
      <c r="A917" t="s">
        <v>212</v>
      </c>
      <c r="H917">
        <v>2607</v>
      </c>
      <c r="I917">
        <v>2607</v>
      </c>
      <c r="J917" t="s">
        <v>293</v>
      </c>
      <c r="K917">
        <v>12</v>
      </c>
      <c r="L917" t="s">
        <v>216</v>
      </c>
      <c r="M917">
        <v>2023</v>
      </c>
      <c r="N917" t="s">
        <v>215</v>
      </c>
      <c r="O917">
        <v>11506.675999999999</v>
      </c>
      <c r="P917">
        <v>11506.675999999999</v>
      </c>
      <c r="Q917">
        <v>11506.675999999999</v>
      </c>
      <c r="R917">
        <v>11506.675999999999</v>
      </c>
      <c r="S917">
        <v>11506.675999999999</v>
      </c>
      <c r="T917">
        <v>11506.675999999999</v>
      </c>
      <c r="U917" t="s">
        <v>214</v>
      </c>
      <c r="V917">
        <v>0</v>
      </c>
      <c r="W917">
        <v>0</v>
      </c>
    </row>
    <row r="918" spans="1:23" x14ac:dyDescent="0.3">
      <c r="A918" t="s">
        <v>212</v>
      </c>
      <c r="H918">
        <v>2607</v>
      </c>
      <c r="I918">
        <v>2607</v>
      </c>
      <c r="J918" t="s">
        <v>293</v>
      </c>
      <c r="K918">
        <v>21</v>
      </c>
      <c r="L918" t="s">
        <v>217</v>
      </c>
      <c r="M918">
        <v>2023</v>
      </c>
      <c r="N918" t="s">
        <v>211</v>
      </c>
      <c r="O918">
        <v>3421074.4109999998</v>
      </c>
      <c r="P918">
        <v>3421074.4109999998</v>
      </c>
      <c r="Q918">
        <v>3421074.4109999998</v>
      </c>
      <c r="R918">
        <v>3421074.4109999998</v>
      </c>
      <c r="S918">
        <v>3421074.4109999998</v>
      </c>
      <c r="T918">
        <v>3421074.4109999998</v>
      </c>
      <c r="U918" t="s">
        <v>214</v>
      </c>
      <c r="V918">
        <v>0</v>
      </c>
      <c r="W918">
        <v>0</v>
      </c>
    </row>
    <row r="919" spans="1:23" x14ac:dyDescent="0.3">
      <c r="A919" t="s">
        <v>212</v>
      </c>
      <c r="H919">
        <v>2607</v>
      </c>
      <c r="I919">
        <v>2607</v>
      </c>
      <c r="J919" t="s">
        <v>293</v>
      </c>
      <c r="K919">
        <v>22</v>
      </c>
      <c r="L919" t="s">
        <v>217</v>
      </c>
      <c r="M919">
        <v>2023</v>
      </c>
      <c r="N919" t="s">
        <v>215</v>
      </c>
      <c r="O919">
        <v>3142875.8990000002</v>
      </c>
      <c r="P919">
        <v>3142875.8990000002</v>
      </c>
      <c r="Q919">
        <v>3142875.8990000002</v>
      </c>
      <c r="R919">
        <v>3142875.8990000002</v>
      </c>
      <c r="S919">
        <v>3142875.8990000002</v>
      </c>
      <c r="T919">
        <v>3142875.8990000002</v>
      </c>
      <c r="U919" t="s">
        <v>214</v>
      </c>
      <c r="V919">
        <v>0</v>
      </c>
      <c r="W919">
        <v>0</v>
      </c>
    </row>
    <row r="920" spans="1:23" x14ac:dyDescent="0.3">
      <c r="A920" t="s">
        <v>212</v>
      </c>
      <c r="H920">
        <v>2607</v>
      </c>
      <c r="I920">
        <v>2607</v>
      </c>
      <c r="J920" t="s">
        <v>293</v>
      </c>
      <c r="K920">
        <v>100</v>
      </c>
      <c r="L920" t="s">
        <v>210</v>
      </c>
      <c r="M920">
        <v>2022</v>
      </c>
      <c r="N920" t="s">
        <v>211</v>
      </c>
      <c r="O920">
        <v>7337.1869999999999</v>
      </c>
      <c r="P920">
        <v>7337.1869999999999</v>
      </c>
      <c r="Q920">
        <v>7337.1869999999999</v>
      </c>
      <c r="R920">
        <v>7337.1869999999999</v>
      </c>
      <c r="S920">
        <v>7337.1869999999999</v>
      </c>
      <c r="T920">
        <v>7337.1869999999999</v>
      </c>
      <c r="U920" t="s">
        <v>214</v>
      </c>
      <c r="V920">
        <v>0</v>
      </c>
      <c r="W920">
        <v>0</v>
      </c>
    </row>
    <row r="921" spans="1:23" x14ac:dyDescent="0.3">
      <c r="A921" t="s">
        <v>212</v>
      </c>
      <c r="H921">
        <v>2607</v>
      </c>
      <c r="I921">
        <v>2607</v>
      </c>
      <c r="J921" t="s">
        <v>293</v>
      </c>
      <c r="K921">
        <v>200</v>
      </c>
      <c r="L921" t="s">
        <v>210</v>
      </c>
      <c r="M921">
        <v>2022</v>
      </c>
      <c r="N921" t="s">
        <v>215</v>
      </c>
      <c r="O921">
        <v>6789.2911999999997</v>
      </c>
      <c r="P921">
        <v>6789.2911999999997</v>
      </c>
      <c r="Q921">
        <v>6789.2911999999997</v>
      </c>
      <c r="R921">
        <v>6789.2911999999997</v>
      </c>
      <c r="S921">
        <v>6789.2911999999997</v>
      </c>
      <c r="T921">
        <v>6789.2911999999997</v>
      </c>
      <c r="U921" t="s">
        <v>214</v>
      </c>
      <c r="V921">
        <v>0</v>
      </c>
      <c r="W921">
        <v>0</v>
      </c>
    </row>
    <row r="922" spans="1:23" x14ac:dyDescent="0.3">
      <c r="A922" t="s">
        <v>212</v>
      </c>
      <c r="H922">
        <v>2607</v>
      </c>
      <c r="I922">
        <v>2607</v>
      </c>
      <c r="J922" t="s">
        <v>293</v>
      </c>
      <c r="K922">
        <v>1100</v>
      </c>
      <c r="L922" t="s">
        <v>216</v>
      </c>
      <c r="M922">
        <v>2022</v>
      </c>
      <c r="N922" t="s">
        <v>211</v>
      </c>
      <c r="O922">
        <v>7337.1869999999999</v>
      </c>
      <c r="P922">
        <v>7337.1869999999999</v>
      </c>
      <c r="Q922">
        <v>7337.1869999999999</v>
      </c>
      <c r="R922">
        <v>7337.1869999999999</v>
      </c>
      <c r="S922">
        <v>7337.1869999999999</v>
      </c>
      <c r="T922">
        <v>7337.1869999999999</v>
      </c>
      <c r="U922" t="s">
        <v>214</v>
      </c>
      <c r="V922">
        <v>0</v>
      </c>
      <c r="W922">
        <v>0</v>
      </c>
    </row>
    <row r="923" spans="1:23" x14ac:dyDescent="0.3">
      <c r="A923" t="s">
        <v>212</v>
      </c>
      <c r="H923">
        <v>2607</v>
      </c>
      <c r="I923">
        <v>2607</v>
      </c>
      <c r="J923" t="s">
        <v>293</v>
      </c>
      <c r="K923">
        <v>1200</v>
      </c>
      <c r="L923" t="s">
        <v>216</v>
      </c>
      <c r="M923">
        <v>2022</v>
      </c>
      <c r="N923" t="s">
        <v>215</v>
      </c>
      <c r="O923">
        <v>6789.2911999999997</v>
      </c>
      <c r="P923">
        <v>6789.2911999999997</v>
      </c>
      <c r="Q923">
        <v>6789.2911999999997</v>
      </c>
      <c r="R923">
        <v>6789.2911999999997</v>
      </c>
      <c r="S923">
        <v>6789.2911999999997</v>
      </c>
      <c r="T923">
        <v>6789.2911999999997</v>
      </c>
      <c r="U923" t="s">
        <v>214</v>
      </c>
      <c r="V923">
        <v>0</v>
      </c>
      <c r="W923">
        <v>0</v>
      </c>
    </row>
    <row r="924" spans="1:23" x14ac:dyDescent="0.3">
      <c r="A924" t="s">
        <v>212</v>
      </c>
      <c r="H924">
        <v>2607</v>
      </c>
      <c r="I924">
        <v>2607</v>
      </c>
      <c r="J924" t="s">
        <v>293</v>
      </c>
      <c r="K924">
        <v>2100</v>
      </c>
      <c r="L924" t="s">
        <v>217</v>
      </c>
      <c r="M924">
        <v>2022</v>
      </c>
      <c r="N924" t="s">
        <v>211</v>
      </c>
      <c r="O924">
        <v>3045837.5109999999</v>
      </c>
      <c r="P924">
        <v>3045837.5109999999</v>
      </c>
      <c r="Q924">
        <v>3045837.5109999999</v>
      </c>
      <c r="R924">
        <v>3045837.5109999999</v>
      </c>
      <c r="S924">
        <v>3045837.5109999999</v>
      </c>
      <c r="T924">
        <v>3045837.5109999999</v>
      </c>
      <c r="U924" t="s">
        <v>214</v>
      </c>
      <c r="V924">
        <v>0</v>
      </c>
      <c r="W924">
        <v>0</v>
      </c>
    </row>
    <row r="925" spans="1:23" x14ac:dyDescent="0.3">
      <c r="A925" t="s">
        <v>212</v>
      </c>
      <c r="H925">
        <v>2607</v>
      </c>
      <c r="I925">
        <v>2607</v>
      </c>
      <c r="J925" t="s">
        <v>293</v>
      </c>
      <c r="K925">
        <v>2200</v>
      </c>
      <c r="L925" t="s">
        <v>217</v>
      </c>
      <c r="M925">
        <v>2022</v>
      </c>
      <c r="N925" t="s">
        <v>215</v>
      </c>
      <c r="O925">
        <v>2794505.5129999998</v>
      </c>
      <c r="P925">
        <v>2794505.5129999998</v>
      </c>
      <c r="Q925">
        <v>2794505.5129999998</v>
      </c>
      <c r="R925">
        <v>2794505.5129999998</v>
      </c>
      <c r="S925">
        <v>2794505.5129999998</v>
      </c>
      <c r="T925">
        <v>2794505.5129999998</v>
      </c>
      <c r="U925" t="s">
        <v>214</v>
      </c>
      <c r="V925">
        <v>0</v>
      </c>
      <c r="W925">
        <v>0</v>
      </c>
    </row>
    <row r="926" spans="1:23" x14ac:dyDescent="0.3">
      <c r="A926" t="s">
        <v>212</v>
      </c>
      <c r="H926">
        <v>2608</v>
      </c>
      <c r="I926">
        <v>2608</v>
      </c>
      <c r="J926" t="s">
        <v>294</v>
      </c>
      <c r="K926">
        <v>1</v>
      </c>
      <c r="L926" t="s">
        <v>210</v>
      </c>
      <c r="M926">
        <v>2023</v>
      </c>
      <c r="N926" t="s">
        <v>211</v>
      </c>
      <c r="O926">
        <v>12490.374</v>
      </c>
      <c r="P926">
        <v>12490.374</v>
      </c>
      <c r="Q926">
        <v>12490.374</v>
      </c>
      <c r="R926">
        <v>12490.374</v>
      </c>
      <c r="S926">
        <v>12490.374</v>
      </c>
      <c r="T926">
        <v>12490.374</v>
      </c>
      <c r="U926" t="s">
        <v>214</v>
      </c>
      <c r="V926">
        <v>0</v>
      </c>
      <c r="W926">
        <v>0</v>
      </c>
    </row>
    <row r="927" spans="1:23" x14ac:dyDescent="0.3">
      <c r="A927" t="s">
        <v>212</v>
      </c>
      <c r="H927">
        <v>2608</v>
      </c>
      <c r="I927">
        <v>2608</v>
      </c>
      <c r="J927" t="s">
        <v>294</v>
      </c>
      <c r="K927">
        <v>2</v>
      </c>
      <c r="L927" t="s">
        <v>210</v>
      </c>
      <c r="M927">
        <v>2023</v>
      </c>
      <c r="N927" t="s">
        <v>215</v>
      </c>
      <c r="O927">
        <v>11506.675999999999</v>
      </c>
      <c r="P927">
        <v>11506.675999999999</v>
      </c>
      <c r="Q927">
        <v>11506.675999999999</v>
      </c>
      <c r="R927">
        <v>11506.675999999999</v>
      </c>
      <c r="S927">
        <v>11506.675999999999</v>
      </c>
      <c r="T927">
        <v>11506.675999999999</v>
      </c>
      <c r="U927" t="s">
        <v>214</v>
      </c>
      <c r="V927">
        <v>0</v>
      </c>
      <c r="W927">
        <v>0</v>
      </c>
    </row>
    <row r="928" spans="1:23" x14ac:dyDescent="0.3">
      <c r="A928" t="s">
        <v>212</v>
      </c>
      <c r="H928">
        <v>2608</v>
      </c>
      <c r="I928">
        <v>2608</v>
      </c>
      <c r="J928" t="s">
        <v>294</v>
      </c>
      <c r="K928">
        <v>11</v>
      </c>
      <c r="L928" t="s">
        <v>216</v>
      </c>
      <c r="M928">
        <v>2023</v>
      </c>
      <c r="N928" t="s">
        <v>211</v>
      </c>
      <c r="O928">
        <v>12490.374</v>
      </c>
      <c r="P928">
        <v>12490.374</v>
      </c>
      <c r="Q928">
        <v>12490.374</v>
      </c>
      <c r="R928">
        <v>12490.374</v>
      </c>
      <c r="S928">
        <v>12490.374</v>
      </c>
      <c r="T928">
        <v>12490.374</v>
      </c>
      <c r="U928" t="s">
        <v>214</v>
      </c>
      <c r="V928">
        <v>0</v>
      </c>
      <c r="W928">
        <v>0</v>
      </c>
    </row>
    <row r="929" spans="1:23" x14ac:dyDescent="0.3">
      <c r="A929" t="s">
        <v>212</v>
      </c>
      <c r="H929">
        <v>2608</v>
      </c>
      <c r="I929">
        <v>2608</v>
      </c>
      <c r="J929" t="s">
        <v>294</v>
      </c>
      <c r="K929">
        <v>12</v>
      </c>
      <c r="L929" t="s">
        <v>216</v>
      </c>
      <c r="M929">
        <v>2023</v>
      </c>
      <c r="N929" t="s">
        <v>215</v>
      </c>
      <c r="O929">
        <v>11506.675999999999</v>
      </c>
      <c r="P929">
        <v>11506.675999999999</v>
      </c>
      <c r="Q929">
        <v>11506.675999999999</v>
      </c>
      <c r="R929">
        <v>11506.675999999999</v>
      </c>
      <c r="S929">
        <v>11506.675999999999</v>
      </c>
      <c r="T929">
        <v>11506.675999999999</v>
      </c>
      <c r="U929" t="s">
        <v>214</v>
      </c>
      <c r="V929">
        <v>0</v>
      </c>
      <c r="W929">
        <v>0</v>
      </c>
    </row>
    <row r="930" spans="1:23" x14ac:dyDescent="0.3">
      <c r="A930" t="s">
        <v>212</v>
      </c>
      <c r="H930">
        <v>2608</v>
      </c>
      <c r="I930">
        <v>2608</v>
      </c>
      <c r="J930" t="s">
        <v>294</v>
      </c>
      <c r="K930">
        <v>21</v>
      </c>
      <c r="L930" t="s">
        <v>217</v>
      </c>
      <c r="M930">
        <v>2023</v>
      </c>
      <c r="N930" t="s">
        <v>211</v>
      </c>
      <c r="O930">
        <v>3421074.4109999998</v>
      </c>
      <c r="P930">
        <v>3421074.4109999998</v>
      </c>
      <c r="Q930">
        <v>3421074.4109999998</v>
      </c>
      <c r="R930">
        <v>3421074.4109999998</v>
      </c>
      <c r="S930">
        <v>3421074.4109999998</v>
      </c>
      <c r="T930">
        <v>3421074.4109999998</v>
      </c>
      <c r="U930" t="s">
        <v>214</v>
      </c>
      <c r="V930">
        <v>0</v>
      </c>
      <c r="W930">
        <v>0</v>
      </c>
    </row>
    <row r="931" spans="1:23" x14ac:dyDescent="0.3">
      <c r="A931" t="s">
        <v>212</v>
      </c>
      <c r="H931">
        <v>2608</v>
      </c>
      <c r="I931">
        <v>2608</v>
      </c>
      <c r="J931" t="s">
        <v>294</v>
      </c>
      <c r="K931">
        <v>22</v>
      </c>
      <c r="L931" t="s">
        <v>217</v>
      </c>
      <c r="M931">
        <v>2023</v>
      </c>
      <c r="N931" t="s">
        <v>215</v>
      </c>
      <c r="O931">
        <v>3142875.8990000002</v>
      </c>
      <c r="P931">
        <v>3142875.8990000002</v>
      </c>
      <c r="Q931">
        <v>3142875.8990000002</v>
      </c>
      <c r="R931">
        <v>3142875.8990000002</v>
      </c>
      <c r="S931">
        <v>3142875.8990000002</v>
      </c>
      <c r="T931">
        <v>3142875.8990000002</v>
      </c>
      <c r="U931" t="s">
        <v>214</v>
      </c>
      <c r="V931">
        <v>0</v>
      </c>
      <c r="W931">
        <v>0</v>
      </c>
    </row>
    <row r="932" spans="1:23" x14ac:dyDescent="0.3">
      <c r="A932" t="s">
        <v>212</v>
      </c>
      <c r="H932">
        <v>2608</v>
      </c>
      <c r="I932">
        <v>2608</v>
      </c>
      <c r="J932" t="s">
        <v>294</v>
      </c>
      <c r="K932">
        <v>100</v>
      </c>
      <c r="L932" t="s">
        <v>210</v>
      </c>
      <c r="M932">
        <v>2022</v>
      </c>
      <c r="N932" t="s">
        <v>211</v>
      </c>
      <c r="O932">
        <v>7337.1869999999999</v>
      </c>
      <c r="P932">
        <v>7337.1869999999999</v>
      </c>
      <c r="Q932">
        <v>7337.1869999999999</v>
      </c>
      <c r="R932">
        <v>7337.1869999999999</v>
      </c>
      <c r="S932">
        <v>7337.1869999999999</v>
      </c>
      <c r="T932">
        <v>7337.1869999999999</v>
      </c>
      <c r="U932" t="s">
        <v>214</v>
      </c>
      <c r="V932">
        <v>0</v>
      </c>
      <c r="W932">
        <v>0</v>
      </c>
    </row>
    <row r="933" spans="1:23" x14ac:dyDescent="0.3">
      <c r="A933" t="s">
        <v>212</v>
      </c>
      <c r="H933">
        <v>2608</v>
      </c>
      <c r="I933">
        <v>2608</v>
      </c>
      <c r="J933" t="s">
        <v>294</v>
      </c>
      <c r="K933">
        <v>200</v>
      </c>
      <c r="L933" t="s">
        <v>210</v>
      </c>
      <c r="M933">
        <v>2022</v>
      </c>
      <c r="N933" t="s">
        <v>215</v>
      </c>
      <c r="O933">
        <v>6789.2911999999997</v>
      </c>
      <c r="P933">
        <v>6789.2911999999997</v>
      </c>
      <c r="Q933">
        <v>6789.2911999999997</v>
      </c>
      <c r="R933">
        <v>6789.2911999999997</v>
      </c>
      <c r="S933">
        <v>6789.2911999999997</v>
      </c>
      <c r="T933">
        <v>6789.2911999999997</v>
      </c>
      <c r="U933" t="s">
        <v>214</v>
      </c>
      <c r="V933">
        <v>0</v>
      </c>
      <c r="W933">
        <v>0</v>
      </c>
    </row>
    <row r="934" spans="1:23" x14ac:dyDescent="0.3">
      <c r="A934" t="s">
        <v>212</v>
      </c>
      <c r="H934">
        <v>2608</v>
      </c>
      <c r="I934">
        <v>2608</v>
      </c>
      <c r="J934" t="s">
        <v>294</v>
      </c>
      <c r="K934">
        <v>1100</v>
      </c>
      <c r="L934" t="s">
        <v>216</v>
      </c>
      <c r="M934">
        <v>2022</v>
      </c>
      <c r="N934" t="s">
        <v>211</v>
      </c>
      <c r="O934">
        <v>7337.1869999999999</v>
      </c>
      <c r="P934">
        <v>7337.1869999999999</v>
      </c>
      <c r="Q934">
        <v>7337.1869999999999</v>
      </c>
      <c r="R934">
        <v>7337.1869999999999</v>
      </c>
      <c r="S934">
        <v>7337.1869999999999</v>
      </c>
      <c r="T934">
        <v>7337.1869999999999</v>
      </c>
      <c r="U934" t="s">
        <v>214</v>
      </c>
      <c r="V934">
        <v>0</v>
      </c>
      <c r="W934">
        <v>0</v>
      </c>
    </row>
    <row r="935" spans="1:23" x14ac:dyDescent="0.3">
      <c r="A935" t="s">
        <v>212</v>
      </c>
      <c r="H935">
        <v>2608</v>
      </c>
      <c r="I935">
        <v>2608</v>
      </c>
      <c r="J935" t="s">
        <v>294</v>
      </c>
      <c r="K935">
        <v>1200</v>
      </c>
      <c r="L935" t="s">
        <v>216</v>
      </c>
      <c r="M935">
        <v>2022</v>
      </c>
      <c r="N935" t="s">
        <v>215</v>
      </c>
      <c r="O935">
        <v>6789.2911999999997</v>
      </c>
      <c r="P935">
        <v>6789.2911999999997</v>
      </c>
      <c r="Q935">
        <v>6789.2911999999997</v>
      </c>
      <c r="R935">
        <v>6789.2911999999997</v>
      </c>
      <c r="S935">
        <v>6789.2911999999997</v>
      </c>
      <c r="T935">
        <v>6789.2911999999997</v>
      </c>
      <c r="U935" t="s">
        <v>214</v>
      </c>
      <c r="V935">
        <v>0</v>
      </c>
      <c r="W935">
        <v>0</v>
      </c>
    </row>
    <row r="936" spans="1:23" x14ac:dyDescent="0.3">
      <c r="A936" t="s">
        <v>212</v>
      </c>
      <c r="H936">
        <v>2608</v>
      </c>
      <c r="I936">
        <v>2608</v>
      </c>
      <c r="J936" t="s">
        <v>294</v>
      </c>
      <c r="K936">
        <v>2100</v>
      </c>
      <c r="L936" t="s">
        <v>217</v>
      </c>
      <c r="M936">
        <v>2022</v>
      </c>
      <c r="N936" t="s">
        <v>211</v>
      </c>
      <c r="O936">
        <v>3045837.5109999999</v>
      </c>
      <c r="P936">
        <v>3045837.5109999999</v>
      </c>
      <c r="Q936">
        <v>3045837.5109999999</v>
      </c>
      <c r="R936">
        <v>3045837.5109999999</v>
      </c>
      <c r="S936">
        <v>3045837.5109999999</v>
      </c>
      <c r="T936">
        <v>3045837.5109999999</v>
      </c>
      <c r="U936" t="s">
        <v>214</v>
      </c>
      <c r="V936">
        <v>0</v>
      </c>
      <c r="W936">
        <v>0</v>
      </c>
    </row>
    <row r="937" spans="1:23" x14ac:dyDescent="0.3">
      <c r="A937" t="s">
        <v>212</v>
      </c>
      <c r="H937">
        <v>2608</v>
      </c>
      <c r="I937">
        <v>2608</v>
      </c>
      <c r="J937" t="s">
        <v>294</v>
      </c>
      <c r="K937">
        <v>2200</v>
      </c>
      <c r="L937" t="s">
        <v>217</v>
      </c>
      <c r="M937">
        <v>2022</v>
      </c>
      <c r="N937" t="s">
        <v>215</v>
      </c>
      <c r="O937">
        <v>2794505.5129999998</v>
      </c>
      <c r="P937">
        <v>2794505.5129999998</v>
      </c>
      <c r="Q937">
        <v>2794505.5129999998</v>
      </c>
      <c r="R937">
        <v>2794505.5129999998</v>
      </c>
      <c r="S937">
        <v>2794505.5129999998</v>
      </c>
      <c r="T937">
        <v>2794505.5129999998</v>
      </c>
      <c r="U937" t="s">
        <v>214</v>
      </c>
      <c r="V937">
        <v>0</v>
      </c>
      <c r="W937">
        <v>0</v>
      </c>
    </row>
    <row r="938" spans="1:23" x14ac:dyDescent="0.3">
      <c r="A938" t="s">
        <v>212</v>
      </c>
      <c r="H938">
        <v>2609</v>
      </c>
      <c r="I938">
        <v>2609</v>
      </c>
      <c r="J938" t="s">
        <v>295</v>
      </c>
      <c r="K938">
        <v>1</v>
      </c>
      <c r="L938" t="s">
        <v>210</v>
      </c>
      <c r="M938">
        <v>2023</v>
      </c>
      <c r="N938" t="s">
        <v>211</v>
      </c>
      <c r="O938">
        <v>12490.374</v>
      </c>
      <c r="P938">
        <v>12490.374</v>
      </c>
      <c r="Q938">
        <v>12490.374</v>
      </c>
      <c r="R938">
        <v>12490.374</v>
      </c>
      <c r="S938">
        <v>12490.374</v>
      </c>
      <c r="T938">
        <v>12490.374</v>
      </c>
      <c r="U938" t="s">
        <v>214</v>
      </c>
      <c r="V938">
        <v>476</v>
      </c>
      <c r="W938">
        <v>476</v>
      </c>
    </row>
    <row r="939" spans="1:23" x14ac:dyDescent="0.3">
      <c r="A939" t="s">
        <v>212</v>
      </c>
      <c r="H939">
        <v>2609</v>
      </c>
      <c r="I939">
        <v>2609</v>
      </c>
      <c r="J939" t="s">
        <v>295</v>
      </c>
      <c r="K939">
        <v>2</v>
      </c>
      <c r="L939" t="s">
        <v>210</v>
      </c>
      <c r="M939">
        <v>2023</v>
      </c>
      <c r="N939" t="s">
        <v>215</v>
      </c>
      <c r="O939">
        <v>11506.675999999999</v>
      </c>
      <c r="P939">
        <v>11506.675999999999</v>
      </c>
      <c r="Q939">
        <v>11506.675999999999</v>
      </c>
      <c r="R939">
        <v>11506.675999999999</v>
      </c>
      <c r="S939">
        <v>11506.675999999999</v>
      </c>
      <c r="T939">
        <v>11506.675999999999</v>
      </c>
      <c r="U939" t="s">
        <v>214</v>
      </c>
      <c r="V939">
        <v>440.45526050000001</v>
      </c>
      <c r="W939">
        <v>440.45526050000001</v>
      </c>
    </row>
    <row r="940" spans="1:23" x14ac:dyDescent="0.3">
      <c r="A940" t="s">
        <v>212</v>
      </c>
      <c r="H940">
        <v>2609</v>
      </c>
      <c r="I940">
        <v>2609</v>
      </c>
      <c r="J940" t="s">
        <v>295</v>
      </c>
      <c r="K940">
        <v>11</v>
      </c>
      <c r="L940" t="s">
        <v>216</v>
      </c>
      <c r="M940">
        <v>2023</v>
      </c>
      <c r="N940" t="s">
        <v>211</v>
      </c>
      <c r="O940">
        <v>12490.374</v>
      </c>
      <c r="P940">
        <v>12490.374</v>
      </c>
      <c r="Q940">
        <v>12490.374</v>
      </c>
      <c r="R940">
        <v>12490.374</v>
      </c>
      <c r="S940">
        <v>12490.374</v>
      </c>
      <c r="T940">
        <v>12490.374</v>
      </c>
      <c r="U940" t="s">
        <v>214</v>
      </c>
      <c r="V940">
        <v>476</v>
      </c>
      <c r="W940">
        <v>476</v>
      </c>
    </row>
    <row r="941" spans="1:23" x14ac:dyDescent="0.3">
      <c r="A941" t="s">
        <v>212</v>
      </c>
      <c r="H941">
        <v>2609</v>
      </c>
      <c r="I941">
        <v>2609</v>
      </c>
      <c r="J941" t="s">
        <v>295</v>
      </c>
      <c r="K941">
        <v>12</v>
      </c>
      <c r="L941" t="s">
        <v>216</v>
      </c>
      <c r="M941">
        <v>2023</v>
      </c>
      <c r="N941" t="s">
        <v>215</v>
      </c>
      <c r="O941">
        <v>11506.675999999999</v>
      </c>
      <c r="P941">
        <v>11506.675999999999</v>
      </c>
      <c r="Q941">
        <v>11506.675999999999</v>
      </c>
      <c r="R941">
        <v>11506.675999999999</v>
      </c>
      <c r="S941">
        <v>11506.675999999999</v>
      </c>
      <c r="T941">
        <v>11506.675999999999</v>
      </c>
      <c r="U941" t="s">
        <v>214</v>
      </c>
      <c r="V941">
        <v>440.45526050000001</v>
      </c>
      <c r="W941">
        <v>440.45526050000001</v>
      </c>
    </row>
    <row r="942" spans="1:23" x14ac:dyDescent="0.3">
      <c r="A942" t="s">
        <v>212</v>
      </c>
      <c r="H942">
        <v>2609</v>
      </c>
      <c r="I942">
        <v>2609</v>
      </c>
      <c r="J942" t="s">
        <v>295</v>
      </c>
      <c r="K942">
        <v>21</v>
      </c>
      <c r="L942" t="s">
        <v>217</v>
      </c>
      <c r="M942">
        <v>2023</v>
      </c>
      <c r="N942" t="s">
        <v>211</v>
      </c>
      <c r="O942">
        <v>3421074.4109999998</v>
      </c>
      <c r="P942">
        <v>3421074.4109999998</v>
      </c>
      <c r="Q942">
        <v>3421074.4109999998</v>
      </c>
      <c r="R942">
        <v>3421074.4109999998</v>
      </c>
      <c r="S942">
        <v>3421074.4109999998</v>
      </c>
      <c r="T942">
        <v>3421074.4109999998</v>
      </c>
      <c r="U942" t="s">
        <v>214</v>
      </c>
      <c r="V942">
        <v>504533.69699999999</v>
      </c>
      <c r="W942">
        <v>504533.69699999999</v>
      </c>
    </row>
    <row r="943" spans="1:23" x14ac:dyDescent="0.3">
      <c r="A943" t="s">
        <v>212</v>
      </c>
      <c r="H943">
        <v>2609</v>
      </c>
      <c r="I943">
        <v>2609</v>
      </c>
      <c r="J943" t="s">
        <v>295</v>
      </c>
      <c r="K943">
        <v>22</v>
      </c>
      <c r="L943" t="s">
        <v>217</v>
      </c>
      <c r="M943">
        <v>2023</v>
      </c>
      <c r="N943" t="s">
        <v>215</v>
      </c>
      <c r="O943">
        <v>3142875.8990000002</v>
      </c>
      <c r="P943">
        <v>3142875.8990000002</v>
      </c>
      <c r="Q943">
        <v>3142875.8990000002</v>
      </c>
      <c r="R943">
        <v>3142875.8990000002</v>
      </c>
      <c r="S943">
        <v>3142875.8990000002</v>
      </c>
      <c r="T943">
        <v>3142875.8990000002</v>
      </c>
      <c r="U943" t="s">
        <v>214</v>
      </c>
      <c r="V943">
        <v>466858.23729999998</v>
      </c>
      <c r="W943">
        <v>466858.23729999998</v>
      </c>
    </row>
    <row r="944" spans="1:23" x14ac:dyDescent="0.3">
      <c r="A944" t="s">
        <v>212</v>
      </c>
      <c r="H944">
        <v>2609</v>
      </c>
      <c r="I944">
        <v>2609</v>
      </c>
      <c r="J944" t="s">
        <v>295</v>
      </c>
      <c r="K944">
        <v>100</v>
      </c>
      <c r="L944" t="s">
        <v>210</v>
      </c>
      <c r="M944">
        <v>2022</v>
      </c>
      <c r="N944" t="s">
        <v>211</v>
      </c>
      <c r="O944">
        <v>7337.1869999999999</v>
      </c>
      <c r="P944">
        <v>7337.1869999999999</v>
      </c>
      <c r="Q944">
        <v>7337.1869999999999</v>
      </c>
      <c r="R944">
        <v>7337.1869999999999</v>
      </c>
      <c r="S944">
        <v>7337.1869999999999</v>
      </c>
      <c r="T944">
        <v>7337.1869999999999</v>
      </c>
      <c r="U944" t="s">
        <v>214</v>
      </c>
      <c r="V944">
        <v>5</v>
      </c>
      <c r="W944">
        <v>5</v>
      </c>
    </row>
    <row r="945" spans="1:23" x14ac:dyDescent="0.3">
      <c r="A945" t="s">
        <v>212</v>
      </c>
      <c r="H945">
        <v>2609</v>
      </c>
      <c r="I945">
        <v>2609</v>
      </c>
      <c r="J945" t="s">
        <v>295</v>
      </c>
      <c r="K945">
        <v>200</v>
      </c>
      <c r="L945" t="s">
        <v>210</v>
      </c>
      <c r="M945">
        <v>2022</v>
      </c>
      <c r="N945" t="s">
        <v>215</v>
      </c>
      <c r="O945">
        <v>6789.2911999999997</v>
      </c>
      <c r="P945">
        <v>6789.2911999999997</v>
      </c>
      <c r="Q945">
        <v>6789.2911999999997</v>
      </c>
      <c r="R945">
        <v>6789.2911999999997</v>
      </c>
      <c r="S945">
        <v>6789.2911999999997</v>
      </c>
      <c r="T945">
        <v>6789.2911999999997</v>
      </c>
      <c r="U945" t="s">
        <v>214</v>
      </c>
      <c r="V945">
        <v>4.6266308870000001</v>
      </c>
      <c r="W945">
        <v>4.6266308870000001</v>
      </c>
    </row>
    <row r="946" spans="1:23" x14ac:dyDescent="0.3">
      <c r="A946" t="s">
        <v>212</v>
      </c>
      <c r="H946">
        <v>2609</v>
      </c>
      <c r="I946">
        <v>2609</v>
      </c>
      <c r="J946" t="s">
        <v>295</v>
      </c>
      <c r="K946">
        <v>1100</v>
      </c>
      <c r="L946" t="s">
        <v>216</v>
      </c>
      <c r="M946">
        <v>2022</v>
      </c>
      <c r="N946" t="s">
        <v>211</v>
      </c>
      <c r="O946">
        <v>7337.1869999999999</v>
      </c>
      <c r="P946">
        <v>7337.1869999999999</v>
      </c>
      <c r="Q946">
        <v>7337.1869999999999</v>
      </c>
      <c r="R946">
        <v>7337.1869999999999</v>
      </c>
      <c r="S946">
        <v>7337.1869999999999</v>
      </c>
      <c r="T946">
        <v>7337.1869999999999</v>
      </c>
      <c r="U946" t="s">
        <v>214</v>
      </c>
      <c r="V946">
        <v>5</v>
      </c>
      <c r="W946">
        <v>5</v>
      </c>
    </row>
    <row r="947" spans="1:23" x14ac:dyDescent="0.3">
      <c r="A947" t="s">
        <v>212</v>
      </c>
      <c r="H947">
        <v>2609</v>
      </c>
      <c r="I947">
        <v>2609</v>
      </c>
      <c r="J947" t="s">
        <v>295</v>
      </c>
      <c r="K947">
        <v>1200</v>
      </c>
      <c r="L947" t="s">
        <v>216</v>
      </c>
      <c r="M947">
        <v>2022</v>
      </c>
      <c r="N947" t="s">
        <v>215</v>
      </c>
      <c r="O947">
        <v>6789.2911999999997</v>
      </c>
      <c r="P947">
        <v>6789.2911999999997</v>
      </c>
      <c r="Q947">
        <v>6789.2911999999997</v>
      </c>
      <c r="R947">
        <v>6789.2911999999997</v>
      </c>
      <c r="S947">
        <v>6789.2911999999997</v>
      </c>
      <c r="T947">
        <v>6789.2911999999997</v>
      </c>
      <c r="U947" t="s">
        <v>214</v>
      </c>
      <c r="V947">
        <v>4.6266308870000001</v>
      </c>
      <c r="W947">
        <v>4.6266308870000001</v>
      </c>
    </row>
    <row r="948" spans="1:23" x14ac:dyDescent="0.3">
      <c r="A948" t="s">
        <v>212</v>
      </c>
      <c r="H948">
        <v>2609</v>
      </c>
      <c r="I948">
        <v>2609</v>
      </c>
      <c r="J948" t="s">
        <v>295</v>
      </c>
      <c r="K948">
        <v>2100</v>
      </c>
      <c r="L948" t="s">
        <v>217</v>
      </c>
      <c r="M948">
        <v>2022</v>
      </c>
      <c r="N948" t="s">
        <v>211</v>
      </c>
      <c r="O948">
        <v>3045837.5109999999</v>
      </c>
      <c r="P948">
        <v>3045837.5109999999</v>
      </c>
      <c r="Q948">
        <v>3045837.5109999999</v>
      </c>
      <c r="R948">
        <v>3045837.5109999999</v>
      </c>
      <c r="S948">
        <v>3045837.5109999999</v>
      </c>
      <c r="T948">
        <v>3045837.5109999999</v>
      </c>
      <c r="U948" t="s">
        <v>214</v>
      </c>
      <c r="V948">
        <v>668036</v>
      </c>
      <c r="W948">
        <v>668036</v>
      </c>
    </row>
    <row r="949" spans="1:23" x14ac:dyDescent="0.3">
      <c r="A949" t="s">
        <v>212</v>
      </c>
      <c r="H949">
        <v>2609</v>
      </c>
      <c r="I949">
        <v>2609</v>
      </c>
      <c r="J949" t="s">
        <v>295</v>
      </c>
      <c r="K949">
        <v>2200</v>
      </c>
      <c r="L949" t="s">
        <v>217</v>
      </c>
      <c r="M949">
        <v>2022</v>
      </c>
      <c r="N949" t="s">
        <v>215</v>
      </c>
      <c r="O949">
        <v>2794505.5129999998</v>
      </c>
      <c r="P949">
        <v>2794505.5129999998</v>
      </c>
      <c r="Q949">
        <v>2794505.5129999998</v>
      </c>
      <c r="R949">
        <v>2794505.5129999998</v>
      </c>
      <c r="S949">
        <v>2794505.5129999998</v>
      </c>
      <c r="T949">
        <v>2794505.5129999998</v>
      </c>
      <c r="U949" t="s">
        <v>214</v>
      </c>
      <c r="V949">
        <v>618151.19830000005</v>
      </c>
      <c r="W949">
        <v>618151.19830000005</v>
      </c>
    </row>
    <row r="950" spans="1:23" x14ac:dyDescent="0.3">
      <c r="A950" t="s">
        <v>212</v>
      </c>
      <c r="H950">
        <v>2610</v>
      </c>
      <c r="I950">
        <v>2610</v>
      </c>
      <c r="J950" t="s">
        <v>296</v>
      </c>
      <c r="K950">
        <v>1</v>
      </c>
      <c r="L950" t="s">
        <v>210</v>
      </c>
      <c r="M950">
        <v>2023</v>
      </c>
      <c r="N950" t="s">
        <v>211</v>
      </c>
      <c r="O950">
        <v>12490.374</v>
      </c>
      <c r="P950">
        <v>12490.374</v>
      </c>
      <c r="Q950">
        <v>12490.374</v>
      </c>
      <c r="R950">
        <v>12490.374</v>
      </c>
      <c r="S950">
        <v>12490.374</v>
      </c>
      <c r="T950">
        <v>12490.374</v>
      </c>
      <c r="U950" t="s">
        <v>214</v>
      </c>
      <c r="V950">
        <v>135</v>
      </c>
      <c r="W950">
        <v>135</v>
      </c>
    </row>
    <row r="951" spans="1:23" x14ac:dyDescent="0.3">
      <c r="A951" t="s">
        <v>212</v>
      </c>
      <c r="H951">
        <v>2610</v>
      </c>
      <c r="I951">
        <v>2610</v>
      </c>
      <c r="J951" t="s">
        <v>296</v>
      </c>
      <c r="K951">
        <v>2</v>
      </c>
      <c r="L951" t="s">
        <v>210</v>
      </c>
      <c r="M951">
        <v>2023</v>
      </c>
      <c r="N951" t="s">
        <v>215</v>
      </c>
      <c r="O951">
        <v>11506.675999999999</v>
      </c>
      <c r="P951">
        <v>11506.675999999999</v>
      </c>
      <c r="Q951">
        <v>11506.675999999999</v>
      </c>
      <c r="R951">
        <v>11506.675999999999</v>
      </c>
      <c r="S951">
        <v>11506.675999999999</v>
      </c>
      <c r="T951">
        <v>11506.675999999999</v>
      </c>
      <c r="U951" t="s">
        <v>214</v>
      </c>
      <c r="V951">
        <v>124.919034</v>
      </c>
      <c r="W951">
        <v>124.919034</v>
      </c>
    </row>
    <row r="952" spans="1:23" x14ac:dyDescent="0.3">
      <c r="A952" t="s">
        <v>212</v>
      </c>
      <c r="H952">
        <v>2610</v>
      </c>
      <c r="I952">
        <v>2610</v>
      </c>
      <c r="J952" t="s">
        <v>296</v>
      </c>
      <c r="K952">
        <v>11</v>
      </c>
      <c r="L952" t="s">
        <v>216</v>
      </c>
      <c r="M952">
        <v>2023</v>
      </c>
      <c r="N952" t="s">
        <v>211</v>
      </c>
      <c r="O952">
        <v>12490.374</v>
      </c>
      <c r="P952">
        <v>12490.374</v>
      </c>
      <c r="Q952">
        <v>12490.374</v>
      </c>
      <c r="R952">
        <v>12490.374</v>
      </c>
      <c r="S952">
        <v>12490.374</v>
      </c>
      <c r="T952">
        <v>12490.374</v>
      </c>
      <c r="U952" t="s">
        <v>214</v>
      </c>
      <c r="V952">
        <v>135</v>
      </c>
      <c r="W952">
        <v>135</v>
      </c>
    </row>
    <row r="953" spans="1:23" x14ac:dyDescent="0.3">
      <c r="A953" t="s">
        <v>212</v>
      </c>
      <c r="H953">
        <v>2610</v>
      </c>
      <c r="I953">
        <v>2610</v>
      </c>
      <c r="J953" t="s">
        <v>296</v>
      </c>
      <c r="K953">
        <v>12</v>
      </c>
      <c r="L953" t="s">
        <v>216</v>
      </c>
      <c r="M953">
        <v>2023</v>
      </c>
      <c r="N953" t="s">
        <v>215</v>
      </c>
      <c r="O953">
        <v>11506.675999999999</v>
      </c>
      <c r="P953">
        <v>11506.675999999999</v>
      </c>
      <c r="Q953">
        <v>11506.675999999999</v>
      </c>
      <c r="R953">
        <v>11506.675999999999</v>
      </c>
      <c r="S953">
        <v>11506.675999999999</v>
      </c>
      <c r="T953">
        <v>11506.675999999999</v>
      </c>
      <c r="U953" t="s">
        <v>214</v>
      </c>
      <c r="V953">
        <v>124.919034</v>
      </c>
      <c r="W953">
        <v>124.919034</v>
      </c>
    </row>
    <row r="954" spans="1:23" x14ac:dyDescent="0.3">
      <c r="A954" t="s">
        <v>212</v>
      </c>
      <c r="H954">
        <v>2610</v>
      </c>
      <c r="I954">
        <v>2610</v>
      </c>
      <c r="J954" t="s">
        <v>296</v>
      </c>
      <c r="K954">
        <v>21</v>
      </c>
      <c r="L954" t="s">
        <v>217</v>
      </c>
      <c r="M954">
        <v>2023</v>
      </c>
      <c r="N954" t="s">
        <v>211</v>
      </c>
      <c r="O954">
        <v>3421074.4109999998</v>
      </c>
      <c r="P954">
        <v>3421074.4109999998</v>
      </c>
      <c r="Q954">
        <v>3421074.4109999998</v>
      </c>
      <c r="R954">
        <v>3421074.4109999998</v>
      </c>
      <c r="S954">
        <v>3421074.4109999998</v>
      </c>
      <c r="T954">
        <v>3421074.4109999998</v>
      </c>
      <c r="U954" t="s">
        <v>214</v>
      </c>
      <c r="V954">
        <v>26946.266</v>
      </c>
      <c r="W954">
        <v>26946.266</v>
      </c>
    </row>
    <row r="955" spans="1:23" x14ac:dyDescent="0.3">
      <c r="A955" t="s">
        <v>212</v>
      </c>
      <c r="H955">
        <v>2610</v>
      </c>
      <c r="I955">
        <v>2610</v>
      </c>
      <c r="J955" t="s">
        <v>296</v>
      </c>
      <c r="K955">
        <v>22</v>
      </c>
      <c r="L955" t="s">
        <v>217</v>
      </c>
      <c r="M955">
        <v>2023</v>
      </c>
      <c r="N955" t="s">
        <v>215</v>
      </c>
      <c r="O955">
        <v>3142875.8990000002</v>
      </c>
      <c r="P955">
        <v>3142875.8990000002</v>
      </c>
      <c r="Q955">
        <v>3142875.8990000002</v>
      </c>
      <c r="R955">
        <v>3142875.8990000002</v>
      </c>
      <c r="S955">
        <v>3142875.8990000002</v>
      </c>
      <c r="T955">
        <v>3142875.8990000002</v>
      </c>
      <c r="U955" t="s">
        <v>214</v>
      </c>
      <c r="V955">
        <v>24934.085319999998</v>
      </c>
      <c r="W955">
        <v>24934.085319999998</v>
      </c>
    </row>
    <row r="956" spans="1:23" x14ac:dyDescent="0.3">
      <c r="A956" t="s">
        <v>212</v>
      </c>
      <c r="H956">
        <v>2610</v>
      </c>
      <c r="I956">
        <v>2610</v>
      </c>
      <c r="J956" t="s">
        <v>296</v>
      </c>
      <c r="K956">
        <v>100</v>
      </c>
      <c r="L956" t="s">
        <v>210</v>
      </c>
      <c r="M956">
        <v>2022</v>
      </c>
      <c r="N956" t="s">
        <v>211</v>
      </c>
      <c r="O956">
        <v>7337.1869999999999</v>
      </c>
      <c r="P956">
        <v>7337.1869999999999</v>
      </c>
      <c r="Q956">
        <v>7337.1869999999999</v>
      </c>
      <c r="R956">
        <v>7337.1869999999999</v>
      </c>
      <c r="S956">
        <v>7337.1869999999999</v>
      </c>
      <c r="T956">
        <v>7337.1869999999999</v>
      </c>
      <c r="U956" t="s">
        <v>214</v>
      </c>
      <c r="V956">
        <v>0</v>
      </c>
      <c r="W956">
        <v>0</v>
      </c>
    </row>
    <row r="957" spans="1:23" x14ac:dyDescent="0.3">
      <c r="A957" t="s">
        <v>212</v>
      </c>
      <c r="H957">
        <v>2610</v>
      </c>
      <c r="I957">
        <v>2610</v>
      </c>
      <c r="J957" t="s">
        <v>296</v>
      </c>
      <c r="K957">
        <v>200</v>
      </c>
      <c r="L957" t="s">
        <v>210</v>
      </c>
      <c r="M957">
        <v>2022</v>
      </c>
      <c r="N957" t="s">
        <v>215</v>
      </c>
      <c r="O957">
        <v>6789.2911999999997</v>
      </c>
      <c r="P957">
        <v>6789.2911999999997</v>
      </c>
      <c r="Q957">
        <v>6789.2911999999997</v>
      </c>
      <c r="R957">
        <v>6789.2911999999997</v>
      </c>
      <c r="S957">
        <v>6789.2911999999997</v>
      </c>
      <c r="T957">
        <v>6789.2911999999997</v>
      </c>
      <c r="U957" t="s">
        <v>214</v>
      </c>
      <c r="V957">
        <v>0</v>
      </c>
      <c r="W957">
        <v>0</v>
      </c>
    </row>
    <row r="958" spans="1:23" x14ac:dyDescent="0.3">
      <c r="A958" t="s">
        <v>212</v>
      </c>
      <c r="H958">
        <v>2610</v>
      </c>
      <c r="I958">
        <v>2610</v>
      </c>
      <c r="J958" t="s">
        <v>296</v>
      </c>
      <c r="K958">
        <v>1100</v>
      </c>
      <c r="L958" t="s">
        <v>216</v>
      </c>
      <c r="M958">
        <v>2022</v>
      </c>
      <c r="N958" t="s">
        <v>211</v>
      </c>
      <c r="O958">
        <v>7337.1869999999999</v>
      </c>
      <c r="P958">
        <v>7337.1869999999999</v>
      </c>
      <c r="Q958">
        <v>7337.1869999999999</v>
      </c>
      <c r="R958">
        <v>7337.1869999999999</v>
      </c>
      <c r="S958">
        <v>7337.1869999999999</v>
      </c>
      <c r="T958">
        <v>7337.1869999999999</v>
      </c>
      <c r="U958" t="s">
        <v>214</v>
      </c>
      <c r="V958">
        <v>0</v>
      </c>
      <c r="W958">
        <v>0</v>
      </c>
    </row>
    <row r="959" spans="1:23" x14ac:dyDescent="0.3">
      <c r="A959" t="s">
        <v>212</v>
      </c>
      <c r="H959">
        <v>2610</v>
      </c>
      <c r="I959">
        <v>2610</v>
      </c>
      <c r="J959" t="s">
        <v>296</v>
      </c>
      <c r="K959">
        <v>1200</v>
      </c>
      <c r="L959" t="s">
        <v>216</v>
      </c>
      <c r="M959">
        <v>2022</v>
      </c>
      <c r="N959" t="s">
        <v>215</v>
      </c>
      <c r="O959">
        <v>6789.2911999999997</v>
      </c>
      <c r="P959">
        <v>6789.2911999999997</v>
      </c>
      <c r="Q959">
        <v>6789.2911999999997</v>
      </c>
      <c r="R959">
        <v>6789.2911999999997</v>
      </c>
      <c r="S959">
        <v>6789.2911999999997</v>
      </c>
      <c r="T959">
        <v>6789.2911999999997</v>
      </c>
      <c r="U959" t="s">
        <v>214</v>
      </c>
      <c r="V959">
        <v>0</v>
      </c>
      <c r="W959">
        <v>0</v>
      </c>
    </row>
    <row r="960" spans="1:23" x14ac:dyDescent="0.3">
      <c r="A960" t="s">
        <v>212</v>
      </c>
      <c r="H960">
        <v>2610</v>
      </c>
      <c r="I960">
        <v>2610</v>
      </c>
      <c r="J960" t="s">
        <v>296</v>
      </c>
      <c r="K960">
        <v>2100</v>
      </c>
      <c r="L960" t="s">
        <v>217</v>
      </c>
      <c r="M960">
        <v>2022</v>
      </c>
      <c r="N960" t="s">
        <v>211</v>
      </c>
      <c r="O960">
        <v>3045837.5109999999</v>
      </c>
      <c r="P960">
        <v>3045837.5109999999</v>
      </c>
      <c r="Q960">
        <v>3045837.5109999999</v>
      </c>
      <c r="R960">
        <v>3045837.5109999999</v>
      </c>
      <c r="S960">
        <v>3045837.5109999999</v>
      </c>
      <c r="T960">
        <v>3045837.5109999999</v>
      </c>
      <c r="U960" t="s">
        <v>214</v>
      </c>
      <c r="V960">
        <v>39802</v>
      </c>
      <c r="W960">
        <v>39802</v>
      </c>
    </row>
    <row r="961" spans="1:23" x14ac:dyDescent="0.3">
      <c r="A961" t="s">
        <v>212</v>
      </c>
      <c r="H961">
        <v>2610</v>
      </c>
      <c r="I961">
        <v>2610</v>
      </c>
      <c r="J961" t="s">
        <v>296</v>
      </c>
      <c r="K961">
        <v>2200</v>
      </c>
      <c r="L961" t="s">
        <v>217</v>
      </c>
      <c r="M961">
        <v>2022</v>
      </c>
      <c r="N961" t="s">
        <v>215</v>
      </c>
      <c r="O961">
        <v>2794505.5129999998</v>
      </c>
      <c r="P961">
        <v>2794505.5129999998</v>
      </c>
      <c r="Q961">
        <v>2794505.5129999998</v>
      </c>
      <c r="R961">
        <v>2794505.5129999998</v>
      </c>
      <c r="S961">
        <v>2794505.5129999998</v>
      </c>
      <c r="T961">
        <v>2794505.5129999998</v>
      </c>
      <c r="U961" t="s">
        <v>214</v>
      </c>
      <c r="V961">
        <v>36829.832520000004</v>
      </c>
      <c r="W961">
        <v>36829.832520000004</v>
      </c>
    </row>
    <row r="962" spans="1:23" x14ac:dyDescent="0.3">
      <c r="A962" t="s">
        <v>212</v>
      </c>
      <c r="H962">
        <v>2611</v>
      </c>
      <c r="I962">
        <v>2611</v>
      </c>
      <c r="J962" t="s">
        <v>297</v>
      </c>
      <c r="K962">
        <v>1</v>
      </c>
      <c r="L962" t="s">
        <v>210</v>
      </c>
      <c r="M962">
        <v>2023</v>
      </c>
      <c r="N962" t="s">
        <v>211</v>
      </c>
      <c r="O962">
        <v>12490.374</v>
      </c>
      <c r="P962">
        <v>12490.374</v>
      </c>
      <c r="Q962">
        <v>12490.374</v>
      </c>
      <c r="R962">
        <v>12490.374</v>
      </c>
      <c r="S962">
        <v>12490.374</v>
      </c>
      <c r="T962">
        <v>12490.374</v>
      </c>
      <c r="U962" t="s">
        <v>214</v>
      </c>
      <c r="V962">
        <v>0</v>
      </c>
      <c r="W962">
        <v>0</v>
      </c>
    </row>
    <row r="963" spans="1:23" x14ac:dyDescent="0.3">
      <c r="A963" t="s">
        <v>212</v>
      </c>
      <c r="H963">
        <v>2611</v>
      </c>
      <c r="I963">
        <v>2611</v>
      </c>
      <c r="J963" t="s">
        <v>297</v>
      </c>
      <c r="K963">
        <v>2</v>
      </c>
      <c r="L963" t="s">
        <v>210</v>
      </c>
      <c r="M963">
        <v>2023</v>
      </c>
      <c r="N963" t="s">
        <v>215</v>
      </c>
      <c r="O963">
        <v>11506.675999999999</v>
      </c>
      <c r="P963">
        <v>11506.675999999999</v>
      </c>
      <c r="Q963">
        <v>11506.675999999999</v>
      </c>
      <c r="R963">
        <v>11506.675999999999</v>
      </c>
      <c r="S963">
        <v>11506.675999999999</v>
      </c>
      <c r="T963">
        <v>11506.675999999999</v>
      </c>
      <c r="U963" t="s">
        <v>214</v>
      </c>
      <c r="V963">
        <v>0</v>
      </c>
      <c r="W963">
        <v>0</v>
      </c>
    </row>
    <row r="964" spans="1:23" x14ac:dyDescent="0.3">
      <c r="A964" t="s">
        <v>212</v>
      </c>
      <c r="H964">
        <v>2611</v>
      </c>
      <c r="I964">
        <v>2611</v>
      </c>
      <c r="J964" t="s">
        <v>297</v>
      </c>
      <c r="K964">
        <v>11</v>
      </c>
      <c r="L964" t="s">
        <v>216</v>
      </c>
      <c r="M964">
        <v>2023</v>
      </c>
      <c r="N964" t="s">
        <v>211</v>
      </c>
      <c r="O964">
        <v>12490.374</v>
      </c>
      <c r="P964">
        <v>12490.374</v>
      </c>
      <c r="Q964">
        <v>12490.374</v>
      </c>
      <c r="R964">
        <v>12490.374</v>
      </c>
      <c r="S964">
        <v>12490.374</v>
      </c>
      <c r="T964">
        <v>12490.374</v>
      </c>
      <c r="U964" t="s">
        <v>214</v>
      </c>
      <c r="V964">
        <v>0</v>
      </c>
      <c r="W964">
        <v>0</v>
      </c>
    </row>
    <row r="965" spans="1:23" x14ac:dyDescent="0.3">
      <c r="A965" t="s">
        <v>212</v>
      </c>
      <c r="H965">
        <v>2611</v>
      </c>
      <c r="I965">
        <v>2611</v>
      </c>
      <c r="J965" t="s">
        <v>297</v>
      </c>
      <c r="K965">
        <v>12</v>
      </c>
      <c r="L965" t="s">
        <v>216</v>
      </c>
      <c r="M965">
        <v>2023</v>
      </c>
      <c r="N965" t="s">
        <v>215</v>
      </c>
      <c r="O965">
        <v>11506.675999999999</v>
      </c>
      <c r="P965">
        <v>11506.675999999999</v>
      </c>
      <c r="Q965">
        <v>11506.675999999999</v>
      </c>
      <c r="R965">
        <v>11506.675999999999</v>
      </c>
      <c r="S965">
        <v>11506.675999999999</v>
      </c>
      <c r="T965">
        <v>11506.675999999999</v>
      </c>
      <c r="U965" t="s">
        <v>214</v>
      </c>
      <c r="V965">
        <v>0</v>
      </c>
      <c r="W965">
        <v>0</v>
      </c>
    </row>
    <row r="966" spans="1:23" x14ac:dyDescent="0.3">
      <c r="A966" t="s">
        <v>212</v>
      </c>
      <c r="H966">
        <v>2611</v>
      </c>
      <c r="I966">
        <v>2611</v>
      </c>
      <c r="J966" t="s">
        <v>297</v>
      </c>
      <c r="K966">
        <v>21</v>
      </c>
      <c r="L966" t="s">
        <v>217</v>
      </c>
      <c r="M966">
        <v>2023</v>
      </c>
      <c r="N966" t="s">
        <v>211</v>
      </c>
      <c r="O966">
        <v>3421074.4109999998</v>
      </c>
      <c r="P966">
        <v>3421074.4109999998</v>
      </c>
      <c r="Q966">
        <v>3421074.4109999998</v>
      </c>
      <c r="R966">
        <v>3421074.4109999998</v>
      </c>
      <c r="S966">
        <v>3421074.4109999998</v>
      </c>
      <c r="T966">
        <v>3421074.4109999998</v>
      </c>
      <c r="U966" t="s">
        <v>214</v>
      </c>
      <c r="V966">
        <v>0</v>
      </c>
      <c r="W966">
        <v>0</v>
      </c>
    </row>
    <row r="967" spans="1:23" x14ac:dyDescent="0.3">
      <c r="A967" t="s">
        <v>212</v>
      </c>
      <c r="H967">
        <v>2611</v>
      </c>
      <c r="I967">
        <v>2611</v>
      </c>
      <c r="J967" t="s">
        <v>297</v>
      </c>
      <c r="K967">
        <v>22</v>
      </c>
      <c r="L967" t="s">
        <v>217</v>
      </c>
      <c r="M967">
        <v>2023</v>
      </c>
      <c r="N967" t="s">
        <v>215</v>
      </c>
      <c r="O967">
        <v>3142875.8990000002</v>
      </c>
      <c r="P967">
        <v>3142875.8990000002</v>
      </c>
      <c r="Q967">
        <v>3142875.8990000002</v>
      </c>
      <c r="R967">
        <v>3142875.8990000002</v>
      </c>
      <c r="S967">
        <v>3142875.8990000002</v>
      </c>
      <c r="T967">
        <v>3142875.8990000002</v>
      </c>
      <c r="U967" t="s">
        <v>214</v>
      </c>
      <c r="V967">
        <v>0</v>
      </c>
      <c r="W967">
        <v>0</v>
      </c>
    </row>
    <row r="968" spans="1:23" x14ac:dyDescent="0.3">
      <c r="A968" t="s">
        <v>212</v>
      </c>
      <c r="H968">
        <v>2611</v>
      </c>
      <c r="I968">
        <v>2611</v>
      </c>
      <c r="J968" t="s">
        <v>297</v>
      </c>
      <c r="K968">
        <v>100</v>
      </c>
      <c r="L968" t="s">
        <v>210</v>
      </c>
      <c r="M968">
        <v>2022</v>
      </c>
      <c r="N968" t="s">
        <v>211</v>
      </c>
      <c r="O968">
        <v>7337.1869999999999</v>
      </c>
      <c r="P968">
        <v>7337.1869999999999</v>
      </c>
      <c r="Q968">
        <v>7337.1869999999999</v>
      </c>
      <c r="R968">
        <v>7337.1869999999999</v>
      </c>
      <c r="S968">
        <v>7337.1869999999999</v>
      </c>
      <c r="T968">
        <v>7337.1869999999999</v>
      </c>
      <c r="U968" t="s">
        <v>214</v>
      </c>
      <c r="V968">
        <v>0</v>
      </c>
      <c r="W968">
        <v>0</v>
      </c>
    </row>
    <row r="969" spans="1:23" x14ac:dyDescent="0.3">
      <c r="A969" t="s">
        <v>212</v>
      </c>
      <c r="H969">
        <v>2611</v>
      </c>
      <c r="I969">
        <v>2611</v>
      </c>
      <c r="J969" t="s">
        <v>297</v>
      </c>
      <c r="K969">
        <v>200</v>
      </c>
      <c r="L969" t="s">
        <v>210</v>
      </c>
      <c r="M969">
        <v>2022</v>
      </c>
      <c r="N969" t="s">
        <v>215</v>
      </c>
      <c r="O969">
        <v>6789.2911999999997</v>
      </c>
      <c r="P969">
        <v>6789.2911999999997</v>
      </c>
      <c r="Q969">
        <v>6789.2911999999997</v>
      </c>
      <c r="R969">
        <v>6789.2911999999997</v>
      </c>
      <c r="S969">
        <v>6789.2911999999997</v>
      </c>
      <c r="T969">
        <v>6789.2911999999997</v>
      </c>
      <c r="U969" t="s">
        <v>214</v>
      </c>
      <c r="V969">
        <v>0</v>
      </c>
      <c r="W969">
        <v>0</v>
      </c>
    </row>
    <row r="970" spans="1:23" x14ac:dyDescent="0.3">
      <c r="A970" t="s">
        <v>212</v>
      </c>
      <c r="H970">
        <v>2611</v>
      </c>
      <c r="I970">
        <v>2611</v>
      </c>
      <c r="J970" t="s">
        <v>297</v>
      </c>
      <c r="K970">
        <v>1100</v>
      </c>
      <c r="L970" t="s">
        <v>216</v>
      </c>
      <c r="M970">
        <v>2022</v>
      </c>
      <c r="N970" t="s">
        <v>211</v>
      </c>
      <c r="O970">
        <v>7337.1869999999999</v>
      </c>
      <c r="P970">
        <v>7337.1869999999999</v>
      </c>
      <c r="Q970">
        <v>7337.1869999999999</v>
      </c>
      <c r="R970">
        <v>7337.1869999999999</v>
      </c>
      <c r="S970">
        <v>7337.1869999999999</v>
      </c>
      <c r="T970">
        <v>7337.1869999999999</v>
      </c>
      <c r="U970" t="s">
        <v>214</v>
      </c>
      <c r="V970">
        <v>0</v>
      </c>
      <c r="W970">
        <v>0</v>
      </c>
    </row>
    <row r="971" spans="1:23" x14ac:dyDescent="0.3">
      <c r="A971" t="s">
        <v>212</v>
      </c>
      <c r="H971">
        <v>2611</v>
      </c>
      <c r="I971">
        <v>2611</v>
      </c>
      <c r="J971" t="s">
        <v>297</v>
      </c>
      <c r="K971">
        <v>1200</v>
      </c>
      <c r="L971" t="s">
        <v>216</v>
      </c>
      <c r="M971">
        <v>2022</v>
      </c>
      <c r="N971" t="s">
        <v>215</v>
      </c>
      <c r="O971">
        <v>6789.2911999999997</v>
      </c>
      <c r="P971">
        <v>6789.2911999999997</v>
      </c>
      <c r="Q971">
        <v>6789.2911999999997</v>
      </c>
      <c r="R971">
        <v>6789.2911999999997</v>
      </c>
      <c r="S971">
        <v>6789.2911999999997</v>
      </c>
      <c r="T971">
        <v>6789.2911999999997</v>
      </c>
      <c r="U971" t="s">
        <v>214</v>
      </c>
      <c r="V971">
        <v>0</v>
      </c>
      <c r="W971">
        <v>0</v>
      </c>
    </row>
    <row r="972" spans="1:23" x14ac:dyDescent="0.3">
      <c r="A972" t="s">
        <v>212</v>
      </c>
      <c r="H972">
        <v>2611</v>
      </c>
      <c r="I972">
        <v>2611</v>
      </c>
      <c r="J972" t="s">
        <v>297</v>
      </c>
      <c r="K972">
        <v>2100</v>
      </c>
      <c r="L972" t="s">
        <v>217</v>
      </c>
      <c r="M972">
        <v>2022</v>
      </c>
      <c r="N972" t="s">
        <v>211</v>
      </c>
      <c r="O972">
        <v>3045837.5109999999</v>
      </c>
      <c r="P972">
        <v>3045837.5109999999</v>
      </c>
      <c r="Q972">
        <v>3045837.5109999999</v>
      </c>
      <c r="R972">
        <v>3045837.5109999999</v>
      </c>
      <c r="S972">
        <v>3045837.5109999999</v>
      </c>
      <c r="T972">
        <v>3045837.5109999999</v>
      </c>
      <c r="U972" t="s">
        <v>214</v>
      </c>
      <c r="V972">
        <v>0</v>
      </c>
      <c r="W972">
        <v>0</v>
      </c>
    </row>
    <row r="973" spans="1:23" x14ac:dyDescent="0.3">
      <c r="A973" t="s">
        <v>212</v>
      </c>
      <c r="H973">
        <v>2611</v>
      </c>
      <c r="I973">
        <v>2611</v>
      </c>
      <c r="J973" t="s">
        <v>297</v>
      </c>
      <c r="K973">
        <v>2200</v>
      </c>
      <c r="L973" t="s">
        <v>217</v>
      </c>
      <c r="M973">
        <v>2022</v>
      </c>
      <c r="N973" t="s">
        <v>215</v>
      </c>
      <c r="O973">
        <v>2794505.5129999998</v>
      </c>
      <c r="P973">
        <v>2794505.5129999998</v>
      </c>
      <c r="Q973">
        <v>2794505.5129999998</v>
      </c>
      <c r="R973">
        <v>2794505.5129999998</v>
      </c>
      <c r="S973">
        <v>2794505.5129999998</v>
      </c>
      <c r="T973">
        <v>2794505.5129999998</v>
      </c>
      <c r="U973" t="s">
        <v>214</v>
      </c>
      <c r="V973">
        <v>0</v>
      </c>
      <c r="W973">
        <v>0</v>
      </c>
    </row>
    <row r="974" spans="1:23" x14ac:dyDescent="0.3">
      <c r="A974" t="s">
        <v>212</v>
      </c>
      <c r="H974">
        <v>2612</v>
      </c>
      <c r="I974">
        <v>2612</v>
      </c>
      <c r="J974" t="s">
        <v>298</v>
      </c>
      <c r="K974">
        <v>1</v>
      </c>
      <c r="L974" t="s">
        <v>210</v>
      </c>
      <c r="M974">
        <v>2023</v>
      </c>
      <c r="N974" t="s">
        <v>211</v>
      </c>
      <c r="O974">
        <v>12490.374</v>
      </c>
      <c r="P974">
        <v>12490.374</v>
      </c>
      <c r="Q974">
        <v>12490.374</v>
      </c>
      <c r="R974">
        <v>12490.374</v>
      </c>
      <c r="S974">
        <v>12490.374</v>
      </c>
      <c r="T974">
        <v>12490.374</v>
      </c>
      <c r="U974" t="s">
        <v>214</v>
      </c>
      <c r="V974">
        <v>0</v>
      </c>
      <c r="W974">
        <v>0</v>
      </c>
    </row>
    <row r="975" spans="1:23" x14ac:dyDescent="0.3">
      <c r="A975" t="s">
        <v>212</v>
      </c>
      <c r="H975">
        <v>2612</v>
      </c>
      <c r="I975">
        <v>2612</v>
      </c>
      <c r="J975" t="s">
        <v>298</v>
      </c>
      <c r="K975">
        <v>2</v>
      </c>
      <c r="L975" t="s">
        <v>210</v>
      </c>
      <c r="M975">
        <v>2023</v>
      </c>
      <c r="N975" t="s">
        <v>215</v>
      </c>
      <c r="O975">
        <v>11506.675999999999</v>
      </c>
      <c r="P975">
        <v>11506.675999999999</v>
      </c>
      <c r="Q975">
        <v>11506.675999999999</v>
      </c>
      <c r="R975">
        <v>11506.675999999999</v>
      </c>
      <c r="S975">
        <v>11506.675999999999</v>
      </c>
      <c r="T975">
        <v>11506.675999999999</v>
      </c>
      <c r="U975" t="s">
        <v>214</v>
      </c>
      <c r="V975">
        <v>0</v>
      </c>
      <c r="W975">
        <v>0</v>
      </c>
    </row>
    <row r="976" spans="1:23" x14ac:dyDescent="0.3">
      <c r="A976" t="s">
        <v>212</v>
      </c>
      <c r="H976">
        <v>2612</v>
      </c>
      <c r="I976">
        <v>2612</v>
      </c>
      <c r="J976" t="s">
        <v>298</v>
      </c>
      <c r="K976">
        <v>11</v>
      </c>
      <c r="L976" t="s">
        <v>216</v>
      </c>
      <c r="M976">
        <v>2023</v>
      </c>
      <c r="N976" t="s">
        <v>211</v>
      </c>
      <c r="O976">
        <v>12490.374</v>
      </c>
      <c r="P976">
        <v>12490.374</v>
      </c>
      <c r="Q976">
        <v>12490.374</v>
      </c>
      <c r="R976">
        <v>12490.374</v>
      </c>
      <c r="S976">
        <v>12490.374</v>
      </c>
      <c r="T976">
        <v>12490.374</v>
      </c>
      <c r="U976" t="s">
        <v>214</v>
      </c>
      <c r="V976">
        <v>0</v>
      </c>
      <c r="W976">
        <v>0</v>
      </c>
    </row>
    <row r="977" spans="1:23" x14ac:dyDescent="0.3">
      <c r="A977" t="s">
        <v>212</v>
      </c>
      <c r="H977">
        <v>2612</v>
      </c>
      <c r="I977">
        <v>2612</v>
      </c>
      <c r="J977" t="s">
        <v>298</v>
      </c>
      <c r="K977">
        <v>12</v>
      </c>
      <c r="L977" t="s">
        <v>216</v>
      </c>
      <c r="M977">
        <v>2023</v>
      </c>
      <c r="N977" t="s">
        <v>215</v>
      </c>
      <c r="O977">
        <v>11506.675999999999</v>
      </c>
      <c r="P977">
        <v>11506.675999999999</v>
      </c>
      <c r="Q977">
        <v>11506.675999999999</v>
      </c>
      <c r="R977">
        <v>11506.675999999999</v>
      </c>
      <c r="S977">
        <v>11506.675999999999</v>
      </c>
      <c r="T977">
        <v>11506.675999999999</v>
      </c>
      <c r="U977" t="s">
        <v>214</v>
      </c>
      <c r="V977">
        <v>0</v>
      </c>
      <c r="W977">
        <v>0</v>
      </c>
    </row>
    <row r="978" spans="1:23" x14ac:dyDescent="0.3">
      <c r="A978" t="s">
        <v>212</v>
      </c>
      <c r="H978">
        <v>2612</v>
      </c>
      <c r="I978">
        <v>2612</v>
      </c>
      <c r="J978" t="s">
        <v>298</v>
      </c>
      <c r="K978">
        <v>21</v>
      </c>
      <c r="L978" t="s">
        <v>217</v>
      </c>
      <c r="M978">
        <v>2023</v>
      </c>
      <c r="N978" t="s">
        <v>211</v>
      </c>
      <c r="O978">
        <v>3421074.4109999998</v>
      </c>
      <c r="P978">
        <v>3421074.4109999998</v>
      </c>
      <c r="Q978">
        <v>3421074.4109999998</v>
      </c>
      <c r="R978">
        <v>3421074.4109999998</v>
      </c>
      <c r="S978">
        <v>3421074.4109999998</v>
      </c>
      <c r="T978">
        <v>3421074.4109999998</v>
      </c>
      <c r="U978" t="s">
        <v>214</v>
      </c>
      <c r="V978">
        <v>0</v>
      </c>
      <c r="W978">
        <v>0</v>
      </c>
    </row>
    <row r="979" spans="1:23" x14ac:dyDescent="0.3">
      <c r="A979" t="s">
        <v>212</v>
      </c>
      <c r="H979">
        <v>2612</v>
      </c>
      <c r="I979">
        <v>2612</v>
      </c>
      <c r="J979" t="s">
        <v>298</v>
      </c>
      <c r="K979">
        <v>22</v>
      </c>
      <c r="L979" t="s">
        <v>217</v>
      </c>
      <c r="M979">
        <v>2023</v>
      </c>
      <c r="N979" t="s">
        <v>215</v>
      </c>
      <c r="O979">
        <v>3142875.8990000002</v>
      </c>
      <c r="P979">
        <v>3142875.8990000002</v>
      </c>
      <c r="Q979">
        <v>3142875.8990000002</v>
      </c>
      <c r="R979">
        <v>3142875.8990000002</v>
      </c>
      <c r="S979">
        <v>3142875.8990000002</v>
      </c>
      <c r="T979">
        <v>3142875.8990000002</v>
      </c>
      <c r="U979" t="s">
        <v>214</v>
      </c>
      <c r="V979">
        <v>0</v>
      </c>
      <c r="W979">
        <v>0</v>
      </c>
    </row>
    <row r="980" spans="1:23" x14ac:dyDescent="0.3">
      <c r="A980" t="s">
        <v>212</v>
      </c>
      <c r="H980">
        <v>2612</v>
      </c>
      <c r="I980">
        <v>2612</v>
      </c>
      <c r="J980" t="s">
        <v>298</v>
      </c>
      <c r="K980">
        <v>100</v>
      </c>
      <c r="L980" t="s">
        <v>210</v>
      </c>
      <c r="M980">
        <v>2022</v>
      </c>
      <c r="N980" t="s">
        <v>211</v>
      </c>
      <c r="O980">
        <v>7337.1869999999999</v>
      </c>
      <c r="P980">
        <v>7337.1869999999999</v>
      </c>
      <c r="Q980">
        <v>7337.1869999999999</v>
      </c>
      <c r="R980">
        <v>7337.1869999999999</v>
      </c>
      <c r="S980">
        <v>7337.1869999999999</v>
      </c>
      <c r="T980">
        <v>7337.1869999999999</v>
      </c>
      <c r="U980" t="s">
        <v>214</v>
      </c>
      <c r="V980">
        <v>0</v>
      </c>
      <c r="W980">
        <v>0</v>
      </c>
    </row>
    <row r="981" spans="1:23" x14ac:dyDescent="0.3">
      <c r="A981" t="s">
        <v>212</v>
      </c>
      <c r="H981">
        <v>2612</v>
      </c>
      <c r="I981">
        <v>2612</v>
      </c>
      <c r="J981" t="s">
        <v>298</v>
      </c>
      <c r="K981">
        <v>200</v>
      </c>
      <c r="L981" t="s">
        <v>210</v>
      </c>
      <c r="M981">
        <v>2022</v>
      </c>
      <c r="N981" t="s">
        <v>215</v>
      </c>
      <c r="O981">
        <v>6789.2911999999997</v>
      </c>
      <c r="P981">
        <v>6789.2911999999997</v>
      </c>
      <c r="Q981">
        <v>6789.2911999999997</v>
      </c>
      <c r="R981">
        <v>6789.2911999999997</v>
      </c>
      <c r="S981">
        <v>6789.2911999999997</v>
      </c>
      <c r="T981">
        <v>6789.2911999999997</v>
      </c>
      <c r="U981" t="s">
        <v>214</v>
      </c>
      <c r="V981">
        <v>0</v>
      </c>
      <c r="W981">
        <v>0</v>
      </c>
    </row>
    <row r="982" spans="1:23" x14ac:dyDescent="0.3">
      <c r="A982" t="s">
        <v>212</v>
      </c>
      <c r="H982">
        <v>2612</v>
      </c>
      <c r="I982">
        <v>2612</v>
      </c>
      <c r="J982" t="s">
        <v>298</v>
      </c>
      <c r="K982">
        <v>1100</v>
      </c>
      <c r="L982" t="s">
        <v>216</v>
      </c>
      <c r="M982">
        <v>2022</v>
      </c>
      <c r="N982" t="s">
        <v>211</v>
      </c>
      <c r="O982">
        <v>7337.1869999999999</v>
      </c>
      <c r="P982">
        <v>7337.1869999999999</v>
      </c>
      <c r="Q982">
        <v>7337.1869999999999</v>
      </c>
      <c r="R982">
        <v>7337.1869999999999</v>
      </c>
      <c r="S982">
        <v>7337.1869999999999</v>
      </c>
      <c r="T982">
        <v>7337.1869999999999</v>
      </c>
      <c r="U982" t="s">
        <v>214</v>
      </c>
      <c r="V982">
        <v>0</v>
      </c>
      <c r="W982">
        <v>0</v>
      </c>
    </row>
    <row r="983" spans="1:23" x14ac:dyDescent="0.3">
      <c r="A983" t="s">
        <v>212</v>
      </c>
      <c r="H983">
        <v>2612</v>
      </c>
      <c r="I983">
        <v>2612</v>
      </c>
      <c r="J983" t="s">
        <v>298</v>
      </c>
      <c r="K983">
        <v>1200</v>
      </c>
      <c r="L983" t="s">
        <v>216</v>
      </c>
      <c r="M983">
        <v>2022</v>
      </c>
      <c r="N983" t="s">
        <v>215</v>
      </c>
      <c r="O983">
        <v>6789.2911999999997</v>
      </c>
      <c r="P983">
        <v>6789.2911999999997</v>
      </c>
      <c r="Q983">
        <v>6789.2911999999997</v>
      </c>
      <c r="R983">
        <v>6789.2911999999997</v>
      </c>
      <c r="S983">
        <v>6789.2911999999997</v>
      </c>
      <c r="T983">
        <v>6789.2911999999997</v>
      </c>
      <c r="U983" t="s">
        <v>214</v>
      </c>
      <c r="V983">
        <v>0</v>
      </c>
      <c r="W983">
        <v>0</v>
      </c>
    </row>
    <row r="984" spans="1:23" x14ac:dyDescent="0.3">
      <c r="A984" t="s">
        <v>212</v>
      </c>
      <c r="H984">
        <v>2612</v>
      </c>
      <c r="I984">
        <v>2612</v>
      </c>
      <c r="J984" t="s">
        <v>298</v>
      </c>
      <c r="K984">
        <v>2100</v>
      </c>
      <c r="L984" t="s">
        <v>217</v>
      </c>
      <c r="M984">
        <v>2022</v>
      </c>
      <c r="N984" t="s">
        <v>211</v>
      </c>
      <c r="O984">
        <v>3045837.5109999999</v>
      </c>
      <c r="P984">
        <v>3045837.5109999999</v>
      </c>
      <c r="Q984">
        <v>3045837.5109999999</v>
      </c>
      <c r="R984">
        <v>3045837.5109999999</v>
      </c>
      <c r="S984">
        <v>3045837.5109999999</v>
      </c>
      <c r="T984">
        <v>3045837.5109999999</v>
      </c>
      <c r="U984" t="s">
        <v>214</v>
      </c>
      <c r="V984">
        <v>0</v>
      </c>
      <c r="W984">
        <v>0</v>
      </c>
    </row>
    <row r="985" spans="1:23" x14ac:dyDescent="0.3">
      <c r="A985" t="s">
        <v>212</v>
      </c>
      <c r="H985">
        <v>2612</v>
      </c>
      <c r="I985">
        <v>2612</v>
      </c>
      <c r="J985" t="s">
        <v>298</v>
      </c>
      <c r="K985">
        <v>2200</v>
      </c>
      <c r="L985" t="s">
        <v>217</v>
      </c>
      <c r="M985">
        <v>2022</v>
      </c>
      <c r="N985" t="s">
        <v>215</v>
      </c>
      <c r="O985">
        <v>2794505.5129999998</v>
      </c>
      <c r="P985">
        <v>2794505.5129999998</v>
      </c>
      <c r="Q985">
        <v>2794505.5129999998</v>
      </c>
      <c r="R985">
        <v>2794505.5129999998</v>
      </c>
      <c r="S985">
        <v>2794505.5129999998</v>
      </c>
      <c r="T985">
        <v>2794505.5129999998</v>
      </c>
      <c r="U985" t="s">
        <v>214</v>
      </c>
      <c r="V985">
        <v>0</v>
      </c>
      <c r="W985">
        <v>0</v>
      </c>
    </row>
    <row r="986" spans="1:23" x14ac:dyDescent="0.3">
      <c r="A986" t="s">
        <v>212</v>
      </c>
      <c r="H986">
        <v>2659</v>
      </c>
      <c r="I986">
        <v>2659</v>
      </c>
      <c r="J986" t="s">
        <v>299</v>
      </c>
      <c r="K986">
        <v>1</v>
      </c>
      <c r="L986" t="s">
        <v>210</v>
      </c>
      <c r="M986">
        <v>2023</v>
      </c>
      <c r="N986" t="s">
        <v>211</v>
      </c>
      <c r="O986">
        <v>12490.374</v>
      </c>
      <c r="P986">
        <v>12490.374</v>
      </c>
      <c r="Q986">
        <v>12490.374</v>
      </c>
      <c r="R986">
        <v>12490.374</v>
      </c>
      <c r="S986">
        <v>12490.374</v>
      </c>
      <c r="T986">
        <v>12490.374</v>
      </c>
      <c r="U986" t="s">
        <v>214</v>
      </c>
      <c r="V986">
        <v>0</v>
      </c>
      <c r="W986">
        <v>0</v>
      </c>
    </row>
    <row r="987" spans="1:23" x14ac:dyDescent="0.3">
      <c r="A987" t="s">
        <v>212</v>
      </c>
      <c r="H987">
        <v>2659</v>
      </c>
      <c r="I987">
        <v>2659</v>
      </c>
      <c r="J987" t="s">
        <v>299</v>
      </c>
      <c r="K987">
        <v>2</v>
      </c>
      <c r="L987" t="s">
        <v>210</v>
      </c>
      <c r="M987">
        <v>2023</v>
      </c>
      <c r="N987" t="s">
        <v>215</v>
      </c>
      <c r="O987">
        <v>11506.675999999999</v>
      </c>
      <c r="P987">
        <v>11506.675999999999</v>
      </c>
      <c r="Q987">
        <v>11506.675999999999</v>
      </c>
      <c r="R987">
        <v>11506.675999999999</v>
      </c>
      <c r="S987">
        <v>11506.675999999999</v>
      </c>
      <c r="T987">
        <v>11506.675999999999</v>
      </c>
      <c r="U987" t="s">
        <v>214</v>
      </c>
      <c r="V987">
        <v>0</v>
      </c>
      <c r="W987">
        <v>0</v>
      </c>
    </row>
    <row r="988" spans="1:23" x14ac:dyDescent="0.3">
      <c r="A988" t="s">
        <v>212</v>
      </c>
      <c r="H988">
        <v>2659</v>
      </c>
      <c r="I988">
        <v>2659</v>
      </c>
      <c r="J988" t="s">
        <v>299</v>
      </c>
      <c r="K988">
        <v>11</v>
      </c>
      <c r="L988" t="s">
        <v>216</v>
      </c>
      <c r="M988">
        <v>2023</v>
      </c>
      <c r="N988" t="s">
        <v>211</v>
      </c>
      <c r="O988">
        <v>12490.374</v>
      </c>
      <c r="P988">
        <v>12490.374</v>
      </c>
      <c r="Q988">
        <v>12490.374</v>
      </c>
      <c r="R988">
        <v>12490.374</v>
      </c>
      <c r="S988">
        <v>12490.374</v>
      </c>
      <c r="T988">
        <v>12490.374</v>
      </c>
      <c r="U988" t="s">
        <v>214</v>
      </c>
      <c r="V988">
        <v>0</v>
      </c>
      <c r="W988">
        <v>0</v>
      </c>
    </row>
    <row r="989" spans="1:23" x14ac:dyDescent="0.3">
      <c r="A989" t="s">
        <v>212</v>
      </c>
      <c r="H989">
        <v>2659</v>
      </c>
      <c r="I989">
        <v>2659</v>
      </c>
      <c r="J989" t="s">
        <v>299</v>
      </c>
      <c r="K989">
        <v>12</v>
      </c>
      <c r="L989" t="s">
        <v>216</v>
      </c>
      <c r="M989">
        <v>2023</v>
      </c>
      <c r="N989" t="s">
        <v>215</v>
      </c>
      <c r="O989">
        <v>11506.675999999999</v>
      </c>
      <c r="P989">
        <v>11506.675999999999</v>
      </c>
      <c r="Q989">
        <v>11506.675999999999</v>
      </c>
      <c r="R989">
        <v>11506.675999999999</v>
      </c>
      <c r="S989">
        <v>11506.675999999999</v>
      </c>
      <c r="T989">
        <v>11506.675999999999</v>
      </c>
      <c r="U989" t="s">
        <v>214</v>
      </c>
      <c r="V989">
        <v>0</v>
      </c>
      <c r="W989">
        <v>0</v>
      </c>
    </row>
    <row r="990" spans="1:23" x14ac:dyDescent="0.3">
      <c r="A990" t="s">
        <v>212</v>
      </c>
      <c r="H990">
        <v>2659</v>
      </c>
      <c r="I990">
        <v>2659</v>
      </c>
      <c r="J990" t="s">
        <v>299</v>
      </c>
      <c r="K990">
        <v>21</v>
      </c>
      <c r="L990" t="s">
        <v>217</v>
      </c>
      <c r="M990">
        <v>2023</v>
      </c>
      <c r="N990" t="s">
        <v>211</v>
      </c>
      <c r="O990">
        <v>3421074.4109999998</v>
      </c>
      <c r="P990">
        <v>3421074.4109999998</v>
      </c>
      <c r="Q990">
        <v>3421074.4109999998</v>
      </c>
      <c r="R990">
        <v>3421074.4109999998</v>
      </c>
      <c r="S990">
        <v>3421074.4109999998</v>
      </c>
      <c r="T990">
        <v>3421074.4109999998</v>
      </c>
      <c r="U990" t="s">
        <v>214</v>
      </c>
      <c r="V990">
        <v>0</v>
      </c>
      <c r="W990">
        <v>0</v>
      </c>
    </row>
    <row r="991" spans="1:23" x14ac:dyDescent="0.3">
      <c r="A991" t="s">
        <v>212</v>
      </c>
      <c r="H991">
        <v>2659</v>
      </c>
      <c r="I991">
        <v>2659</v>
      </c>
      <c r="J991" t="s">
        <v>299</v>
      </c>
      <c r="K991">
        <v>22</v>
      </c>
      <c r="L991" t="s">
        <v>217</v>
      </c>
      <c r="M991">
        <v>2023</v>
      </c>
      <c r="N991" t="s">
        <v>215</v>
      </c>
      <c r="O991">
        <v>3142875.8990000002</v>
      </c>
      <c r="P991">
        <v>3142875.8990000002</v>
      </c>
      <c r="Q991">
        <v>3142875.8990000002</v>
      </c>
      <c r="R991">
        <v>3142875.8990000002</v>
      </c>
      <c r="S991">
        <v>3142875.8990000002</v>
      </c>
      <c r="T991">
        <v>3142875.8990000002</v>
      </c>
      <c r="U991" t="s">
        <v>214</v>
      </c>
      <c r="V991">
        <v>0</v>
      </c>
      <c r="W991">
        <v>0</v>
      </c>
    </row>
    <row r="992" spans="1:23" x14ac:dyDescent="0.3">
      <c r="A992" t="s">
        <v>212</v>
      </c>
      <c r="H992">
        <v>2659</v>
      </c>
      <c r="I992">
        <v>2659</v>
      </c>
      <c r="J992" t="s">
        <v>299</v>
      </c>
      <c r="K992">
        <v>100</v>
      </c>
      <c r="L992" t="s">
        <v>210</v>
      </c>
      <c r="M992">
        <v>2022</v>
      </c>
      <c r="N992" t="s">
        <v>211</v>
      </c>
      <c r="O992">
        <v>7337.1869999999999</v>
      </c>
      <c r="P992">
        <v>7337.1869999999999</v>
      </c>
      <c r="Q992">
        <v>7337.1869999999999</v>
      </c>
      <c r="R992">
        <v>7337.1869999999999</v>
      </c>
      <c r="S992">
        <v>7337.1869999999999</v>
      </c>
      <c r="T992">
        <v>7337.1869999999999</v>
      </c>
      <c r="U992" t="s">
        <v>214</v>
      </c>
      <c r="V992">
        <v>0</v>
      </c>
      <c r="W992">
        <v>0</v>
      </c>
    </row>
    <row r="993" spans="1:23" x14ac:dyDescent="0.3">
      <c r="A993" t="s">
        <v>212</v>
      </c>
      <c r="H993">
        <v>2659</v>
      </c>
      <c r="I993">
        <v>2659</v>
      </c>
      <c r="J993" t="s">
        <v>299</v>
      </c>
      <c r="K993">
        <v>200</v>
      </c>
      <c r="L993" t="s">
        <v>210</v>
      </c>
      <c r="M993">
        <v>2022</v>
      </c>
      <c r="N993" t="s">
        <v>215</v>
      </c>
      <c r="O993">
        <v>6789.2911999999997</v>
      </c>
      <c r="P993">
        <v>6789.2911999999997</v>
      </c>
      <c r="Q993">
        <v>6789.2911999999997</v>
      </c>
      <c r="R993">
        <v>6789.2911999999997</v>
      </c>
      <c r="S993">
        <v>6789.2911999999997</v>
      </c>
      <c r="T993">
        <v>6789.2911999999997</v>
      </c>
      <c r="U993" t="s">
        <v>214</v>
      </c>
      <c r="V993">
        <v>0</v>
      </c>
      <c r="W993">
        <v>0</v>
      </c>
    </row>
    <row r="994" spans="1:23" x14ac:dyDescent="0.3">
      <c r="A994" t="s">
        <v>212</v>
      </c>
      <c r="H994">
        <v>2659</v>
      </c>
      <c r="I994">
        <v>2659</v>
      </c>
      <c r="J994" t="s">
        <v>299</v>
      </c>
      <c r="K994">
        <v>1100</v>
      </c>
      <c r="L994" t="s">
        <v>216</v>
      </c>
      <c r="M994">
        <v>2022</v>
      </c>
      <c r="N994" t="s">
        <v>211</v>
      </c>
      <c r="O994">
        <v>7337.1869999999999</v>
      </c>
      <c r="P994">
        <v>7337.1869999999999</v>
      </c>
      <c r="Q994">
        <v>7337.1869999999999</v>
      </c>
      <c r="R994">
        <v>7337.1869999999999</v>
      </c>
      <c r="S994">
        <v>7337.1869999999999</v>
      </c>
      <c r="T994">
        <v>7337.1869999999999</v>
      </c>
      <c r="U994" t="s">
        <v>214</v>
      </c>
      <c r="V994">
        <v>0</v>
      </c>
      <c r="W994">
        <v>0</v>
      </c>
    </row>
    <row r="995" spans="1:23" x14ac:dyDescent="0.3">
      <c r="A995" t="s">
        <v>212</v>
      </c>
      <c r="H995">
        <v>2659</v>
      </c>
      <c r="I995">
        <v>2659</v>
      </c>
      <c r="J995" t="s">
        <v>299</v>
      </c>
      <c r="K995">
        <v>1200</v>
      </c>
      <c r="L995" t="s">
        <v>216</v>
      </c>
      <c r="M995">
        <v>2022</v>
      </c>
      <c r="N995" t="s">
        <v>215</v>
      </c>
      <c r="O995">
        <v>6789.2911999999997</v>
      </c>
      <c r="P995">
        <v>6789.2911999999997</v>
      </c>
      <c r="Q995">
        <v>6789.2911999999997</v>
      </c>
      <c r="R995">
        <v>6789.2911999999997</v>
      </c>
      <c r="S995">
        <v>6789.2911999999997</v>
      </c>
      <c r="T995">
        <v>6789.2911999999997</v>
      </c>
      <c r="U995" t="s">
        <v>214</v>
      </c>
      <c r="V995">
        <v>0</v>
      </c>
      <c r="W995">
        <v>0</v>
      </c>
    </row>
    <row r="996" spans="1:23" x14ac:dyDescent="0.3">
      <c r="A996" t="s">
        <v>212</v>
      </c>
      <c r="H996">
        <v>2659</v>
      </c>
      <c r="I996">
        <v>2659</v>
      </c>
      <c r="J996" t="s">
        <v>299</v>
      </c>
      <c r="K996">
        <v>2100</v>
      </c>
      <c r="L996" t="s">
        <v>217</v>
      </c>
      <c r="M996">
        <v>2022</v>
      </c>
      <c r="N996" t="s">
        <v>211</v>
      </c>
      <c r="O996">
        <v>3045837.5109999999</v>
      </c>
      <c r="P996">
        <v>3045837.5109999999</v>
      </c>
      <c r="Q996">
        <v>3045837.5109999999</v>
      </c>
      <c r="R996">
        <v>3045837.5109999999</v>
      </c>
      <c r="S996">
        <v>3045837.5109999999</v>
      </c>
      <c r="T996">
        <v>3045837.5109999999</v>
      </c>
      <c r="U996" t="s">
        <v>214</v>
      </c>
      <c r="V996">
        <v>0</v>
      </c>
      <c r="W996">
        <v>0</v>
      </c>
    </row>
    <row r="997" spans="1:23" x14ac:dyDescent="0.3">
      <c r="A997" t="s">
        <v>212</v>
      </c>
      <c r="H997">
        <v>2659</v>
      </c>
      <c r="I997">
        <v>2659</v>
      </c>
      <c r="J997" t="s">
        <v>299</v>
      </c>
      <c r="K997">
        <v>2200</v>
      </c>
      <c r="L997" t="s">
        <v>217</v>
      </c>
      <c r="M997">
        <v>2022</v>
      </c>
      <c r="N997" t="s">
        <v>215</v>
      </c>
      <c r="O997">
        <v>2794505.5129999998</v>
      </c>
      <c r="P997">
        <v>2794505.5129999998</v>
      </c>
      <c r="Q997">
        <v>2794505.5129999998</v>
      </c>
      <c r="R997">
        <v>2794505.5129999998</v>
      </c>
      <c r="S997">
        <v>2794505.5129999998</v>
      </c>
      <c r="T997">
        <v>2794505.5129999998</v>
      </c>
      <c r="U997" t="s">
        <v>214</v>
      </c>
      <c r="V997">
        <v>0</v>
      </c>
      <c r="W997">
        <v>0</v>
      </c>
    </row>
    <row r="998" spans="1:23" x14ac:dyDescent="0.3">
      <c r="A998" t="s">
        <v>212</v>
      </c>
      <c r="H998">
        <v>2660</v>
      </c>
      <c r="I998">
        <v>2660</v>
      </c>
      <c r="J998" t="s">
        <v>300</v>
      </c>
      <c r="K998">
        <v>1</v>
      </c>
      <c r="L998" t="s">
        <v>210</v>
      </c>
      <c r="M998">
        <v>2023</v>
      </c>
      <c r="N998" t="s">
        <v>211</v>
      </c>
      <c r="O998">
        <v>12490.374</v>
      </c>
      <c r="P998">
        <v>12490.374</v>
      </c>
      <c r="Q998">
        <v>12490.374</v>
      </c>
      <c r="R998">
        <v>12490.374</v>
      </c>
      <c r="S998">
        <v>12490.374</v>
      </c>
      <c r="T998">
        <v>12490.374</v>
      </c>
      <c r="U998" t="s">
        <v>214</v>
      </c>
      <c r="V998">
        <v>0</v>
      </c>
      <c r="W998">
        <v>0</v>
      </c>
    </row>
    <row r="999" spans="1:23" x14ac:dyDescent="0.3">
      <c r="A999" t="s">
        <v>212</v>
      </c>
      <c r="H999">
        <v>2660</v>
      </c>
      <c r="I999">
        <v>2660</v>
      </c>
      <c r="J999" t="s">
        <v>300</v>
      </c>
      <c r="K999">
        <v>2</v>
      </c>
      <c r="L999" t="s">
        <v>210</v>
      </c>
      <c r="M999">
        <v>2023</v>
      </c>
      <c r="N999" t="s">
        <v>215</v>
      </c>
      <c r="O999">
        <v>11506.675999999999</v>
      </c>
      <c r="P999">
        <v>11506.675999999999</v>
      </c>
      <c r="Q999">
        <v>11506.675999999999</v>
      </c>
      <c r="R999">
        <v>11506.675999999999</v>
      </c>
      <c r="S999">
        <v>11506.675999999999</v>
      </c>
      <c r="T999">
        <v>11506.675999999999</v>
      </c>
      <c r="U999" t="s">
        <v>214</v>
      </c>
      <c r="V999">
        <v>0</v>
      </c>
      <c r="W999">
        <v>0</v>
      </c>
    </row>
    <row r="1000" spans="1:23" x14ac:dyDescent="0.3">
      <c r="A1000" t="s">
        <v>212</v>
      </c>
      <c r="H1000">
        <v>2660</v>
      </c>
      <c r="I1000">
        <v>2660</v>
      </c>
      <c r="J1000" t="s">
        <v>300</v>
      </c>
      <c r="K1000">
        <v>11</v>
      </c>
      <c r="L1000" t="s">
        <v>216</v>
      </c>
      <c r="M1000">
        <v>2023</v>
      </c>
      <c r="N1000" t="s">
        <v>211</v>
      </c>
      <c r="O1000">
        <v>12490.374</v>
      </c>
      <c r="P1000">
        <v>12490.374</v>
      </c>
      <c r="Q1000">
        <v>12490.374</v>
      </c>
      <c r="R1000">
        <v>12490.374</v>
      </c>
      <c r="S1000">
        <v>12490.374</v>
      </c>
      <c r="T1000">
        <v>12490.374</v>
      </c>
      <c r="U1000" t="s">
        <v>214</v>
      </c>
      <c r="V1000">
        <v>0</v>
      </c>
      <c r="W1000">
        <v>0</v>
      </c>
    </row>
    <row r="1001" spans="1:23" x14ac:dyDescent="0.3">
      <c r="A1001" t="s">
        <v>212</v>
      </c>
      <c r="H1001">
        <v>2660</v>
      </c>
      <c r="I1001">
        <v>2660</v>
      </c>
      <c r="J1001" t="s">
        <v>300</v>
      </c>
      <c r="K1001">
        <v>12</v>
      </c>
      <c r="L1001" t="s">
        <v>216</v>
      </c>
      <c r="M1001">
        <v>2023</v>
      </c>
      <c r="N1001" t="s">
        <v>215</v>
      </c>
      <c r="O1001">
        <v>11506.675999999999</v>
      </c>
      <c r="P1001">
        <v>11506.675999999999</v>
      </c>
      <c r="Q1001">
        <v>11506.675999999999</v>
      </c>
      <c r="R1001">
        <v>11506.675999999999</v>
      </c>
      <c r="S1001">
        <v>11506.675999999999</v>
      </c>
      <c r="T1001">
        <v>11506.675999999999</v>
      </c>
      <c r="U1001" t="s">
        <v>214</v>
      </c>
      <c r="V1001">
        <v>0</v>
      </c>
      <c r="W1001">
        <v>0</v>
      </c>
    </row>
    <row r="1002" spans="1:23" x14ac:dyDescent="0.3">
      <c r="A1002" t="s">
        <v>212</v>
      </c>
      <c r="H1002">
        <v>2660</v>
      </c>
      <c r="I1002">
        <v>2660</v>
      </c>
      <c r="J1002" t="s">
        <v>300</v>
      </c>
      <c r="K1002">
        <v>21</v>
      </c>
      <c r="L1002" t="s">
        <v>217</v>
      </c>
      <c r="M1002">
        <v>2023</v>
      </c>
      <c r="N1002" t="s">
        <v>211</v>
      </c>
      <c r="O1002">
        <v>3421074.4109999998</v>
      </c>
      <c r="P1002">
        <v>3421074.4109999998</v>
      </c>
      <c r="Q1002">
        <v>3421074.4109999998</v>
      </c>
      <c r="R1002">
        <v>3421074.4109999998</v>
      </c>
      <c r="S1002">
        <v>3421074.4109999998</v>
      </c>
      <c r="T1002">
        <v>3421074.4109999998</v>
      </c>
      <c r="U1002" t="s">
        <v>214</v>
      </c>
      <c r="V1002">
        <v>0</v>
      </c>
      <c r="W1002">
        <v>0</v>
      </c>
    </row>
    <row r="1003" spans="1:23" x14ac:dyDescent="0.3">
      <c r="A1003" t="s">
        <v>212</v>
      </c>
      <c r="H1003">
        <v>2660</v>
      </c>
      <c r="I1003">
        <v>2660</v>
      </c>
      <c r="J1003" t="s">
        <v>300</v>
      </c>
      <c r="K1003">
        <v>22</v>
      </c>
      <c r="L1003" t="s">
        <v>217</v>
      </c>
      <c r="M1003">
        <v>2023</v>
      </c>
      <c r="N1003" t="s">
        <v>215</v>
      </c>
      <c r="O1003">
        <v>3142875.8990000002</v>
      </c>
      <c r="P1003">
        <v>3142875.8990000002</v>
      </c>
      <c r="Q1003">
        <v>3142875.8990000002</v>
      </c>
      <c r="R1003">
        <v>3142875.8990000002</v>
      </c>
      <c r="S1003">
        <v>3142875.8990000002</v>
      </c>
      <c r="T1003">
        <v>3142875.8990000002</v>
      </c>
      <c r="U1003" t="s">
        <v>214</v>
      </c>
      <c r="V1003">
        <v>0</v>
      </c>
      <c r="W1003">
        <v>0</v>
      </c>
    </row>
    <row r="1004" spans="1:23" x14ac:dyDescent="0.3">
      <c r="A1004" t="s">
        <v>212</v>
      </c>
      <c r="H1004">
        <v>2660</v>
      </c>
      <c r="I1004">
        <v>2660</v>
      </c>
      <c r="J1004" t="s">
        <v>300</v>
      </c>
      <c r="K1004">
        <v>100</v>
      </c>
      <c r="L1004" t="s">
        <v>210</v>
      </c>
      <c r="M1004">
        <v>2022</v>
      </c>
      <c r="N1004" t="s">
        <v>211</v>
      </c>
      <c r="O1004">
        <v>7337.1869999999999</v>
      </c>
      <c r="P1004">
        <v>7337.1869999999999</v>
      </c>
      <c r="Q1004">
        <v>7337.1869999999999</v>
      </c>
      <c r="R1004">
        <v>7337.1869999999999</v>
      </c>
      <c r="S1004">
        <v>7337.1869999999999</v>
      </c>
      <c r="T1004">
        <v>7337.1869999999999</v>
      </c>
      <c r="U1004" t="s">
        <v>214</v>
      </c>
      <c r="V1004">
        <v>0</v>
      </c>
      <c r="W1004">
        <v>0</v>
      </c>
    </row>
    <row r="1005" spans="1:23" x14ac:dyDescent="0.3">
      <c r="A1005" t="s">
        <v>212</v>
      </c>
      <c r="H1005">
        <v>2660</v>
      </c>
      <c r="I1005">
        <v>2660</v>
      </c>
      <c r="J1005" t="s">
        <v>300</v>
      </c>
      <c r="K1005">
        <v>200</v>
      </c>
      <c r="L1005" t="s">
        <v>210</v>
      </c>
      <c r="M1005">
        <v>2022</v>
      </c>
      <c r="N1005" t="s">
        <v>215</v>
      </c>
      <c r="O1005">
        <v>6789.2911999999997</v>
      </c>
      <c r="P1005">
        <v>6789.2911999999997</v>
      </c>
      <c r="Q1005">
        <v>6789.2911999999997</v>
      </c>
      <c r="R1005">
        <v>6789.2911999999997</v>
      </c>
      <c r="S1005">
        <v>6789.2911999999997</v>
      </c>
      <c r="T1005">
        <v>6789.2911999999997</v>
      </c>
      <c r="U1005" t="s">
        <v>214</v>
      </c>
      <c r="V1005">
        <v>0</v>
      </c>
      <c r="W1005">
        <v>0</v>
      </c>
    </row>
    <row r="1006" spans="1:23" x14ac:dyDescent="0.3">
      <c r="A1006" t="s">
        <v>212</v>
      </c>
      <c r="H1006">
        <v>2660</v>
      </c>
      <c r="I1006">
        <v>2660</v>
      </c>
      <c r="J1006" t="s">
        <v>300</v>
      </c>
      <c r="K1006">
        <v>1100</v>
      </c>
      <c r="L1006" t="s">
        <v>216</v>
      </c>
      <c r="M1006">
        <v>2022</v>
      </c>
      <c r="N1006" t="s">
        <v>211</v>
      </c>
      <c r="O1006">
        <v>7337.1869999999999</v>
      </c>
      <c r="P1006">
        <v>7337.1869999999999</v>
      </c>
      <c r="Q1006">
        <v>7337.1869999999999</v>
      </c>
      <c r="R1006">
        <v>7337.1869999999999</v>
      </c>
      <c r="S1006">
        <v>7337.1869999999999</v>
      </c>
      <c r="T1006">
        <v>7337.1869999999999</v>
      </c>
      <c r="U1006" t="s">
        <v>214</v>
      </c>
      <c r="V1006">
        <v>0</v>
      </c>
      <c r="W1006">
        <v>0</v>
      </c>
    </row>
    <row r="1007" spans="1:23" x14ac:dyDescent="0.3">
      <c r="A1007" t="s">
        <v>212</v>
      </c>
      <c r="H1007">
        <v>2660</v>
      </c>
      <c r="I1007">
        <v>2660</v>
      </c>
      <c r="J1007" t="s">
        <v>300</v>
      </c>
      <c r="K1007">
        <v>1200</v>
      </c>
      <c r="L1007" t="s">
        <v>216</v>
      </c>
      <c r="M1007">
        <v>2022</v>
      </c>
      <c r="N1007" t="s">
        <v>215</v>
      </c>
      <c r="O1007">
        <v>6789.2911999999997</v>
      </c>
      <c r="P1007">
        <v>6789.2911999999997</v>
      </c>
      <c r="Q1007">
        <v>6789.2911999999997</v>
      </c>
      <c r="R1007">
        <v>6789.2911999999997</v>
      </c>
      <c r="S1007">
        <v>6789.2911999999997</v>
      </c>
      <c r="T1007">
        <v>6789.2911999999997</v>
      </c>
      <c r="U1007" t="s">
        <v>214</v>
      </c>
      <c r="V1007">
        <v>0</v>
      </c>
      <c r="W1007">
        <v>0</v>
      </c>
    </row>
    <row r="1008" spans="1:23" x14ac:dyDescent="0.3">
      <c r="A1008" t="s">
        <v>212</v>
      </c>
      <c r="H1008">
        <v>2660</v>
      </c>
      <c r="I1008">
        <v>2660</v>
      </c>
      <c r="J1008" t="s">
        <v>300</v>
      </c>
      <c r="K1008">
        <v>2100</v>
      </c>
      <c r="L1008" t="s">
        <v>217</v>
      </c>
      <c r="M1008">
        <v>2022</v>
      </c>
      <c r="N1008" t="s">
        <v>211</v>
      </c>
      <c r="O1008">
        <v>3045837.5109999999</v>
      </c>
      <c r="P1008">
        <v>3045837.5109999999</v>
      </c>
      <c r="Q1008">
        <v>3045837.5109999999</v>
      </c>
      <c r="R1008">
        <v>3045837.5109999999</v>
      </c>
      <c r="S1008">
        <v>3045837.5109999999</v>
      </c>
      <c r="T1008">
        <v>3045837.5109999999</v>
      </c>
      <c r="U1008" t="s">
        <v>214</v>
      </c>
      <c r="V1008">
        <v>0</v>
      </c>
      <c r="W1008">
        <v>0</v>
      </c>
    </row>
    <row r="1009" spans="1:23" x14ac:dyDescent="0.3">
      <c r="A1009" t="s">
        <v>212</v>
      </c>
      <c r="H1009">
        <v>2660</v>
      </c>
      <c r="I1009">
        <v>2660</v>
      </c>
      <c r="J1009" t="s">
        <v>300</v>
      </c>
      <c r="K1009">
        <v>2200</v>
      </c>
      <c r="L1009" t="s">
        <v>217</v>
      </c>
      <c r="M1009">
        <v>2022</v>
      </c>
      <c r="N1009" t="s">
        <v>215</v>
      </c>
      <c r="O1009">
        <v>2794505.5129999998</v>
      </c>
      <c r="P1009">
        <v>2794505.5129999998</v>
      </c>
      <c r="Q1009">
        <v>2794505.5129999998</v>
      </c>
      <c r="R1009">
        <v>2794505.5129999998</v>
      </c>
      <c r="S1009">
        <v>2794505.5129999998</v>
      </c>
      <c r="T1009">
        <v>2794505.5129999998</v>
      </c>
      <c r="U1009" t="s">
        <v>214</v>
      </c>
      <c r="V1009">
        <v>0</v>
      </c>
      <c r="W1009">
        <v>0</v>
      </c>
    </row>
    <row r="1010" spans="1:23" x14ac:dyDescent="0.3">
      <c r="A1010" t="s">
        <v>212</v>
      </c>
      <c r="H1010">
        <v>2669</v>
      </c>
      <c r="I1010">
        <v>2669</v>
      </c>
      <c r="J1010" t="s">
        <v>301</v>
      </c>
      <c r="K1010">
        <v>1</v>
      </c>
      <c r="L1010" t="s">
        <v>210</v>
      </c>
      <c r="M1010">
        <v>2023</v>
      </c>
      <c r="N1010" t="s">
        <v>211</v>
      </c>
      <c r="O1010">
        <v>12490.374</v>
      </c>
      <c r="P1010">
        <v>12490.374</v>
      </c>
      <c r="Q1010">
        <v>12490.374</v>
      </c>
      <c r="R1010">
        <v>12490.374</v>
      </c>
      <c r="S1010">
        <v>12490.374</v>
      </c>
      <c r="T1010">
        <v>12490.374</v>
      </c>
      <c r="U1010" t="s">
        <v>214</v>
      </c>
      <c r="V1010">
        <v>0</v>
      </c>
      <c r="W1010">
        <v>0</v>
      </c>
    </row>
    <row r="1011" spans="1:23" x14ac:dyDescent="0.3">
      <c r="A1011" t="s">
        <v>212</v>
      </c>
      <c r="H1011">
        <v>2669</v>
      </c>
      <c r="I1011">
        <v>2669</v>
      </c>
      <c r="J1011" t="s">
        <v>301</v>
      </c>
      <c r="K1011">
        <v>2</v>
      </c>
      <c r="L1011" t="s">
        <v>210</v>
      </c>
      <c r="M1011">
        <v>2023</v>
      </c>
      <c r="N1011" t="s">
        <v>215</v>
      </c>
      <c r="O1011">
        <v>11506.675999999999</v>
      </c>
      <c r="P1011">
        <v>11506.675999999999</v>
      </c>
      <c r="Q1011">
        <v>11506.675999999999</v>
      </c>
      <c r="R1011">
        <v>11506.675999999999</v>
      </c>
      <c r="S1011">
        <v>11506.675999999999</v>
      </c>
      <c r="T1011">
        <v>11506.675999999999</v>
      </c>
      <c r="U1011" t="s">
        <v>214</v>
      </c>
      <c r="V1011">
        <v>0</v>
      </c>
      <c r="W1011">
        <v>0</v>
      </c>
    </row>
    <row r="1012" spans="1:23" x14ac:dyDescent="0.3">
      <c r="A1012" t="s">
        <v>212</v>
      </c>
      <c r="H1012">
        <v>2669</v>
      </c>
      <c r="I1012">
        <v>2669</v>
      </c>
      <c r="J1012" t="s">
        <v>301</v>
      </c>
      <c r="K1012">
        <v>11</v>
      </c>
      <c r="L1012" t="s">
        <v>216</v>
      </c>
      <c r="M1012">
        <v>2023</v>
      </c>
      <c r="N1012" t="s">
        <v>211</v>
      </c>
      <c r="O1012">
        <v>12490.374</v>
      </c>
      <c r="P1012">
        <v>12490.374</v>
      </c>
      <c r="Q1012">
        <v>12490.374</v>
      </c>
      <c r="R1012">
        <v>12490.374</v>
      </c>
      <c r="S1012">
        <v>12490.374</v>
      </c>
      <c r="T1012">
        <v>12490.374</v>
      </c>
      <c r="U1012" t="s">
        <v>214</v>
      </c>
      <c r="V1012">
        <v>0</v>
      </c>
      <c r="W1012">
        <v>0</v>
      </c>
    </row>
    <row r="1013" spans="1:23" x14ac:dyDescent="0.3">
      <c r="A1013" t="s">
        <v>212</v>
      </c>
      <c r="H1013">
        <v>2669</v>
      </c>
      <c r="I1013">
        <v>2669</v>
      </c>
      <c r="J1013" t="s">
        <v>301</v>
      </c>
      <c r="K1013">
        <v>12</v>
      </c>
      <c r="L1013" t="s">
        <v>216</v>
      </c>
      <c r="M1013">
        <v>2023</v>
      </c>
      <c r="N1013" t="s">
        <v>215</v>
      </c>
      <c r="O1013">
        <v>11506.675999999999</v>
      </c>
      <c r="P1013">
        <v>11506.675999999999</v>
      </c>
      <c r="Q1013">
        <v>11506.675999999999</v>
      </c>
      <c r="R1013">
        <v>11506.675999999999</v>
      </c>
      <c r="S1013">
        <v>11506.675999999999</v>
      </c>
      <c r="T1013">
        <v>11506.675999999999</v>
      </c>
      <c r="U1013" t="s">
        <v>214</v>
      </c>
      <c r="V1013">
        <v>0</v>
      </c>
      <c r="W1013">
        <v>0</v>
      </c>
    </row>
    <row r="1014" spans="1:23" x14ac:dyDescent="0.3">
      <c r="A1014" t="s">
        <v>212</v>
      </c>
      <c r="H1014">
        <v>2669</v>
      </c>
      <c r="I1014">
        <v>2669</v>
      </c>
      <c r="J1014" t="s">
        <v>301</v>
      </c>
      <c r="K1014">
        <v>21</v>
      </c>
      <c r="L1014" t="s">
        <v>217</v>
      </c>
      <c r="M1014">
        <v>2023</v>
      </c>
      <c r="N1014" t="s">
        <v>211</v>
      </c>
      <c r="O1014">
        <v>3421074.4109999998</v>
      </c>
      <c r="P1014">
        <v>3421074.4109999998</v>
      </c>
      <c r="Q1014">
        <v>3421074.4109999998</v>
      </c>
      <c r="R1014">
        <v>3421074.4109999998</v>
      </c>
      <c r="S1014">
        <v>3421074.4109999998</v>
      </c>
      <c r="T1014">
        <v>3421074.4109999998</v>
      </c>
      <c r="U1014" t="s">
        <v>214</v>
      </c>
      <c r="V1014">
        <v>35608.107000000004</v>
      </c>
      <c r="W1014">
        <v>35608.107000000004</v>
      </c>
    </row>
    <row r="1015" spans="1:23" x14ac:dyDescent="0.3">
      <c r="A1015" t="s">
        <v>212</v>
      </c>
      <c r="H1015">
        <v>2669</v>
      </c>
      <c r="I1015">
        <v>2669</v>
      </c>
      <c r="J1015" t="s">
        <v>301</v>
      </c>
      <c r="K1015">
        <v>22</v>
      </c>
      <c r="L1015" t="s">
        <v>217</v>
      </c>
      <c r="M1015">
        <v>2023</v>
      </c>
      <c r="N1015" t="s">
        <v>215</v>
      </c>
      <c r="O1015">
        <v>3142875.8990000002</v>
      </c>
      <c r="P1015">
        <v>3142875.8990000002</v>
      </c>
      <c r="Q1015">
        <v>3142875.8990000002</v>
      </c>
      <c r="R1015">
        <v>3142875.8990000002</v>
      </c>
      <c r="S1015">
        <v>3142875.8990000002</v>
      </c>
      <c r="T1015">
        <v>3142875.8990000002</v>
      </c>
      <c r="U1015" t="s">
        <v>214</v>
      </c>
      <c r="V1015">
        <v>35255.551489999998</v>
      </c>
      <c r="W1015">
        <v>35255.551489999998</v>
      </c>
    </row>
    <row r="1016" spans="1:23" x14ac:dyDescent="0.3">
      <c r="A1016" t="s">
        <v>212</v>
      </c>
      <c r="H1016">
        <v>2669</v>
      </c>
      <c r="I1016">
        <v>2669</v>
      </c>
      <c r="J1016" t="s">
        <v>301</v>
      </c>
      <c r="K1016">
        <v>100</v>
      </c>
      <c r="L1016" t="s">
        <v>210</v>
      </c>
      <c r="M1016">
        <v>2022</v>
      </c>
      <c r="N1016" t="s">
        <v>211</v>
      </c>
      <c r="O1016">
        <v>7337.1869999999999</v>
      </c>
      <c r="P1016">
        <v>7337.1869999999999</v>
      </c>
      <c r="Q1016">
        <v>7337.1869999999999</v>
      </c>
      <c r="R1016">
        <v>7337.1869999999999</v>
      </c>
      <c r="S1016">
        <v>7337.1869999999999</v>
      </c>
      <c r="T1016">
        <v>7337.1869999999999</v>
      </c>
      <c r="U1016" t="s">
        <v>214</v>
      </c>
      <c r="V1016">
        <v>0</v>
      </c>
      <c r="W1016">
        <v>0</v>
      </c>
    </row>
    <row r="1017" spans="1:23" x14ac:dyDescent="0.3">
      <c r="A1017" t="s">
        <v>212</v>
      </c>
      <c r="H1017">
        <v>2669</v>
      </c>
      <c r="I1017">
        <v>2669</v>
      </c>
      <c r="J1017" t="s">
        <v>301</v>
      </c>
      <c r="K1017">
        <v>200</v>
      </c>
      <c r="L1017" t="s">
        <v>210</v>
      </c>
      <c r="M1017">
        <v>2022</v>
      </c>
      <c r="N1017" t="s">
        <v>215</v>
      </c>
      <c r="O1017">
        <v>6789.2911999999997</v>
      </c>
      <c r="P1017">
        <v>6789.2911999999997</v>
      </c>
      <c r="Q1017">
        <v>6789.2911999999997</v>
      </c>
      <c r="R1017">
        <v>6789.2911999999997</v>
      </c>
      <c r="S1017">
        <v>6789.2911999999997</v>
      </c>
      <c r="T1017">
        <v>6789.2911999999997</v>
      </c>
      <c r="U1017" t="s">
        <v>214</v>
      </c>
      <c r="V1017">
        <v>0</v>
      </c>
      <c r="W1017">
        <v>0</v>
      </c>
    </row>
    <row r="1018" spans="1:23" x14ac:dyDescent="0.3">
      <c r="A1018" t="s">
        <v>212</v>
      </c>
      <c r="H1018">
        <v>2669</v>
      </c>
      <c r="I1018">
        <v>2669</v>
      </c>
      <c r="J1018" t="s">
        <v>301</v>
      </c>
      <c r="K1018">
        <v>1100</v>
      </c>
      <c r="L1018" t="s">
        <v>216</v>
      </c>
      <c r="M1018">
        <v>2022</v>
      </c>
      <c r="N1018" t="s">
        <v>211</v>
      </c>
      <c r="O1018">
        <v>7337.1869999999999</v>
      </c>
      <c r="P1018">
        <v>7337.1869999999999</v>
      </c>
      <c r="Q1018">
        <v>7337.1869999999999</v>
      </c>
      <c r="R1018">
        <v>7337.1869999999999</v>
      </c>
      <c r="S1018">
        <v>7337.1869999999999</v>
      </c>
      <c r="T1018">
        <v>7337.1869999999999</v>
      </c>
      <c r="U1018" t="s">
        <v>214</v>
      </c>
      <c r="V1018">
        <v>0</v>
      </c>
      <c r="W1018">
        <v>0</v>
      </c>
    </row>
    <row r="1019" spans="1:23" x14ac:dyDescent="0.3">
      <c r="A1019" t="s">
        <v>212</v>
      </c>
      <c r="H1019">
        <v>2669</v>
      </c>
      <c r="I1019">
        <v>2669</v>
      </c>
      <c r="J1019" t="s">
        <v>301</v>
      </c>
      <c r="K1019">
        <v>1200</v>
      </c>
      <c r="L1019" t="s">
        <v>216</v>
      </c>
      <c r="M1019">
        <v>2022</v>
      </c>
      <c r="N1019" t="s">
        <v>215</v>
      </c>
      <c r="O1019">
        <v>6789.2911999999997</v>
      </c>
      <c r="P1019">
        <v>6789.2911999999997</v>
      </c>
      <c r="Q1019">
        <v>6789.2911999999997</v>
      </c>
      <c r="R1019">
        <v>6789.2911999999997</v>
      </c>
      <c r="S1019">
        <v>6789.2911999999997</v>
      </c>
      <c r="T1019">
        <v>6789.2911999999997</v>
      </c>
      <c r="U1019" t="s">
        <v>214</v>
      </c>
      <c r="V1019">
        <v>0</v>
      </c>
      <c r="W1019">
        <v>0</v>
      </c>
    </row>
    <row r="1020" spans="1:23" x14ac:dyDescent="0.3">
      <c r="A1020" t="s">
        <v>212</v>
      </c>
      <c r="H1020">
        <v>2669</v>
      </c>
      <c r="I1020">
        <v>2669</v>
      </c>
      <c r="J1020" t="s">
        <v>301</v>
      </c>
      <c r="K1020">
        <v>2100</v>
      </c>
      <c r="L1020" t="s">
        <v>217</v>
      </c>
      <c r="M1020">
        <v>2022</v>
      </c>
      <c r="N1020" t="s">
        <v>211</v>
      </c>
      <c r="O1020">
        <v>3045837.5109999999</v>
      </c>
      <c r="P1020">
        <v>3045837.5109999999</v>
      </c>
      <c r="Q1020">
        <v>3045837.5109999999</v>
      </c>
      <c r="R1020">
        <v>3045837.5109999999</v>
      </c>
      <c r="S1020">
        <v>3045837.5109999999</v>
      </c>
      <c r="T1020">
        <v>3045837.5109999999</v>
      </c>
      <c r="U1020" t="s">
        <v>214</v>
      </c>
      <c r="V1020">
        <v>5442.0619999999999</v>
      </c>
      <c r="W1020">
        <v>5442.0619999999999</v>
      </c>
    </row>
    <row r="1021" spans="1:23" x14ac:dyDescent="0.3">
      <c r="A1021" t="s">
        <v>212</v>
      </c>
      <c r="H1021">
        <v>2669</v>
      </c>
      <c r="I1021">
        <v>2669</v>
      </c>
      <c r="J1021" t="s">
        <v>301</v>
      </c>
      <c r="K1021">
        <v>2200</v>
      </c>
      <c r="L1021" t="s">
        <v>217</v>
      </c>
      <c r="M1021">
        <v>2022</v>
      </c>
      <c r="N1021" t="s">
        <v>215</v>
      </c>
      <c r="O1021">
        <v>2794505.5129999998</v>
      </c>
      <c r="P1021">
        <v>2794505.5129999998</v>
      </c>
      <c r="Q1021">
        <v>2794505.5129999998</v>
      </c>
      <c r="R1021">
        <v>2794505.5129999998</v>
      </c>
      <c r="S1021">
        <v>2794505.5129999998</v>
      </c>
      <c r="T1021">
        <v>2794505.5129999998</v>
      </c>
      <c r="U1021" t="s">
        <v>214</v>
      </c>
      <c r="V1021">
        <v>5388.180198</v>
      </c>
      <c r="W1021">
        <v>5388.180198</v>
      </c>
    </row>
    <row r="1022" spans="1:23" x14ac:dyDescent="0.3">
      <c r="A1022" t="s">
        <v>212</v>
      </c>
      <c r="H1022">
        <v>2670</v>
      </c>
      <c r="I1022">
        <v>2670</v>
      </c>
      <c r="J1022" t="s">
        <v>302</v>
      </c>
      <c r="K1022">
        <v>1</v>
      </c>
      <c r="L1022" t="s">
        <v>210</v>
      </c>
      <c r="M1022">
        <v>2023</v>
      </c>
      <c r="N1022" t="s">
        <v>211</v>
      </c>
      <c r="O1022">
        <v>12490.374</v>
      </c>
      <c r="P1022">
        <v>12490.374</v>
      </c>
      <c r="Q1022">
        <v>12490.374</v>
      </c>
      <c r="R1022">
        <v>12490.374</v>
      </c>
      <c r="S1022">
        <v>12490.374</v>
      </c>
      <c r="T1022">
        <v>12490.374</v>
      </c>
      <c r="U1022" t="s">
        <v>214</v>
      </c>
      <c r="V1022">
        <v>0</v>
      </c>
      <c r="W1022">
        <v>0</v>
      </c>
    </row>
    <row r="1023" spans="1:23" x14ac:dyDescent="0.3">
      <c r="A1023" t="s">
        <v>212</v>
      </c>
      <c r="H1023">
        <v>2670</v>
      </c>
      <c r="I1023">
        <v>2670</v>
      </c>
      <c r="J1023" t="s">
        <v>302</v>
      </c>
      <c r="K1023">
        <v>2</v>
      </c>
      <c r="L1023" t="s">
        <v>210</v>
      </c>
      <c r="M1023">
        <v>2023</v>
      </c>
      <c r="N1023" t="s">
        <v>215</v>
      </c>
      <c r="O1023">
        <v>11506.675999999999</v>
      </c>
      <c r="P1023">
        <v>11506.675999999999</v>
      </c>
      <c r="Q1023">
        <v>11506.675999999999</v>
      </c>
      <c r="R1023">
        <v>11506.675999999999</v>
      </c>
      <c r="S1023">
        <v>11506.675999999999</v>
      </c>
      <c r="T1023">
        <v>11506.675999999999</v>
      </c>
      <c r="U1023" t="s">
        <v>214</v>
      </c>
      <c r="V1023">
        <v>0</v>
      </c>
      <c r="W1023">
        <v>0</v>
      </c>
    </row>
    <row r="1024" spans="1:23" x14ac:dyDescent="0.3">
      <c r="A1024" t="s">
        <v>212</v>
      </c>
      <c r="H1024">
        <v>2670</v>
      </c>
      <c r="I1024">
        <v>2670</v>
      </c>
      <c r="J1024" t="s">
        <v>302</v>
      </c>
      <c r="K1024">
        <v>11</v>
      </c>
      <c r="L1024" t="s">
        <v>216</v>
      </c>
      <c r="M1024">
        <v>2023</v>
      </c>
      <c r="N1024" t="s">
        <v>211</v>
      </c>
      <c r="O1024">
        <v>12490.374</v>
      </c>
      <c r="P1024">
        <v>12490.374</v>
      </c>
      <c r="Q1024">
        <v>12490.374</v>
      </c>
      <c r="R1024">
        <v>12490.374</v>
      </c>
      <c r="S1024">
        <v>12490.374</v>
      </c>
      <c r="T1024">
        <v>12490.374</v>
      </c>
      <c r="U1024" t="s">
        <v>214</v>
      </c>
      <c r="V1024">
        <v>0</v>
      </c>
      <c r="W1024">
        <v>0</v>
      </c>
    </row>
    <row r="1025" spans="1:23" x14ac:dyDescent="0.3">
      <c r="A1025" t="s">
        <v>212</v>
      </c>
      <c r="H1025">
        <v>2670</v>
      </c>
      <c r="I1025">
        <v>2670</v>
      </c>
      <c r="J1025" t="s">
        <v>302</v>
      </c>
      <c r="K1025">
        <v>12</v>
      </c>
      <c r="L1025" t="s">
        <v>216</v>
      </c>
      <c r="M1025">
        <v>2023</v>
      </c>
      <c r="N1025" t="s">
        <v>215</v>
      </c>
      <c r="O1025">
        <v>11506.675999999999</v>
      </c>
      <c r="P1025">
        <v>11506.675999999999</v>
      </c>
      <c r="Q1025">
        <v>11506.675999999999</v>
      </c>
      <c r="R1025">
        <v>11506.675999999999</v>
      </c>
      <c r="S1025">
        <v>11506.675999999999</v>
      </c>
      <c r="T1025">
        <v>11506.675999999999</v>
      </c>
      <c r="U1025" t="s">
        <v>214</v>
      </c>
      <c r="V1025">
        <v>0</v>
      </c>
      <c r="W1025">
        <v>0</v>
      </c>
    </row>
    <row r="1026" spans="1:23" x14ac:dyDescent="0.3">
      <c r="A1026" t="s">
        <v>212</v>
      </c>
      <c r="H1026">
        <v>2670</v>
      </c>
      <c r="I1026">
        <v>2670</v>
      </c>
      <c r="J1026" t="s">
        <v>302</v>
      </c>
      <c r="K1026">
        <v>21</v>
      </c>
      <c r="L1026" t="s">
        <v>217</v>
      </c>
      <c r="M1026">
        <v>2023</v>
      </c>
      <c r="N1026" t="s">
        <v>211</v>
      </c>
      <c r="O1026">
        <v>3421074.4109999998</v>
      </c>
      <c r="P1026">
        <v>3421074.4109999998</v>
      </c>
      <c r="Q1026">
        <v>3421074.4109999998</v>
      </c>
      <c r="R1026">
        <v>3421074.4109999998</v>
      </c>
      <c r="S1026">
        <v>3421074.4109999998</v>
      </c>
      <c r="T1026">
        <v>3421074.4109999998</v>
      </c>
      <c r="U1026" t="s">
        <v>214</v>
      </c>
      <c r="V1026">
        <v>1962.3140000000001</v>
      </c>
      <c r="W1026">
        <v>1962.3140000000001</v>
      </c>
    </row>
    <row r="1027" spans="1:23" x14ac:dyDescent="0.3">
      <c r="A1027" t="s">
        <v>212</v>
      </c>
      <c r="H1027">
        <v>2670</v>
      </c>
      <c r="I1027">
        <v>2670</v>
      </c>
      <c r="J1027" t="s">
        <v>302</v>
      </c>
      <c r="K1027">
        <v>22</v>
      </c>
      <c r="L1027" t="s">
        <v>217</v>
      </c>
      <c r="M1027">
        <v>2023</v>
      </c>
      <c r="N1027" t="s">
        <v>215</v>
      </c>
      <c r="O1027">
        <v>3142875.8990000002</v>
      </c>
      <c r="P1027">
        <v>3142875.8990000002</v>
      </c>
      <c r="Q1027">
        <v>3142875.8990000002</v>
      </c>
      <c r="R1027">
        <v>3142875.8990000002</v>
      </c>
      <c r="S1027">
        <v>3142875.8990000002</v>
      </c>
      <c r="T1027">
        <v>3142875.8990000002</v>
      </c>
      <c r="U1027" t="s">
        <v>214</v>
      </c>
      <c r="V1027">
        <v>1942.885149</v>
      </c>
      <c r="W1027">
        <v>1942.885149</v>
      </c>
    </row>
    <row r="1028" spans="1:23" x14ac:dyDescent="0.3">
      <c r="A1028" t="s">
        <v>212</v>
      </c>
      <c r="H1028">
        <v>2670</v>
      </c>
      <c r="I1028">
        <v>2670</v>
      </c>
      <c r="J1028" t="s">
        <v>302</v>
      </c>
      <c r="K1028">
        <v>100</v>
      </c>
      <c r="L1028" t="s">
        <v>210</v>
      </c>
      <c r="M1028">
        <v>2022</v>
      </c>
      <c r="N1028" t="s">
        <v>211</v>
      </c>
      <c r="O1028">
        <v>7337.1869999999999</v>
      </c>
      <c r="P1028">
        <v>7337.1869999999999</v>
      </c>
      <c r="Q1028">
        <v>7337.1869999999999</v>
      </c>
      <c r="R1028">
        <v>7337.1869999999999</v>
      </c>
      <c r="S1028">
        <v>7337.1869999999999</v>
      </c>
      <c r="T1028">
        <v>7337.1869999999999</v>
      </c>
      <c r="U1028" t="s">
        <v>214</v>
      </c>
      <c r="V1028">
        <v>0</v>
      </c>
      <c r="W1028">
        <v>0</v>
      </c>
    </row>
    <row r="1029" spans="1:23" x14ac:dyDescent="0.3">
      <c r="A1029" t="s">
        <v>212</v>
      </c>
      <c r="H1029">
        <v>2670</v>
      </c>
      <c r="I1029">
        <v>2670</v>
      </c>
      <c r="J1029" t="s">
        <v>302</v>
      </c>
      <c r="K1029">
        <v>200</v>
      </c>
      <c r="L1029" t="s">
        <v>210</v>
      </c>
      <c r="M1029">
        <v>2022</v>
      </c>
      <c r="N1029" t="s">
        <v>215</v>
      </c>
      <c r="O1029">
        <v>6789.2911999999997</v>
      </c>
      <c r="P1029">
        <v>6789.2911999999997</v>
      </c>
      <c r="Q1029">
        <v>6789.2911999999997</v>
      </c>
      <c r="R1029">
        <v>6789.2911999999997</v>
      </c>
      <c r="S1029">
        <v>6789.2911999999997</v>
      </c>
      <c r="T1029">
        <v>6789.2911999999997</v>
      </c>
      <c r="U1029" t="s">
        <v>214</v>
      </c>
      <c r="V1029">
        <v>0</v>
      </c>
      <c r="W1029">
        <v>0</v>
      </c>
    </row>
    <row r="1030" spans="1:23" x14ac:dyDescent="0.3">
      <c r="A1030" t="s">
        <v>212</v>
      </c>
      <c r="H1030">
        <v>2670</v>
      </c>
      <c r="I1030">
        <v>2670</v>
      </c>
      <c r="J1030" t="s">
        <v>302</v>
      </c>
      <c r="K1030">
        <v>1100</v>
      </c>
      <c r="L1030" t="s">
        <v>216</v>
      </c>
      <c r="M1030">
        <v>2022</v>
      </c>
      <c r="N1030" t="s">
        <v>211</v>
      </c>
      <c r="O1030">
        <v>7337.1869999999999</v>
      </c>
      <c r="P1030">
        <v>7337.1869999999999</v>
      </c>
      <c r="Q1030">
        <v>7337.1869999999999</v>
      </c>
      <c r="R1030">
        <v>7337.1869999999999</v>
      </c>
      <c r="S1030">
        <v>7337.1869999999999</v>
      </c>
      <c r="T1030">
        <v>7337.1869999999999</v>
      </c>
      <c r="U1030" t="s">
        <v>214</v>
      </c>
      <c r="V1030">
        <v>0</v>
      </c>
      <c r="W1030">
        <v>0</v>
      </c>
    </row>
    <row r="1031" spans="1:23" x14ac:dyDescent="0.3">
      <c r="A1031" t="s">
        <v>212</v>
      </c>
      <c r="H1031">
        <v>2670</v>
      </c>
      <c r="I1031">
        <v>2670</v>
      </c>
      <c r="J1031" t="s">
        <v>302</v>
      </c>
      <c r="K1031">
        <v>1200</v>
      </c>
      <c r="L1031" t="s">
        <v>216</v>
      </c>
      <c r="M1031">
        <v>2022</v>
      </c>
      <c r="N1031" t="s">
        <v>215</v>
      </c>
      <c r="O1031">
        <v>6789.2911999999997</v>
      </c>
      <c r="P1031">
        <v>6789.2911999999997</v>
      </c>
      <c r="Q1031">
        <v>6789.2911999999997</v>
      </c>
      <c r="R1031">
        <v>6789.2911999999997</v>
      </c>
      <c r="S1031">
        <v>6789.2911999999997</v>
      </c>
      <c r="T1031">
        <v>6789.2911999999997</v>
      </c>
      <c r="U1031" t="s">
        <v>214</v>
      </c>
      <c r="V1031">
        <v>0</v>
      </c>
      <c r="W1031">
        <v>0</v>
      </c>
    </row>
    <row r="1032" spans="1:23" x14ac:dyDescent="0.3">
      <c r="A1032" t="s">
        <v>212</v>
      </c>
      <c r="H1032">
        <v>2670</v>
      </c>
      <c r="I1032">
        <v>2670</v>
      </c>
      <c r="J1032" t="s">
        <v>302</v>
      </c>
      <c r="K1032">
        <v>2100</v>
      </c>
      <c r="L1032" t="s">
        <v>217</v>
      </c>
      <c r="M1032">
        <v>2022</v>
      </c>
      <c r="N1032" t="s">
        <v>211</v>
      </c>
      <c r="O1032">
        <v>3045837.5109999999</v>
      </c>
      <c r="P1032">
        <v>3045837.5109999999</v>
      </c>
      <c r="Q1032">
        <v>3045837.5109999999</v>
      </c>
      <c r="R1032">
        <v>3045837.5109999999</v>
      </c>
      <c r="S1032">
        <v>3045837.5109999999</v>
      </c>
      <c r="T1032">
        <v>3045837.5109999999</v>
      </c>
      <c r="U1032" t="s">
        <v>214</v>
      </c>
      <c r="V1032">
        <v>348.45499999999998</v>
      </c>
      <c r="W1032">
        <v>348.45499999999998</v>
      </c>
    </row>
    <row r="1033" spans="1:23" x14ac:dyDescent="0.3">
      <c r="A1033" t="s">
        <v>212</v>
      </c>
      <c r="H1033">
        <v>2670</v>
      </c>
      <c r="I1033">
        <v>2670</v>
      </c>
      <c r="J1033" t="s">
        <v>302</v>
      </c>
      <c r="K1033">
        <v>2200</v>
      </c>
      <c r="L1033" t="s">
        <v>217</v>
      </c>
      <c r="M1033">
        <v>2022</v>
      </c>
      <c r="N1033" t="s">
        <v>215</v>
      </c>
      <c r="O1033">
        <v>2794505.5129999998</v>
      </c>
      <c r="P1033">
        <v>2794505.5129999998</v>
      </c>
      <c r="Q1033">
        <v>2794505.5129999998</v>
      </c>
      <c r="R1033">
        <v>2794505.5129999998</v>
      </c>
      <c r="S1033">
        <v>2794505.5129999998</v>
      </c>
      <c r="T1033">
        <v>2794505.5129999998</v>
      </c>
      <c r="U1033" t="s">
        <v>214</v>
      </c>
      <c r="V1033">
        <v>345.00495050000001</v>
      </c>
      <c r="W1033">
        <v>345.00495050000001</v>
      </c>
    </row>
    <row r="1034" spans="1:23" x14ac:dyDescent="0.3">
      <c r="A1034" t="s">
        <v>212</v>
      </c>
      <c r="H1034">
        <v>2800</v>
      </c>
      <c r="I1034">
        <v>2800</v>
      </c>
      <c r="J1034" t="s">
        <v>303</v>
      </c>
      <c r="K1034">
        <v>1</v>
      </c>
      <c r="L1034" t="s">
        <v>210</v>
      </c>
      <c r="M1034">
        <v>2023</v>
      </c>
      <c r="N1034" t="s">
        <v>211</v>
      </c>
      <c r="O1034">
        <v>12490.374</v>
      </c>
      <c r="P1034">
        <v>12490.374</v>
      </c>
      <c r="Q1034">
        <v>12490.374</v>
      </c>
      <c r="R1034">
        <v>12490.374</v>
      </c>
      <c r="S1034">
        <v>12490.374</v>
      </c>
      <c r="T1034">
        <v>12490.374</v>
      </c>
      <c r="U1034" t="s">
        <v>214</v>
      </c>
      <c r="V1034">
        <v>0</v>
      </c>
      <c r="W1034">
        <v>0</v>
      </c>
    </row>
    <row r="1035" spans="1:23" x14ac:dyDescent="0.3">
      <c r="A1035" t="s">
        <v>212</v>
      </c>
      <c r="H1035">
        <v>2800</v>
      </c>
      <c r="I1035">
        <v>2800</v>
      </c>
      <c r="J1035" t="s">
        <v>303</v>
      </c>
      <c r="K1035">
        <v>2</v>
      </c>
      <c r="L1035" t="s">
        <v>210</v>
      </c>
      <c r="M1035">
        <v>2023</v>
      </c>
      <c r="N1035" t="s">
        <v>215</v>
      </c>
      <c r="O1035">
        <v>11506.675999999999</v>
      </c>
      <c r="P1035">
        <v>11506.675999999999</v>
      </c>
      <c r="Q1035">
        <v>11506.675999999999</v>
      </c>
      <c r="R1035">
        <v>11506.675999999999</v>
      </c>
      <c r="S1035">
        <v>11506.675999999999</v>
      </c>
      <c r="T1035">
        <v>11506.675999999999</v>
      </c>
      <c r="U1035" t="s">
        <v>214</v>
      </c>
      <c r="V1035">
        <v>0</v>
      </c>
      <c r="W1035">
        <v>0</v>
      </c>
    </row>
    <row r="1036" spans="1:23" x14ac:dyDescent="0.3">
      <c r="A1036" t="s">
        <v>212</v>
      </c>
      <c r="H1036">
        <v>2800</v>
      </c>
      <c r="I1036">
        <v>2800</v>
      </c>
      <c r="J1036" t="s">
        <v>303</v>
      </c>
      <c r="K1036">
        <v>11</v>
      </c>
      <c r="L1036" t="s">
        <v>216</v>
      </c>
      <c r="M1036">
        <v>2023</v>
      </c>
      <c r="N1036" t="s">
        <v>211</v>
      </c>
      <c r="O1036">
        <v>12490.374</v>
      </c>
      <c r="P1036">
        <v>12490.374</v>
      </c>
      <c r="Q1036">
        <v>12490.374</v>
      </c>
      <c r="R1036">
        <v>12490.374</v>
      </c>
      <c r="S1036">
        <v>12490.374</v>
      </c>
      <c r="T1036">
        <v>12490.374</v>
      </c>
      <c r="U1036" t="s">
        <v>214</v>
      </c>
      <c r="V1036">
        <v>0</v>
      </c>
      <c r="W1036">
        <v>0</v>
      </c>
    </row>
    <row r="1037" spans="1:23" x14ac:dyDescent="0.3">
      <c r="A1037" t="s">
        <v>212</v>
      </c>
      <c r="H1037">
        <v>2800</v>
      </c>
      <c r="I1037">
        <v>2800</v>
      </c>
      <c r="J1037" t="s">
        <v>303</v>
      </c>
      <c r="K1037">
        <v>12</v>
      </c>
      <c r="L1037" t="s">
        <v>216</v>
      </c>
      <c r="M1037">
        <v>2023</v>
      </c>
      <c r="N1037" t="s">
        <v>215</v>
      </c>
      <c r="O1037">
        <v>11506.675999999999</v>
      </c>
      <c r="P1037">
        <v>11506.675999999999</v>
      </c>
      <c r="Q1037">
        <v>11506.675999999999</v>
      </c>
      <c r="R1037">
        <v>11506.675999999999</v>
      </c>
      <c r="S1037">
        <v>11506.675999999999</v>
      </c>
      <c r="T1037">
        <v>11506.675999999999</v>
      </c>
      <c r="U1037" t="s">
        <v>214</v>
      </c>
      <c r="V1037">
        <v>0</v>
      </c>
      <c r="W1037">
        <v>0</v>
      </c>
    </row>
    <row r="1038" spans="1:23" x14ac:dyDescent="0.3">
      <c r="A1038" t="s">
        <v>212</v>
      </c>
      <c r="H1038">
        <v>2800</v>
      </c>
      <c r="I1038">
        <v>2800</v>
      </c>
      <c r="J1038" t="s">
        <v>303</v>
      </c>
      <c r="K1038">
        <v>21</v>
      </c>
      <c r="L1038" t="s">
        <v>217</v>
      </c>
      <c r="M1038">
        <v>2023</v>
      </c>
      <c r="N1038" t="s">
        <v>211</v>
      </c>
      <c r="O1038">
        <v>3421074.4109999998</v>
      </c>
      <c r="P1038">
        <v>3421074.4109999998</v>
      </c>
      <c r="Q1038">
        <v>3421074.4109999998</v>
      </c>
      <c r="R1038">
        <v>3421074.4109999998</v>
      </c>
      <c r="S1038">
        <v>3421074.4109999998</v>
      </c>
      <c r="T1038">
        <v>3421074.4109999998</v>
      </c>
      <c r="U1038" t="s">
        <v>214</v>
      </c>
      <c r="V1038">
        <v>0</v>
      </c>
      <c r="W1038">
        <v>0</v>
      </c>
    </row>
    <row r="1039" spans="1:23" x14ac:dyDescent="0.3">
      <c r="A1039" t="s">
        <v>212</v>
      </c>
      <c r="H1039">
        <v>2800</v>
      </c>
      <c r="I1039">
        <v>2800</v>
      </c>
      <c r="J1039" t="s">
        <v>303</v>
      </c>
      <c r="K1039">
        <v>22</v>
      </c>
      <c r="L1039" t="s">
        <v>217</v>
      </c>
      <c r="M1039">
        <v>2023</v>
      </c>
      <c r="N1039" t="s">
        <v>215</v>
      </c>
      <c r="O1039">
        <v>3142875.8990000002</v>
      </c>
      <c r="P1039">
        <v>3142875.8990000002</v>
      </c>
      <c r="Q1039">
        <v>3142875.8990000002</v>
      </c>
      <c r="R1039">
        <v>3142875.8990000002</v>
      </c>
      <c r="S1039">
        <v>3142875.8990000002</v>
      </c>
      <c r="T1039">
        <v>3142875.8990000002</v>
      </c>
      <c r="U1039" t="s">
        <v>214</v>
      </c>
      <c r="V1039">
        <v>0</v>
      </c>
      <c r="W1039">
        <v>0</v>
      </c>
    </row>
    <row r="1040" spans="1:23" x14ac:dyDescent="0.3">
      <c r="A1040" t="s">
        <v>212</v>
      </c>
      <c r="H1040">
        <v>2800</v>
      </c>
      <c r="I1040">
        <v>2800</v>
      </c>
      <c r="J1040" t="s">
        <v>303</v>
      </c>
      <c r="K1040">
        <v>100</v>
      </c>
      <c r="L1040" t="s">
        <v>210</v>
      </c>
      <c r="M1040">
        <v>2022</v>
      </c>
      <c r="N1040" t="s">
        <v>211</v>
      </c>
      <c r="O1040">
        <v>7337.1869999999999</v>
      </c>
      <c r="P1040">
        <v>7337.1869999999999</v>
      </c>
      <c r="Q1040">
        <v>7337.1869999999999</v>
      </c>
      <c r="R1040">
        <v>7337.1869999999999</v>
      </c>
      <c r="S1040">
        <v>7337.1869999999999</v>
      </c>
      <c r="T1040">
        <v>7337.1869999999999</v>
      </c>
      <c r="U1040" t="s">
        <v>214</v>
      </c>
      <c r="V1040">
        <v>0</v>
      </c>
      <c r="W1040">
        <v>0</v>
      </c>
    </row>
    <row r="1041" spans="1:23" x14ac:dyDescent="0.3">
      <c r="A1041" t="s">
        <v>212</v>
      </c>
      <c r="H1041">
        <v>2800</v>
      </c>
      <c r="I1041">
        <v>2800</v>
      </c>
      <c r="J1041" t="s">
        <v>303</v>
      </c>
      <c r="K1041">
        <v>200</v>
      </c>
      <c r="L1041" t="s">
        <v>210</v>
      </c>
      <c r="M1041">
        <v>2022</v>
      </c>
      <c r="N1041" t="s">
        <v>215</v>
      </c>
      <c r="O1041">
        <v>6789.2911999999997</v>
      </c>
      <c r="P1041">
        <v>6789.2911999999997</v>
      </c>
      <c r="Q1041">
        <v>6789.2911999999997</v>
      </c>
      <c r="R1041">
        <v>6789.2911999999997</v>
      </c>
      <c r="S1041">
        <v>6789.2911999999997</v>
      </c>
      <c r="T1041">
        <v>6789.2911999999997</v>
      </c>
      <c r="U1041" t="s">
        <v>214</v>
      </c>
      <c r="V1041">
        <v>0</v>
      </c>
      <c r="W1041">
        <v>0</v>
      </c>
    </row>
    <row r="1042" spans="1:23" x14ac:dyDescent="0.3">
      <c r="A1042" t="s">
        <v>212</v>
      </c>
      <c r="H1042">
        <v>2800</v>
      </c>
      <c r="I1042">
        <v>2800</v>
      </c>
      <c r="J1042" t="s">
        <v>303</v>
      </c>
      <c r="K1042">
        <v>1100</v>
      </c>
      <c r="L1042" t="s">
        <v>216</v>
      </c>
      <c r="M1042">
        <v>2022</v>
      </c>
      <c r="N1042" t="s">
        <v>211</v>
      </c>
      <c r="O1042">
        <v>7337.1869999999999</v>
      </c>
      <c r="P1042">
        <v>7337.1869999999999</v>
      </c>
      <c r="Q1042">
        <v>7337.1869999999999</v>
      </c>
      <c r="R1042">
        <v>7337.1869999999999</v>
      </c>
      <c r="S1042">
        <v>7337.1869999999999</v>
      </c>
      <c r="T1042">
        <v>7337.1869999999999</v>
      </c>
      <c r="U1042" t="s">
        <v>214</v>
      </c>
      <c r="V1042">
        <v>0</v>
      </c>
      <c r="W1042">
        <v>0</v>
      </c>
    </row>
    <row r="1043" spans="1:23" x14ac:dyDescent="0.3">
      <c r="A1043" t="s">
        <v>212</v>
      </c>
      <c r="H1043">
        <v>2800</v>
      </c>
      <c r="I1043">
        <v>2800</v>
      </c>
      <c r="J1043" t="s">
        <v>303</v>
      </c>
      <c r="K1043">
        <v>1200</v>
      </c>
      <c r="L1043" t="s">
        <v>216</v>
      </c>
      <c r="M1043">
        <v>2022</v>
      </c>
      <c r="N1043" t="s">
        <v>215</v>
      </c>
      <c r="O1043">
        <v>6789.2911999999997</v>
      </c>
      <c r="P1043">
        <v>6789.2911999999997</v>
      </c>
      <c r="Q1043">
        <v>6789.2911999999997</v>
      </c>
      <c r="R1043">
        <v>6789.2911999999997</v>
      </c>
      <c r="S1043">
        <v>6789.2911999999997</v>
      </c>
      <c r="T1043">
        <v>6789.2911999999997</v>
      </c>
      <c r="U1043" t="s">
        <v>214</v>
      </c>
      <c r="V1043">
        <v>0</v>
      </c>
      <c r="W1043">
        <v>0</v>
      </c>
    </row>
    <row r="1044" spans="1:23" x14ac:dyDescent="0.3">
      <c r="A1044" t="s">
        <v>212</v>
      </c>
      <c r="H1044">
        <v>2800</v>
      </c>
      <c r="I1044">
        <v>2800</v>
      </c>
      <c r="J1044" t="s">
        <v>303</v>
      </c>
      <c r="K1044">
        <v>2100</v>
      </c>
      <c r="L1044" t="s">
        <v>217</v>
      </c>
      <c r="M1044">
        <v>2022</v>
      </c>
      <c r="N1044" t="s">
        <v>211</v>
      </c>
      <c r="O1044">
        <v>3045837.5109999999</v>
      </c>
      <c r="P1044">
        <v>3045837.5109999999</v>
      </c>
      <c r="Q1044">
        <v>3045837.5109999999</v>
      </c>
      <c r="R1044">
        <v>3045837.5109999999</v>
      </c>
      <c r="S1044">
        <v>3045837.5109999999</v>
      </c>
      <c r="T1044">
        <v>3045837.5109999999</v>
      </c>
      <c r="U1044" t="s">
        <v>214</v>
      </c>
      <c r="V1044">
        <v>0</v>
      </c>
      <c r="W1044">
        <v>0</v>
      </c>
    </row>
    <row r="1045" spans="1:23" x14ac:dyDescent="0.3">
      <c r="A1045" t="s">
        <v>212</v>
      </c>
      <c r="H1045">
        <v>2800</v>
      </c>
      <c r="I1045">
        <v>2800</v>
      </c>
      <c r="J1045" t="s">
        <v>303</v>
      </c>
      <c r="K1045">
        <v>2200</v>
      </c>
      <c r="L1045" t="s">
        <v>217</v>
      </c>
      <c r="M1045">
        <v>2022</v>
      </c>
      <c r="N1045" t="s">
        <v>215</v>
      </c>
      <c r="O1045">
        <v>2794505.5129999998</v>
      </c>
      <c r="P1045">
        <v>2794505.5129999998</v>
      </c>
      <c r="Q1045">
        <v>2794505.5129999998</v>
      </c>
      <c r="R1045">
        <v>2794505.5129999998</v>
      </c>
      <c r="S1045">
        <v>2794505.5129999998</v>
      </c>
      <c r="T1045">
        <v>2794505.5129999998</v>
      </c>
      <c r="U1045" t="s">
        <v>214</v>
      </c>
      <c r="V1045">
        <v>0</v>
      </c>
      <c r="W1045">
        <v>0</v>
      </c>
    </row>
    <row r="1046" spans="1:23" x14ac:dyDescent="0.3">
      <c r="A1046" t="s">
        <v>212</v>
      </c>
      <c r="H1046">
        <v>2802</v>
      </c>
      <c r="I1046">
        <v>2802</v>
      </c>
      <c r="J1046" t="s">
        <v>304</v>
      </c>
      <c r="K1046">
        <v>1</v>
      </c>
      <c r="L1046" t="s">
        <v>210</v>
      </c>
      <c r="M1046">
        <v>2023</v>
      </c>
      <c r="N1046" t="s">
        <v>211</v>
      </c>
      <c r="O1046">
        <v>12490.374</v>
      </c>
      <c r="P1046">
        <v>12490.374</v>
      </c>
      <c r="Q1046">
        <v>12490.374</v>
      </c>
      <c r="R1046">
        <v>12490.374</v>
      </c>
      <c r="S1046">
        <v>12490.374</v>
      </c>
      <c r="T1046">
        <v>12490.374</v>
      </c>
      <c r="U1046" t="s">
        <v>214</v>
      </c>
      <c r="V1046">
        <v>0</v>
      </c>
      <c r="W1046">
        <v>0</v>
      </c>
    </row>
    <row r="1047" spans="1:23" x14ac:dyDescent="0.3">
      <c r="A1047" t="s">
        <v>212</v>
      </c>
      <c r="H1047">
        <v>2802</v>
      </c>
      <c r="I1047">
        <v>2802</v>
      </c>
      <c r="J1047" t="s">
        <v>304</v>
      </c>
      <c r="K1047">
        <v>2</v>
      </c>
      <c r="L1047" t="s">
        <v>210</v>
      </c>
      <c r="M1047">
        <v>2023</v>
      </c>
      <c r="N1047" t="s">
        <v>215</v>
      </c>
      <c r="O1047">
        <v>11506.675999999999</v>
      </c>
      <c r="P1047">
        <v>11506.675999999999</v>
      </c>
      <c r="Q1047">
        <v>11506.675999999999</v>
      </c>
      <c r="R1047">
        <v>11506.675999999999</v>
      </c>
      <c r="S1047">
        <v>11506.675999999999</v>
      </c>
      <c r="T1047">
        <v>11506.675999999999</v>
      </c>
      <c r="U1047" t="s">
        <v>214</v>
      </c>
      <c r="V1047">
        <v>0</v>
      </c>
      <c r="W1047">
        <v>0</v>
      </c>
    </row>
    <row r="1048" spans="1:23" x14ac:dyDescent="0.3">
      <c r="A1048" t="s">
        <v>212</v>
      </c>
      <c r="H1048">
        <v>2802</v>
      </c>
      <c r="I1048">
        <v>2802</v>
      </c>
      <c r="J1048" t="s">
        <v>304</v>
      </c>
      <c r="K1048">
        <v>11</v>
      </c>
      <c r="L1048" t="s">
        <v>216</v>
      </c>
      <c r="M1048">
        <v>2023</v>
      </c>
      <c r="N1048" t="s">
        <v>211</v>
      </c>
      <c r="O1048">
        <v>12490.374</v>
      </c>
      <c r="P1048">
        <v>12490.374</v>
      </c>
      <c r="Q1048">
        <v>12490.374</v>
      </c>
      <c r="R1048">
        <v>12490.374</v>
      </c>
      <c r="S1048">
        <v>12490.374</v>
      </c>
      <c r="T1048">
        <v>12490.374</v>
      </c>
      <c r="U1048" t="s">
        <v>214</v>
      </c>
      <c r="V1048">
        <v>0</v>
      </c>
      <c r="W1048">
        <v>0</v>
      </c>
    </row>
    <row r="1049" spans="1:23" x14ac:dyDescent="0.3">
      <c r="A1049" t="s">
        <v>212</v>
      </c>
      <c r="H1049">
        <v>2802</v>
      </c>
      <c r="I1049">
        <v>2802</v>
      </c>
      <c r="J1049" t="s">
        <v>304</v>
      </c>
      <c r="K1049">
        <v>12</v>
      </c>
      <c r="L1049" t="s">
        <v>216</v>
      </c>
      <c r="M1049">
        <v>2023</v>
      </c>
      <c r="N1049" t="s">
        <v>215</v>
      </c>
      <c r="O1049">
        <v>11506.675999999999</v>
      </c>
      <c r="P1049">
        <v>11506.675999999999</v>
      </c>
      <c r="Q1049">
        <v>11506.675999999999</v>
      </c>
      <c r="R1049">
        <v>11506.675999999999</v>
      </c>
      <c r="S1049">
        <v>11506.675999999999</v>
      </c>
      <c r="T1049">
        <v>11506.675999999999</v>
      </c>
      <c r="U1049" t="s">
        <v>214</v>
      </c>
      <c r="V1049">
        <v>0</v>
      </c>
      <c r="W1049">
        <v>0</v>
      </c>
    </row>
    <row r="1050" spans="1:23" x14ac:dyDescent="0.3">
      <c r="A1050" t="s">
        <v>212</v>
      </c>
      <c r="H1050">
        <v>2802</v>
      </c>
      <c r="I1050">
        <v>2802</v>
      </c>
      <c r="J1050" t="s">
        <v>304</v>
      </c>
      <c r="K1050">
        <v>21</v>
      </c>
      <c r="L1050" t="s">
        <v>217</v>
      </c>
      <c r="M1050">
        <v>2023</v>
      </c>
      <c r="N1050" t="s">
        <v>211</v>
      </c>
      <c r="O1050">
        <v>3421074.4109999998</v>
      </c>
      <c r="P1050">
        <v>3421074.4109999998</v>
      </c>
      <c r="Q1050">
        <v>3421074.4109999998</v>
      </c>
      <c r="R1050">
        <v>3421074.4109999998</v>
      </c>
      <c r="S1050">
        <v>3421074.4109999998</v>
      </c>
      <c r="T1050">
        <v>3421074.4109999998</v>
      </c>
      <c r="U1050" t="s">
        <v>214</v>
      </c>
      <c r="V1050">
        <v>0</v>
      </c>
      <c r="W1050">
        <v>0</v>
      </c>
    </row>
    <row r="1051" spans="1:23" x14ac:dyDescent="0.3">
      <c r="A1051" t="s">
        <v>212</v>
      </c>
      <c r="H1051">
        <v>2802</v>
      </c>
      <c r="I1051">
        <v>2802</v>
      </c>
      <c r="J1051" t="s">
        <v>304</v>
      </c>
      <c r="K1051">
        <v>22</v>
      </c>
      <c r="L1051" t="s">
        <v>217</v>
      </c>
      <c r="M1051">
        <v>2023</v>
      </c>
      <c r="N1051" t="s">
        <v>215</v>
      </c>
      <c r="O1051">
        <v>3142875.8990000002</v>
      </c>
      <c r="P1051">
        <v>3142875.8990000002</v>
      </c>
      <c r="Q1051">
        <v>3142875.8990000002</v>
      </c>
      <c r="R1051">
        <v>3142875.8990000002</v>
      </c>
      <c r="S1051">
        <v>3142875.8990000002</v>
      </c>
      <c r="T1051">
        <v>3142875.8990000002</v>
      </c>
      <c r="U1051" t="s">
        <v>214</v>
      </c>
      <c r="V1051">
        <v>0</v>
      </c>
      <c r="W1051">
        <v>0</v>
      </c>
    </row>
    <row r="1052" spans="1:23" x14ac:dyDescent="0.3">
      <c r="A1052" t="s">
        <v>212</v>
      </c>
      <c r="H1052">
        <v>2802</v>
      </c>
      <c r="I1052">
        <v>2802</v>
      </c>
      <c r="J1052" t="s">
        <v>304</v>
      </c>
      <c r="K1052">
        <v>100</v>
      </c>
      <c r="L1052" t="s">
        <v>210</v>
      </c>
      <c r="M1052">
        <v>2022</v>
      </c>
      <c r="N1052" t="s">
        <v>211</v>
      </c>
      <c r="O1052">
        <v>7337.1869999999999</v>
      </c>
      <c r="P1052">
        <v>7337.1869999999999</v>
      </c>
      <c r="Q1052">
        <v>7337.1869999999999</v>
      </c>
      <c r="R1052">
        <v>7337.1869999999999</v>
      </c>
      <c r="S1052">
        <v>7337.1869999999999</v>
      </c>
      <c r="T1052">
        <v>7337.1869999999999</v>
      </c>
      <c r="U1052" t="s">
        <v>214</v>
      </c>
      <c r="V1052">
        <v>0</v>
      </c>
      <c r="W1052">
        <v>0</v>
      </c>
    </row>
    <row r="1053" spans="1:23" x14ac:dyDescent="0.3">
      <c r="A1053" t="s">
        <v>212</v>
      </c>
      <c r="H1053">
        <v>2802</v>
      </c>
      <c r="I1053">
        <v>2802</v>
      </c>
      <c r="J1053" t="s">
        <v>304</v>
      </c>
      <c r="K1053">
        <v>200</v>
      </c>
      <c r="L1053" t="s">
        <v>210</v>
      </c>
      <c r="M1053">
        <v>2022</v>
      </c>
      <c r="N1053" t="s">
        <v>215</v>
      </c>
      <c r="O1053">
        <v>6789.2911999999997</v>
      </c>
      <c r="P1053">
        <v>6789.2911999999997</v>
      </c>
      <c r="Q1053">
        <v>6789.2911999999997</v>
      </c>
      <c r="R1053">
        <v>6789.2911999999997</v>
      </c>
      <c r="S1053">
        <v>6789.2911999999997</v>
      </c>
      <c r="T1053">
        <v>6789.2911999999997</v>
      </c>
      <c r="U1053" t="s">
        <v>214</v>
      </c>
      <c r="V1053">
        <v>0</v>
      </c>
      <c r="W1053">
        <v>0</v>
      </c>
    </row>
    <row r="1054" spans="1:23" x14ac:dyDescent="0.3">
      <c r="A1054" t="s">
        <v>212</v>
      </c>
      <c r="H1054">
        <v>2802</v>
      </c>
      <c r="I1054">
        <v>2802</v>
      </c>
      <c r="J1054" t="s">
        <v>304</v>
      </c>
      <c r="K1054">
        <v>1100</v>
      </c>
      <c r="L1054" t="s">
        <v>216</v>
      </c>
      <c r="M1054">
        <v>2022</v>
      </c>
      <c r="N1054" t="s">
        <v>211</v>
      </c>
      <c r="O1054">
        <v>7337.1869999999999</v>
      </c>
      <c r="P1054">
        <v>7337.1869999999999</v>
      </c>
      <c r="Q1054">
        <v>7337.1869999999999</v>
      </c>
      <c r="R1054">
        <v>7337.1869999999999</v>
      </c>
      <c r="S1054">
        <v>7337.1869999999999</v>
      </c>
      <c r="T1054">
        <v>7337.1869999999999</v>
      </c>
      <c r="U1054" t="s">
        <v>214</v>
      </c>
      <c r="V1054">
        <v>0</v>
      </c>
      <c r="W1054">
        <v>0</v>
      </c>
    </row>
    <row r="1055" spans="1:23" x14ac:dyDescent="0.3">
      <c r="A1055" t="s">
        <v>212</v>
      </c>
      <c r="H1055">
        <v>2802</v>
      </c>
      <c r="I1055">
        <v>2802</v>
      </c>
      <c r="J1055" t="s">
        <v>304</v>
      </c>
      <c r="K1055">
        <v>1200</v>
      </c>
      <c r="L1055" t="s">
        <v>216</v>
      </c>
      <c r="M1055">
        <v>2022</v>
      </c>
      <c r="N1055" t="s">
        <v>215</v>
      </c>
      <c r="O1055">
        <v>6789.2911999999997</v>
      </c>
      <c r="P1055">
        <v>6789.2911999999997</v>
      </c>
      <c r="Q1055">
        <v>6789.2911999999997</v>
      </c>
      <c r="R1055">
        <v>6789.2911999999997</v>
      </c>
      <c r="S1055">
        <v>6789.2911999999997</v>
      </c>
      <c r="T1055">
        <v>6789.2911999999997</v>
      </c>
      <c r="U1055" t="s">
        <v>214</v>
      </c>
      <c r="V1055">
        <v>0</v>
      </c>
      <c r="W1055">
        <v>0</v>
      </c>
    </row>
    <row r="1056" spans="1:23" x14ac:dyDescent="0.3">
      <c r="A1056" t="s">
        <v>212</v>
      </c>
      <c r="H1056">
        <v>2802</v>
      </c>
      <c r="I1056">
        <v>2802</v>
      </c>
      <c r="J1056" t="s">
        <v>304</v>
      </c>
      <c r="K1056">
        <v>2100</v>
      </c>
      <c r="L1056" t="s">
        <v>217</v>
      </c>
      <c r="M1056">
        <v>2022</v>
      </c>
      <c r="N1056" t="s">
        <v>211</v>
      </c>
      <c r="O1056">
        <v>3045837.5109999999</v>
      </c>
      <c r="P1056">
        <v>3045837.5109999999</v>
      </c>
      <c r="Q1056">
        <v>3045837.5109999999</v>
      </c>
      <c r="R1056">
        <v>3045837.5109999999</v>
      </c>
      <c r="S1056">
        <v>3045837.5109999999</v>
      </c>
      <c r="T1056">
        <v>3045837.5109999999</v>
      </c>
      <c r="U1056" t="s">
        <v>214</v>
      </c>
      <c r="V1056">
        <v>0</v>
      </c>
      <c r="W1056">
        <v>0</v>
      </c>
    </row>
    <row r="1057" spans="1:23" x14ac:dyDescent="0.3">
      <c r="A1057" t="s">
        <v>212</v>
      </c>
      <c r="H1057">
        <v>2802</v>
      </c>
      <c r="I1057">
        <v>2802</v>
      </c>
      <c r="J1057" t="s">
        <v>304</v>
      </c>
      <c r="K1057">
        <v>2200</v>
      </c>
      <c r="L1057" t="s">
        <v>217</v>
      </c>
      <c r="M1057">
        <v>2022</v>
      </c>
      <c r="N1057" t="s">
        <v>215</v>
      </c>
      <c r="O1057">
        <v>2794505.5129999998</v>
      </c>
      <c r="P1057">
        <v>2794505.5129999998</v>
      </c>
      <c r="Q1057">
        <v>2794505.5129999998</v>
      </c>
      <c r="R1057">
        <v>2794505.5129999998</v>
      </c>
      <c r="S1057">
        <v>2794505.5129999998</v>
      </c>
      <c r="T1057">
        <v>2794505.5129999998</v>
      </c>
      <c r="U1057" t="s">
        <v>214</v>
      </c>
      <c r="V1057">
        <v>0</v>
      </c>
      <c r="W1057">
        <v>0</v>
      </c>
    </row>
    <row r="1058" spans="1:23" x14ac:dyDescent="0.3">
      <c r="A1058" t="s">
        <v>212</v>
      </c>
      <c r="H1058">
        <v>2803</v>
      </c>
      <c r="I1058">
        <v>2803</v>
      </c>
      <c r="J1058" t="s">
        <v>305</v>
      </c>
      <c r="K1058">
        <v>1</v>
      </c>
      <c r="L1058" t="s">
        <v>210</v>
      </c>
      <c r="M1058">
        <v>2023</v>
      </c>
      <c r="N1058" t="s">
        <v>211</v>
      </c>
      <c r="O1058">
        <v>12490.374</v>
      </c>
      <c r="P1058">
        <v>12490.374</v>
      </c>
      <c r="Q1058">
        <v>12490.374</v>
      </c>
      <c r="R1058">
        <v>12490.374</v>
      </c>
      <c r="S1058">
        <v>12490.374</v>
      </c>
      <c r="T1058">
        <v>12490.374</v>
      </c>
      <c r="U1058" t="s">
        <v>214</v>
      </c>
      <c r="V1058">
        <v>0</v>
      </c>
      <c r="W1058">
        <v>0</v>
      </c>
    </row>
    <row r="1059" spans="1:23" x14ac:dyDescent="0.3">
      <c r="A1059" t="s">
        <v>212</v>
      </c>
      <c r="H1059">
        <v>2803</v>
      </c>
      <c r="I1059">
        <v>2803</v>
      </c>
      <c r="J1059" t="s">
        <v>305</v>
      </c>
      <c r="K1059">
        <v>2</v>
      </c>
      <c r="L1059" t="s">
        <v>210</v>
      </c>
      <c r="M1059">
        <v>2023</v>
      </c>
      <c r="N1059" t="s">
        <v>215</v>
      </c>
      <c r="O1059">
        <v>11506.675999999999</v>
      </c>
      <c r="P1059">
        <v>11506.675999999999</v>
      </c>
      <c r="Q1059">
        <v>11506.675999999999</v>
      </c>
      <c r="R1059">
        <v>11506.675999999999</v>
      </c>
      <c r="S1059">
        <v>11506.675999999999</v>
      </c>
      <c r="T1059">
        <v>11506.675999999999</v>
      </c>
      <c r="U1059" t="s">
        <v>214</v>
      </c>
      <c r="V1059">
        <v>0</v>
      </c>
      <c r="W1059">
        <v>0</v>
      </c>
    </row>
    <row r="1060" spans="1:23" x14ac:dyDescent="0.3">
      <c r="A1060" t="s">
        <v>212</v>
      </c>
      <c r="H1060">
        <v>2803</v>
      </c>
      <c r="I1060">
        <v>2803</v>
      </c>
      <c r="J1060" t="s">
        <v>305</v>
      </c>
      <c r="K1060">
        <v>11</v>
      </c>
      <c r="L1060" t="s">
        <v>216</v>
      </c>
      <c r="M1060">
        <v>2023</v>
      </c>
      <c r="N1060" t="s">
        <v>211</v>
      </c>
      <c r="O1060">
        <v>12490.374</v>
      </c>
      <c r="P1060">
        <v>12490.374</v>
      </c>
      <c r="Q1060">
        <v>12490.374</v>
      </c>
      <c r="R1060">
        <v>12490.374</v>
      </c>
      <c r="S1060">
        <v>12490.374</v>
      </c>
      <c r="T1060">
        <v>12490.374</v>
      </c>
      <c r="U1060" t="s">
        <v>214</v>
      </c>
      <c r="V1060">
        <v>0</v>
      </c>
      <c r="W1060">
        <v>0</v>
      </c>
    </row>
    <row r="1061" spans="1:23" x14ac:dyDescent="0.3">
      <c r="A1061" t="s">
        <v>212</v>
      </c>
      <c r="H1061">
        <v>2803</v>
      </c>
      <c r="I1061">
        <v>2803</v>
      </c>
      <c r="J1061" t="s">
        <v>305</v>
      </c>
      <c r="K1061">
        <v>12</v>
      </c>
      <c r="L1061" t="s">
        <v>216</v>
      </c>
      <c r="M1061">
        <v>2023</v>
      </c>
      <c r="N1061" t="s">
        <v>215</v>
      </c>
      <c r="O1061">
        <v>11506.675999999999</v>
      </c>
      <c r="P1061">
        <v>11506.675999999999</v>
      </c>
      <c r="Q1061">
        <v>11506.675999999999</v>
      </c>
      <c r="R1061">
        <v>11506.675999999999</v>
      </c>
      <c r="S1061">
        <v>11506.675999999999</v>
      </c>
      <c r="T1061">
        <v>11506.675999999999</v>
      </c>
      <c r="U1061" t="s">
        <v>214</v>
      </c>
      <c r="V1061">
        <v>0</v>
      </c>
      <c r="W1061">
        <v>0</v>
      </c>
    </row>
    <row r="1062" spans="1:23" x14ac:dyDescent="0.3">
      <c r="A1062" t="s">
        <v>212</v>
      </c>
      <c r="H1062">
        <v>2803</v>
      </c>
      <c r="I1062">
        <v>2803</v>
      </c>
      <c r="J1062" t="s">
        <v>305</v>
      </c>
      <c r="K1062">
        <v>21</v>
      </c>
      <c r="L1062" t="s">
        <v>217</v>
      </c>
      <c r="M1062">
        <v>2023</v>
      </c>
      <c r="N1062" t="s">
        <v>211</v>
      </c>
      <c r="O1062">
        <v>3421074.4109999998</v>
      </c>
      <c r="P1062">
        <v>3421074.4109999998</v>
      </c>
      <c r="Q1062">
        <v>3421074.4109999998</v>
      </c>
      <c r="R1062">
        <v>3421074.4109999998</v>
      </c>
      <c r="S1062">
        <v>3421074.4109999998</v>
      </c>
      <c r="T1062">
        <v>3421074.4109999998</v>
      </c>
      <c r="U1062" t="s">
        <v>214</v>
      </c>
      <c r="V1062">
        <v>0</v>
      </c>
      <c r="W1062">
        <v>0</v>
      </c>
    </row>
    <row r="1063" spans="1:23" x14ac:dyDescent="0.3">
      <c r="A1063" t="s">
        <v>212</v>
      </c>
      <c r="H1063">
        <v>2803</v>
      </c>
      <c r="I1063">
        <v>2803</v>
      </c>
      <c r="J1063" t="s">
        <v>305</v>
      </c>
      <c r="K1063">
        <v>22</v>
      </c>
      <c r="L1063" t="s">
        <v>217</v>
      </c>
      <c r="M1063">
        <v>2023</v>
      </c>
      <c r="N1063" t="s">
        <v>215</v>
      </c>
      <c r="O1063">
        <v>3142875.8990000002</v>
      </c>
      <c r="P1063">
        <v>3142875.8990000002</v>
      </c>
      <c r="Q1063">
        <v>3142875.8990000002</v>
      </c>
      <c r="R1063">
        <v>3142875.8990000002</v>
      </c>
      <c r="S1063">
        <v>3142875.8990000002</v>
      </c>
      <c r="T1063">
        <v>3142875.8990000002</v>
      </c>
      <c r="U1063" t="s">
        <v>214</v>
      </c>
      <c r="V1063">
        <v>0</v>
      </c>
      <c r="W1063">
        <v>0</v>
      </c>
    </row>
    <row r="1064" spans="1:23" x14ac:dyDescent="0.3">
      <c r="A1064" t="s">
        <v>212</v>
      </c>
      <c r="H1064">
        <v>2803</v>
      </c>
      <c r="I1064">
        <v>2803</v>
      </c>
      <c r="J1064" t="s">
        <v>305</v>
      </c>
      <c r="K1064">
        <v>100</v>
      </c>
      <c r="L1064" t="s">
        <v>210</v>
      </c>
      <c r="M1064">
        <v>2022</v>
      </c>
      <c r="N1064" t="s">
        <v>211</v>
      </c>
      <c r="O1064">
        <v>7337.1869999999999</v>
      </c>
      <c r="P1064">
        <v>7337.1869999999999</v>
      </c>
      <c r="Q1064">
        <v>7337.1869999999999</v>
      </c>
      <c r="R1064">
        <v>7337.1869999999999</v>
      </c>
      <c r="S1064">
        <v>7337.1869999999999</v>
      </c>
      <c r="T1064">
        <v>7337.1869999999999</v>
      </c>
      <c r="U1064" t="s">
        <v>214</v>
      </c>
      <c r="V1064">
        <v>0</v>
      </c>
      <c r="W1064">
        <v>0</v>
      </c>
    </row>
    <row r="1065" spans="1:23" x14ac:dyDescent="0.3">
      <c r="A1065" t="s">
        <v>212</v>
      </c>
      <c r="H1065">
        <v>2803</v>
      </c>
      <c r="I1065">
        <v>2803</v>
      </c>
      <c r="J1065" t="s">
        <v>305</v>
      </c>
      <c r="K1065">
        <v>200</v>
      </c>
      <c r="L1065" t="s">
        <v>210</v>
      </c>
      <c r="M1065">
        <v>2022</v>
      </c>
      <c r="N1065" t="s">
        <v>215</v>
      </c>
      <c r="O1065">
        <v>6789.2911999999997</v>
      </c>
      <c r="P1065">
        <v>6789.2911999999997</v>
      </c>
      <c r="Q1065">
        <v>6789.2911999999997</v>
      </c>
      <c r="R1065">
        <v>6789.2911999999997</v>
      </c>
      <c r="S1065">
        <v>6789.2911999999997</v>
      </c>
      <c r="T1065">
        <v>6789.2911999999997</v>
      </c>
      <c r="U1065" t="s">
        <v>214</v>
      </c>
      <c r="V1065">
        <v>0</v>
      </c>
      <c r="W1065">
        <v>0</v>
      </c>
    </row>
    <row r="1066" spans="1:23" x14ac:dyDescent="0.3">
      <c r="A1066" t="s">
        <v>212</v>
      </c>
      <c r="H1066">
        <v>2803</v>
      </c>
      <c r="I1066">
        <v>2803</v>
      </c>
      <c r="J1066" t="s">
        <v>305</v>
      </c>
      <c r="K1066">
        <v>1100</v>
      </c>
      <c r="L1066" t="s">
        <v>216</v>
      </c>
      <c r="M1066">
        <v>2022</v>
      </c>
      <c r="N1066" t="s">
        <v>211</v>
      </c>
      <c r="O1066">
        <v>7337.1869999999999</v>
      </c>
      <c r="P1066">
        <v>7337.1869999999999</v>
      </c>
      <c r="Q1066">
        <v>7337.1869999999999</v>
      </c>
      <c r="R1066">
        <v>7337.1869999999999</v>
      </c>
      <c r="S1066">
        <v>7337.1869999999999</v>
      </c>
      <c r="T1066">
        <v>7337.1869999999999</v>
      </c>
      <c r="U1066" t="s">
        <v>214</v>
      </c>
      <c r="V1066">
        <v>0</v>
      </c>
      <c r="W1066">
        <v>0</v>
      </c>
    </row>
    <row r="1067" spans="1:23" x14ac:dyDescent="0.3">
      <c r="A1067" t="s">
        <v>212</v>
      </c>
      <c r="H1067">
        <v>2803</v>
      </c>
      <c r="I1067">
        <v>2803</v>
      </c>
      <c r="J1067" t="s">
        <v>305</v>
      </c>
      <c r="K1067">
        <v>1200</v>
      </c>
      <c r="L1067" t="s">
        <v>216</v>
      </c>
      <c r="M1067">
        <v>2022</v>
      </c>
      <c r="N1067" t="s">
        <v>215</v>
      </c>
      <c r="O1067">
        <v>6789.2911999999997</v>
      </c>
      <c r="P1067">
        <v>6789.2911999999997</v>
      </c>
      <c r="Q1067">
        <v>6789.2911999999997</v>
      </c>
      <c r="R1067">
        <v>6789.2911999999997</v>
      </c>
      <c r="S1067">
        <v>6789.2911999999997</v>
      </c>
      <c r="T1067">
        <v>6789.2911999999997</v>
      </c>
      <c r="U1067" t="s">
        <v>214</v>
      </c>
      <c r="V1067">
        <v>0</v>
      </c>
      <c r="W1067">
        <v>0</v>
      </c>
    </row>
    <row r="1068" spans="1:23" x14ac:dyDescent="0.3">
      <c r="A1068" t="s">
        <v>212</v>
      </c>
      <c r="H1068">
        <v>2803</v>
      </c>
      <c r="I1068">
        <v>2803</v>
      </c>
      <c r="J1068" t="s">
        <v>305</v>
      </c>
      <c r="K1068">
        <v>2100</v>
      </c>
      <c r="L1068" t="s">
        <v>217</v>
      </c>
      <c r="M1068">
        <v>2022</v>
      </c>
      <c r="N1068" t="s">
        <v>211</v>
      </c>
      <c r="O1068">
        <v>3045837.5109999999</v>
      </c>
      <c r="P1068">
        <v>3045837.5109999999</v>
      </c>
      <c r="Q1068">
        <v>3045837.5109999999</v>
      </c>
      <c r="R1068">
        <v>3045837.5109999999</v>
      </c>
      <c r="S1068">
        <v>3045837.5109999999</v>
      </c>
      <c r="T1068">
        <v>3045837.5109999999</v>
      </c>
      <c r="U1068" t="s">
        <v>214</v>
      </c>
      <c r="V1068">
        <v>0</v>
      </c>
      <c r="W1068">
        <v>0</v>
      </c>
    </row>
    <row r="1069" spans="1:23" x14ac:dyDescent="0.3">
      <c r="A1069" t="s">
        <v>212</v>
      </c>
      <c r="H1069">
        <v>2803</v>
      </c>
      <c r="I1069">
        <v>2803</v>
      </c>
      <c r="J1069" t="s">
        <v>305</v>
      </c>
      <c r="K1069">
        <v>2200</v>
      </c>
      <c r="L1069" t="s">
        <v>217</v>
      </c>
      <c r="M1069">
        <v>2022</v>
      </c>
      <c r="N1069" t="s">
        <v>215</v>
      </c>
      <c r="O1069">
        <v>2794505.5129999998</v>
      </c>
      <c r="P1069">
        <v>2794505.5129999998</v>
      </c>
      <c r="Q1069">
        <v>2794505.5129999998</v>
      </c>
      <c r="R1069">
        <v>2794505.5129999998</v>
      </c>
      <c r="S1069">
        <v>2794505.5129999998</v>
      </c>
      <c r="T1069">
        <v>2794505.5129999998</v>
      </c>
      <c r="U1069" t="s">
        <v>214</v>
      </c>
      <c r="V1069">
        <v>0</v>
      </c>
      <c r="W1069">
        <v>0</v>
      </c>
    </row>
    <row r="1070" spans="1:23" x14ac:dyDescent="0.3">
      <c r="A1070" t="s">
        <v>212</v>
      </c>
      <c r="H1070">
        <v>2804</v>
      </c>
      <c r="I1070">
        <v>2804</v>
      </c>
      <c r="J1070" t="s">
        <v>306</v>
      </c>
      <c r="K1070">
        <v>1</v>
      </c>
      <c r="L1070" t="s">
        <v>210</v>
      </c>
      <c r="M1070">
        <v>2023</v>
      </c>
      <c r="N1070" t="s">
        <v>211</v>
      </c>
      <c r="O1070">
        <v>12490.374</v>
      </c>
      <c r="P1070">
        <v>12490.374</v>
      </c>
      <c r="Q1070">
        <v>12490.374</v>
      </c>
      <c r="R1070">
        <v>12490.374</v>
      </c>
      <c r="S1070">
        <v>12490.374</v>
      </c>
      <c r="T1070">
        <v>12490.374</v>
      </c>
      <c r="U1070" t="s">
        <v>214</v>
      </c>
      <c r="V1070">
        <v>0</v>
      </c>
      <c r="W1070">
        <v>0</v>
      </c>
    </row>
    <row r="1071" spans="1:23" x14ac:dyDescent="0.3">
      <c r="A1071" t="s">
        <v>212</v>
      </c>
      <c r="H1071">
        <v>2804</v>
      </c>
      <c r="I1071">
        <v>2804</v>
      </c>
      <c r="J1071" t="s">
        <v>306</v>
      </c>
      <c r="K1071">
        <v>2</v>
      </c>
      <c r="L1071" t="s">
        <v>210</v>
      </c>
      <c r="M1071">
        <v>2023</v>
      </c>
      <c r="N1071" t="s">
        <v>215</v>
      </c>
      <c r="O1071">
        <v>11506.675999999999</v>
      </c>
      <c r="P1071">
        <v>11506.675999999999</v>
      </c>
      <c r="Q1071">
        <v>11506.675999999999</v>
      </c>
      <c r="R1071">
        <v>11506.675999999999</v>
      </c>
      <c r="S1071">
        <v>11506.675999999999</v>
      </c>
      <c r="T1071">
        <v>11506.675999999999</v>
      </c>
      <c r="U1071" t="s">
        <v>214</v>
      </c>
      <c r="V1071">
        <v>0</v>
      </c>
      <c r="W1071">
        <v>0</v>
      </c>
    </row>
    <row r="1072" spans="1:23" x14ac:dyDescent="0.3">
      <c r="A1072" t="s">
        <v>212</v>
      </c>
      <c r="H1072">
        <v>2804</v>
      </c>
      <c r="I1072">
        <v>2804</v>
      </c>
      <c r="J1072" t="s">
        <v>306</v>
      </c>
      <c r="K1072">
        <v>11</v>
      </c>
      <c r="L1072" t="s">
        <v>216</v>
      </c>
      <c r="M1072">
        <v>2023</v>
      </c>
      <c r="N1072" t="s">
        <v>211</v>
      </c>
      <c r="O1072">
        <v>12490.374</v>
      </c>
      <c r="P1072">
        <v>12490.374</v>
      </c>
      <c r="Q1072">
        <v>12490.374</v>
      </c>
      <c r="R1072">
        <v>12490.374</v>
      </c>
      <c r="S1072">
        <v>12490.374</v>
      </c>
      <c r="T1072">
        <v>12490.374</v>
      </c>
      <c r="U1072" t="s">
        <v>214</v>
      </c>
      <c r="V1072">
        <v>0</v>
      </c>
      <c r="W1072">
        <v>0</v>
      </c>
    </row>
    <row r="1073" spans="1:23" x14ac:dyDescent="0.3">
      <c r="A1073" t="s">
        <v>212</v>
      </c>
      <c r="H1073">
        <v>2804</v>
      </c>
      <c r="I1073">
        <v>2804</v>
      </c>
      <c r="J1073" t="s">
        <v>306</v>
      </c>
      <c r="K1073">
        <v>12</v>
      </c>
      <c r="L1073" t="s">
        <v>216</v>
      </c>
      <c r="M1073">
        <v>2023</v>
      </c>
      <c r="N1073" t="s">
        <v>215</v>
      </c>
      <c r="O1073">
        <v>11506.675999999999</v>
      </c>
      <c r="P1073">
        <v>11506.675999999999</v>
      </c>
      <c r="Q1073">
        <v>11506.675999999999</v>
      </c>
      <c r="R1073">
        <v>11506.675999999999</v>
      </c>
      <c r="S1073">
        <v>11506.675999999999</v>
      </c>
      <c r="T1073">
        <v>11506.675999999999</v>
      </c>
      <c r="U1073" t="s">
        <v>214</v>
      </c>
      <c r="V1073">
        <v>0</v>
      </c>
      <c r="W1073">
        <v>0</v>
      </c>
    </row>
    <row r="1074" spans="1:23" x14ac:dyDescent="0.3">
      <c r="A1074" t="s">
        <v>212</v>
      </c>
      <c r="H1074">
        <v>2804</v>
      </c>
      <c r="I1074">
        <v>2804</v>
      </c>
      <c r="J1074" t="s">
        <v>306</v>
      </c>
      <c r="K1074">
        <v>21</v>
      </c>
      <c r="L1074" t="s">
        <v>217</v>
      </c>
      <c r="M1074">
        <v>2023</v>
      </c>
      <c r="N1074" t="s">
        <v>211</v>
      </c>
      <c r="O1074">
        <v>3421074.4109999998</v>
      </c>
      <c r="P1074">
        <v>3421074.4109999998</v>
      </c>
      <c r="Q1074">
        <v>3421074.4109999998</v>
      </c>
      <c r="R1074">
        <v>3421074.4109999998</v>
      </c>
      <c r="S1074">
        <v>3421074.4109999998</v>
      </c>
      <c r="T1074">
        <v>3421074.4109999998</v>
      </c>
      <c r="U1074" t="s">
        <v>214</v>
      </c>
      <c r="V1074">
        <v>0</v>
      </c>
      <c r="W1074">
        <v>0</v>
      </c>
    </row>
    <row r="1075" spans="1:23" x14ac:dyDescent="0.3">
      <c r="A1075" t="s">
        <v>212</v>
      </c>
      <c r="H1075">
        <v>2804</v>
      </c>
      <c r="I1075">
        <v>2804</v>
      </c>
      <c r="J1075" t="s">
        <v>306</v>
      </c>
      <c r="K1075">
        <v>22</v>
      </c>
      <c r="L1075" t="s">
        <v>217</v>
      </c>
      <c r="M1075">
        <v>2023</v>
      </c>
      <c r="N1075" t="s">
        <v>215</v>
      </c>
      <c r="O1075">
        <v>3142875.8990000002</v>
      </c>
      <c r="P1075">
        <v>3142875.8990000002</v>
      </c>
      <c r="Q1075">
        <v>3142875.8990000002</v>
      </c>
      <c r="R1075">
        <v>3142875.8990000002</v>
      </c>
      <c r="S1075">
        <v>3142875.8990000002</v>
      </c>
      <c r="T1075">
        <v>3142875.8990000002</v>
      </c>
      <c r="U1075" t="s">
        <v>214</v>
      </c>
      <c r="V1075">
        <v>0</v>
      </c>
      <c r="W1075">
        <v>0</v>
      </c>
    </row>
    <row r="1076" spans="1:23" x14ac:dyDescent="0.3">
      <c r="A1076" t="s">
        <v>212</v>
      </c>
      <c r="H1076">
        <v>2804</v>
      </c>
      <c r="I1076">
        <v>2804</v>
      </c>
      <c r="J1076" t="s">
        <v>306</v>
      </c>
      <c r="K1076">
        <v>100</v>
      </c>
      <c r="L1076" t="s">
        <v>210</v>
      </c>
      <c r="M1076">
        <v>2022</v>
      </c>
      <c r="N1076" t="s">
        <v>211</v>
      </c>
      <c r="O1076">
        <v>7337.1869999999999</v>
      </c>
      <c r="P1076">
        <v>7337.1869999999999</v>
      </c>
      <c r="Q1076">
        <v>7337.1869999999999</v>
      </c>
      <c r="R1076">
        <v>7337.1869999999999</v>
      </c>
      <c r="S1076">
        <v>7337.1869999999999</v>
      </c>
      <c r="T1076">
        <v>7337.1869999999999</v>
      </c>
      <c r="U1076" t="s">
        <v>214</v>
      </c>
      <c r="V1076">
        <v>0</v>
      </c>
      <c r="W1076">
        <v>0</v>
      </c>
    </row>
    <row r="1077" spans="1:23" x14ac:dyDescent="0.3">
      <c r="A1077" t="s">
        <v>212</v>
      </c>
      <c r="H1077">
        <v>2804</v>
      </c>
      <c r="I1077">
        <v>2804</v>
      </c>
      <c r="J1077" t="s">
        <v>306</v>
      </c>
      <c r="K1077">
        <v>200</v>
      </c>
      <c r="L1077" t="s">
        <v>210</v>
      </c>
      <c r="M1077">
        <v>2022</v>
      </c>
      <c r="N1077" t="s">
        <v>215</v>
      </c>
      <c r="O1077">
        <v>6789.2911999999997</v>
      </c>
      <c r="P1077">
        <v>6789.2911999999997</v>
      </c>
      <c r="Q1077">
        <v>6789.2911999999997</v>
      </c>
      <c r="R1077">
        <v>6789.2911999999997</v>
      </c>
      <c r="S1077">
        <v>6789.2911999999997</v>
      </c>
      <c r="T1077">
        <v>6789.2911999999997</v>
      </c>
      <c r="U1077" t="s">
        <v>214</v>
      </c>
      <c r="V1077">
        <v>0</v>
      </c>
      <c r="W1077">
        <v>0</v>
      </c>
    </row>
    <row r="1078" spans="1:23" x14ac:dyDescent="0.3">
      <c r="A1078" t="s">
        <v>212</v>
      </c>
      <c r="H1078">
        <v>2804</v>
      </c>
      <c r="I1078">
        <v>2804</v>
      </c>
      <c r="J1078" t="s">
        <v>306</v>
      </c>
      <c r="K1078">
        <v>1100</v>
      </c>
      <c r="L1078" t="s">
        <v>216</v>
      </c>
      <c r="M1078">
        <v>2022</v>
      </c>
      <c r="N1078" t="s">
        <v>211</v>
      </c>
      <c r="O1078">
        <v>7337.1869999999999</v>
      </c>
      <c r="P1078">
        <v>7337.1869999999999</v>
      </c>
      <c r="Q1078">
        <v>7337.1869999999999</v>
      </c>
      <c r="R1078">
        <v>7337.1869999999999</v>
      </c>
      <c r="S1078">
        <v>7337.1869999999999</v>
      </c>
      <c r="T1078">
        <v>7337.1869999999999</v>
      </c>
      <c r="U1078" t="s">
        <v>214</v>
      </c>
      <c r="V1078">
        <v>0</v>
      </c>
      <c r="W1078">
        <v>0</v>
      </c>
    </row>
    <row r="1079" spans="1:23" x14ac:dyDescent="0.3">
      <c r="A1079" t="s">
        <v>212</v>
      </c>
      <c r="H1079">
        <v>2804</v>
      </c>
      <c r="I1079">
        <v>2804</v>
      </c>
      <c r="J1079" t="s">
        <v>306</v>
      </c>
      <c r="K1079">
        <v>1200</v>
      </c>
      <c r="L1079" t="s">
        <v>216</v>
      </c>
      <c r="M1079">
        <v>2022</v>
      </c>
      <c r="N1079" t="s">
        <v>215</v>
      </c>
      <c r="O1079">
        <v>6789.2911999999997</v>
      </c>
      <c r="P1079">
        <v>6789.2911999999997</v>
      </c>
      <c r="Q1079">
        <v>6789.2911999999997</v>
      </c>
      <c r="R1079">
        <v>6789.2911999999997</v>
      </c>
      <c r="S1079">
        <v>6789.2911999999997</v>
      </c>
      <c r="T1079">
        <v>6789.2911999999997</v>
      </c>
      <c r="U1079" t="s">
        <v>214</v>
      </c>
      <c r="V1079">
        <v>0</v>
      </c>
      <c r="W1079">
        <v>0</v>
      </c>
    </row>
    <row r="1080" spans="1:23" x14ac:dyDescent="0.3">
      <c r="A1080" t="s">
        <v>212</v>
      </c>
      <c r="H1080">
        <v>2804</v>
      </c>
      <c r="I1080">
        <v>2804</v>
      </c>
      <c r="J1080" t="s">
        <v>306</v>
      </c>
      <c r="K1080">
        <v>2100</v>
      </c>
      <c r="L1080" t="s">
        <v>217</v>
      </c>
      <c r="M1080">
        <v>2022</v>
      </c>
      <c r="N1080" t="s">
        <v>211</v>
      </c>
      <c r="O1080">
        <v>3045837.5109999999</v>
      </c>
      <c r="P1080">
        <v>3045837.5109999999</v>
      </c>
      <c r="Q1080">
        <v>3045837.5109999999</v>
      </c>
      <c r="R1080">
        <v>3045837.5109999999</v>
      </c>
      <c r="S1080">
        <v>3045837.5109999999</v>
      </c>
      <c r="T1080">
        <v>3045837.5109999999</v>
      </c>
      <c r="U1080" t="s">
        <v>214</v>
      </c>
      <c r="V1080">
        <v>254.221</v>
      </c>
      <c r="W1080">
        <v>254.221</v>
      </c>
    </row>
    <row r="1081" spans="1:23" x14ac:dyDescent="0.3">
      <c r="A1081" t="s">
        <v>212</v>
      </c>
      <c r="H1081">
        <v>2804</v>
      </c>
      <c r="I1081">
        <v>2804</v>
      </c>
      <c r="J1081" t="s">
        <v>306</v>
      </c>
      <c r="K1081">
        <v>2200</v>
      </c>
      <c r="L1081" t="s">
        <v>217</v>
      </c>
      <c r="M1081">
        <v>2022</v>
      </c>
      <c r="N1081" t="s">
        <v>215</v>
      </c>
      <c r="O1081">
        <v>2794505.5129999998</v>
      </c>
      <c r="P1081">
        <v>2794505.5129999998</v>
      </c>
      <c r="Q1081">
        <v>2794505.5129999998</v>
      </c>
      <c r="R1081">
        <v>2794505.5129999998</v>
      </c>
      <c r="S1081">
        <v>2794505.5129999998</v>
      </c>
      <c r="T1081">
        <v>2794505.5129999998</v>
      </c>
      <c r="U1081" t="s">
        <v>214</v>
      </c>
      <c r="V1081">
        <v>254.221</v>
      </c>
      <c r="W1081">
        <v>254.221</v>
      </c>
    </row>
    <row r="1082" spans="1:23" x14ac:dyDescent="0.3">
      <c r="A1082" t="s">
        <v>212</v>
      </c>
      <c r="H1082">
        <v>2805</v>
      </c>
      <c r="I1082">
        <v>2805</v>
      </c>
      <c r="J1082" t="s">
        <v>307</v>
      </c>
      <c r="K1082">
        <v>1</v>
      </c>
      <c r="L1082" t="s">
        <v>210</v>
      </c>
      <c r="M1082">
        <v>2023</v>
      </c>
      <c r="N1082" t="s">
        <v>211</v>
      </c>
      <c r="O1082">
        <v>12490.374</v>
      </c>
      <c r="P1082">
        <v>12490.374</v>
      </c>
      <c r="Q1082">
        <v>12490.374</v>
      </c>
      <c r="R1082">
        <v>12490.374</v>
      </c>
      <c r="S1082">
        <v>12490.374</v>
      </c>
      <c r="T1082">
        <v>12490.374</v>
      </c>
      <c r="U1082" t="s">
        <v>214</v>
      </c>
      <c r="V1082">
        <v>0</v>
      </c>
      <c r="W1082">
        <v>0</v>
      </c>
    </row>
    <row r="1083" spans="1:23" x14ac:dyDescent="0.3">
      <c r="A1083" t="s">
        <v>212</v>
      </c>
      <c r="H1083">
        <v>2805</v>
      </c>
      <c r="I1083">
        <v>2805</v>
      </c>
      <c r="J1083" t="s">
        <v>307</v>
      </c>
      <c r="K1083">
        <v>2</v>
      </c>
      <c r="L1083" t="s">
        <v>210</v>
      </c>
      <c r="M1083">
        <v>2023</v>
      </c>
      <c r="N1083" t="s">
        <v>215</v>
      </c>
      <c r="O1083">
        <v>11506.675999999999</v>
      </c>
      <c r="P1083">
        <v>11506.675999999999</v>
      </c>
      <c r="Q1083">
        <v>11506.675999999999</v>
      </c>
      <c r="R1083">
        <v>11506.675999999999</v>
      </c>
      <c r="S1083">
        <v>11506.675999999999</v>
      </c>
      <c r="T1083">
        <v>11506.675999999999</v>
      </c>
      <c r="U1083" t="s">
        <v>214</v>
      </c>
      <c r="V1083">
        <v>0</v>
      </c>
      <c r="W1083">
        <v>0</v>
      </c>
    </row>
    <row r="1084" spans="1:23" x14ac:dyDescent="0.3">
      <c r="A1084" t="s">
        <v>212</v>
      </c>
      <c r="H1084">
        <v>2805</v>
      </c>
      <c r="I1084">
        <v>2805</v>
      </c>
      <c r="J1084" t="s">
        <v>307</v>
      </c>
      <c r="K1084">
        <v>11</v>
      </c>
      <c r="L1084" t="s">
        <v>216</v>
      </c>
      <c r="M1084">
        <v>2023</v>
      </c>
      <c r="N1084" t="s">
        <v>211</v>
      </c>
      <c r="O1084">
        <v>12490.374</v>
      </c>
      <c r="P1084">
        <v>12490.374</v>
      </c>
      <c r="Q1084">
        <v>12490.374</v>
      </c>
      <c r="R1084">
        <v>12490.374</v>
      </c>
      <c r="S1084">
        <v>12490.374</v>
      </c>
      <c r="T1084">
        <v>12490.374</v>
      </c>
      <c r="U1084" t="s">
        <v>214</v>
      </c>
      <c r="V1084">
        <v>0</v>
      </c>
      <c r="W1084">
        <v>0</v>
      </c>
    </row>
    <row r="1085" spans="1:23" x14ac:dyDescent="0.3">
      <c r="A1085" t="s">
        <v>212</v>
      </c>
      <c r="H1085">
        <v>2805</v>
      </c>
      <c r="I1085">
        <v>2805</v>
      </c>
      <c r="J1085" t="s">
        <v>307</v>
      </c>
      <c r="K1085">
        <v>12</v>
      </c>
      <c r="L1085" t="s">
        <v>216</v>
      </c>
      <c r="M1085">
        <v>2023</v>
      </c>
      <c r="N1085" t="s">
        <v>215</v>
      </c>
      <c r="O1085">
        <v>11506.675999999999</v>
      </c>
      <c r="P1085">
        <v>11506.675999999999</v>
      </c>
      <c r="Q1085">
        <v>11506.675999999999</v>
      </c>
      <c r="R1085">
        <v>11506.675999999999</v>
      </c>
      <c r="S1085">
        <v>11506.675999999999</v>
      </c>
      <c r="T1085">
        <v>11506.675999999999</v>
      </c>
      <c r="U1085" t="s">
        <v>214</v>
      </c>
      <c r="V1085">
        <v>0</v>
      </c>
      <c r="W1085">
        <v>0</v>
      </c>
    </row>
    <row r="1086" spans="1:23" x14ac:dyDescent="0.3">
      <c r="A1086" t="s">
        <v>212</v>
      </c>
      <c r="H1086">
        <v>2805</v>
      </c>
      <c r="I1086">
        <v>2805</v>
      </c>
      <c r="J1086" t="s">
        <v>307</v>
      </c>
      <c r="K1086">
        <v>21</v>
      </c>
      <c r="L1086" t="s">
        <v>217</v>
      </c>
      <c r="M1086">
        <v>2023</v>
      </c>
      <c r="N1086" t="s">
        <v>211</v>
      </c>
      <c r="O1086">
        <v>3421074.4109999998</v>
      </c>
      <c r="P1086">
        <v>3421074.4109999998</v>
      </c>
      <c r="Q1086">
        <v>3421074.4109999998</v>
      </c>
      <c r="R1086">
        <v>3421074.4109999998</v>
      </c>
      <c r="S1086">
        <v>3421074.4109999998</v>
      </c>
      <c r="T1086">
        <v>3421074.4109999998</v>
      </c>
      <c r="U1086" t="s">
        <v>214</v>
      </c>
      <c r="V1086">
        <v>0</v>
      </c>
      <c r="W1086">
        <v>0</v>
      </c>
    </row>
    <row r="1087" spans="1:23" x14ac:dyDescent="0.3">
      <c r="A1087" t="s">
        <v>212</v>
      </c>
      <c r="H1087">
        <v>2805</v>
      </c>
      <c r="I1087">
        <v>2805</v>
      </c>
      <c r="J1087" t="s">
        <v>307</v>
      </c>
      <c r="K1087">
        <v>22</v>
      </c>
      <c r="L1087" t="s">
        <v>217</v>
      </c>
      <c r="M1087">
        <v>2023</v>
      </c>
      <c r="N1087" t="s">
        <v>215</v>
      </c>
      <c r="O1087">
        <v>3142875.8990000002</v>
      </c>
      <c r="P1087">
        <v>3142875.8990000002</v>
      </c>
      <c r="Q1087">
        <v>3142875.8990000002</v>
      </c>
      <c r="R1087">
        <v>3142875.8990000002</v>
      </c>
      <c r="S1087">
        <v>3142875.8990000002</v>
      </c>
      <c r="T1087">
        <v>3142875.8990000002</v>
      </c>
      <c r="U1087" t="s">
        <v>214</v>
      </c>
      <c r="V1087">
        <v>0</v>
      </c>
      <c r="W1087">
        <v>0</v>
      </c>
    </row>
    <row r="1088" spans="1:23" x14ac:dyDescent="0.3">
      <c r="A1088" t="s">
        <v>212</v>
      </c>
      <c r="H1088">
        <v>2805</v>
      </c>
      <c r="I1088">
        <v>2805</v>
      </c>
      <c r="J1088" t="s">
        <v>307</v>
      </c>
      <c r="K1088">
        <v>100</v>
      </c>
      <c r="L1088" t="s">
        <v>210</v>
      </c>
      <c r="M1088">
        <v>2022</v>
      </c>
      <c r="N1088" t="s">
        <v>211</v>
      </c>
      <c r="O1088">
        <v>7337.1869999999999</v>
      </c>
      <c r="P1088">
        <v>7337.1869999999999</v>
      </c>
      <c r="Q1088">
        <v>7337.1869999999999</v>
      </c>
      <c r="R1088">
        <v>7337.1869999999999</v>
      </c>
      <c r="S1088">
        <v>7337.1869999999999</v>
      </c>
      <c r="T1088">
        <v>7337.1869999999999</v>
      </c>
      <c r="U1088" t="s">
        <v>214</v>
      </c>
      <c r="V1088">
        <v>0</v>
      </c>
      <c r="W1088">
        <v>0</v>
      </c>
    </row>
    <row r="1089" spans="1:23" x14ac:dyDescent="0.3">
      <c r="A1089" t="s">
        <v>212</v>
      </c>
      <c r="H1089">
        <v>2805</v>
      </c>
      <c r="I1089">
        <v>2805</v>
      </c>
      <c r="J1089" t="s">
        <v>307</v>
      </c>
      <c r="K1089">
        <v>200</v>
      </c>
      <c r="L1089" t="s">
        <v>210</v>
      </c>
      <c r="M1089">
        <v>2022</v>
      </c>
      <c r="N1089" t="s">
        <v>215</v>
      </c>
      <c r="O1089">
        <v>6789.2911999999997</v>
      </c>
      <c r="P1089">
        <v>6789.2911999999997</v>
      </c>
      <c r="Q1089">
        <v>6789.2911999999997</v>
      </c>
      <c r="R1089">
        <v>6789.2911999999997</v>
      </c>
      <c r="S1089">
        <v>6789.2911999999997</v>
      </c>
      <c r="T1089">
        <v>6789.2911999999997</v>
      </c>
      <c r="U1089" t="s">
        <v>214</v>
      </c>
      <c r="V1089">
        <v>0</v>
      </c>
      <c r="W1089">
        <v>0</v>
      </c>
    </row>
    <row r="1090" spans="1:23" x14ac:dyDescent="0.3">
      <c r="A1090" t="s">
        <v>212</v>
      </c>
      <c r="H1090">
        <v>2805</v>
      </c>
      <c r="I1090">
        <v>2805</v>
      </c>
      <c r="J1090" t="s">
        <v>307</v>
      </c>
      <c r="K1090">
        <v>1100</v>
      </c>
      <c r="L1090" t="s">
        <v>216</v>
      </c>
      <c r="M1090">
        <v>2022</v>
      </c>
      <c r="N1090" t="s">
        <v>211</v>
      </c>
      <c r="O1090">
        <v>7337.1869999999999</v>
      </c>
      <c r="P1090">
        <v>7337.1869999999999</v>
      </c>
      <c r="Q1090">
        <v>7337.1869999999999</v>
      </c>
      <c r="R1090">
        <v>7337.1869999999999</v>
      </c>
      <c r="S1090">
        <v>7337.1869999999999</v>
      </c>
      <c r="T1090">
        <v>7337.1869999999999</v>
      </c>
      <c r="U1090" t="s">
        <v>214</v>
      </c>
      <c r="V1090">
        <v>0</v>
      </c>
      <c r="W1090">
        <v>0</v>
      </c>
    </row>
    <row r="1091" spans="1:23" x14ac:dyDescent="0.3">
      <c r="A1091" t="s">
        <v>212</v>
      </c>
      <c r="H1091">
        <v>2805</v>
      </c>
      <c r="I1091">
        <v>2805</v>
      </c>
      <c r="J1091" t="s">
        <v>307</v>
      </c>
      <c r="K1091">
        <v>1200</v>
      </c>
      <c r="L1091" t="s">
        <v>216</v>
      </c>
      <c r="M1091">
        <v>2022</v>
      </c>
      <c r="N1091" t="s">
        <v>215</v>
      </c>
      <c r="O1091">
        <v>6789.2911999999997</v>
      </c>
      <c r="P1091">
        <v>6789.2911999999997</v>
      </c>
      <c r="Q1091">
        <v>6789.2911999999997</v>
      </c>
      <c r="R1091">
        <v>6789.2911999999997</v>
      </c>
      <c r="S1091">
        <v>6789.2911999999997</v>
      </c>
      <c r="T1091">
        <v>6789.2911999999997</v>
      </c>
      <c r="U1091" t="s">
        <v>214</v>
      </c>
      <c r="V1091">
        <v>0</v>
      </c>
      <c r="W1091">
        <v>0</v>
      </c>
    </row>
    <row r="1092" spans="1:23" x14ac:dyDescent="0.3">
      <c r="A1092" t="s">
        <v>212</v>
      </c>
      <c r="H1092">
        <v>2805</v>
      </c>
      <c r="I1092">
        <v>2805</v>
      </c>
      <c r="J1092" t="s">
        <v>307</v>
      </c>
      <c r="K1092">
        <v>2100</v>
      </c>
      <c r="L1092" t="s">
        <v>217</v>
      </c>
      <c r="M1092">
        <v>2022</v>
      </c>
      <c r="N1092" t="s">
        <v>211</v>
      </c>
      <c r="O1092">
        <v>3045837.5109999999</v>
      </c>
      <c r="P1092">
        <v>3045837.5109999999</v>
      </c>
      <c r="Q1092">
        <v>3045837.5109999999</v>
      </c>
      <c r="R1092">
        <v>3045837.5109999999</v>
      </c>
      <c r="S1092">
        <v>3045837.5109999999</v>
      </c>
      <c r="T1092">
        <v>3045837.5109999999</v>
      </c>
      <c r="U1092" t="s">
        <v>214</v>
      </c>
      <c r="V1092">
        <v>-184.905</v>
      </c>
      <c r="W1092">
        <v>-184.905</v>
      </c>
    </row>
    <row r="1093" spans="1:23" x14ac:dyDescent="0.3">
      <c r="A1093" t="s">
        <v>212</v>
      </c>
      <c r="H1093">
        <v>2805</v>
      </c>
      <c r="I1093">
        <v>2805</v>
      </c>
      <c r="J1093" t="s">
        <v>307</v>
      </c>
      <c r="K1093">
        <v>2200</v>
      </c>
      <c r="L1093" t="s">
        <v>217</v>
      </c>
      <c r="M1093">
        <v>2022</v>
      </c>
      <c r="N1093" t="s">
        <v>215</v>
      </c>
      <c r="O1093">
        <v>2794505.5129999998</v>
      </c>
      <c r="P1093">
        <v>2794505.5129999998</v>
      </c>
      <c r="Q1093">
        <v>2794505.5129999998</v>
      </c>
      <c r="R1093">
        <v>2794505.5129999998</v>
      </c>
      <c r="S1093">
        <v>2794505.5129999998</v>
      </c>
      <c r="T1093">
        <v>2794505.5129999998</v>
      </c>
      <c r="U1093" t="s">
        <v>214</v>
      </c>
      <c r="V1093">
        <v>-184.905</v>
      </c>
      <c r="W1093">
        <v>-184.905</v>
      </c>
    </row>
    <row r="1094" spans="1:23" x14ac:dyDescent="0.3">
      <c r="A1094" t="s">
        <v>212</v>
      </c>
      <c r="H1094">
        <v>2850</v>
      </c>
      <c r="I1094">
        <v>2850</v>
      </c>
      <c r="J1094" t="s">
        <v>308</v>
      </c>
      <c r="K1094">
        <v>1</v>
      </c>
      <c r="L1094" t="s">
        <v>210</v>
      </c>
      <c r="M1094">
        <v>2023</v>
      </c>
      <c r="N1094" t="s">
        <v>211</v>
      </c>
      <c r="O1094">
        <v>12490.374</v>
      </c>
      <c r="P1094">
        <v>12490.374</v>
      </c>
      <c r="Q1094">
        <v>12490.374</v>
      </c>
      <c r="R1094">
        <v>12490.374</v>
      </c>
      <c r="S1094">
        <v>12490.374</v>
      </c>
      <c r="T1094">
        <v>12490.374</v>
      </c>
      <c r="U1094" t="s">
        <v>214</v>
      </c>
      <c r="V1094">
        <v>0</v>
      </c>
      <c r="W1094">
        <v>0</v>
      </c>
    </row>
    <row r="1095" spans="1:23" x14ac:dyDescent="0.3">
      <c r="A1095" t="s">
        <v>212</v>
      </c>
      <c r="H1095">
        <v>2850</v>
      </c>
      <c r="I1095">
        <v>2850</v>
      </c>
      <c r="J1095" t="s">
        <v>308</v>
      </c>
      <c r="K1095">
        <v>2</v>
      </c>
      <c r="L1095" t="s">
        <v>210</v>
      </c>
      <c r="M1095">
        <v>2023</v>
      </c>
      <c r="N1095" t="s">
        <v>215</v>
      </c>
      <c r="O1095">
        <v>11506.675999999999</v>
      </c>
      <c r="P1095">
        <v>11506.675999999999</v>
      </c>
      <c r="Q1095">
        <v>11506.675999999999</v>
      </c>
      <c r="R1095">
        <v>11506.675999999999</v>
      </c>
      <c r="S1095">
        <v>11506.675999999999</v>
      </c>
      <c r="T1095">
        <v>11506.675999999999</v>
      </c>
      <c r="U1095" t="s">
        <v>214</v>
      </c>
      <c r="V1095">
        <v>0</v>
      </c>
      <c r="W1095">
        <v>0</v>
      </c>
    </row>
    <row r="1096" spans="1:23" x14ac:dyDescent="0.3">
      <c r="A1096" t="s">
        <v>212</v>
      </c>
      <c r="H1096">
        <v>2850</v>
      </c>
      <c r="I1096">
        <v>2850</v>
      </c>
      <c r="J1096" t="s">
        <v>308</v>
      </c>
      <c r="K1096">
        <v>11</v>
      </c>
      <c r="L1096" t="s">
        <v>216</v>
      </c>
      <c r="M1096">
        <v>2023</v>
      </c>
      <c r="N1096" t="s">
        <v>211</v>
      </c>
      <c r="O1096">
        <v>12490.374</v>
      </c>
      <c r="P1096">
        <v>12490.374</v>
      </c>
      <c r="Q1096">
        <v>12490.374</v>
      </c>
      <c r="R1096">
        <v>12490.374</v>
      </c>
      <c r="S1096">
        <v>12490.374</v>
      </c>
      <c r="T1096">
        <v>12490.374</v>
      </c>
      <c r="U1096" t="s">
        <v>214</v>
      </c>
      <c r="V1096">
        <v>0</v>
      </c>
      <c r="W1096">
        <v>0</v>
      </c>
    </row>
    <row r="1097" spans="1:23" x14ac:dyDescent="0.3">
      <c r="A1097" t="s">
        <v>212</v>
      </c>
      <c r="H1097">
        <v>2850</v>
      </c>
      <c r="I1097">
        <v>2850</v>
      </c>
      <c r="J1097" t="s">
        <v>308</v>
      </c>
      <c r="K1097">
        <v>12</v>
      </c>
      <c r="L1097" t="s">
        <v>216</v>
      </c>
      <c r="M1097">
        <v>2023</v>
      </c>
      <c r="N1097" t="s">
        <v>215</v>
      </c>
      <c r="O1097">
        <v>11506.675999999999</v>
      </c>
      <c r="P1097">
        <v>11506.675999999999</v>
      </c>
      <c r="Q1097">
        <v>11506.675999999999</v>
      </c>
      <c r="R1097">
        <v>11506.675999999999</v>
      </c>
      <c r="S1097">
        <v>11506.675999999999</v>
      </c>
      <c r="T1097">
        <v>11506.675999999999</v>
      </c>
      <c r="U1097" t="s">
        <v>214</v>
      </c>
      <c r="V1097">
        <v>0</v>
      </c>
      <c r="W1097">
        <v>0</v>
      </c>
    </row>
    <row r="1098" spans="1:23" x14ac:dyDescent="0.3">
      <c r="A1098" t="s">
        <v>212</v>
      </c>
      <c r="H1098">
        <v>2850</v>
      </c>
      <c r="I1098">
        <v>2850</v>
      </c>
      <c r="J1098" t="s">
        <v>308</v>
      </c>
      <c r="K1098">
        <v>21</v>
      </c>
      <c r="L1098" t="s">
        <v>217</v>
      </c>
      <c r="M1098">
        <v>2023</v>
      </c>
      <c r="N1098" t="s">
        <v>211</v>
      </c>
      <c r="O1098">
        <v>3421074.4109999998</v>
      </c>
      <c r="P1098">
        <v>3421074.4109999998</v>
      </c>
      <c r="Q1098">
        <v>3421074.4109999998</v>
      </c>
      <c r="R1098">
        <v>3421074.4109999998</v>
      </c>
      <c r="S1098">
        <v>3421074.4109999998</v>
      </c>
      <c r="T1098">
        <v>3421074.4109999998</v>
      </c>
      <c r="U1098" t="s">
        <v>214</v>
      </c>
      <c r="V1098">
        <v>13.881</v>
      </c>
      <c r="W1098">
        <v>13.881</v>
      </c>
    </row>
    <row r="1099" spans="1:23" x14ac:dyDescent="0.3">
      <c r="A1099" t="s">
        <v>212</v>
      </c>
      <c r="H1099">
        <v>2850</v>
      </c>
      <c r="I1099">
        <v>2850</v>
      </c>
      <c r="J1099" t="s">
        <v>308</v>
      </c>
      <c r="K1099">
        <v>22</v>
      </c>
      <c r="L1099" t="s">
        <v>217</v>
      </c>
      <c r="M1099">
        <v>2023</v>
      </c>
      <c r="N1099" t="s">
        <v>215</v>
      </c>
      <c r="O1099">
        <v>3142875.8990000002</v>
      </c>
      <c r="P1099">
        <v>3142875.8990000002</v>
      </c>
      <c r="Q1099">
        <v>3142875.8990000002</v>
      </c>
      <c r="R1099">
        <v>3142875.8990000002</v>
      </c>
      <c r="S1099">
        <v>3142875.8990000002</v>
      </c>
      <c r="T1099">
        <v>3142875.8990000002</v>
      </c>
      <c r="U1099" t="s">
        <v>214</v>
      </c>
      <c r="V1099">
        <v>13.743564360000001</v>
      </c>
      <c r="W1099">
        <v>13.743564360000001</v>
      </c>
    </row>
    <row r="1100" spans="1:23" x14ac:dyDescent="0.3">
      <c r="A1100" t="s">
        <v>212</v>
      </c>
      <c r="H1100">
        <v>2850</v>
      </c>
      <c r="I1100">
        <v>2850</v>
      </c>
      <c r="J1100" t="s">
        <v>308</v>
      </c>
      <c r="K1100">
        <v>100</v>
      </c>
      <c r="L1100" t="s">
        <v>210</v>
      </c>
      <c r="M1100">
        <v>2022</v>
      </c>
      <c r="N1100" t="s">
        <v>211</v>
      </c>
      <c r="O1100">
        <v>7337.1869999999999</v>
      </c>
      <c r="P1100">
        <v>7337.1869999999999</v>
      </c>
      <c r="Q1100">
        <v>7337.1869999999999</v>
      </c>
      <c r="R1100">
        <v>7337.1869999999999</v>
      </c>
      <c r="S1100">
        <v>7337.1869999999999</v>
      </c>
      <c r="T1100">
        <v>7337.1869999999999</v>
      </c>
      <c r="U1100" t="s">
        <v>214</v>
      </c>
      <c r="V1100">
        <v>0</v>
      </c>
      <c r="W1100">
        <v>0</v>
      </c>
    </row>
    <row r="1101" spans="1:23" x14ac:dyDescent="0.3">
      <c r="A1101" t="s">
        <v>212</v>
      </c>
      <c r="H1101">
        <v>2850</v>
      </c>
      <c r="I1101">
        <v>2850</v>
      </c>
      <c r="J1101" t="s">
        <v>308</v>
      </c>
      <c r="K1101">
        <v>200</v>
      </c>
      <c r="L1101" t="s">
        <v>210</v>
      </c>
      <c r="M1101">
        <v>2022</v>
      </c>
      <c r="N1101" t="s">
        <v>215</v>
      </c>
      <c r="O1101">
        <v>6789.2911999999997</v>
      </c>
      <c r="P1101">
        <v>6789.2911999999997</v>
      </c>
      <c r="Q1101">
        <v>6789.2911999999997</v>
      </c>
      <c r="R1101">
        <v>6789.2911999999997</v>
      </c>
      <c r="S1101">
        <v>6789.2911999999997</v>
      </c>
      <c r="T1101">
        <v>6789.2911999999997</v>
      </c>
      <c r="U1101" t="s">
        <v>214</v>
      </c>
      <c r="V1101">
        <v>0</v>
      </c>
      <c r="W1101">
        <v>0</v>
      </c>
    </row>
    <row r="1102" spans="1:23" x14ac:dyDescent="0.3">
      <c r="A1102" t="s">
        <v>212</v>
      </c>
      <c r="H1102">
        <v>2850</v>
      </c>
      <c r="I1102">
        <v>2850</v>
      </c>
      <c r="J1102" t="s">
        <v>308</v>
      </c>
      <c r="K1102">
        <v>1100</v>
      </c>
      <c r="L1102" t="s">
        <v>216</v>
      </c>
      <c r="M1102">
        <v>2022</v>
      </c>
      <c r="N1102" t="s">
        <v>211</v>
      </c>
      <c r="O1102">
        <v>7337.1869999999999</v>
      </c>
      <c r="P1102">
        <v>7337.1869999999999</v>
      </c>
      <c r="Q1102">
        <v>7337.1869999999999</v>
      </c>
      <c r="R1102">
        <v>7337.1869999999999</v>
      </c>
      <c r="S1102">
        <v>7337.1869999999999</v>
      </c>
      <c r="T1102">
        <v>7337.1869999999999</v>
      </c>
      <c r="U1102" t="s">
        <v>214</v>
      </c>
      <c r="V1102">
        <v>0</v>
      </c>
      <c r="W1102">
        <v>0</v>
      </c>
    </row>
    <row r="1103" spans="1:23" x14ac:dyDescent="0.3">
      <c r="A1103" t="s">
        <v>212</v>
      </c>
      <c r="H1103">
        <v>2850</v>
      </c>
      <c r="I1103">
        <v>2850</v>
      </c>
      <c r="J1103" t="s">
        <v>308</v>
      </c>
      <c r="K1103">
        <v>1200</v>
      </c>
      <c r="L1103" t="s">
        <v>216</v>
      </c>
      <c r="M1103">
        <v>2022</v>
      </c>
      <c r="N1103" t="s">
        <v>215</v>
      </c>
      <c r="O1103">
        <v>6789.2911999999997</v>
      </c>
      <c r="P1103">
        <v>6789.2911999999997</v>
      </c>
      <c r="Q1103">
        <v>6789.2911999999997</v>
      </c>
      <c r="R1103">
        <v>6789.2911999999997</v>
      </c>
      <c r="S1103">
        <v>6789.2911999999997</v>
      </c>
      <c r="T1103">
        <v>6789.2911999999997</v>
      </c>
      <c r="U1103" t="s">
        <v>214</v>
      </c>
      <c r="V1103">
        <v>0</v>
      </c>
      <c r="W1103">
        <v>0</v>
      </c>
    </row>
    <row r="1104" spans="1:23" x14ac:dyDescent="0.3">
      <c r="A1104" t="s">
        <v>212</v>
      </c>
      <c r="H1104">
        <v>2850</v>
      </c>
      <c r="I1104">
        <v>2850</v>
      </c>
      <c r="J1104" t="s">
        <v>308</v>
      </c>
      <c r="K1104">
        <v>2100</v>
      </c>
      <c r="L1104" t="s">
        <v>217</v>
      </c>
      <c r="M1104">
        <v>2022</v>
      </c>
      <c r="N1104" t="s">
        <v>211</v>
      </c>
      <c r="O1104">
        <v>3045837.5109999999</v>
      </c>
      <c r="P1104">
        <v>3045837.5109999999</v>
      </c>
      <c r="Q1104">
        <v>3045837.5109999999</v>
      </c>
      <c r="R1104">
        <v>3045837.5109999999</v>
      </c>
      <c r="S1104">
        <v>3045837.5109999999</v>
      </c>
      <c r="T1104">
        <v>3045837.5109999999</v>
      </c>
      <c r="U1104" t="s">
        <v>214</v>
      </c>
      <c r="V1104">
        <v>0</v>
      </c>
      <c r="W1104">
        <v>0</v>
      </c>
    </row>
    <row r="1105" spans="1:23" x14ac:dyDescent="0.3">
      <c r="A1105" t="s">
        <v>212</v>
      </c>
      <c r="H1105">
        <v>2850</v>
      </c>
      <c r="I1105">
        <v>2850</v>
      </c>
      <c r="J1105" t="s">
        <v>308</v>
      </c>
      <c r="K1105">
        <v>2200</v>
      </c>
      <c r="L1105" t="s">
        <v>217</v>
      </c>
      <c r="M1105">
        <v>2022</v>
      </c>
      <c r="N1105" t="s">
        <v>215</v>
      </c>
      <c r="O1105">
        <v>2794505.5129999998</v>
      </c>
      <c r="P1105">
        <v>2794505.5129999998</v>
      </c>
      <c r="Q1105">
        <v>2794505.5129999998</v>
      </c>
      <c r="R1105">
        <v>2794505.5129999998</v>
      </c>
      <c r="S1105">
        <v>2794505.5129999998</v>
      </c>
      <c r="T1105">
        <v>2794505.5129999998</v>
      </c>
      <c r="U1105" t="s">
        <v>214</v>
      </c>
      <c r="V1105">
        <v>0</v>
      </c>
      <c r="W1105">
        <v>0</v>
      </c>
    </row>
    <row r="1106" spans="1:23" x14ac:dyDescent="0.3">
      <c r="A1106" t="s">
        <v>212</v>
      </c>
      <c r="H1106">
        <v>2852</v>
      </c>
      <c r="I1106">
        <v>2852</v>
      </c>
      <c r="J1106" t="s">
        <v>309</v>
      </c>
      <c r="K1106">
        <v>1</v>
      </c>
      <c r="L1106" t="s">
        <v>210</v>
      </c>
      <c r="M1106">
        <v>2023</v>
      </c>
      <c r="N1106" t="s">
        <v>211</v>
      </c>
      <c r="O1106">
        <v>12490.374</v>
      </c>
      <c r="P1106">
        <v>12490.374</v>
      </c>
      <c r="Q1106">
        <v>12490.374</v>
      </c>
      <c r="R1106">
        <v>12490.374</v>
      </c>
      <c r="S1106">
        <v>12490.374</v>
      </c>
      <c r="T1106">
        <v>12490.374</v>
      </c>
      <c r="U1106" t="s">
        <v>214</v>
      </c>
      <c r="V1106">
        <v>0</v>
      </c>
      <c r="W1106">
        <v>0</v>
      </c>
    </row>
    <row r="1107" spans="1:23" x14ac:dyDescent="0.3">
      <c r="A1107" t="s">
        <v>212</v>
      </c>
      <c r="H1107">
        <v>2852</v>
      </c>
      <c r="I1107">
        <v>2852</v>
      </c>
      <c r="J1107" t="s">
        <v>309</v>
      </c>
      <c r="K1107">
        <v>2</v>
      </c>
      <c r="L1107" t="s">
        <v>210</v>
      </c>
      <c r="M1107">
        <v>2023</v>
      </c>
      <c r="N1107" t="s">
        <v>215</v>
      </c>
      <c r="O1107">
        <v>11506.675999999999</v>
      </c>
      <c r="P1107">
        <v>11506.675999999999</v>
      </c>
      <c r="Q1107">
        <v>11506.675999999999</v>
      </c>
      <c r="R1107">
        <v>11506.675999999999</v>
      </c>
      <c r="S1107">
        <v>11506.675999999999</v>
      </c>
      <c r="T1107">
        <v>11506.675999999999</v>
      </c>
      <c r="U1107" t="s">
        <v>214</v>
      </c>
      <c r="V1107">
        <v>0</v>
      </c>
      <c r="W1107">
        <v>0</v>
      </c>
    </row>
    <row r="1108" spans="1:23" x14ac:dyDescent="0.3">
      <c r="A1108" t="s">
        <v>212</v>
      </c>
      <c r="H1108">
        <v>2852</v>
      </c>
      <c r="I1108">
        <v>2852</v>
      </c>
      <c r="J1108" t="s">
        <v>309</v>
      </c>
      <c r="K1108">
        <v>11</v>
      </c>
      <c r="L1108" t="s">
        <v>216</v>
      </c>
      <c r="M1108">
        <v>2023</v>
      </c>
      <c r="N1108" t="s">
        <v>211</v>
      </c>
      <c r="O1108">
        <v>12490.374</v>
      </c>
      <c r="P1108">
        <v>12490.374</v>
      </c>
      <c r="Q1108">
        <v>12490.374</v>
      </c>
      <c r="R1108">
        <v>12490.374</v>
      </c>
      <c r="S1108">
        <v>12490.374</v>
      </c>
      <c r="T1108">
        <v>12490.374</v>
      </c>
      <c r="U1108" t="s">
        <v>214</v>
      </c>
      <c r="V1108">
        <v>0</v>
      </c>
      <c r="W1108">
        <v>0</v>
      </c>
    </row>
    <row r="1109" spans="1:23" x14ac:dyDescent="0.3">
      <c r="A1109" t="s">
        <v>212</v>
      </c>
      <c r="H1109">
        <v>2852</v>
      </c>
      <c r="I1109">
        <v>2852</v>
      </c>
      <c r="J1109" t="s">
        <v>309</v>
      </c>
      <c r="K1109">
        <v>12</v>
      </c>
      <c r="L1109" t="s">
        <v>216</v>
      </c>
      <c r="M1109">
        <v>2023</v>
      </c>
      <c r="N1109" t="s">
        <v>215</v>
      </c>
      <c r="O1109">
        <v>11506.675999999999</v>
      </c>
      <c r="P1109">
        <v>11506.675999999999</v>
      </c>
      <c r="Q1109">
        <v>11506.675999999999</v>
      </c>
      <c r="R1109">
        <v>11506.675999999999</v>
      </c>
      <c r="S1109">
        <v>11506.675999999999</v>
      </c>
      <c r="T1109">
        <v>11506.675999999999</v>
      </c>
      <c r="U1109" t="s">
        <v>214</v>
      </c>
      <c r="V1109">
        <v>0</v>
      </c>
      <c r="W1109">
        <v>0</v>
      </c>
    </row>
    <row r="1110" spans="1:23" x14ac:dyDescent="0.3">
      <c r="A1110" t="s">
        <v>212</v>
      </c>
      <c r="H1110">
        <v>2852</v>
      </c>
      <c r="I1110">
        <v>2852</v>
      </c>
      <c r="J1110" t="s">
        <v>309</v>
      </c>
      <c r="K1110">
        <v>21</v>
      </c>
      <c r="L1110" t="s">
        <v>217</v>
      </c>
      <c r="M1110">
        <v>2023</v>
      </c>
      <c r="N1110" t="s">
        <v>211</v>
      </c>
      <c r="O1110">
        <v>3421074.4109999998</v>
      </c>
      <c r="P1110">
        <v>3421074.4109999998</v>
      </c>
      <c r="Q1110">
        <v>3421074.4109999998</v>
      </c>
      <c r="R1110">
        <v>3421074.4109999998</v>
      </c>
      <c r="S1110">
        <v>3421074.4109999998</v>
      </c>
      <c r="T1110">
        <v>3421074.4109999998</v>
      </c>
      <c r="U1110" t="s">
        <v>214</v>
      </c>
      <c r="V1110">
        <v>576.63400000000001</v>
      </c>
      <c r="W1110">
        <v>576.63400000000001</v>
      </c>
    </row>
    <row r="1111" spans="1:23" x14ac:dyDescent="0.3">
      <c r="A1111" t="s">
        <v>212</v>
      </c>
      <c r="H1111">
        <v>2852</v>
      </c>
      <c r="I1111">
        <v>2852</v>
      </c>
      <c r="J1111" t="s">
        <v>309</v>
      </c>
      <c r="K1111">
        <v>22</v>
      </c>
      <c r="L1111" t="s">
        <v>217</v>
      </c>
      <c r="M1111">
        <v>2023</v>
      </c>
      <c r="N1111" t="s">
        <v>215</v>
      </c>
      <c r="O1111">
        <v>3142875.8990000002</v>
      </c>
      <c r="P1111">
        <v>3142875.8990000002</v>
      </c>
      <c r="Q1111">
        <v>3142875.8990000002</v>
      </c>
      <c r="R1111">
        <v>3142875.8990000002</v>
      </c>
      <c r="S1111">
        <v>3142875.8990000002</v>
      </c>
      <c r="T1111">
        <v>3142875.8990000002</v>
      </c>
      <c r="U1111" t="s">
        <v>214</v>
      </c>
      <c r="V1111">
        <v>570.92475249999995</v>
      </c>
      <c r="W1111">
        <v>570.92475249999995</v>
      </c>
    </row>
    <row r="1112" spans="1:23" x14ac:dyDescent="0.3">
      <c r="A1112" t="s">
        <v>212</v>
      </c>
      <c r="H1112">
        <v>2852</v>
      </c>
      <c r="I1112">
        <v>2852</v>
      </c>
      <c r="J1112" t="s">
        <v>309</v>
      </c>
      <c r="K1112">
        <v>100</v>
      </c>
      <c r="L1112" t="s">
        <v>210</v>
      </c>
      <c r="M1112">
        <v>2022</v>
      </c>
      <c r="N1112" t="s">
        <v>211</v>
      </c>
      <c r="O1112">
        <v>7337.1869999999999</v>
      </c>
      <c r="P1112">
        <v>7337.1869999999999</v>
      </c>
      <c r="Q1112">
        <v>7337.1869999999999</v>
      </c>
      <c r="R1112">
        <v>7337.1869999999999</v>
      </c>
      <c r="S1112">
        <v>7337.1869999999999</v>
      </c>
      <c r="T1112">
        <v>7337.1869999999999</v>
      </c>
      <c r="U1112" t="s">
        <v>214</v>
      </c>
      <c r="V1112">
        <v>0</v>
      </c>
      <c r="W1112">
        <v>0</v>
      </c>
    </row>
    <row r="1113" spans="1:23" x14ac:dyDescent="0.3">
      <c r="A1113" t="s">
        <v>212</v>
      </c>
      <c r="H1113">
        <v>2852</v>
      </c>
      <c r="I1113">
        <v>2852</v>
      </c>
      <c r="J1113" t="s">
        <v>309</v>
      </c>
      <c r="K1113">
        <v>200</v>
      </c>
      <c r="L1113" t="s">
        <v>210</v>
      </c>
      <c r="M1113">
        <v>2022</v>
      </c>
      <c r="N1113" t="s">
        <v>215</v>
      </c>
      <c r="O1113">
        <v>6789.2911999999997</v>
      </c>
      <c r="P1113">
        <v>6789.2911999999997</v>
      </c>
      <c r="Q1113">
        <v>6789.2911999999997</v>
      </c>
      <c r="R1113">
        <v>6789.2911999999997</v>
      </c>
      <c r="S1113">
        <v>6789.2911999999997</v>
      </c>
      <c r="T1113">
        <v>6789.2911999999997</v>
      </c>
      <c r="U1113" t="s">
        <v>214</v>
      </c>
      <c r="V1113">
        <v>0</v>
      </c>
      <c r="W1113">
        <v>0</v>
      </c>
    </row>
    <row r="1114" spans="1:23" x14ac:dyDescent="0.3">
      <c r="A1114" t="s">
        <v>212</v>
      </c>
      <c r="H1114">
        <v>2852</v>
      </c>
      <c r="I1114">
        <v>2852</v>
      </c>
      <c r="J1114" t="s">
        <v>309</v>
      </c>
      <c r="K1114">
        <v>1100</v>
      </c>
      <c r="L1114" t="s">
        <v>216</v>
      </c>
      <c r="M1114">
        <v>2022</v>
      </c>
      <c r="N1114" t="s">
        <v>211</v>
      </c>
      <c r="O1114">
        <v>7337.1869999999999</v>
      </c>
      <c r="P1114">
        <v>7337.1869999999999</v>
      </c>
      <c r="Q1114">
        <v>7337.1869999999999</v>
      </c>
      <c r="R1114">
        <v>7337.1869999999999</v>
      </c>
      <c r="S1114">
        <v>7337.1869999999999</v>
      </c>
      <c r="T1114">
        <v>7337.1869999999999</v>
      </c>
      <c r="U1114" t="s">
        <v>214</v>
      </c>
      <c r="V1114">
        <v>0</v>
      </c>
      <c r="W1114">
        <v>0</v>
      </c>
    </row>
    <row r="1115" spans="1:23" x14ac:dyDescent="0.3">
      <c r="A1115" t="s">
        <v>212</v>
      </c>
      <c r="H1115">
        <v>2852</v>
      </c>
      <c r="I1115">
        <v>2852</v>
      </c>
      <c r="J1115" t="s">
        <v>309</v>
      </c>
      <c r="K1115">
        <v>1200</v>
      </c>
      <c r="L1115" t="s">
        <v>216</v>
      </c>
      <c r="M1115">
        <v>2022</v>
      </c>
      <c r="N1115" t="s">
        <v>215</v>
      </c>
      <c r="O1115">
        <v>6789.2911999999997</v>
      </c>
      <c r="P1115">
        <v>6789.2911999999997</v>
      </c>
      <c r="Q1115">
        <v>6789.2911999999997</v>
      </c>
      <c r="R1115">
        <v>6789.2911999999997</v>
      </c>
      <c r="S1115">
        <v>6789.2911999999997</v>
      </c>
      <c r="T1115">
        <v>6789.2911999999997</v>
      </c>
      <c r="U1115" t="s">
        <v>214</v>
      </c>
      <c r="V1115">
        <v>0</v>
      </c>
      <c r="W1115">
        <v>0</v>
      </c>
    </row>
    <row r="1116" spans="1:23" x14ac:dyDescent="0.3">
      <c r="A1116" t="s">
        <v>212</v>
      </c>
      <c r="H1116">
        <v>2852</v>
      </c>
      <c r="I1116">
        <v>2852</v>
      </c>
      <c r="J1116" t="s">
        <v>309</v>
      </c>
      <c r="K1116">
        <v>2100</v>
      </c>
      <c r="L1116" t="s">
        <v>217</v>
      </c>
      <c r="M1116">
        <v>2022</v>
      </c>
      <c r="N1116" t="s">
        <v>211</v>
      </c>
      <c r="O1116">
        <v>3045837.5109999999</v>
      </c>
      <c r="P1116">
        <v>3045837.5109999999</v>
      </c>
      <c r="Q1116">
        <v>3045837.5109999999</v>
      </c>
      <c r="R1116">
        <v>3045837.5109999999</v>
      </c>
      <c r="S1116">
        <v>3045837.5109999999</v>
      </c>
      <c r="T1116">
        <v>3045837.5109999999</v>
      </c>
      <c r="U1116" t="s">
        <v>214</v>
      </c>
      <c r="V1116">
        <v>920.95799999999997</v>
      </c>
      <c r="W1116">
        <v>920.95799999999997</v>
      </c>
    </row>
    <row r="1117" spans="1:23" x14ac:dyDescent="0.3">
      <c r="A1117" t="s">
        <v>212</v>
      </c>
      <c r="H1117">
        <v>2852</v>
      </c>
      <c r="I1117">
        <v>2852</v>
      </c>
      <c r="J1117" t="s">
        <v>309</v>
      </c>
      <c r="K1117">
        <v>2200</v>
      </c>
      <c r="L1117" t="s">
        <v>217</v>
      </c>
      <c r="M1117">
        <v>2022</v>
      </c>
      <c r="N1117" t="s">
        <v>215</v>
      </c>
      <c r="O1117">
        <v>2794505.5129999998</v>
      </c>
      <c r="P1117">
        <v>2794505.5129999998</v>
      </c>
      <c r="Q1117">
        <v>2794505.5129999998</v>
      </c>
      <c r="R1117">
        <v>2794505.5129999998</v>
      </c>
      <c r="S1117">
        <v>2794505.5129999998</v>
      </c>
      <c r="T1117">
        <v>2794505.5129999998</v>
      </c>
      <c r="U1117" t="s">
        <v>214</v>
      </c>
      <c r="V1117">
        <v>911.83960400000001</v>
      </c>
      <c r="W1117">
        <v>911.83960400000001</v>
      </c>
    </row>
    <row r="1118" spans="1:23" x14ac:dyDescent="0.3">
      <c r="A1118" t="s">
        <v>212</v>
      </c>
      <c r="H1118">
        <v>2853</v>
      </c>
      <c r="I1118">
        <v>2853</v>
      </c>
      <c r="J1118" t="s">
        <v>310</v>
      </c>
      <c r="K1118">
        <v>1</v>
      </c>
      <c r="L1118" t="s">
        <v>210</v>
      </c>
      <c r="M1118">
        <v>2023</v>
      </c>
      <c r="N1118" t="s">
        <v>211</v>
      </c>
      <c r="O1118">
        <v>12490.374</v>
      </c>
      <c r="P1118">
        <v>12490.374</v>
      </c>
      <c r="Q1118">
        <v>12490.374</v>
      </c>
      <c r="R1118">
        <v>12490.374</v>
      </c>
      <c r="S1118">
        <v>12490.374</v>
      </c>
      <c r="T1118">
        <v>12490.374</v>
      </c>
      <c r="U1118" t="s">
        <v>214</v>
      </c>
      <c r="V1118">
        <v>0</v>
      </c>
      <c r="W1118">
        <v>0</v>
      </c>
    </row>
    <row r="1119" spans="1:23" x14ac:dyDescent="0.3">
      <c r="A1119" t="s">
        <v>212</v>
      </c>
      <c r="H1119">
        <v>2853</v>
      </c>
      <c r="I1119">
        <v>2853</v>
      </c>
      <c r="J1119" t="s">
        <v>310</v>
      </c>
      <c r="K1119">
        <v>2</v>
      </c>
      <c r="L1119" t="s">
        <v>210</v>
      </c>
      <c r="M1119">
        <v>2023</v>
      </c>
      <c r="N1119" t="s">
        <v>215</v>
      </c>
      <c r="O1119">
        <v>11506.675999999999</v>
      </c>
      <c r="P1119">
        <v>11506.675999999999</v>
      </c>
      <c r="Q1119">
        <v>11506.675999999999</v>
      </c>
      <c r="R1119">
        <v>11506.675999999999</v>
      </c>
      <c r="S1119">
        <v>11506.675999999999</v>
      </c>
      <c r="T1119">
        <v>11506.675999999999</v>
      </c>
      <c r="U1119" t="s">
        <v>214</v>
      </c>
      <c r="V1119">
        <v>0</v>
      </c>
      <c r="W1119">
        <v>0</v>
      </c>
    </row>
    <row r="1120" spans="1:23" x14ac:dyDescent="0.3">
      <c r="A1120" t="s">
        <v>212</v>
      </c>
      <c r="H1120">
        <v>2853</v>
      </c>
      <c r="I1120">
        <v>2853</v>
      </c>
      <c r="J1120" t="s">
        <v>310</v>
      </c>
      <c r="K1120">
        <v>11</v>
      </c>
      <c r="L1120" t="s">
        <v>216</v>
      </c>
      <c r="M1120">
        <v>2023</v>
      </c>
      <c r="N1120" t="s">
        <v>211</v>
      </c>
      <c r="O1120">
        <v>12490.374</v>
      </c>
      <c r="P1120">
        <v>12490.374</v>
      </c>
      <c r="Q1120">
        <v>12490.374</v>
      </c>
      <c r="R1120">
        <v>12490.374</v>
      </c>
      <c r="S1120">
        <v>12490.374</v>
      </c>
      <c r="T1120">
        <v>12490.374</v>
      </c>
      <c r="U1120" t="s">
        <v>214</v>
      </c>
      <c r="V1120">
        <v>0</v>
      </c>
      <c r="W1120">
        <v>0</v>
      </c>
    </row>
    <row r="1121" spans="1:23" x14ac:dyDescent="0.3">
      <c r="A1121" t="s">
        <v>212</v>
      </c>
      <c r="H1121">
        <v>2853</v>
      </c>
      <c r="I1121">
        <v>2853</v>
      </c>
      <c r="J1121" t="s">
        <v>310</v>
      </c>
      <c r="K1121">
        <v>12</v>
      </c>
      <c r="L1121" t="s">
        <v>216</v>
      </c>
      <c r="M1121">
        <v>2023</v>
      </c>
      <c r="N1121" t="s">
        <v>215</v>
      </c>
      <c r="O1121">
        <v>11506.675999999999</v>
      </c>
      <c r="P1121">
        <v>11506.675999999999</v>
      </c>
      <c r="Q1121">
        <v>11506.675999999999</v>
      </c>
      <c r="R1121">
        <v>11506.675999999999</v>
      </c>
      <c r="S1121">
        <v>11506.675999999999</v>
      </c>
      <c r="T1121">
        <v>11506.675999999999</v>
      </c>
      <c r="U1121" t="s">
        <v>214</v>
      </c>
      <c r="V1121">
        <v>0</v>
      </c>
      <c r="W1121">
        <v>0</v>
      </c>
    </row>
    <row r="1122" spans="1:23" x14ac:dyDescent="0.3">
      <c r="A1122" t="s">
        <v>212</v>
      </c>
      <c r="H1122">
        <v>2853</v>
      </c>
      <c r="I1122">
        <v>2853</v>
      </c>
      <c r="J1122" t="s">
        <v>310</v>
      </c>
      <c r="K1122">
        <v>21</v>
      </c>
      <c r="L1122" t="s">
        <v>217</v>
      </c>
      <c r="M1122">
        <v>2023</v>
      </c>
      <c r="N1122" t="s">
        <v>211</v>
      </c>
      <c r="O1122">
        <v>3421074.4109999998</v>
      </c>
      <c r="P1122">
        <v>3421074.4109999998</v>
      </c>
      <c r="Q1122">
        <v>3421074.4109999998</v>
      </c>
      <c r="R1122">
        <v>3421074.4109999998</v>
      </c>
      <c r="S1122">
        <v>3421074.4109999998</v>
      </c>
      <c r="T1122">
        <v>3421074.4109999998</v>
      </c>
      <c r="U1122" t="s">
        <v>214</v>
      </c>
      <c r="V1122">
        <v>15.887</v>
      </c>
      <c r="W1122">
        <v>15.887</v>
      </c>
    </row>
    <row r="1123" spans="1:23" x14ac:dyDescent="0.3">
      <c r="A1123" t="s">
        <v>212</v>
      </c>
      <c r="H1123">
        <v>2853</v>
      </c>
      <c r="I1123">
        <v>2853</v>
      </c>
      <c r="J1123" t="s">
        <v>310</v>
      </c>
      <c r="K1123">
        <v>22</v>
      </c>
      <c r="L1123" t="s">
        <v>217</v>
      </c>
      <c r="M1123">
        <v>2023</v>
      </c>
      <c r="N1123" t="s">
        <v>215</v>
      </c>
      <c r="O1123">
        <v>3142875.8990000002</v>
      </c>
      <c r="P1123">
        <v>3142875.8990000002</v>
      </c>
      <c r="Q1123">
        <v>3142875.8990000002</v>
      </c>
      <c r="R1123">
        <v>3142875.8990000002</v>
      </c>
      <c r="S1123">
        <v>3142875.8990000002</v>
      </c>
      <c r="T1123">
        <v>3142875.8990000002</v>
      </c>
      <c r="U1123" t="s">
        <v>214</v>
      </c>
      <c r="V1123">
        <v>15.72970297</v>
      </c>
      <c r="W1123">
        <v>15.72970297</v>
      </c>
    </row>
    <row r="1124" spans="1:23" x14ac:dyDescent="0.3">
      <c r="A1124" t="s">
        <v>212</v>
      </c>
      <c r="H1124">
        <v>2853</v>
      </c>
      <c r="I1124">
        <v>2853</v>
      </c>
      <c r="J1124" t="s">
        <v>310</v>
      </c>
      <c r="K1124">
        <v>100</v>
      </c>
      <c r="L1124" t="s">
        <v>210</v>
      </c>
      <c r="M1124">
        <v>2022</v>
      </c>
      <c r="N1124" t="s">
        <v>211</v>
      </c>
      <c r="O1124">
        <v>7337.1869999999999</v>
      </c>
      <c r="P1124">
        <v>7337.1869999999999</v>
      </c>
      <c r="Q1124">
        <v>7337.1869999999999</v>
      </c>
      <c r="R1124">
        <v>7337.1869999999999</v>
      </c>
      <c r="S1124">
        <v>7337.1869999999999</v>
      </c>
      <c r="T1124">
        <v>7337.1869999999999</v>
      </c>
      <c r="U1124" t="s">
        <v>214</v>
      </c>
      <c r="V1124">
        <v>0</v>
      </c>
      <c r="W1124">
        <v>0</v>
      </c>
    </row>
    <row r="1125" spans="1:23" x14ac:dyDescent="0.3">
      <c r="A1125" t="s">
        <v>212</v>
      </c>
      <c r="H1125">
        <v>2853</v>
      </c>
      <c r="I1125">
        <v>2853</v>
      </c>
      <c r="J1125" t="s">
        <v>310</v>
      </c>
      <c r="K1125">
        <v>200</v>
      </c>
      <c r="L1125" t="s">
        <v>210</v>
      </c>
      <c r="M1125">
        <v>2022</v>
      </c>
      <c r="N1125" t="s">
        <v>215</v>
      </c>
      <c r="O1125">
        <v>6789.2911999999997</v>
      </c>
      <c r="P1125">
        <v>6789.2911999999997</v>
      </c>
      <c r="Q1125">
        <v>6789.2911999999997</v>
      </c>
      <c r="R1125">
        <v>6789.2911999999997</v>
      </c>
      <c r="S1125">
        <v>6789.2911999999997</v>
      </c>
      <c r="T1125">
        <v>6789.2911999999997</v>
      </c>
      <c r="U1125" t="s">
        <v>214</v>
      </c>
      <c r="V1125">
        <v>0</v>
      </c>
      <c r="W1125">
        <v>0</v>
      </c>
    </row>
    <row r="1126" spans="1:23" x14ac:dyDescent="0.3">
      <c r="A1126" t="s">
        <v>212</v>
      </c>
      <c r="H1126">
        <v>2853</v>
      </c>
      <c r="I1126">
        <v>2853</v>
      </c>
      <c r="J1126" t="s">
        <v>310</v>
      </c>
      <c r="K1126">
        <v>1100</v>
      </c>
      <c r="L1126" t="s">
        <v>216</v>
      </c>
      <c r="M1126">
        <v>2022</v>
      </c>
      <c r="N1126" t="s">
        <v>211</v>
      </c>
      <c r="O1126">
        <v>7337.1869999999999</v>
      </c>
      <c r="P1126">
        <v>7337.1869999999999</v>
      </c>
      <c r="Q1126">
        <v>7337.1869999999999</v>
      </c>
      <c r="R1126">
        <v>7337.1869999999999</v>
      </c>
      <c r="S1126">
        <v>7337.1869999999999</v>
      </c>
      <c r="T1126">
        <v>7337.1869999999999</v>
      </c>
      <c r="U1126" t="s">
        <v>214</v>
      </c>
      <c r="V1126">
        <v>0</v>
      </c>
      <c r="W1126">
        <v>0</v>
      </c>
    </row>
    <row r="1127" spans="1:23" x14ac:dyDescent="0.3">
      <c r="A1127" t="s">
        <v>212</v>
      </c>
      <c r="H1127">
        <v>2853</v>
      </c>
      <c r="I1127">
        <v>2853</v>
      </c>
      <c r="J1127" t="s">
        <v>310</v>
      </c>
      <c r="K1127">
        <v>1200</v>
      </c>
      <c r="L1127" t="s">
        <v>216</v>
      </c>
      <c r="M1127">
        <v>2022</v>
      </c>
      <c r="N1127" t="s">
        <v>215</v>
      </c>
      <c r="O1127">
        <v>6789.2911999999997</v>
      </c>
      <c r="P1127">
        <v>6789.2911999999997</v>
      </c>
      <c r="Q1127">
        <v>6789.2911999999997</v>
      </c>
      <c r="R1127">
        <v>6789.2911999999997</v>
      </c>
      <c r="S1127">
        <v>6789.2911999999997</v>
      </c>
      <c r="T1127">
        <v>6789.2911999999997</v>
      </c>
      <c r="U1127" t="s">
        <v>214</v>
      </c>
      <c r="V1127">
        <v>0</v>
      </c>
      <c r="W1127">
        <v>0</v>
      </c>
    </row>
    <row r="1128" spans="1:23" x14ac:dyDescent="0.3">
      <c r="A1128" t="s">
        <v>212</v>
      </c>
      <c r="H1128">
        <v>2853</v>
      </c>
      <c r="I1128">
        <v>2853</v>
      </c>
      <c r="J1128" t="s">
        <v>310</v>
      </c>
      <c r="K1128">
        <v>2100</v>
      </c>
      <c r="L1128" t="s">
        <v>217</v>
      </c>
      <c r="M1128">
        <v>2022</v>
      </c>
      <c r="N1128" t="s">
        <v>211</v>
      </c>
      <c r="O1128">
        <v>3045837.5109999999</v>
      </c>
      <c r="P1128">
        <v>3045837.5109999999</v>
      </c>
      <c r="Q1128">
        <v>3045837.5109999999</v>
      </c>
      <c r="R1128">
        <v>3045837.5109999999</v>
      </c>
      <c r="S1128">
        <v>3045837.5109999999</v>
      </c>
      <c r="T1128">
        <v>3045837.5109999999</v>
      </c>
      <c r="U1128" t="s">
        <v>214</v>
      </c>
      <c r="V1128">
        <v>38.085999999999999</v>
      </c>
      <c r="W1128">
        <v>38.085999999999999</v>
      </c>
    </row>
    <row r="1129" spans="1:23" x14ac:dyDescent="0.3">
      <c r="A1129" t="s">
        <v>212</v>
      </c>
      <c r="H1129">
        <v>2853</v>
      </c>
      <c r="I1129">
        <v>2853</v>
      </c>
      <c r="J1129" t="s">
        <v>310</v>
      </c>
      <c r="K1129">
        <v>2200</v>
      </c>
      <c r="L1129" t="s">
        <v>217</v>
      </c>
      <c r="M1129">
        <v>2022</v>
      </c>
      <c r="N1129" t="s">
        <v>215</v>
      </c>
      <c r="O1129">
        <v>2794505.5129999998</v>
      </c>
      <c r="P1129">
        <v>2794505.5129999998</v>
      </c>
      <c r="Q1129">
        <v>2794505.5129999998</v>
      </c>
      <c r="R1129">
        <v>2794505.5129999998</v>
      </c>
      <c r="S1129">
        <v>2794505.5129999998</v>
      </c>
      <c r="T1129">
        <v>2794505.5129999998</v>
      </c>
      <c r="U1129" t="s">
        <v>214</v>
      </c>
      <c r="V1129">
        <v>37.708910889999999</v>
      </c>
      <c r="W1129">
        <v>37.708910889999999</v>
      </c>
    </row>
    <row r="1130" spans="1:23" x14ac:dyDescent="0.3">
      <c r="A1130" t="s">
        <v>212</v>
      </c>
      <c r="H1130">
        <v>2854</v>
      </c>
      <c r="I1130">
        <v>2854</v>
      </c>
      <c r="J1130" t="s">
        <v>311</v>
      </c>
      <c r="K1130">
        <v>1</v>
      </c>
      <c r="L1130" t="s">
        <v>210</v>
      </c>
      <c r="M1130">
        <v>2023</v>
      </c>
      <c r="N1130" t="s">
        <v>211</v>
      </c>
      <c r="O1130">
        <v>12490.374</v>
      </c>
      <c r="P1130">
        <v>12490.374</v>
      </c>
      <c r="Q1130">
        <v>12490.374</v>
      </c>
      <c r="R1130">
        <v>12490.374</v>
      </c>
      <c r="S1130">
        <v>12490.374</v>
      </c>
      <c r="T1130">
        <v>12490.374</v>
      </c>
      <c r="U1130" t="s">
        <v>214</v>
      </c>
      <c r="V1130">
        <v>0</v>
      </c>
      <c r="W1130">
        <v>0</v>
      </c>
    </row>
    <row r="1131" spans="1:23" x14ac:dyDescent="0.3">
      <c r="A1131" t="s">
        <v>212</v>
      </c>
      <c r="H1131">
        <v>2854</v>
      </c>
      <c r="I1131">
        <v>2854</v>
      </c>
      <c r="J1131" t="s">
        <v>311</v>
      </c>
      <c r="K1131">
        <v>2</v>
      </c>
      <c r="L1131" t="s">
        <v>210</v>
      </c>
      <c r="M1131">
        <v>2023</v>
      </c>
      <c r="N1131" t="s">
        <v>215</v>
      </c>
      <c r="O1131">
        <v>11506.675999999999</v>
      </c>
      <c r="P1131">
        <v>11506.675999999999</v>
      </c>
      <c r="Q1131">
        <v>11506.675999999999</v>
      </c>
      <c r="R1131">
        <v>11506.675999999999</v>
      </c>
      <c r="S1131">
        <v>11506.675999999999</v>
      </c>
      <c r="T1131">
        <v>11506.675999999999</v>
      </c>
      <c r="U1131" t="s">
        <v>214</v>
      </c>
      <c r="V1131">
        <v>0</v>
      </c>
      <c r="W1131">
        <v>0</v>
      </c>
    </row>
    <row r="1132" spans="1:23" x14ac:dyDescent="0.3">
      <c r="A1132" t="s">
        <v>212</v>
      </c>
      <c r="H1132">
        <v>2854</v>
      </c>
      <c r="I1132">
        <v>2854</v>
      </c>
      <c r="J1132" t="s">
        <v>311</v>
      </c>
      <c r="K1132">
        <v>11</v>
      </c>
      <c r="L1132" t="s">
        <v>216</v>
      </c>
      <c r="M1132">
        <v>2023</v>
      </c>
      <c r="N1132" t="s">
        <v>211</v>
      </c>
      <c r="O1132">
        <v>12490.374</v>
      </c>
      <c r="P1132">
        <v>12490.374</v>
      </c>
      <c r="Q1132">
        <v>12490.374</v>
      </c>
      <c r="R1132">
        <v>12490.374</v>
      </c>
      <c r="S1132">
        <v>12490.374</v>
      </c>
      <c r="T1132">
        <v>12490.374</v>
      </c>
      <c r="U1132" t="s">
        <v>214</v>
      </c>
      <c r="V1132">
        <v>0</v>
      </c>
      <c r="W1132">
        <v>0</v>
      </c>
    </row>
    <row r="1133" spans="1:23" x14ac:dyDescent="0.3">
      <c r="A1133" t="s">
        <v>212</v>
      </c>
      <c r="H1133">
        <v>2854</v>
      </c>
      <c r="I1133">
        <v>2854</v>
      </c>
      <c r="J1133" t="s">
        <v>311</v>
      </c>
      <c r="K1133">
        <v>12</v>
      </c>
      <c r="L1133" t="s">
        <v>216</v>
      </c>
      <c r="M1133">
        <v>2023</v>
      </c>
      <c r="N1133" t="s">
        <v>215</v>
      </c>
      <c r="O1133">
        <v>11506.675999999999</v>
      </c>
      <c r="P1133">
        <v>11506.675999999999</v>
      </c>
      <c r="Q1133">
        <v>11506.675999999999</v>
      </c>
      <c r="R1133">
        <v>11506.675999999999</v>
      </c>
      <c r="S1133">
        <v>11506.675999999999</v>
      </c>
      <c r="T1133">
        <v>11506.675999999999</v>
      </c>
      <c r="U1133" t="s">
        <v>214</v>
      </c>
      <c r="V1133">
        <v>0</v>
      </c>
      <c r="W1133">
        <v>0</v>
      </c>
    </row>
    <row r="1134" spans="1:23" x14ac:dyDescent="0.3">
      <c r="A1134" t="s">
        <v>212</v>
      </c>
      <c r="H1134">
        <v>2854</v>
      </c>
      <c r="I1134">
        <v>2854</v>
      </c>
      <c r="J1134" t="s">
        <v>311</v>
      </c>
      <c r="K1134">
        <v>21</v>
      </c>
      <c r="L1134" t="s">
        <v>217</v>
      </c>
      <c r="M1134">
        <v>2023</v>
      </c>
      <c r="N1134" t="s">
        <v>211</v>
      </c>
      <c r="O1134">
        <v>3421074.4109999998</v>
      </c>
      <c r="P1134">
        <v>3421074.4109999998</v>
      </c>
      <c r="Q1134">
        <v>3421074.4109999998</v>
      </c>
      <c r="R1134">
        <v>3421074.4109999998</v>
      </c>
      <c r="S1134">
        <v>3421074.4109999998</v>
      </c>
      <c r="T1134">
        <v>3421074.4109999998</v>
      </c>
      <c r="U1134" t="s">
        <v>214</v>
      </c>
      <c r="V1134">
        <v>7023.1369999999997</v>
      </c>
      <c r="W1134">
        <v>7023.1369999999997</v>
      </c>
    </row>
    <row r="1135" spans="1:23" x14ac:dyDescent="0.3">
      <c r="A1135" t="s">
        <v>212</v>
      </c>
      <c r="H1135">
        <v>2854</v>
      </c>
      <c r="I1135">
        <v>2854</v>
      </c>
      <c r="J1135" t="s">
        <v>311</v>
      </c>
      <c r="K1135">
        <v>22</v>
      </c>
      <c r="L1135" t="s">
        <v>217</v>
      </c>
      <c r="M1135">
        <v>2023</v>
      </c>
      <c r="N1135" t="s">
        <v>215</v>
      </c>
      <c r="O1135">
        <v>3142875.8990000002</v>
      </c>
      <c r="P1135">
        <v>3142875.8990000002</v>
      </c>
      <c r="Q1135">
        <v>3142875.8990000002</v>
      </c>
      <c r="R1135">
        <v>3142875.8990000002</v>
      </c>
      <c r="S1135">
        <v>3142875.8990000002</v>
      </c>
      <c r="T1135">
        <v>3142875.8990000002</v>
      </c>
      <c r="U1135" t="s">
        <v>214</v>
      </c>
      <c r="V1135">
        <v>6953.6009899999999</v>
      </c>
      <c r="W1135">
        <v>6953.6009899999999</v>
      </c>
    </row>
    <row r="1136" spans="1:23" x14ac:dyDescent="0.3">
      <c r="A1136" t="s">
        <v>212</v>
      </c>
      <c r="H1136">
        <v>2854</v>
      </c>
      <c r="I1136">
        <v>2854</v>
      </c>
      <c r="J1136" t="s">
        <v>311</v>
      </c>
      <c r="K1136">
        <v>100</v>
      </c>
      <c r="L1136" t="s">
        <v>210</v>
      </c>
      <c r="M1136">
        <v>2022</v>
      </c>
      <c r="N1136" t="s">
        <v>211</v>
      </c>
      <c r="O1136">
        <v>7337.1869999999999</v>
      </c>
      <c r="P1136">
        <v>7337.1869999999999</v>
      </c>
      <c r="Q1136">
        <v>7337.1869999999999</v>
      </c>
      <c r="R1136">
        <v>7337.1869999999999</v>
      </c>
      <c r="S1136">
        <v>7337.1869999999999</v>
      </c>
      <c r="T1136">
        <v>7337.1869999999999</v>
      </c>
      <c r="U1136" t="s">
        <v>214</v>
      </c>
      <c r="V1136">
        <v>0</v>
      </c>
      <c r="W1136">
        <v>0</v>
      </c>
    </row>
    <row r="1137" spans="1:23" x14ac:dyDescent="0.3">
      <c r="A1137" t="s">
        <v>212</v>
      </c>
      <c r="H1137">
        <v>2854</v>
      </c>
      <c r="I1137">
        <v>2854</v>
      </c>
      <c r="J1137" t="s">
        <v>311</v>
      </c>
      <c r="K1137">
        <v>200</v>
      </c>
      <c r="L1137" t="s">
        <v>210</v>
      </c>
      <c r="M1137">
        <v>2022</v>
      </c>
      <c r="N1137" t="s">
        <v>215</v>
      </c>
      <c r="O1137">
        <v>6789.2911999999997</v>
      </c>
      <c r="P1137">
        <v>6789.2911999999997</v>
      </c>
      <c r="Q1137">
        <v>6789.2911999999997</v>
      </c>
      <c r="R1137">
        <v>6789.2911999999997</v>
      </c>
      <c r="S1137">
        <v>6789.2911999999997</v>
      </c>
      <c r="T1137">
        <v>6789.2911999999997</v>
      </c>
      <c r="U1137" t="s">
        <v>214</v>
      </c>
      <c r="V1137">
        <v>0</v>
      </c>
      <c r="W1137">
        <v>0</v>
      </c>
    </row>
    <row r="1138" spans="1:23" x14ac:dyDescent="0.3">
      <c r="A1138" t="s">
        <v>212</v>
      </c>
      <c r="H1138">
        <v>2854</v>
      </c>
      <c r="I1138">
        <v>2854</v>
      </c>
      <c r="J1138" t="s">
        <v>311</v>
      </c>
      <c r="K1138">
        <v>1100</v>
      </c>
      <c r="L1138" t="s">
        <v>216</v>
      </c>
      <c r="M1138">
        <v>2022</v>
      </c>
      <c r="N1138" t="s">
        <v>211</v>
      </c>
      <c r="O1138">
        <v>7337.1869999999999</v>
      </c>
      <c r="P1138">
        <v>7337.1869999999999</v>
      </c>
      <c r="Q1138">
        <v>7337.1869999999999</v>
      </c>
      <c r="R1138">
        <v>7337.1869999999999</v>
      </c>
      <c r="S1138">
        <v>7337.1869999999999</v>
      </c>
      <c r="T1138">
        <v>7337.1869999999999</v>
      </c>
      <c r="U1138" t="s">
        <v>214</v>
      </c>
      <c r="V1138">
        <v>0</v>
      </c>
      <c r="W1138">
        <v>0</v>
      </c>
    </row>
    <row r="1139" spans="1:23" x14ac:dyDescent="0.3">
      <c r="A1139" t="s">
        <v>212</v>
      </c>
      <c r="H1139">
        <v>2854</v>
      </c>
      <c r="I1139">
        <v>2854</v>
      </c>
      <c r="J1139" t="s">
        <v>311</v>
      </c>
      <c r="K1139">
        <v>1200</v>
      </c>
      <c r="L1139" t="s">
        <v>216</v>
      </c>
      <c r="M1139">
        <v>2022</v>
      </c>
      <c r="N1139" t="s">
        <v>215</v>
      </c>
      <c r="O1139">
        <v>6789.2911999999997</v>
      </c>
      <c r="P1139">
        <v>6789.2911999999997</v>
      </c>
      <c r="Q1139">
        <v>6789.2911999999997</v>
      </c>
      <c r="R1139">
        <v>6789.2911999999997</v>
      </c>
      <c r="S1139">
        <v>6789.2911999999997</v>
      </c>
      <c r="T1139">
        <v>6789.2911999999997</v>
      </c>
      <c r="U1139" t="s">
        <v>214</v>
      </c>
      <c r="V1139">
        <v>0</v>
      </c>
      <c r="W1139">
        <v>0</v>
      </c>
    </row>
    <row r="1140" spans="1:23" x14ac:dyDescent="0.3">
      <c r="A1140" t="s">
        <v>212</v>
      </c>
      <c r="H1140">
        <v>2854</v>
      </c>
      <c r="I1140">
        <v>2854</v>
      </c>
      <c r="J1140" t="s">
        <v>311</v>
      </c>
      <c r="K1140">
        <v>2100</v>
      </c>
      <c r="L1140" t="s">
        <v>217</v>
      </c>
      <c r="M1140">
        <v>2022</v>
      </c>
      <c r="N1140" t="s">
        <v>211</v>
      </c>
      <c r="O1140">
        <v>3045837.5109999999</v>
      </c>
      <c r="P1140">
        <v>3045837.5109999999</v>
      </c>
      <c r="Q1140">
        <v>3045837.5109999999</v>
      </c>
      <c r="R1140">
        <v>3045837.5109999999</v>
      </c>
      <c r="S1140">
        <v>3045837.5109999999</v>
      </c>
      <c r="T1140">
        <v>3045837.5109999999</v>
      </c>
      <c r="U1140" t="s">
        <v>214</v>
      </c>
      <c r="V1140">
        <v>9248.1990000000005</v>
      </c>
      <c r="W1140">
        <v>9248.1990000000005</v>
      </c>
    </row>
    <row r="1141" spans="1:23" x14ac:dyDescent="0.3">
      <c r="A1141" t="s">
        <v>212</v>
      </c>
      <c r="H1141">
        <v>2854</v>
      </c>
      <c r="I1141">
        <v>2854</v>
      </c>
      <c r="J1141" t="s">
        <v>311</v>
      </c>
      <c r="K1141">
        <v>2200</v>
      </c>
      <c r="L1141" t="s">
        <v>217</v>
      </c>
      <c r="M1141">
        <v>2022</v>
      </c>
      <c r="N1141" t="s">
        <v>215</v>
      </c>
      <c r="O1141">
        <v>2794505.5129999998</v>
      </c>
      <c r="P1141">
        <v>2794505.5129999998</v>
      </c>
      <c r="Q1141">
        <v>2794505.5129999998</v>
      </c>
      <c r="R1141">
        <v>2794505.5129999998</v>
      </c>
      <c r="S1141">
        <v>2794505.5129999998</v>
      </c>
      <c r="T1141">
        <v>2794505.5129999998</v>
      </c>
      <c r="U1141" t="s">
        <v>214</v>
      </c>
      <c r="V1141">
        <v>9156.6326730000001</v>
      </c>
      <c r="W1141">
        <v>9156.6326730000001</v>
      </c>
    </row>
    <row r="1142" spans="1:23" x14ac:dyDescent="0.3">
      <c r="A1142" t="s">
        <v>212</v>
      </c>
      <c r="H1142">
        <v>2855</v>
      </c>
      <c r="I1142">
        <v>2855</v>
      </c>
      <c r="J1142" t="s">
        <v>312</v>
      </c>
      <c r="K1142">
        <v>1</v>
      </c>
      <c r="L1142" t="s">
        <v>210</v>
      </c>
      <c r="M1142">
        <v>2023</v>
      </c>
      <c r="N1142" t="s">
        <v>211</v>
      </c>
      <c r="O1142">
        <v>12490.374</v>
      </c>
      <c r="P1142">
        <v>12490.374</v>
      </c>
      <c r="Q1142">
        <v>12490.374</v>
      </c>
      <c r="R1142">
        <v>12490.374</v>
      </c>
      <c r="S1142">
        <v>12490.374</v>
      </c>
      <c r="T1142">
        <v>12490.374</v>
      </c>
      <c r="U1142" t="s">
        <v>214</v>
      </c>
      <c r="V1142">
        <v>0</v>
      </c>
      <c r="W1142">
        <v>0</v>
      </c>
    </row>
    <row r="1143" spans="1:23" x14ac:dyDescent="0.3">
      <c r="A1143" t="s">
        <v>212</v>
      </c>
      <c r="H1143">
        <v>2855</v>
      </c>
      <c r="I1143">
        <v>2855</v>
      </c>
      <c r="J1143" t="s">
        <v>312</v>
      </c>
      <c r="K1143">
        <v>2</v>
      </c>
      <c r="L1143" t="s">
        <v>210</v>
      </c>
      <c r="M1143">
        <v>2023</v>
      </c>
      <c r="N1143" t="s">
        <v>215</v>
      </c>
      <c r="O1143">
        <v>11506.675999999999</v>
      </c>
      <c r="P1143">
        <v>11506.675999999999</v>
      </c>
      <c r="Q1143">
        <v>11506.675999999999</v>
      </c>
      <c r="R1143">
        <v>11506.675999999999</v>
      </c>
      <c r="S1143">
        <v>11506.675999999999</v>
      </c>
      <c r="T1143">
        <v>11506.675999999999</v>
      </c>
      <c r="U1143" t="s">
        <v>214</v>
      </c>
      <c r="V1143">
        <v>0</v>
      </c>
      <c r="W1143">
        <v>0</v>
      </c>
    </row>
    <row r="1144" spans="1:23" x14ac:dyDescent="0.3">
      <c r="A1144" t="s">
        <v>212</v>
      </c>
      <c r="H1144">
        <v>2855</v>
      </c>
      <c r="I1144">
        <v>2855</v>
      </c>
      <c r="J1144" t="s">
        <v>312</v>
      </c>
      <c r="K1144">
        <v>11</v>
      </c>
      <c r="L1144" t="s">
        <v>216</v>
      </c>
      <c r="M1144">
        <v>2023</v>
      </c>
      <c r="N1144" t="s">
        <v>211</v>
      </c>
      <c r="O1144">
        <v>12490.374</v>
      </c>
      <c r="P1144">
        <v>12490.374</v>
      </c>
      <c r="Q1144">
        <v>12490.374</v>
      </c>
      <c r="R1144">
        <v>12490.374</v>
      </c>
      <c r="S1144">
        <v>12490.374</v>
      </c>
      <c r="T1144">
        <v>12490.374</v>
      </c>
      <c r="U1144" t="s">
        <v>214</v>
      </c>
      <c r="V1144">
        <v>0</v>
      </c>
      <c r="W1144">
        <v>0</v>
      </c>
    </row>
    <row r="1145" spans="1:23" x14ac:dyDescent="0.3">
      <c r="A1145" t="s">
        <v>212</v>
      </c>
      <c r="H1145">
        <v>2855</v>
      </c>
      <c r="I1145">
        <v>2855</v>
      </c>
      <c r="J1145" t="s">
        <v>312</v>
      </c>
      <c r="K1145">
        <v>12</v>
      </c>
      <c r="L1145" t="s">
        <v>216</v>
      </c>
      <c r="M1145">
        <v>2023</v>
      </c>
      <c r="N1145" t="s">
        <v>215</v>
      </c>
      <c r="O1145">
        <v>11506.675999999999</v>
      </c>
      <c r="P1145">
        <v>11506.675999999999</v>
      </c>
      <c r="Q1145">
        <v>11506.675999999999</v>
      </c>
      <c r="R1145">
        <v>11506.675999999999</v>
      </c>
      <c r="S1145">
        <v>11506.675999999999</v>
      </c>
      <c r="T1145">
        <v>11506.675999999999</v>
      </c>
      <c r="U1145" t="s">
        <v>214</v>
      </c>
      <c r="V1145">
        <v>0</v>
      </c>
      <c r="W1145">
        <v>0</v>
      </c>
    </row>
    <row r="1146" spans="1:23" x14ac:dyDescent="0.3">
      <c r="A1146" t="s">
        <v>212</v>
      </c>
      <c r="H1146">
        <v>2855</v>
      </c>
      <c r="I1146">
        <v>2855</v>
      </c>
      <c r="J1146" t="s">
        <v>312</v>
      </c>
      <c r="K1146">
        <v>21</v>
      </c>
      <c r="L1146" t="s">
        <v>217</v>
      </c>
      <c r="M1146">
        <v>2023</v>
      </c>
      <c r="N1146" t="s">
        <v>211</v>
      </c>
      <c r="O1146">
        <v>3421074.4109999998</v>
      </c>
      <c r="P1146">
        <v>3421074.4109999998</v>
      </c>
      <c r="Q1146">
        <v>3421074.4109999998</v>
      </c>
      <c r="R1146">
        <v>3421074.4109999998</v>
      </c>
      <c r="S1146">
        <v>3421074.4109999998</v>
      </c>
      <c r="T1146">
        <v>3421074.4109999998</v>
      </c>
      <c r="U1146" t="s">
        <v>214</v>
      </c>
      <c r="V1146">
        <v>616.34500000000003</v>
      </c>
      <c r="W1146">
        <v>616.34500000000003</v>
      </c>
    </row>
    <row r="1147" spans="1:23" x14ac:dyDescent="0.3">
      <c r="A1147" t="s">
        <v>212</v>
      </c>
      <c r="H1147">
        <v>2855</v>
      </c>
      <c r="I1147">
        <v>2855</v>
      </c>
      <c r="J1147" t="s">
        <v>312</v>
      </c>
      <c r="K1147">
        <v>22</v>
      </c>
      <c r="L1147" t="s">
        <v>217</v>
      </c>
      <c r="M1147">
        <v>2023</v>
      </c>
      <c r="N1147" t="s">
        <v>215</v>
      </c>
      <c r="O1147">
        <v>3142875.8990000002</v>
      </c>
      <c r="P1147">
        <v>3142875.8990000002</v>
      </c>
      <c r="Q1147">
        <v>3142875.8990000002</v>
      </c>
      <c r="R1147">
        <v>3142875.8990000002</v>
      </c>
      <c r="S1147">
        <v>3142875.8990000002</v>
      </c>
      <c r="T1147">
        <v>3142875.8990000002</v>
      </c>
      <c r="U1147" t="s">
        <v>214</v>
      </c>
      <c r="V1147">
        <v>610.2425743</v>
      </c>
      <c r="W1147">
        <v>610.2425743</v>
      </c>
    </row>
    <row r="1148" spans="1:23" x14ac:dyDescent="0.3">
      <c r="A1148" t="s">
        <v>212</v>
      </c>
      <c r="H1148">
        <v>2855</v>
      </c>
      <c r="I1148">
        <v>2855</v>
      </c>
      <c r="J1148" t="s">
        <v>312</v>
      </c>
      <c r="K1148">
        <v>100</v>
      </c>
      <c r="L1148" t="s">
        <v>210</v>
      </c>
      <c r="M1148">
        <v>2022</v>
      </c>
      <c r="N1148" t="s">
        <v>211</v>
      </c>
      <c r="O1148">
        <v>7337.1869999999999</v>
      </c>
      <c r="P1148">
        <v>7337.1869999999999</v>
      </c>
      <c r="Q1148">
        <v>7337.1869999999999</v>
      </c>
      <c r="R1148">
        <v>7337.1869999999999</v>
      </c>
      <c r="S1148">
        <v>7337.1869999999999</v>
      </c>
      <c r="T1148">
        <v>7337.1869999999999</v>
      </c>
      <c r="U1148" t="s">
        <v>214</v>
      </c>
      <c r="V1148">
        <v>0</v>
      </c>
      <c r="W1148">
        <v>0</v>
      </c>
    </row>
    <row r="1149" spans="1:23" x14ac:dyDescent="0.3">
      <c r="A1149" t="s">
        <v>212</v>
      </c>
      <c r="H1149">
        <v>2855</v>
      </c>
      <c r="I1149">
        <v>2855</v>
      </c>
      <c r="J1149" t="s">
        <v>312</v>
      </c>
      <c r="K1149">
        <v>200</v>
      </c>
      <c r="L1149" t="s">
        <v>210</v>
      </c>
      <c r="M1149">
        <v>2022</v>
      </c>
      <c r="N1149" t="s">
        <v>215</v>
      </c>
      <c r="O1149">
        <v>6789.2911999999997</v>
      </c>
      <c r="P1149">
        <v>6789.2911999999997</v>
      </c>
      <c r="Q1149">
        <v>6789.2911999999997</v>
      </c>
      <c r="R1149">
        <v>6789.2911999999997</v>
      </c>
      <c r="S1149">
        <v>6789.2911999999997</v>
      </c>
      <c r="T1149">
        <v>6789.2911999999997</v>
      </c>
      <c r="U1149" t="s">
        <v>214</v>
      </c>
      <c r="V1149">
        <v>0</v>
      </c>
      <c r="W1149">
        <v>0</v>
      </c>
    </row>
    <row r="1150" spans="1:23" x14ac:dyDescent="0.3">
      <c r="A1150" t="s">
        <v>212</v>
      </c>
      <c r="H1150">
        <v>2855</v>
      </c>
      <c r="I1150">
        <v>2855</v>
      </c>
      <c r="J1150" t="s">
        <v>312</v>
      </c>
      <c r="K1150">
        <v>1100</v>
      </c>
      <c r="L1150" t="s">
        <v>216</v>
      </c>
      <c r="M1150">
        <v>2022</v>
      </c>
      <c r="N1150" t="s">
        <v>211</v>
      </c>
      <c r="O1150">
        <v>7337.1869999999999</v>
      </c>
      <c r="P1150">
        <v>7337.1869999999999</v>
      </c>
      <c r="Q1150">
        <v>7337.1869999999999</v>
      </c>
      <c r="R1150">
        <v>7337.1869999999999</v>
      </c>
      <c r="S1150">
        <v>7337.1869999999999</v>
      </c>
      <c r="T1150">
        <v>7337.1869999999999</v>
      </c>
      <c r="U1150" t="s">
        <v>214</v>
      </c>
      <c r="V1150">
        <v>0</v>
      </c>
      <c r="W1150">
        <v>0</v>
      </c>
    </row>
    <row r="1151" spans="1:23" x14ac:dyDescent="0.3">
      <c r="A1151" t="s">
        <v>212</v>
      </c>
      <c r="H1151">
        <v>2855</v>
      </c>
      <c r="I1151">
        <v>2855</v>
      </c>
      <c r="J1151" t="s">
        <v>312</v>
      </c>
      <c r="K1151">
        <v>1200</v>
      </c>
      <c r="L1151" t="s">
        <v>216</v>
      </c>
      <c r="M1151">
        <v>2022</v>
      </c>
      <c r="N1151" t="s">
        <v>215</v>
      </c>
      <c r="O1151">
        <v>6789.2911999999997</v>
      </c>
      <c r="P1151">
        <v>6789.2911999999997</v>
      </c>
      <c r="Q1151">
        <v>6789.2911999999997</v>
      </c>
      <c r="R1151">
        <v>6789.2911999999997</v>
      </c>
      <c r="S1151">
        <v>6789.2911999999997</v>
      </c>
      <c r="T1151">
        <v>6789.2911999999997</v>
      </c>
      <c r="U1151" t="s">
        <v>214</v>
      </c>
      <c r="V1151">
        <v>0</v>
      </c>
      <c r="W1151">
        <v>0</v>
      </c>
    </row>
    <row r="1152" spans="1:23" x14ac:dyDescent="0.3">
      <c r="A1152" t="s">
        <v>212</v>
      </c>
      <c r="H1152">
        <v>2855</v>
      </c>
      <c r="I1152">
        <v>2855</v>
      </c>
      <c r="J1152" t="s">
        <v>312</v>
      </c>
      <c r="K1152">
        <v>2100</v>
      </c>
      <c r="L1152" t="s">
        <v>217</v>
      </c>
      <c r="M1152">
        <v>2022</v>
      </c>
      <c r="N1152" t="s">
        <v>211</v>
      </c>
      <c r="O1152">
        <v>3045837.5109999999</v>
      </c>
      <c r="P1152">
        <v>3045837.5109999999</v>
      </c>
      <c r="Q1152">
        <v>3045837.5109999999</v>
      </c>
      <c r="R1152">
        <v>3045837.5109999999</v>
      </c>
      <c r="S1152">
        <v>3045837.5109999999</v>
      </c>
      <c r="T1152">
        <v>3045837.5109999999</v>
      </c>
      <c r="U1152" t="s">
        <v>214</v>
      </c>
      <c r="V1152">
        <v>667.32899999999995</v>
      </c>
      <c r="W1152">
        <v>667.32899999999995</v>
      </c>
    </row>
    <row r="1153" spans="1:23" x14ac:dyDescent="0.3">
      <c r="A1153" t="s">
        <v>212</v>
      </c>
      <c r="H1153">
        <v>2855</v>
      </c>
      <c r="I1153">
        <v>2855</v>
      </c>
      <c r="J1153" t="s">
        <v>312</v>
      </c>
      <c r="K1153">
        <v>2200</v>
      </c>
      <c r="L1153" t="s">
        <v>217</v>
      </c>
      <c r="M1153">
        <v>2022</v>
      </c>
      <c r="N1153" t="s">
        <v>215</v>
      </c>
      <c r="O1153">
        <v>2794505.5129999998</v>
      </c>
      <c r="P1153">
        <v>2794505.5129999998</v>
      </c>
      <c r="Q1153">
        <v>2794505.5129999998</v>
      </c>
      <c r="R1153">
        <v>2794505.5129999998</v>
      </c>
      <c r="S1153">
        <v>2794505.5129999998</v>
      </c>
      <c r="T1153">
        <v>2794505.5129999998</v>
      </c>
      <c r="U1153" t="s">
        <v>214</v>
      </c>
      <c r="V1153">
        <v>660.72178220000001</v>
      </c>
      <c r="W1153">
        <v>660.72178220000001</v>
      </c>
    </row>
    <row r="1154" spans="1:23" x14ac:dyDescent="0.3">
      <c r="A1154" t="s">
        <v>212</v>
      </c>
      <c r="H1154">
        <v>3000</v>
      </c>
      <c r="I1154">
        <v>3000</v>
      </c>
      <c r="J1154" t="s">
        <v>313</v>
      </c>
      <c r="K1154">
        <v>1</v>
      </c>
      <c r="L1154" t="s">
        <v>210</v>
      </c>
      <c r="M1154">
        <v>2023</v>
      </c>
      <c r="N1154" t="s">
        <v>211</v>
      </c>
      <c r="O1154">
        <v>12490.374</v>
      </c>
      <c r="P1154">
        <v>12490.374</v>
      </c>
      <c r="Q1154">
        <v>12490.374</v>
      </c>
      <c r="R1154">
        <v>12490.374</v>
      </c>
      <c r="S1154">
        <v>12490.374</v>
      </c>
      <c r="T1154">
        <v>12490.374</v>
      </c>
      <c r="U1154" t="s">
        <v>214</v>
      </c>
      <c r="V1154">
        <v>0</v>
      </c>
      <c r="W1154">
        <v>0</v>
      </c>
    </row>
    <row r="1155" spans="1:23" x14ac:dyDescent="0.3">
      <c r="A1155" t="s">
        <v>212</v>
      </c>
      <c r="H1155">
        <v>3000</v>
      </c>
      <c r="I1155">
        <v>3000</v>
      </c>
      <c r="J1155" t="s">
        <v>313</v>
      </c>
      <c r="K1155">
        <v>2</v>
      </c>
      <c r="L1155" t="s">
        <v>210</v>
      </c>
      <c r="M1155">
        <v>2023</v>
      </c>
      <c r="N1155" t="s">
        <v>215</v>
      </c>
      <c r="O1155">
        <v>11506.675999999999</v>
      </c>
      <c r="P1155">
        <v>11506.675999999999</v>
      </c>
      <c r="Q1155">
        <v>11506.675999999999</v>
      </c>
      <c r="R1155">
        <v>11506.675999999999</v>
      </c>
      <c r="S1155">
        <v>11506.675999999999</v>
      </c>
      <c r="T1155">
        <v>11506.675999999999</v>
      </c>
      <c r="U1155" t="s">
        <v>214</v>
      </c>
      <c r="V1155">
        <v>0</v>
      </c>
      <c r="W1155">
        <v>0</v>
      </c>
    </row>
    <row r="1156" spans="1:23" x14ac:dyDescent="0.3">
      <c r="A1156" t="s">
        <v>212</v>
      </c>
      <c r="H1156">
        <v>3000</v>
      </c>
      <c r="I1156">
        <v>3000</v>
      </c>
      <c r="J1156" t="s">
        <v>313</v>
      </c>
      <c r="K1156">
        <v>11</v>
      </c>
      <c r="L1156" t="s">
        <v>216</v>
      </c>
      <c r="M1156">
        <v>2023</v>
      </c>
      <c r="N1156" t="s">
        <v>211</v>
      </c>
      <c r="O1156">
        <v>12490.374</v>
      </c>
      <c r="P1156">
        <v>12490.374</v>
      </c>
      <c r="Q1156">
        <v>12490.374</v>
      </c>
      <c r="R1156">
        <v>12490.374</v>
      </c>
      <c r="S1156">
        <v>12490.374</v>
      </c>
      <c r="T1156">
        <v>12490.374</v>
      </c>
      <c r="U1156" t="s">
        <v>214</v>
      </c>
      <c r="V1156">
        <v>0</v>
      </c>
      <c r="W1156">
        <v>0</v>
      </c>
    </row>
    <row r="1157" spans="1:23" x14ac:dyDescent="0.3">
      <c r="A1157" t="s">
        <v>212</v>
      </c>
      <c r="H1157">
        <v>3000</v>
      </c>
      <c r="I1157">
        <v>3000</v>
      </c>
      <c r="J1157" t="s">
        <v>313</v>
      </c>
      <c r="K1157">
        <v>12</v>
      </c>
      <c r="L1157" t="s">
        <v>216</v>
      </c>
      <c r="M1157">
        <v>2023</v>
      </c>
      <c r="N1157" t="s">
        <v>215</v>
      </c>
      <c r="O1157">
        <v>11506.675999999999</v>
      </c>
      <c r="P1157">
        <v>11506.675999999999</v>
      </c>
      <c r="Q1157">
        <v>11506.675999999999</v>
      </c>
      <c r="R1157">
        <v>11506.675999999999</v>
      </c>
      <c r="S1157">
        <v>11506.675999999999</v>
      </c>
      <c r="T1157">
        <v>11506.675999999999</v>
      </c>
      <c r="U1157" t="s">
        <v>214</v>
      </c>
      <c r="V1157">
        <v>0</v>
      </c>
      <c r="W1157">
        <v>0</v>
      </c>
    </row>
    <row r="1158" spans="1:23" x14ac:dyDescent="0.3">
      <c r="A1158" t="s">
        <v>212</v>
      </c>
      <c r="H1158">
        <v>3000</v>
      </c>
      <c r="I1158">
        <v>3000</v>
      </c>
      <c r="J1158" t="s">
        <v>313</v>
      </c>
      <c r="K1158">
        <v>21</v>
      </c>
      <c r="L1158" t="s">
        <v>217</v>
      </c>
      <c r="M1158">
        <v>2023</v>
      </c>
      <c r="N1158" t="s">
        <v>211</v>
      </c>
      <c r="O1158">
        <v>3421074.4109999998</v>
      </c>
      <c r="P1158">
        <v>3421074.4109999998</v>
      </c>
      <c r="Q1158">
        <v>3421074.4109999998</v>
      </c>
      <c r="R1158">
        <v>3421074.4109999998</v>
      </c>
      <c r="S1158">
        <v>3421074.4109999998</v>
      </c>
      <c r="T1158">
        <v>3421074.4109999998</v>
      </c>
      <c r="U1158" t="s">
        <v>214</v>
      </c>
      <c r="V1158">
        <v>5750.5</v>
      </c>
      <c r="W1158">
        <v>5750.5</v>
      </c>
    </row>
    <row r="1159" spans="1:23" x14ac:dyDescent="0.3">
      <c r="A1159" t="s">
        <v>212</v>
      </c>
      <c r="H1159">
        <v>3000</v>
      </c>
      <c r="I1159">
        <v>3000</v>
      </c>
      <c r="J1159" t="s">
        <v>313</v>
      </c>
      <c r="K1159">
        <v>22</v>
      </c>
      <c r="L1159" t="s">
        <v>217</v>
      </c>
      <c r="M1159">
        <v>2023</v>
      </c>
      <c r="N1159" t="s">
        <v>215</v>
      </c>
      <c r="O1159">
        <v>3142875.8990000002</v>
      </c>
      <c r="P1159">
        <v>3142875.8990000002</v>
      </c>
      <c r="Q1159">
        <v>3142875.8990000002</v>
      </c>
      <c r="R1159">
        <v>3142875.8990000002</v>
      </c>
      <c r="S1159">
        <v>3142875.8990000002</v>
      </c>
      <c r="T1159">
        <v>3142875.8990000002</v>
      </c>
      <c r="U1159" t="s">
        <v>214</v>
      </c>
      <c r="V1159">
        <v>5321.0881840000002</v>
      </c>
      <c r="W1159">
        <v>5321.0881840000002</v>
      </c>
    </row>
    <row r="1160" spans="1:23" x14ac:dyDescent="0.3">
      <c r="A1160" t="s">
        <v>212</v>
      </c>
      <c r="H1160">
        <v>3000</v>
      </c>
      <c r="I1160">
        <v>3000</v>
      </c>
      <c r="J1160" t="s">
        <v>313</v>
      </c>
      <c r="K1160">
        <v>100</v>
      </c>
      <c r="L1160" t="s">
        <v>210</v>
      </c>
      <c r="M1160">
        <v>2022</v>
      </c>
      <c r="N1160" t="s">
        <v>211</v>
      </c>
      <c r="O1160">
        <v>7337.1869999999999</v>
      </c>
      <c r="P1160">
        <v>7337.1869999999999</v>
      </c>
      <c r="Q1160">
        <v>7337.1869999999999</v>
      </c>
      <c r="R1160">
        <v>7337.1869999999999</v>
      </c>
      <c r="S1160">
        <v>7337.1869999999999</v>
      </c>
      <c r="T1160">
        <v>7337.1869999999999</v>
      </c>
      <c r="U1160" t="s">
        <v>214</v>
      </c>
      <c r="V1160">
        <v>0</v>
      </c>
      <c r="W1160">
        <v>0</v>
      </c>
    </row>
    <row r="1161" spans="1:23" x14ac:dyDescent="0.3">
      <c r="A1161" t="s">
        <v>212</v>
      </c>
      <c r="H1161">
        <v>3000</v>
      </c>
      <c r="I1161">
        <v>3000</v>
      </c>
      <c r="J1161" t="s">
        <v>313</v>
      </c>
      <c r="K1161">
        <v>200</v>
      </c>
      <c r="L1161" t="s">
        <v>210</v>
      </c>
      <c r="M1161">
        <v>2022</v>
      </c>
      <c r="N1161" t="s">
        <v>215</v>
      </c>
      <c r="O1161">
        <v>6789.2911999999997</v>
      </c>
      <c r="P1161">
        <v>6789.2911999999997</v>
      </c>
      <c r="Q1161">
        <v>6789.2911999999997</v>
      </c>
      <c r="R1161">
        <v>6789.2911999999997</v>
      </c>
      <c r="S1161">
        <v>6789.2911999999997</v>
      </c>
      <c r="T1161">
        <v>6789.2911999999997</v>
      </c>
      <c r="U1161" t="s">
        <v>214</v>
      </c>
      <c r="V1161">
        <v>0</v>
      </c>
      <c r="W1161">
        <v>0</v>
      </c>
    </row>
    <row r="1162" spans="1:23" x14ac:dyDescent="0.3">
      <c r="A1162" t="s">
        <v>212</v>
      </c>
      <c r="H1162">
        <v>3000</v>
      </c>
      <c r="I1162">
        <v>3000</v>
      </c>
      <c r="J1162" t="s">
        <v>313</v>
      </c>
      <c r="K1162">
        <v>1100</v>
      </c>
      <c r="L1162" t="s">
        <v>216</v>
      </c>
      <c r="M1162">
        <v>2022</v>
      </c>
      <c r="N1162" t="s">
        <v>211</v>
      </c>
      <c r="O1162">
        <v>7337.1869999999999</v>
      </c>
      <c r="P1162">
        <v>7337.1869999999999</v>
      </c>
      <c r="Q1162">
        <v>7337.1869999999999</v>
      </c>
      <c r="R1162">
        <v>7337.1869999999999</v>
      </c>
      <c r="S1162">
        <v>7337.1869999999999</v>
      </c>
      <c r="T1162">
        <v>7337.1869999999999</v>
      </c>
      <c r="U1162" t="s">
        <v>214</v>
      </c>
      <c r="V1162">
        <v>0</v>
      </c>
      <c r="W1162">
        <v>0</v>
      </c>
    </row>
    <row r="1163" spans="1:23" x14ac:dyDescent="0.3">
      <c r="A1163" t="s">
        <v>212</v>
      </c>
      <c r="H1163">
        <v>3000</v>
      </c>
      <c r="I1163">
        <v>3000</v>
      </c>
      <c r="J1163" t="s">
        <v>313</v>
      </c>
      <c r="K1163">
        <v>1200</v>
      </c>
      <c r="L1163" t="s">
        <v>216</v>
      </c>
      <c r="M1163">
        <v>2022</v>
      </c>
      <c r="N1163" t="s">
        <v>215</v>
      </c>
      <c r="O1163">
        <v>6789.2911999999997</v>
      </c>
      <c r="P1163">
        <v>6789.2911999999997</v>
      </c>
      <c r="Q1163">
        <v>6789.2911999999997</v>
      </c>
      <c r="R1163">
        <v>6789.2911999999997</v>
      </c>
      <c r="S1163">
        <v>6789.2911999999997</v>
      </c>
      <c r="T1163">
        <v>6789.2911999999997</v>
      </c>
      <c r="U1163" t="s">
        <v>214</v>
      </c>
      <c r="V1163">
        <v>0</v>
      </c>
      <c r="W1163">
        <v>0</v>
      </c>
    </row>
    <row r="1164" spans="1:23" x14ac:dyDescent="0.3">
      <c r="A1164" t="s">
        <v>212</v>
      </c>
      <c r="H1164">
        <v>3000</v>
      </c>
      <c r="I1164">
        <v>3000</v>
      </c>
      <c r="J1164" t="s">
        <v>313</v>
      </c>
      <c r="K1164">
        <v>2100</v>
      </c>
      <c r="L1164" t="s">
        <v>217</v>
      </c>
      <c r="M1164">
        <v>2022</v>
      </c>
      <c r="N1164" t="s">
        <v>211</v>
      </c>
      <c r="O1164">
        <v>3045837.5109999999</v>
      </c>
      <c r="P1164">
        <v>3045837.5109999999</v>
      </c>
      <c r="Q1164">
        <v>3045837.5109999999</v>
      </c>
      <c r="R1164">
        <v>3045837.5109999999</v>
      </c>
      <c r="S1164">
        <v>3045837.5109999999</v>
      </c>
      <c r="T1164">
        <v>3045837.5109999999</v>
      </c>
      <c r="U1164" t="s">
        <v>214</v>
      </c>
      <c r="V1164">
        <v>3285.5</v>
      </c>
      <c r="W1164">
        <v>3285.5</v>
      </c>
    </row>
    <row r="1165" spans="1:23" x14ac:dyDescent="0.3">
      <c r="A1165" t="s">
        <v>212</v>
      </c>
      <c r="H1165">
        <v>3000</v>
      </c>
      <c r="I1165">
        <v>3000</v>
      </c>
      <c r="J1165" t="s">
        <v>313</v>
      </c>
      <c r="K1165">
        <v>2200</v>
      </c>
      <c r="L1165" t="s">
        <v>217</v>
      </c>
      <c r="M1165">
        <v>2022</v>
      </c>
      <c r="N1165" t="s">
        <v>215</v>
      </c>
      <c r="O1165">
        <v>2794505.5129999998</v>
      </c>
      <c r="P1165">
        <v>2794505.5129999998</v>
      </c>
      <c r="Q1165">
        <v>2794505.5129999998</v>
      </c>
      <c r="R1165">
        <v>2794505.5129999998</v>
      </c>
      <c r="S1165">
        <v>2794505.5129999998</v>
      </c>
      <c r="T1165">
        <v>2794505.5129999998</v>
      </c>
      <c r="U1165" t="s">
        <v>214</v>
      </c>
      <c r="V1165">
        <v>3040.1591560000002</v>
      </c>
      <c r="W1165">
        <v>3040.1591560000002</v>
      </c>
    </row>
    <row r="1166" spans="1:23" x14ac:dyDescent="0.3">
      <c r="A1166" t="s">
        <v>212</v>
      </c>
      <c r="H1166">
        <v>3001</v>
      </c>
      <c r="I1166">
        <v>3001</v>
      </c>
      <c r="J1166" t="s">
        <v>314</v>
      </c>
      <c r="K1166">
        <v>1</v>
      </c>
      <c r="L1166" t="s">
        <v>210</v>
      </c>
      <c r="M1166">
        <v>2023</v>
      </c>
      <c r="N1166" t="s">
        <v>211</v>
      </c>
      <c r="O1166">
        <v>12490.374</v>
      </c>
      <c r="P1166">
        <v>12490.374</v>
      </c>
      <c r="Q1166">
        <v>12490.374</v>
      </c>
      <c r="R1166">
        <v>12490.374</v>
      </c>
      <c r="S1166">
        <v>12490.374</v>
      </c>
      <c r="T1166">
        <v>12490.374</v>
      </c>
      <c r="U1166" t="s">
        <v>214</v>
      </c>
      <c r="V1166">
        <v>0</v>
      </c>
      <c r="W1166">
        <v>0</v>
      </c>
    </row>
    <row r="1167" spans="1:23" x14ac:dyDescent="0.3">
      <c r="A1167" t="s">
        <v>212</v>
      </c>
      <c r="H1167">
        <v>3001</v>
      </c>
      <c r="I1167">
        <v>3001</v>
      </c>
      <c r="J1167" t="s">
        <v>314</v>
      </c>
      <c r="K1167">
        <v>2</v>
      </c>
      <c r="L1167" t="s">
        <v>210</v>
      </c>
      <c r="M1167">
        <v>2023</v>
      </c>
      <c r="N1167" t="s">
        <v>215</v>
      </c>
      <c r="O1167">
        <v>11506.675999999999</v>
      </c>
      <c r="P1167">
        <v>11506.675999999999</v>
      </c>
      <c r="Q1167">
        <v>11506.675999999999</v>
      </c>
      <c r="R1167">
        <v>11506.675999999999</v>
      </c>
      <c r="S1167">
        <v>11506.675999999999</v>
      </c>
      <c r="T1167">
        <v>11506.675999999999</v>
      </c>
      <c r="U1167" t="s">
        <v>214</v>
      </c>
      <c r="V1167">
        <v>0</v>
      </c>
      <c r="W1167">
        <v>0</v>
      </c>
    </row>
    <row r="1168" spans="1:23" x14ac:dyDescent="0.3">
      <c r="A1168" t="s">
        <v>212</v>
      </c>
      <c r="H1168">
        <v>3001</v>
      </c>
      <c r="I1168">
        <v>3001</v>
      </c>
      <c r="J1168" t="s">
        <v>314</v>
      </c>
      <c r="K1168">
        <v>11</v>
      </c>
      <c r="L1168" t="s">
        <v>216</v>
      </c>
      <c r="M1168">
        <v>2023</v>
      </c>
      <c r="N1168" t="s">
        <v>211</v>
      </c>
      <c r="O1168">
        <v>12490.374</v>
      </c>
      <c r="P1168">
        <v>12490.374</v>
      </c>
      <c r="Q1168">
        <v>12490.374</v>
      </c>
      <c r="R1168">
        <v>12490.374</v>
      </c>
      <c r="S1168">
        <v>12490.374</v>
      </c>
      <c r="T1168">
        <v>12490.374</v>
      </c>
      <c r="U1168" t="s">
        <v>214</v>
      </c>
      <c r="V1168">
        <v>0</v>
      </c>
      <c r="W1168">
        <v>0</v>
      </c>
    </row>
    <row r="1169" spans="1:23" x14ac:dyDescent="0.3">
      <c r="A1169" t="s">
        <v>212</v>
      </c>
      <c r="H1169">
        <v>3001</v>
      </c>
      <c r="I1169">
        <v>3001</v>
      </c>
      <c r="J1169" t="s">
        <v>314</v>
      </c>
      <c r="K1169">
        <v>12</v>
      </c>
      <c r="L1169" t="s">
        <v>216</v>
      </c>
      <c r="M1169">
        <v>2023</v>
      </c>
      <c r="N1169" t="s">
        <v>215</v>
      </c>
      <c r="O1169">
        <v>11506.675999999999</v>
      </c>
      <c r="P1169">
        <v>11506.675999999999</v>
      </c>
      <c r="Q1169">
        <v>11506.675999999999</v>
      </c>
      <c r="R1169">
        <v>11506.675999999999</v>
      </c>
      <c r="S1169">
        <v>11506.675999999999</v>
      </c>
      <c r="T1169">
        <v>11506.675999999999</v>
      </c>
      <c r="U1169" t="s">
        <v>214</v>
      </c>
      <c r="V1169">
        <v>0</v>
      </c>
      <c r="W1169">
        <v>0</v>
      </c>
    </row>
    <row r="1170" spans="1:23" x14ac:dyDescent="0.3">
      <c r="A1170" t="s">
        <v>212</v>
      </c>
      <c r="H1170">
        <v>3001</v>
      </c>
      <c r="I1170">
        <v>3001</v>
      </c>
      <c r="J1170" t="s">
        <v>314</v>
      </c>
      <c r="K1170">
        <v>21</v>
      </c>
      <c r="L1170" t="s">
        <v>217</v>
      </c>
      <c r="M1170">
        <v>2023</v>
      </c>
      <c r="N1170" t="s">
        <v>211</v>
      </c>
      <c r="O1170">
        <v>3421074.4109999998</v>
      </c>
      <c r="P1170">
        <v>3421074.4109999998</v>
      </c>
      <c r="Q1170">
        <v>3421074.4109999998</v>
      </c>
      <c r="R1170">
        <v>3421074.4109999998</v>
      </c>
      <c r="S1170">
        <v>3421074.4109999998</v>
      </c>
      <c r="T1170">
        <v>3421074.4109999998</v>
      </c>
      <c r="U1170" t="s">
        <v>214</v>
      </c>
      <c r="V1170">
        <v>0</v>
      </c>
      <c r="W1170">
        <v>0</v>
      </c>
    </row>
    <row r="1171" spans="1:23" x14ac:dyDescent="0.3">
      <c r="A1171" t="s">
        <v>212</v>
      </c>
      <c r="H1171">
        <v>3001</v>
      </c>
      <c r="I1171">
        <v>3001</v>
      </c>
      <c r="J1171" t="s">
        <v>314</v>
      </c>
      <c r="K1171">
        <v>22</v>
      </c>
      <c r="L1171" t="s">
        <v>217</v>
      </c>
      <c r="M1171">
        <v>2023</v>
      </c>
      <c r="N1171" t="s">
        <v>215</v>
      </c>
      <c r="O1171">
        <v>3142875.8990000002</v>
      </c>
      <c r="P1171">
        <v>3142875.8990000002</v>
      </c>
      <c r="Q1171">
        <v>3142875.8990000002</v>
      </c>
      <c r="R1171">
        <v>3142875.8990000002</v>
      </c>
      <c r="S1171">
        <v>3142875.8990000002</v>
      </c>
      <c r="T1171">
        <v>3142875.8990000002</v>
      </c>
      <c r="U1171" t="s">
        <v>214</v>
      </c>
      <c r="V1171">
        <v>0</v>
      </c>
      <c r="W1171">
        <v>0</v>
      </c>
    </row>
    <row r="1172" spans="1:23" x14ac:dyDescent="0.3">
      <c r="A1172" t="s">
        <v>212</v>
      </c>
      <c r="H1172">
        <v>3001</v>
      </c>
      <c r="I1172">
        <v>3001</v>
      </c>
      <c r="J1172" t="s">
        <v>314</v>
      </c>
      <c r="K1172">
        <v>100</v>
      </c>
      <c r="L1172" t="s">
        <v>210</v>
      </c>
      <c r="M1172">
        <v>2022</v>
      </c>
      <c r="N1172" t="s">
        <v>211</v>
      </c>
      <c r="O1172">
        <v>7337.1869999999999</v>
      </c>
      <c r="P1172">
        <v>7337.1869999999999</v>
      </c>
      <c r="Q1172">
        <v>7337.1869999999999</v>
      </c>
      <c r="R1172">
        <v>7337.1869999999999</v>
      </c>
      <c r="S1172">
        <v>7337.1869999999999</v>
      </c>
      <c r="T1172">
        <v>7337.1869999999999</v>
      </c>
      <c r="U1172" t="s">
        <v>214</v>
      </c>
      <c r="V1172">
        <v>0</v>
      </c>
      <c r="W1172">
        <v>0</v>
      </c>
    </row>
    <row r="1173" spans="1:23" x14ac:dyDescent="0.3">
      <c r="A1173" t="s">
        <v>212</v>
      </c>
      <c r="H1173">
        <v>3001</v>
      </c>
      <c r="I1173">
        <v>3001</v>
      </c>
      <c r="J1173" t="s">
        <v>314</v>
      </c>
      <c r="K1173">
        <v>200</v>
      </c>
      <c r="L1173" t="s">
        <v>210</v>
      </c>
      <c r="M1173">
        <v>2022</v>
      </c>
      <c r="N1173" t="s">
        <v>215</v>
      </c>
      <c r="O1173">
        <v>6789.2911999999997</v>
      </c>
      <c r="P1173">
        <v>6789.2911999999997</v>
      </c>
      <c r="Q1173">
        <v>6789.2911999999997</v>
      </c>
      <c r="R1173">
        <v>6789.2911999999997</v>
      </c>
      <c r="S1173">
        <v>6789.2911999999997</v>
      </c>
      <c r="T1173">
        <v>6789.2911999999997</v>
      </c>
      <c r="U1173" t="s">
        <v>214</v>
      </c>
      <c r="V1173">
        <v>0</v>
      </c>
      <c r="W1173">
        <v>0</v>
      </c>
    </row>
    <row r="1174" spans="1:23" x14ac:dyDescent="0.3">
      <c r="A1174" t="s">
        <v>212</v>
      </c>
      <c r="H1174">
        <v>3001</v>
      </c>
      <c r="I1174">
        <v>3001</v>
      </c>
      <c r="J1174" t="s">
        <v>314</v>
      </c>
      <c r="K1174">
        <v>1100</v>
      </c>
      <c r="L1174" t="s">
        <v>216</v>
      </c>
      <c r="M1174">
        <v>2022</v>
      </c>
      <c r="N1174" t="s">
        <v>211</v>
      </c>
      <c r="O1174">
        <v>7337.1869999999999</v>
      </c>
      <c r="P1174">
        <v>7337.1869999999999</v>
      </c>
      <c r="Q1174">
        <v>7337.1869999999999</v>
      </c>
      <c r="R1174">
        <v>7337.1869999999999</v>
      </c>
      <c r="S1174">
        <v>7337.1869999999999</v>
      </c>
      <c r="T1174">
        <v>7337.1869999999999</v>
      </c>
      <c r="U1174" t="s">
        <v>214</v>
      </c>
      <c r="V1174">
        <v>0</v>
      </c>
      <c r="W1174">
        <v>0</v>
      </c>
    </row>
    <row r="1175" spans="1:23" x14ac:dyDescent="0.3">
      <c r="A1175" t="s">
        <v>212</v>
      </c>
      <c r="H1175">
        <v>3001</v>
      </c>
      <c r="I1175">
        <v>3001</v>
      </c>
      <c r="J1175" t="s">
        <v>314</v>
      </c>
      <c r="K1175">
        <v>1200</v>
      </c>
      <c r="L1175" t="s">
        <v>216</v>
      </c>
      <c r="M1175">
        <v>2022</v>
      </c>
      <c r="N1175" t="s">
        <v>215</v>
      </c>
      <c r="O1175">
        <v>6789.2911999999997</v>
      </c>
      <c r="P1175">
        <v>6789.2911999999997</v>
      </c>
      <c r="Q1175">
        <v>6789.2911999999997</v>
      </c>
      <c r="R1175">
        <v>6789.2911999999997</v>
      </c>
      <c r="S1175">
        <v>6789.2911999999997</v>
      </c>
      <c r="T1175">
        <v>6789.2911999999997</v>
      </c>
      <c r="U1175" t="s">
        <v>214</v>
      </c>
      <c r="V1175">
        <v>0</v>
      </c>
      <c r="W1175">
        <v>0</v>
      </c>
    </row>
    <row r="1176" spans="1:23" x14ac:dyDescent="0.3">
      <c r="A1176" t="s">
        <v>212</v>
      </c>
      <c r="H1176">
        <v>3001</v>
      </c>
      <c r="I1176">
        <v>3001</v>
      </c>
      <c r="J1176" t="s">
        <v>314</v>
      </c>
      <c r="K1176">
        <v>2100</v>
      </c>
      <c r="L1176" t="s">
        <v>217</v>
      </c>
      <c r="M1176">
        <v>2022</v>
      </c>
      <c r="N1176" t="s">
        <v>211</v>
      </c>
      <c r="O1176">
        <v>3045837.5109999999</v>
      </c>
      <c r="P1176">
        <v>3045837.5109999999</v>
      </c>
      <c r="Q1176">
        <v>3045837.5109999999</v>
      </c>
      <c r="R1176">
        <v>3045837.5109999999</v>
      </c>
      <c r="S1176">
        <v>3045837.5109999999</v>
      </c>
      <c r="T1176">
        <v>3045837.5109999999</v>
      </c>
      <c r="U1176" t="s">
        <v>214</v>
      </c>
      <c r="V1176">
        <v>0</v>
      </c>
      <c r="W1176">
        <v>0</v>
      </c>
    </row>
    <row r="1177" spans="1:23" x14ac:dyDescent="0.3">
      <c r="A1177" t="s">
        <v>212</v>
      </c>
      <c r="H1177">
        <v>3001</v>
      </c>
      <c r="I1177">
        <v>3001</v>
      </c>
      <c r="J1177" t="s">
        <v>314</v>
      </c>
      <c r="K1177">
        <v>2200</v>
      </c>
      <c r="L1177" t="s">
        <v>217</v>
      </c>
      <c r="M1177">
        <v>2022</v>
      </c>
      <c r="N1177" t="s">
        <v>215</v>
      </c>
      <c r="O1177">
        <v>2794505.5129999998</v>
      </c>
      <c r="P1177">
        <v>2794505.5129999998</v>
      </c>
      <c r="Q1177">
        <v>2794505.5129999998</v>
      </c>
      <c r="R1177">
        <v>2794505.5129999998</v>
      </c>
      <c r="S1177">
        <v>2794505.5129999998</v>
      </c>
      <c r="T1177">
        <v>2794505.5129999998</v>
      </c>
      <c r="U1177" t="s">
        <v>214</v>
      </c>
      <c r="V1177">
        <v>0</v>
      </c>
      <c r="W1177">
        <v>0</v>
      </c>
    </row>
    <row r="1178" spans="1:23" x14ac:dyDescent="0.3">
      <c r="A1178" t="s">
        <v>212</v>
      </c>
      <c r="H1178">
        <v>3003</v>
      </c>
      <c r="I1178">
        <v>3003</v>
      </c>
      <c r="J1178" t="s">
        <v>315</v>
      </c>
      <c r="K1178">
        <v>1</v>
      </c>
      <c r="L1178" t="s">
        <v>210</v>
      </c>
      <c r="M1178">
        <v>2023</v>
      </c>
      <c r="N1178" t="s">
        <v>211</v>
      </c>
      <c r="O1178">
        <v>12490.374</v>
      </c>
      <c r="P1178">
        <v>12490.374</v>
      </c>
      <c r="Q1178">
        <v>12490.374</v>
      </c>
      <c r="R1178">
        <v>12490.374</v>
      </c>
      <c r="S1178">
        <v>12490.374</v>
      </c>
      <c r="T1178">
        <v>12490.374</v>
      </c>
      <c r="U1178" t="s">
        <v>214</v>
      </c>
      <c r="V1178">
        <v>0</v>
      </c>
      <c r="W1178">
        <v>0</v>
      </c>
    </row>
    <row r="1179" spans="1:23" x14ac:dyDescent="0.3">
      <c r="A1179" t="s">
        <v>212</v>
      </c>
      <c r="H1179">
        <v>3003</v>
      </c>
      <c r="I1179">
        <v>3003</v>
      </c>
      <c r="J1179" t="s">
        <v>315</v>
      </c>
      <c r="K1179">
        <v>2</v>
      </c>
      <c r="L1179" t="s">
        <v>210</v>
      </c>
      <c r="M1179">
        <v>2023</v>
      </c>
      <c r="N1179" t="s">
        <v>215</v>
      </c>
      <c r="O1179">
        <v>11506.675999999999</v>
      </c>
      <c r="P1179">
        <v>11506.675999999999</v>
      </c>
      <c r="Q1179">
        <v>11506.675999999999</v>
      </c>
      <c r="R1179">
        <v>11506.675999999999</v>
      </c>
      <c r="S1179">
        <v>11506.675999999999</v>
      </c>
      <c r="T1179">
        <v>11506.675999999999</v>
      </c>
      <c r="U1179" t="s">
        <v>214</v>
      </c>
      <c r="V1179">
        <v>0</v>
      </c>
      <c r="W1179">
        <v>0</v>
      </c>
    </row>
    <row r="1180" spans="1:23" x14ac:dyDescent="0.3">
      <c r="A1180" t="s">
        <v>212</v>
      </c>
      <c r="H1180">
        <v>3003</v>
      </c>
      <c r="I1180">
        <v>3003</v>
      </c>
      <c r="J1180" t="s">
        <v>315</v>
      </c>
      <c r="K1180">
        <v>11</v>
      </c>
      <c r="L1180" t="s">
        <v>216</v>
      </c>
      <c r="M1180">
        <v>2023</v>
      </c>
      <c r="N1180" t="s">
        <v>211</v>
      </c>
      <c r="O1180">
        <v>12490.374</v>
      </c>
      <c r="P1180">
        <v>12490.374</v>
      </c>
      <c r="Q1180">
        <v>12490.374</v>
      </c>
      <c r="R1180">
        <v>12490.374</v>
      </c>
      <c r="S1180">
        <v>12490.374</v>
      </c>
      <c r="T1180">
        <v>12490.374</v>
      </c>
      <c r="U1180" t="s">
        <v>214</v>
      </c>
      <c r="V1180">
        <v>0</v>
      </c>
      <c r="W1180">
        <v>0</v>
      </c>
    </row>
    <row r="1181" spans="1:23" x14ac:dyDescent="0.3">
      <c r="A1181" t="s">
        <v>212</v>
      </c>
      <c r="H1181">
        <v>3003</v>
      </c>
      <c r="I1181">
        <v>3003</v>
      </c>
      <c r="J1181" t="s">
        <v>315</v>
      </c>
      <c r="K1181">
        <v>12</v>
      </c>
      <c r="L1181" t="s">
        <v>216</v>
      </c>
      <c r="M1181">
        <v>2023</v>
      </c>
      <c r="N1181" t="s">
        <v>215</v>
      </c>
      <c r="O1181">
        <v>11506.675999999999</v>
      </c>
      <c r="P1181">
        <v>11506.675999999999</v>
      </c>
      <c r="Q1181">
        <v>11506.675999999999</v>
      </c>
      <c r="R1181">
        <v>11506.675999999999</v>
      </c>
      <c r="S1181">
        <v>11506.675999999999</v>
      </c>
      <c r="T1181">
        <v>11506.675999999999</v>
      </c>
      <c r="U1181" t="s">
        <v>214</v>
      </c>
      <c r="V1181">
        <v>0</v>
      </c>
      <c r="W1181">
        <v>0</v>
      </c>
    </row>
    <row r="1182" spans="1:23" x14ac:dyDescent="0.3">
      <c r="A1182" t="s">
        <v>212</v>
      </c>
      <c r="H1182">
        <v>3003</v>
      </c>
      <c r="I1182">
        <v>3003</v>
      </c>
      <c r="J1182" t="s">
        <v>315</v>
      </c>
      <c r="K1182">
        <v>21</v>
      </c>
      <c r="L1182" t="s">
        <v>217</v>
      </c>
      <c r="M1182">
        <v>2023</v>
      </c>
      <c r="N1182" t="s">
        <v>211</v>
      </c>
      <c r="O1182">
        <v>3421074.4109999998</v>
      </c>
      <c r="P1182">
        <v>3421074.4109999998</v>
      </c>
      <c r="Q1182">
        <v>3421074.4109999998</v>
      </c>
      <c r="R1182">
        <v>3421074.4109999998</v>
      </c>
      <c r="S1182">
        <v>3421074.4109999998</v>
      </c>
      <c r="T1182">
        <v>3421074.4109999998</v>
      </c>
      <c r="U1182" t="s">
        <v>214</v>
      </c>
      <c r="V1182">
        <v>0</v>
      </c>
      <c r="W1182">
        <v>0</v>
      </c>
    </row>
    <row r="1183" spans="1:23" x14ac:dyDescent="0.3">
      <c r="A1183" t="s">
        <v>212</v>
      </c>
      <c r="H1183">
        <v>3003</v>
      </c>
      <c r="I1183">
        <v>3003</v>
      </c>
      <c r="J1183" t="s">
        <v>315</v>
      </c>
      <c r="K1183">
        <v>22</v>
      </c>
      <c r="L1183" t="s">
        <v>217</v>
      </c>
      <c r="M1183">
        <v>2023</v>
      </c>
      <c r="N1183" t="s">
        <v>215</v>
      </c>
      <c r="O1183">
        <v>3142875.8990000002</v>
      </c>
      <c r="P1183">
        <v>3142875.8990000002</v>
      </c>
      <c r="Q1183">
        <v>3142875.8990000002</v>
      </c>
      <c r="R1183">
        <v>3142875.8990000002</v>
      </c>
      <c r="S1183">
        <v>3142875.8990000002</v>
      </c>
      <c r="T1183">
        <v>3142875.8990000002</v>
      </c>
      <c r="U1183" t="s">
        <v>214</v>
      </c>
      <c r="V1183">
        <v>0</v>
      </c>
      <c r="W1183">
        <v>0</v>
      </c>
    </row>
    <row r="1184" spans="1:23" x14ac:dyDescent="0.3">
      <c r="A1184" t="s">
        <v>212</v>
      </c>
      <c r="H1184">
        <v>3003</v>
      </c>
      <c r="I1184">
        <v>3003</v>
      </c>
      <c r="J1184" t="s">
        <v>315</v>
      </c>
      <c r="K1184">
        <v>100</v>
      </c>
      <c r="L1184" t="s">
        <v>210</v>
      </c>
      <c r="M1184">
        <v>2022</v>
      </c>
      <c r="N1184" t="s">
        <v>211</v>
      </c>
      <c r="O1184">
        <v>7337.1869999999999</v>
      </c>
      <c r="P1184">
        <v>7337.1869999999999</v>
      </c>
      <c r="Q1184">
        <v>7337.1869999999999</v>
      </c>
      <c r="R1184">
        <v>7337.1869999999999</v>
      </c>
      <c r="S1184">
        <v>7337.1869999999999</v>
      </c>
      <c r="T1184">
        <v>7337.1869999999999</v>
      </c>
      <c r="U1184" t="s">
        <v>214</v>
      </c>
      <c r="V1184">
        <v>0</v>
      </c>
      <c r="W1184">
        <v>0</v>
      </c>
    </row>
    <row r="1185" spans="1:23" x14ac:dyDescent="0.3">
      <c r="A1185" t="s">
        <v>212</v>
      </c>
      <c r="H1185">
        <v>3003</v>
      </c>
      <c r="I1185">
        <v>3003</v>
      </c>
      <c r="J1185" t="s">
        <v>315</v>
      </c>
      <c r="K1185">
        <v>200</v>
      </c>
      <c r="L1185" t="s">
        <v>210</v>
      </c>
      <c r="M1185">
        <v>2022</v>
      </c>
      <c r="N1185" t="s">
        <v>215</v>
      </c>
      <c r="O1185">
        <v>6789.2911999999997</v>
      </c>
      <c r="P1185">
        <v>6789.2911999999997</v>
      </c>
      <c r="Q1185">
        <v>6789.2911999999997</v>
      </c>
      <c r="R1185">
        <v>6789.2911999999997</v>
      </c>
      <c r="S1185">
        <v>6789.2911999999997</v>
      </c>
      <c r="T1185">
        <v>6789.2911999999997</v>
      </c>
      <c r="U1185" t="s">
        <v>214</v>
      </c>
      <c r="V1185">
        <v>0</v>
      </c>
      <c r="W1185">
        <v>0</v>
      </c>
    </row>
    <row r="1186" spans="1:23" x14ac:dyDescent="0.3">
      <c r="A1186" t="s">
        <v>212</v>
      </c>
      <c r="H1186">
        <v>3003</v>
      </c>
      <c r="I1186">
        <v>3003</v>
      </c>
      <c r="J1186" t="s">
        <v>315</v>
      </c>
      <c r="K1186">
        <v>1100</v>
      </c>
      <c r="L1186" t="s">
        <v>216</v>
      </c>
      <c r="M1186">
        <v>2022</v>
      </c>
      <c r="N1186" t="s">
        <v>211</v>
      </c>
      <c r="O1186">
        <v>7337.1869999999999</v>
      </c>
      <c r="P1186">
        <v>7337.1869999999999</v>
      </c>
      <c r="Q1186">
        <v>7337.1869999999999</v>
      </c>
      <c r="R1186">
        <v>7337.1869999999999</v>
      </c>
      <c r="S1186">
        <v>7337.1869999999999</v>
      </c>
      <c r="T1186">
        <v>7337.1869999999999</v>
      </c>
      <c r="U1186" t="s">
        <v>214</v>
      </c>
      <c r="V1186">
        <v>0</v>
      </c>
      <c r="W1186">
        <v>0</v>
      </c>
    </row>
    <row r="1187" spans="1:23" x14ac:dyDescent="0.3">
      <c r="A1187" t="s">
        <v>212</v>
      </c>
      <c r="H1187">
        <v>3003</v>
      </c>
      <c r="I1187">
        <v>3003</v>
      </c>
      <c r="J1187" t="s">
        <v>315</v>
      </c>
      <c r="K1187">
        <v>1200</v>
      </c>
      <c r="L1187" t="s">
        <v>216</v>
      </c>
      <c r="M1187">
        <v>2022</v>
      </c>
      <c r="N1187" t="s">
        <v>215</v>
      </c>
      <c r="O1187">
        <v>6789.2911999999997</v>
      </c>
      <c r="P1187">
        <v>6789.2911999999997</v>
      </c>
      <c r="Q1187">
        <v>6789.2911999999997</v>
      </c>
      <c r="R1187">
        <v>6789.2911999999997</v>
      </c>
      <c r="S1187">
        <v>6789.2911999999997</v>
      </c>
      <c r="T1187">
        <v>6789.2911999999997</v>
      </c>
      <c r="U1187" t="s">
        <v>214</v>
      </c>
      <c r="V1187">
        <v>0</v>
      </c>
      <c r="W1187">
        <v>0</v>
      </c>
    </row>
    <row r="1188" spans="1:23" x14ac:dyDescent="0.3">
      <c r="A1188" t="s">
        <v>212</v>
      </c>
      <c r="H1188">
        <v>3003</v>
      </c>
      <c r="I1188">
        <v>3003</v>
      </c>
      <c r="J1188" t="s">
        <v>315</v>
      </c>
      <c r="K1188">
        <v>2100</v>
      </c>
      <c r="L1188" t="s">
        <v>217</v>
      </c>
      <c r="M1188">
        <v>2022</v>
      </c>
      <c r="N1188" t="s">
        <v>211</v>
      </c>
      <c r="O1188">
        <v>3045837.5109999999</v>
      </c>
      <c r="P1188">
        <v>3045837.5109999999</v>
      </c>
      <c r="Q1188">
        <v>3045837.5109999999</v>
      </c>
      <c r="R1188">
        <v>3045837.5109999999</v>
      </c>
      <c r="S1188">
        <v>3045837.5109999999</v>
      </c>
      <c r="T1188">
        <v>3045837.5109999999</v>
      </c>
      <c r="U1188" t="s">
        <v>214</v>
      </c>
      <c r="V1188">
        <v>0</v>
      </c>
      <c r="W1188">
        <v>0</v>
      </c>
    </row>
    <row r="1189" spans="1:23" x14ac:dyDescent="0.3">
      <c r="A1189" t="s">
        <v>212</v>
      </c>
      <c r="H1189">
        <v>3003</v>
      </c>
      <c r="I1189">
        <v>3003</v>
      </c>
      <c r="J1189" t="s">
        <v>315</v>
      </c>
      <c r="K1189">
        <v>2200</v>
      </c>
      <c r="L1189" t="s">
        <v>217</v>
      </c>
      <c r="M1189">
        <v>2022</v>
      </c>
      <c r="N1189" t="s">
        <v>215</v>
      </c>
      <c r="O1189">
        <v>2794505.5129999998</v>
      </c>
      <c r="P1189">
        <v>2794505.5129999998</v>
      </c>
      <c r="Q1189">
        <v>2794505.5129999998</v>
      </c>
      <c r="R1189">
        <v>2794505.5129999998</v>
      </c>
      <c r="S1189">
        <v>2794505.5129999998</v>
      </c>
      <c r="T1189">
        <v>2794505.5129999998</v>
      </c>
      <c r="U1189" t="s">
        <v>214</v>
      </c>
      <c r="V1189">
        <v>0</v>
      </c>
      <c r="W1189">
        <v>0</v>
      </c>
    </row>
    <row r="1190" spans="1:23" x14ac:dyDescent="0.3">
      <c r="A1190" t="s">
        <v>212</v>
      </c>
      <c r="H1190">
        <v>3005</v>
      </c>
      <c r="I1190">
        <v>3005</v>
      </c>
      <c r="J1190" t="s">
        <v>316</v>
      </c>
      <c r="K1190">
        <v>1</v>
      </c>
      <c r="L1190" t="s">
        <v>210</v>
      </c>
      <c r="M1190">
        <v>2023</v>
      </c>
      <c r="N1190" t="s">
        <v>211</v>
      </c>
      <c r="O1190">
        <v>12490.374</v>
      </c>
      <c r="P1190">
        <v>12490.374</v>
      </c>
      <c r="Q1190">
        <v>12490.374</v>
      </c>
      <c r="R1190">
        <v>12490.374</v>
      </c>
      <c r="S1190">
        <v>12490.374</v>
      </c>
      <c r="T1190">
        <v>12490.374</v>
      </c>
      <c r="U1190" t="s">
        <v>214</v>
      </c>
      <c r="V1190">
        <v>0</v>
      </c>
      <c r="W1190">
        <v>0</v>
      </c>
    </row>
    <row r="1191" spans="1:23" x14ac:dyDescent="0.3">
      <c r="A1191" t="s">
        <v>212</v>
      </c>
      <c r="H1191">
        <v>3005</v>
      </c>
      <c r="I1191">
        <v>3005</v>
      </c>
      <c r="J1191" t="s">
        <v>316</v>
      </c>
      <c r="K1191">
        <v>2</v>
      </c>
      <c r="L1191" t="s">
        <v>210</v>
      </c>
      <c r="M1191">
        <v>2023</v>
      </c>
      <c r="N1191" t="s">
        <v>215</v>
      </c>
      <c r="O1191">
        <v>11506.675999999999</v>
      </c>
      <c r="P1191">
        <v>11506.675999999999</v>
      </c>
      <c r="Q1191">
        <v>11506.675999999999</v>
      </c>
      <c r="R1191">
        <v>11506.675999999999</v>
      </c>
      <c r="S1191">
        <v>11506.675999999999</v>
      </c>
      <c r="T1191">
        <v>11506.675999999999</v>
      </c>
      <c r="U1191" t="s">
        <v>214</v>
      </c>
      <c r="V1191">
        <v>0</v>
      </c>
      <c r="W1191">
        <v>0</v>
      </c>
    </row>
    <row r="1192" spans="1:23" x14ac:dyDescent="0.3">
      <c r="A1192" t="s">
        <v>212</v>
      </c>
      <c r="H1192">
        <v>3005</v>
      </c>
      <c r="I1192">
        <v>3005</v>
      </c>
      <c r="J1192" t="s">
        <v>316</v>
      </c>
      <c r="K1192">
        <v>11</v>
      </c>
      <c r="L1192" t="s">
        <v>216</v>
      </c>
      <c r="M1192">
        <v>2023</v>
      </c>
      <c r="N1192" t="s">
        <v>211</v>
      </c>
      <c r="O1192">
        <v>12490.374</v>
      </c>
      <c r="P1192">
        <v>12490.374</v>
      </c>
      <c r="Q1192">
        <v>12490.374</v>
      </c>
      <c r="R1192">
        <v>12490.374</v>
      </c>
      <c r="S1192">
        <v>12490.374</v>
      </c>
      <c r="T1192">
        <v>12490.374</v>
      </c>
      <c r="U1192" t="s">
        <v>214</v>
      </c>
      <c r="V1192">
        <v>0</v>
      </c>
      <c r="W1192">
        <v>0</v>
      </c>
    </row>
    <row r="1193" spans="1:23" x14ac:dyDescent="0.3">
      <c r="A1193" t="s">
        <v>212</v>
      </c>
      <c r="H1193">
        <v>3005</v>
      </c>
      <c r="I1193">
        <v>3005</v>
      </c>
      <c r="J1193" t="s">
        <v>316</v>
      </c>
      <c r="K1193">
        <v>12</v>
      </c>
      <c r="L1193" t="s">
        <v>216</v>
      </c>
      <c r="M1193">
        <v>2023</v>
      </c>
      <c r="N1193" t="s">
        <v>215</v>
      </c>
      <c r="O1193">
        <v>11506.675999999999</v>
      </c>
      <c r="P1193">
        <v>11506.675999999999</v>
      </c>
      <c r="Q1193">
        <v>11506.675999999999</v>
      </c>
      <c r="R1193">
        <v>11506.675999999999</v>
      </c>
      <c r="S1193">
        <v>11506.675999999999</v>
      </c>
      <c r="T1193">
        <v>11506.675999999999</v>
      </c>
      <c r="U1193" t="s">
        <v>214</v>
      </c>
      <c r="V1193">
        <v>0</v>
      </c>
      <c r="W1193">
        <v>0</v>
      </c>
    </row>
    <row r="1194" spans="1:23" x14ac:dyDescent="0.3">
      <c r="A1194" t="s">
        <v>212</v>
      </c>
      <c r="H1194">
        <v>3005</v>
      </c>
      <c r="I1194">
        <v>3005</v>
      </c>
      <c r="J1194" t="s">
        <v>316</v>
      </c>
      <c r="K1194">
        <v>21</v>
      </c>
      <c r="L1194" t="s">
        <v>217</v>
      </c>
      <c r="M1194">
        <v>2023</v>
      </c>
      <c r="N1194" t="s">
        <v>211</v>
      </c>
      <c r="O1194">
        <v>3421074.4109999998</v>
      </c>
      <c r="P1194">
        <v>3421074.4109999998</v>
      </c>
      <c r="Q1194">
        <v>3421074.4109999998</v>
      </c>
      <c r="R1194">
        <v>3421074.4109999998</v>
      </c>
      <c r="S1194">
        <v>3421074.4109999998</v>
      </c>
      <c r="T1194">
        <v>3421074.4109999998</v>
      </c>
      <c r="U1194" t="s">
        <v>214</v>
      </c>
      <c r="V1194">
        <v>2332.0729999999999</v>
      </c>
      <c r="W1194">
        <v>2332.0729999999999</v>
      </c>
    </row>
    <row r="1195" spans="1:23" x14ac:dyDescent="0.3">
      <c r="A1195" t="s">
        <v>212</v>
      </c>
      <c r="H1195">
        <v>3005</v>
      </c>
      <c r="I1195">
        <v>3005</v>
      </c>
      <c r="J1195" t="s">
        <v>316</v>
      </c>
      <c r="K1195">
        <v>22</v>
      </c>
      <c r="L1195" t="s">
        <v>217</v>
      </c>
      <c r="M1195">
        <v>2023</v>
      </c>
      <c r="N1195" t="s">
        <v>215</v>
      </c>
      <c r="O1195">
        <v>3142875.8990000002</v>
      </c>
      <c r="P1195">
        <v>3142875.8990000002</v>
      </c>
      <c r="Q1195">
        <v>3142875.8990000002</v>
      </c>
      <c r="R1195">
        <v>3142875.8990000002</v>
      </c>
      <c r="S1195">
        <v>3142875.8990000002</v>
      </c>
      <c r="T1195">
        <v>3142875.8990000002</v>
      </c>
      <c r="U1195" t="s">
        <v>214</v>
      </c>
      <c r="V1195">
        <v>2157.928195</v>
      </c>
      <c r="W1195">
        <v>2157.928195</v>
      </c>
    </row>
    <row r="1196" spans="1:23" x14ac:dyDescent="0.3">
      <c r="A1196" t="s">
        <v>212</v>
      </c>
      <c r="H1196">
        <v>3005</v>
      </c>
      <c r="I1196">
        <v>3005</v>
      </c>
      <c r="J1196" t="s">
        <v>316</v>
      </c>
      <c r="K1196">
        <v>100</v>
      </c>
      <c r="L1196" t="s">
        <v>210</v>
      </c>
      <c r="M1196">
        <v>2022</v>
      </c>
      <c r="N1196" t="s">
        <v>211</v>
      </c>
      <c r="O1196">
        <v>7337.1869999999999</v>
      </c>
      <c r="P1196">
        <v>7337.1869999999999</v>
      </c>
      <c r="Q1196">
        <v>7337.1869999999999</v>
      </c>
      <c r="R1196">
        <v>7337.1869999999999</v>
      </c>
      <c r="S1196">
        <v>7337.1869999999999</v>
      </c>
      <c r="T1196">
        <v>7337.1869999999999</v>
      </c>
      <c r="U1196" t="s">
        <v>214</v>
      </c>
      <c r="V1196">
        <v>0</v>
      </c>
      <c r="W1196">
        <v>0</v>
      </c>
    </row>
    <row r="1197" spans="1:23" x14ac:dyDescent="0.3">
      <c r="A1197" t="s">
        <v>212</v>
      </c>
      <c r="H1197">
        <v>3005</v>
      </c>
      <c r="I1197">
        <v>3005</v>
      </c>
      <c r="J1197" t="s">
        <v>316</v>
      </c>
      <c r="K1197">
        <v>200</v>
      </c>
      <c r="L1197" t="s">
        <v>210</v>
      </c>
      <c r="M1197">
        <v>2022</v>
      </c>
      <c r="N1197" t="s">
        <v>215</v>
      </c>
      <c r="O1197">
        <v>6789.2911999999997</v>
      </c>
      <c r="P1197">
        <v>6789.2911999999997</v>
      </c>
      <c r="Q1197">
        <v>6789.2911999999997</v>
      </c>
      <c r="R1197">
        <v>6789.2911999999997</v>
      </c>
      <c r="S1197">
        <v>6789.2911999999997</v>
      </c>
      <c r="T1197">
        <v>6789.2911999999997</v>
      </c>
      <c r="U1197" t="s">
        <v>214</v>
      </c>
      <c r="V1197">
        <v>0</v>
      </c>
      <c r="W1197">
        <v>0</v>
      </c>
    </row>
    <row r="1198" spans="1:23" x14ac:dyDescent="0.3">
      <c r="A1198" t="s">
        <v>212</v>
      </c>
      <c r="H1198">
        <v>3005</v>
      </c>
      <c r="I1198">
        <v>3005</v>
      </c>
      <c r="J1198" t="s">
        <v>316</v>
      </c>
      <c r="K1198">
        <v>1100</v>
      </c>
      <c r="L1198" t="s">
        <v>216</v>
      </c>
      <c r="M1198">
        <v>2022</v>
      </c>
      <c r="N1198" t="s">
        <v>211</v>
      </c>
      <c r="O1198">
        <v>7337.1869999999999</v>
      </c>
      <c r="P1198">
        <v>7337.1869999999999</v>
      </c>
      <c r="Q1198">
        <v>7337.1869999999999</v>
      </c>
      <c r="R1198">
        <v>7337.1869999999999</v>
      </c>
      <c r="S1198">
        <v>7337.1869999999999</v>
      </c>
      <c r="T1198">
        <v>7337.1869999999999</v>
      </c>
      <c r="U1198" t="s">
        <v>214</v>
      </c>
      <c r="V1198">
        <v>0</v>
      </c>
      <c r="W1198">
        <v>0</v>
      </c>
    </row>
    <row r="1199" spans="1:23" x14ac:dyDescent="0.3">
      <c r="A1199" t="s">
        <v>212</v>
      </c>
      <c r="H1199">
        <v>3005</v>
      </c>
      <c r="I1199">
        <v>3005</v>
      </c>
      <c r="J1199" t="s">
        <v>316</v>
      </c>
      <c r="K1199">
        <v>1200</v>
      </c>
      <c r="L1199" t="s">
        <v>216</v>
      </c>
      <c r="M1199">
        <v>2022</v>
      </c>
      <c r="N1199" t="s">
        <v>215</v>
      </c>
      <c r="O1199">
        <v>6789.2911999999997</v>
      </c>
      <c r="P1199">
        <v>6789.2911999999997</v>
      </c>
      <c r="Q1199">
        <v>6789.2911999999997</v>
      </c>
      <c r="R1199">
        <v>6789.2911999999997</v>
      </c>
      <c r="S1199">
        <v>6789.2911999999997</v>
      </c>
      <c r="T1199">
        <v>6789.2911999999997</v>
      </c>
      <c r="U1199" t="s">
        <v>214</v>
      </c>
      <c r="V1199">
        <v>0</v>
      </c>
      <c r="W1199">
        <v>0</v>
      </c>
    </row>
    <row r="1200" spans="1:23" x14ac:dyDescent="0.3">
      <c r="A1200" t="s">
        <v>212</v>
      </c>
      <c r="H1200">
        <v>3005</v>
      </c>
      <c r="I1200">
        <v>3005</v>
      </c>
      <c r="J1200" t="s">
        <v>316</v>
      </c>
      <c r="K1200">
        <v>2100</v>
      </c>
      <c r="L1200" t="s">
        <v>217</v>
      </c>
      <c r="M1200">
        <v>2022</v>
      </c>
      <c r="N1200" t="s">
        <v>211</v>
      </c>
      <c r="O1200">
        <v>3045837.5109999999</v>
      </c>
      <c r="P1200">
        <v>3045837.5109999999</v>
      </c>
      <c r="Q1200">
        <v>3045837.5109999999</v>
      </c>
      <c r="R1200">
        <v>3045837.5109999999</v>
      </c>
      <c r="S1200">
        <v>3045837.5109999999</v>
      </c>
      <c r="T1200">
        <v>3045837.5109999999</v>
      </c>
      <c r="U1200" t="s">
        <v>214</v>
      </c>
      <c r="V1200">
        <v>1913.8910000000001</v>
      </c>
      <c r="W1200">
        <v>1913.8910000000001</v>
      </c>
    </row>
    <row r="1201" spans="1:23" x14ac:dyDescent="0.3">
      <c r="A1201" t="s">
        <v>212</v>
      </c>
      <c r="H1201">
        <v>3005</v>
      </c>
      <c r="I1201">
        <v>3005</v>
      </c>
      <c r="J1201" t="s">
        <v>316</v>
      </c>
      <c r="K1201">
        <v>2200</v>
      </c>
      <c r="L1201" t="s">
        <v>217</v>
      </c>
      <c r="M1201">
        <v>2022</v>
      </c>
      <c r="N1201" t="s">
        <v>215</v>
      </c>
      <c r="O1201">
        <v>2794505.5129999998</v>
      </c>
      <c r="P1201">
        <v>2794505.5129999998</v>
      </c>
      <c r="Q1201">
        <v>2794505.5129999998</v>
      </c>
      <c r="R1201">
        <v>2794505.5129999998</v>
      </c>
      <c r="S1201">
        <v>2794505.5129999998</v>
      </c>
      <c r="T1201">
        <v>2794505.5129999998</v>
      </c>
      <c r="U1201" t="s">
        <v>214</v>
      </c>
      <c r="V1201">
        <v>1770.9734430000001</v>
      </c>
      <c r="W1201">
        <v>1770.9734430000001</v>
      </c>
    </row>
    <row r="1202" spans="1:23" x14ac:dyDescent="0.3">
      <c r="A1202" t="s">
        <v>212</v>
      </c>
      <c r="H1202">
        <v>3006</v>
      </c>
      <c r="I1202">
        <v>3006</v>
      </c>
      <c r="J1202" t="s">
        <v>317</v>
      </c>
      <c r="K1202">
        <v>1</v>
      </c>
      <c r="L1202" t="s">
        <v>210</v>
      </c>
      <c r="M1202">
        <v>2023</v>
      </c>
      <c r="N1202" t="s">
        <v>211</v>
      </c>
      <c r="O1202">
        <v>12490.374</v>
      </c>
      <c r="P1202">
        <v>12490.374</v>
      </c>
      <c r="Q1202">
        <v>12490.374</v>
      </c>
      <c r="R1202">
        <v>12490.374</v>
      </c>
      <c r="S1202">
        <v>12490.374</v>
      </c>
      <c r="T1202">
        <v>12490.374</v>
      </c>
      <c r="U1202" t="s">
        <v>214</v>
      </c>
      <c r="V1202">
        <v>0</v>
      </c>
      <c r="W1202">
        <v>0</v>
      </c>
    </row>
    <row r="1203" spans="1:23" x14ac:dyDescent="0.3">
      <c r="A1203" t="s">
        <v>212</v>
      </c>
      <c r="H1203">
        <v>3006</v>
      </c>
      <c r="I1203">
        <v>3006</v>
      </c>
      <c r="J1203" t="s">
        <v>317</v>
      </c>
      <c r="K1203">
        <v>2</v>
      </c>
      <c r="L1203" t="s">
        <v>210</v>
      </c>
      <c r="M1203">
        <v>2023</v>
      </c>
      <c r="N1203" t="s">
        <v>215</v>
      </c>
      <c r="O1203">
        <v>11506.675999999999</v>
      </c>
      <c r="P1203">
        <v>11506.675999999999</v>
      </c>
      <c r="Q1203">
        <v>11506.675999999999</v>
      </c>
      <c r="R1203">
        <v>11506.675999999999</v>
      </c>
      <c r="S1203">
        <v>11506.675999999999</v>
      </c>
      <c r="T1203">
        <v>11506.675999999999</v>
      </c>
      <c r="U1203" t="s">
        <v>214</v>
      </c>
      <c r="V1203">
        <v>0</v>
      </c>
      <c r="W1203">
        <v>0</v>
      </c>
    </row>
    <row r="1204" spans="1:23" x14ac:dyDescent="0.3">
      <c r="A1204" t="s">
        <v>212</v>
      </c>
      <c r="H1204">
        <v>3006</v>
      </c>
      <c r="I1204">
        <v>3006</v>
      </c>
      <c r="J1204" t="s">
        <v>317</v>
      </c>
      <c r="K1204">
        <v>11</v>
      </c>
      <c r="L1204" t="s">
        <v>216</v>
      </c>
      <c r="M1204">
        <v>2023</v>
      </c>
      <c r="N1204" t="s">
        <v>211</v>
      </c>
      <c r="O1204">
        <v>12490.374</v>
      </c>
      <c r="P1204">
        <v>12490.374</v>
      </c>
      <c r="Q1204">
        <v>12490.374</v>
      </c>
      <c r="R1204">
        <v>12490.374</v>
      </c>
      <c r="S1204">
        <v>12490.374</v>
      </c>
      <c r="T1204">
        <v>12490.374</v>
      </c>
      <c r="U1204" t="s">
        <v>214</v>
      </c>
      <c r="V1204">
        <v>0</v>
      </c>
      <c r="W1204">
        <v>0</v>
      </c>
    </row>
    <row r="1205" spans="1:23" x14ac:dyDescent="0.3">
      <c r="A1205" t="s">
        <v>212</v>
      </c>
      <c r="H1205">
        <v>3006</v>
      </c>
      <c r="I1205">
        <v>3006</v>
      </c>
      <c r="J1205" t="s">
        <v>317</v>
      </c>
      <c r="K1205">
        <v>12</v>
      </c>
      <c r="L1205" t="s">
        <v>216</v>
      </c>
      <c r="M1205">
        <v>2023</v>
      </c>
      <c r="N1205" t="s">
        <v>215</v>
      </c>
      <c r="O1205">
        <v>11506.675999999999</v>
      </c>
      <c r="P1205">
        <v>11506.675999999999</v>
      </c>
      <c r="Q1205">
        <v>11506.675999999999</v>
      </c>
      <c r="R1205">
        <v>11506.675999999999</v>
      </c>
      <c r="S1205">
        <v>11506.675999999999</v>
      </c>
      <c r="T1205">
        <v>11506.675999999999</v>
      </c>
      <c r="U1205" t="s">
        <v>214</v>
      </c>
      <c r="V1205">
        <v>0</v>
      </c>
      <c r="W1205">
        <v>0</v>
      </c>
    </row>
    <row r="1206" spans="1:23" x14ac:dyDescent="0.3">
      <c r="A1206" t="s">
        <v>212</v>
      </c>
      <c r="H1206">
        <v>3006</v>
      </c>
      <c r="I1206">
        <v>3006</v>
      </c>
      <c r="J1206" t="s">
        <v>317</v>
      </c>
      <c r="K1206">
        <v>21</v>
      </c>
      <c r="L1206" t="s">
        <v>217</v>
      </c>
      <c r="M1206">
        <v>2023</v>
      </c>
      <c r="N1206" t="s">
        <v>211</v>
      </c>
      <c r="O1206">
        <v>3421074.4109999998</v>
      </c>
      <c r="P1206">
        <v>3421074.4109999998</v>
      </c>
      <c r="Q1206">
        <v>3421074.4109999998</v>
      </c>
      <c r="R1206">
        <v>3421074.4109999998</v>
      </c>
      <c r="S1206">
        <v>3421074.4109999998</v>
      </c>
      <c r="T1206">
        <v>3421074.4109999998</v>
      </c>
      <c r="U1206" t="s">
        <v>214</v>
      </c>
      <c r="V1206">
        <v>18</v>
      </c>
      <c r="W1206">
        <v>18</v>
      </c>
    </row>
    <row r="1207" spans="1:23" x14ac:dyDescent="0.3">
      <c r="A1207" t="s">
        <v>212</v>
      </c>
      <c r="H1207">
        <v>3006</v>
      </c>
      <c r="I1207">
        <v>3006</v>
      </c>
      <c r="J1207" t="s">
        <v>317</v>
      </c>
      <c r="K1207">
        <v>22</v>
      </c>
      <c r="L1207" t="s">
        <v>217</v>
      </c>
      <c r="M1207">
        <v>2023</v>
      </c>
      <c r="N1207" t="s">
        <v>215</v>
      </c>
      <c r="O1207">
        <v>3142875.8990000002</v>
      </c>
      <c r="P1207">
        <v>3142875.8990000002</v>
      </c>
      <c r="Q1207">
        <v>3142875.8990000002</v>
      </c>
      <c r="R1207">
        <v>3142875.8990000002</v>
      </c>
      <c r="S1207">
        <v>3142875.8990000002</v>
      </c>
      <c r="T1207">
        <v>3142875.8990000002</v>
      </c>
      <c r="U1207" t="s">
        <v>214</v>
      </c>
      <c r="V1207">
        <v>16.655871189999999</v>
      </c>
      <c r="W1207">
        <v>16.655871189999999</v>
      </c>
    </row>
    <row r="1208" spans="1:23" x14ac:dyDescent="0.3">
      <c r="A1208" t="s">
        <v>212</v>
      </c>
      <c r="H1208">
        <v>3006</v>
      </c>
      <c r="I1208">
        <v>3006</v>
      </c>
      <c r="J1208" t="s">
        <v>317</v>
      </c>
      <c r="K1208">
        <v>100</v>
      </c>
      <c r="L1208" t="s">
        <v>210</v>
      </c>
      <c r="M1208">
        <v>2022</v>
      </c>
      <c r="N1208" t="s">
        <v>211</v>
      </c>
      <c r="O1208">
        <v>7337.1869999999999</v>
      </c>
      <c r="P1208">
        <v>7337.1869999999999</v>
      </c>
      <c r="Q1208">
        <v>7337.1869999999999</v>
      </c>
      <c r="R1208">
        <v>7337.1869999999999</v>
      </c>
      <c r="S1208">
        <v>7337.1869999999999</v>
      </c>
      <c r="T1208">
        <v>7337.1869999999999</v>
      </c>
      <c r="U1208" t="s">
        <v>214</v>
      </c>
      <c r="V1208">
        <v>0</v>
      </c>
      <c r="W1208">
        <v>0</v>
      </c>
    </row>
    <row r="1209" spans="1:23" x14ac:dyDescent="0.3">
      <c r="A1209" t="s">
        <v>212</v>
      </c>
      <c r="H1209">
        <v>3006</v>
      </c>
      <c r="I1209">
        <v>3006</v>
      </c>
      <c r="J1209" t="s">
        <v>317</v>
      </c>
      <c r="K1209">
        <v>200</v>
      </c>
      <c r="L1209" t="s">
        <v>210</v>
      </c>
      <c r="M1209">
        <v>2022</v>
      </c>
      <c r="N1209" t="s">
        <v>215</v>
      </c>
      <c r="O1209">
        <v>6789.2911999999997</v>
      </c>
      <c r="P1209">
        <v>6789.2911999999997</v>
      </c>
      <c r="Q1209">
        <v>6789.2911999999997</v>
      </c>
      <c r="R1209">
        <v>6789.2911999999997</v>
      </c>
      <c r="S1209">
        <v>6789.2911999999997</v>
      </c>
      <c r="T1209">
        <v>6789.2911999999997</v>
      </c>
      <c r="U1209" t="s">
        <v>214</v>
      </c>
      <c r="V1209">
        <v>0</v>
      </c>
      <c r="W1209">
        <v>0</v>
      </c>
    </row>
    <row r="1210" spans="1:23" x14ac:dyDescent="0.3">
      <c r="A1210" t="s">
        <v>212</v>
      </c>
      <c r="H1210">
        <v>3006</v>
      </c>
      <c r="I1210">
        <v>3006</v>
      </c>
      <c r="J1210" t="s">
        <v>317</v>
      </c>
      <c r="K1210">
        <v>1100</v>
      </c>
      <c r="L1210" t="s">
        <v>216</v>
      </c>
      <c r="M1210">
        <v>2022</v>
      </c>
      <c r="N1210" t="s">
        <v>211</v>
      </c>
      <c r="O1210">
        <v>7337.1869999999999</v>
      </c>
      <c r="P1210">
        <v>7337.1869999999999</v>
      </c>
      <c r="Q1210">
        <v>7337.1869999999999</v>
      </c>
      <c r="R1210">
        <v>7337.1869999999999</v>
      </c>
      <c r="S1210">
        <v>7337.1869999999999</v>
      </c>
      <c r="T1210">
        <v>7337.1869999999999</v>
      </c>
      <c r="U1210" t="s">
        <v>214</v>
      </c>
      <c r="V1210">
        <v>0</v>
      </c>
      <c r="W1210">
        <v>0</v>
      </c>
    </row>
    <row r="1211" spans="1:23" x14ac:dyDescent="0.3">
      <c r="A1211" t="s">
        <v>212</v>
      </c>
      <c r="H1211">
        <v>3006</v>
      </c>
      <c r="I1211">
        <v>3006</v>
      </c>
      <c r="J1211" t="s">
        <v>317</v>
      </c>
      <c r="K1211">
        <v>1200</v>
      </c>
      <c r="L1211" t="s">
        <v>216</v>
      </c>
      <c r="M1211">
        <v>2022</v>
      </c>
      <c r="N1211" t="s">
        <v>215</v>
      </c>
      <c r="O1211">
        <v>6789.2911999999997</v>
      </c>
      <c r="P1211">
        <v>6789.2911999999997</v>
      </c>
      <c r="Q1211">
        <v>6789.2911999999997</v>
      </c>
      <c r="R1211">
        <v>6789.2911999999997</v>
      </c>
      <c r="S1211">
        <v>6789.2911999999997</v>
      </c>
      <c r="T1211">
        <v>6789.2911999999997</v>
      </c>
      <c r="U1211" t="s">
        <v>214</v>
      </c>
      <c r="V1211">
        <v>0</v>
      </c>
      <c r="W1211">
        <v>0</v>
      </c>
    </row>
    <row r="1212" spans="1:23" x14ac:dyDescent="0.3">
      <c r="A1212" t="s">
        <v>212</v>
      </c>
      <c r="H1212">
        <v>3006</v>
      </c>
      <c r="I1212">
        <v>3006</v>
      </c>
      <c r="J1212" t="s">
        <v>317</v>
      </c>
      <c r="K1212">
        <v>2100</v>
      </c>
      <c r="L1212" t="s">
        <v>217</v>
      </c>
      <c r="M1212">
        <v>2022</v>
      </c>
      <c r="N1212" t="s">
        <v>211</v>
      </c>
      <c r="O1212">
        <v>3045837.5109999999</v>
      </c>
      <c r="P1212">
        <v>3045837.5109999999</v>
      </c>
      <c r="Q1212">
        <v>3045837.5109999999</v>
      </c>
      <c r="R1212">
        <v>3045837.5109999999</v>
      </c>
      <c r="S1212">
        <v>3045837.5109999999</v>
      </c>
      <c r="T1212">
        <v>3045837.5109999999</v>
      </c>
      <c r="U1212" t="s">
        <v>214</v>
      </c>
      <c r="V1212">
        <v>10</v>
      </c>
      <c r="W1212">
        <v>10</v>
      </c>
    </row>
    <row r="1213" spans="1:23" x14ac:dyDescent="0.3">
      <c r="A1213" t="s">
        <v>212</v>
      </c>
      <c r="H1213">
        <v>3006</v>
      </c>
      <c r="I1213">
        <v>3006</v>
      </c>
      <c r="J1213" t="s">
        <v>317</v>
      </c>
      <c r="K1213">
        <v>2200</v>
      </c>
      <c r="L1213" t="s">
        <v>217</v>
      </c>
      <c r="M1213">
        <v>2022</v>
      </c>
      <c r="N1213" t="s">
        <v>215</v>
      </c>
      <c r="O1213">
        <v>2794505.5129999998</v>
      </c>
      <c r="P1213">
        <v>2794505.5129999998</v>
      </c>
      <c r="Q1213">
        <v>2794505.5129999998</v>
      </c>
      <c r="R1213">
        <v>2794505.5129999998</v>
      </c>
      <c r="S1213">
        <v>2794505.5129999998</v>
      </c>
      <c r="T1213">
        <v>2794505.5129999998</v>
      </c>
      <c r="U1213" t="s">
        <v>214</v>
      </c>
      <c r="V1213">
        <v>9.2532617750000004</v>
      </c>
      <c r="W1213">
        <v>9.2532617750000004</v>
      </c>
    </row>
    <row r="1214" spans="1:23" x14ac:dyDescent="0.3">
      <c r="A1214" t="s">
        <v>212</v>
      </c>
      <c r="H1214">
        <v>3007</v>
      </c>
      <c r="I1214">
        <v>3007</v>
      </c>
      <c r="J1214" t="s">
        <v>318</v>
      </c>
      <c r="K1214">
        <v>1</v>
      </c>
      <c r="L1214" t="s">
        <v>210</v>
      </c>
      <c r="M1214">
        <v>2023</v>
      </c>
      <c r="N1214" t="s">
        <v>211</v>
      </c>
      <c r="O1214">
        <v>12490.374</v>
      </c>
      <c r="P1214">
        <v>12490.374</v>
      </c>
      <c r="Q1214">
        <v>12490.374</v>
      </c>
      <c r="R1214">
        <v>12490.374</v>
      </c>
      <c r="S1214">
        <v>12490.374</v>
      </c>
      <c r="T1214">
        <v>12490.374</v>
      </c>
      <c r="U1214" t="s">
        <v>214</v>
      </c>
      <c r="V1214">
        <v>0</v>
      </c>
      <c r="W1214">
        <v>0</v>
      </c>
    </row>
    <row r="1215" spans="1:23" x14ac:dyDescent="0.3">
      <c r="A1215" t="s">
        <v>212</v>
      </c>
      <c r="H1215">
        <v>3007</v>
      </c>
      <c r="I1215">
        <v>3007</v>
      </c>
      <c r="J1215" t="s">
        <v>318</v>
      </c>
      <c r="K1215">
        <v>2</v>
      </c>
      <c r="L1215" t="s">
        <v>210</v>
      </c>
      <c r="M1215">
        <v>2023</v>
      </c>
      <c r="N1215" t="s">
        <v>215</v>
      </c>
      <c r="O1215">
        <v>11506.675999999999</v>
      </c>
      <c r="P1215">
        <v>11506.675999999999</v>
      </c>
      <c r="Q1215">
        <v>11506.675999999999</v>
      </c>
      <c r="R1215">
        <v>11506.675999999999</v>
      </c>
      <c r="S1215">
        <v>11506.675999999999</v>
      </c>
      <c r="T1215">
        <v>11506.675999999999</v>
      </c>
      <c r="U1215" t="s">
        <v>214</v>
      </c>
      <c r="V1215">
        <v>0</v>
      </c>
      <c r="W1215">
        <v>0</v>
      </c>
    </row>
    <row r="1216" spans="1:23" x14ac:dyDescent="0.3">
      <c r="A1216" t="s">
        <v>212</v>
      </c>
      <c r="H1216">
        <v>3007</v>
      </c>
      <c r="I1216">
        <v>3007</v>
      </c>
      <c r="J1216" t="s">
        <v>318</v>
      </c>
      <c r="K1216">
        <v>11</v>
      </c>
      <c r="L1216" t="s">
        <v>216</v>
      </c>
      <c r="M1216">
        <v>2023</v>
      </c>
      <c r="N1216" t="s">
        <v>211</v>
      </c>
      <c r="O1216">
        <v>12490.374</v>
      </c>
      <c r="P1216">
        <v>12490.374</v>
      </c>
      <c r="Q1216">
        <v>12490.374</v>
      </c>
      <c r="R1216">
        <v>12490.374</v>
      </c>
      <c r="S1216">
        <v>12490.374</v>
      </c>
      <c r="T1216">
        <v>12490.374</v>
      </c>
      <c r="U1216" t="s">
        <v>214</v>
      </c>
      <c r="V1216">
        <v>0</v>
      </c>
      <c r="W1216">
        <v>0</v>
      </c>
    </row>
    <row r="1217" spans="1:23" x14ac:dyDescent="0.3">
      <c r="A1217" t="s">
        <v>212</v>
      </c>
      <c r="H1217">
        <v>3007</v>
      </c>
      <c r="I1217">
        <v>3007</v>
      </c>
      <c r="J1217" t="s">
        <v>318</v>
      </c>
      <c r="K1217">
        <v>12</v>
      </c>
      <c r="L1217" t="s">
        <v>216</v>
      </c>
      <c r="M1217">
        <v>2023</v>
      </c>
      <c r="N1217" t="s">
        <v>215</v>
      </c>
      <c r="O1217">
        <v>11506.675999999999</v>
      </c>
      <c r="P1217">
        <v>11506.675999999999</v>
      </c>
      <c r="Q1217">
        <v>11506.675999999999</v>
      </c>
      <c r="R1217">
        <v>11506.675999999999</v>
      </c>
      <c r="S1217">
        <v>11506.675999999999</v>
      </c>
      <c r="T1217">
        <v>11506.675999999999</v>
      </c>
      <c r="U1217" t="s">
        <v>214</v>
      </c>
      <c r="V1217">
        <v>0</v>
      </c>
      <c r="W1217">
        <v>0</v>
      </c>
    </row>
    <row r="1218" spans="1:23" x14ac:dyDescent="0.3">
      <c r="A1218" t="s">
        <v>212</v>
      </c>
      <c r="H1218">
        <v>3007</v>
      </c>
      <c r="I1218">
        <v>3007</v>
      </c>
      <c r="J1218" t="s">
        <v>318</v>
      </c>
      <c r="K1218">
        <v>21</v>
      </c>
      <c r="L1218" t="s">
        <v>217</v>
      </c>
      <c r="M1218">
        <v>2023</v>
      </c>
      <c r="N1218" t="s">
        <v>211</v>
      </c>
      <c r="O1218">
        <v>3421074.4109999998</v>
      </c>
      <c r="P1218">
        <v>3421074.4109999998</v>
      </c>
      <c r="Q1218">
        <v>3421074.4109999998</v>
      </c>
      <c r="R1218">
        <v>3421074.4109999998</v>
      </c>
      <c r="S1218">
        <v>3421074.4109999998</v>
      </c>
      <c r="T1218">
        <v>3421074.4109999998</v>
      </c>
      <c r="U1218" t="s">
        <v>214</v>
      </c>
      <c r="V1218">
        <v>104</v>
      </c>
      <c r="W1218">
        <v>104</v>
      </c>
    </row>
    <row r="1219" spans="1:23" x14ac:dyDescent="0.3">
      <c r="A1219" t="s">
        <v>212</v>
      </c>
      <c r="H1219">
        <v>3007</v>
      </c>
      <c r="I1219">
        <v>3007</v>
      </c>
      <c r="J1219" t="s">
        <v>318</v>
      </c>
      <c r="K1219">
        <v>22</v>
      </c>
      <c r="L1219" t="s">
        <v>217</v>
      </c>
      <c r="M1219">
        <v>2023</v>
      </c>
      <c r="N1219" t="s">
        <v>215</v>
      </c>
      <c r="O1219">
        <v>3142875.8990000002</v>
      </c>
      <c r="P1219">
        <v>3142875.8990000002</v>
      </c>
      <c r="Q1219">
        <v>3142875.8990000002</v>
      </c>
      <c r="R1219">
        <v>3142875.8990000002</v>
      </c>
      <c r="S1219">
        <v>3142875.8990000002</v>
      </c>
      <c r="T1219">
        <v>3142875.8990000002</v>
      </c>
      <c r="U1219" t="s">
        <v>214</v>
      </c>
      <c r="V1219">
        <v>96.233922460000002</v>
      </c>
      <c r="W1219">
        <v>96.233922460000002</v>
      </c>
    </row>
    <row r="1220" spans="1:23" x14ac:dyDescent="0.3">
      <c r="A1220" t="s">
        <v>212</v>
      </c>
      <c r="H1220">
        <v>3007</v>
      </c>
      <c r="I1220">
        <v>3007</v>
      </c>
      <c r="J1220" t="s">
        <v>318</v>
      </c>
      <c r="K1220">
        <v>100</v>
      </c>
      <c r="L1220" t="s">
        <v>210</v>
      </c>
      <c r="M1220">
        <v>2022</v>
      </c>
      <c r="N1220" t="s">
        <v>211</v>
      </c>
      <c r="O1220">
        <v>7337.1869999999999</v>
      </c>
      <c r="P1220">
        <v>7337.1869999999999</v>
      </c>
      <c r="Q1220">
        <v>7337.1869999999999</v>
      </c>
      <c r="R1220">
        <v>7337.1869999999999</v>
      </c>
      <c r="S1220">
        <v>7337.1869999999999</v>
      </c>
      <c r="T1220">
        <v>7337.1869999999999</v>
      </c>
      <c r="U1220" t="s">
        <v>214</v>
      </c>
      <c r="V1220">
        <v>33</v>
      </c>
      <c r="W1220">
        <v>33</v>
      </c>
    </row>
    <row r="1221" spans="1:23" x14ac:dyDescent="0.3">
      <c r="A1221" t="s">
        <v>212</v>
      </c>
      <c r="H1221">
        <v>3007</v>
      </c>
      <c r="I1221">
        <v>3007</v>
      </c>
      <c r="J1221" t="s">
        <v>318</v>
      </c>
      <c r="K1221">
        <v>200</v>
      </c>
      <c r="L1221" t="s">
        <v>210</v>
      </c>
      <c r="M1221">
        <v>2022</v>
      </c>
      <c r="N1221" t="s">
        <v>215</v>
      </c>
      <c r="O1221">
        <v>6789.2911999999997</v>
      </c>
      <c r="P1221">
        <v>6789.2911999999997</v>
      </c>
      <c r="Q1221">
        <v>6789.2911999999997</v>
      </c>
      <c r="R1221">
        <v>6789.2911999999997</v>
      </c>
      <c r="S1221">
        <v>6789.2911999999997</v>
      </c>
      <c r="T1221">
        <v>6789.2911999999997</v>
      </c>
      <c r="U1221" t="s">
        <v>214</v>
      </c>
      <c r="V1221">
        <v>30.535763859999999</v>
      </c>
      <c r="W1221">
        <v>30.535763859999999</v>
      </c>
    </row>
    <row r="1222" spans="1:23" x14ac:dyDescent="0.3">
      <c r="A1222" t="s">
        <v>212</v>
      </c>
      <c r="H1222">
        <v>3007</v>
      </c>
      <c r="I1222">
        <v>3007</v>
      </c>
      <c r="J1222" t="s">
        <v>318</v>
      </c>
      <c r="K1222">
        <v>1100</v>
      </c>
      <c r="L1222" t="s">
        <v>216</v>
      </c>
      <c r="M1222">
        <v>2022</v>
      </c>
      <c r="N1222" t="s">
        <v>211</v>
      </c>
      <c r="O1222">
        <v>7337.1869999999999</v>
      </c>
      <c r="P1222">
        <v>7337.1869999999999</v>
      </c>
      <c r="Q1222">
        <v>7337.1869999999999</v>
      </c>
      <c r="R1222">
        <v>7337.1869999999999</v>
      </c>
      <c r="S1222">
        <v>7337.1869999999999</v>
      </c>
      <c r="T1222">
        <v>7337.1869999999999</v>
      </c>
      <c r="U1222" t="s">
        <v>214</v>
      </c>
      <c r="V1222">
        <v>33</v>
      </c>
      <c r="W1222">
        <v>33</v>
      </c>
    </row>
    <row r="1223" spans="1:23" x14ac:dyDescent="0.3">
      <c r="A1223" t="s">
        <v>212</v>
      </c>
      <c r="H1223">
        <v>3007</v>
      </c>
      <c r="I1223">
        <v>3007</v>
      </c>
      <c r="J1223" t="s">
        <v>318</v>
      </c>
      <c r="K1223">
        <v>1200</v>
      </c>
      <c r="L1223" t="s">
        <v>216</v>
      </c>
      <c r="M1223">
        <v>2022</v>
      </c>
      <c r="N1223" t="s">
        <v>215</v>
      </c>
      <c r="O1223">
        <v>6789.2911999999997</v>
      </c>
      <c r="P1223">
        <v>6789.2911999999997</v>
      </c>
      <c r="Q1223">
        <v>6789.2911999999997</v>
      </c>
      <c r="R1223">
        <v>6789.2911999999997</v>
      </c>
      <c r="S1223">
        <v>6789.2911999999997</v>
      </c>
      <c r="T1223">
        <v>6789.2911999999997</v>
      </c>
      <c r="U1223" t="s">
        <v>214</v>
      </c>
      <c r="V1223">
        <v>30.535763859999999</v>
      </c>
      <c r="W1223">
        <v>30.535763859999999</v>
      </c>
    </row>
    <row r="1224" spans="1:23" x14ac:dyDescent="0.3">
      <c r="A1224" t="s">
        <v>212</v>
      </c>
      <c r="H1224">
        <v>3007</v>
      </c>
      <c r="I1224">
        <v>3007</v>
      </c>
      <c r="J1224" t="s">
        <v>318</v>
      </c>
      <c r="K1224">
        <v>2100</v>
      </c>
      <c r="L1224" t="s">
        <v>217</v>
      </c>
      <c r="M1224">
        <v>2022</v>
      </c>
      <c r="N1224" t="s">
        <v>211</v>
      </c>
      <c r="O1224">
        <v>3045837.5109999999</v>
      </c>
      <c r="P1224">
        <v>3045837.5109999999</v>
      </c>
      <c r="Q1224">
        <v>3045837.5109999999</v>
      </c>
      <c r="R1224">
        <v>3045837.5109999999</v>
      </c>
      <c r="S1224">
        <v>3045837.5109999999</v>
      </c>
      <c r="T1224">
        <v>3045837.5109999999</v>
      </c>
      <c r="U1224" t="s">
        <v>214</v>
      </c>
      <c r="V1224">
        <v>8007.8670000000002</v>
      </c>
      <c r="W1224">
        <v>8007.8670000000002</v>
      </c>
    </row>
    <row r="1225" spans="1:23" x14ac:dyDescent="0.3">
      <c r="A1225" t="s">
        <v>212</v>
      </c>
      <c r="H1225">
        <v>3007</v>
      </c>
      <c r="I1225">
        <v>3007</v>
      </c>
      <c r="J1225" t="s">
        <v>318</v>
      </c>
      <c r="K1225">
        <v>2200</v>
      </c>
      <c r="L1225" t="s">
        <v>217</v>
      </c>
      <c r="M1225">
        <v>2022</v>
      </c>
      <c r="N1225" t="s">
        <v>215</v>
      </c>
      <c r="O1225">
        <v>2794505.5129999998</v>
      </c>
      <c r="P1225">
        <v>2794505.5129999998</v>
      </c>
      <c r="Q1225">
        <v>2794505.5129999998</v>
      </c>
      <c r="R1225">
        <v>2794505.5129999998</v>
      </c>
      <c r="S1225">
        <v>2794505.5129999998</v>
      </c>
      <c r="T1225">
        <v>2794505.5129999998</v>
      </c>
      <c r="U1225" t="s">
        <v>214</v>
      </c>
      <c r="V1225">
        <v>7409.8889859999999</v>
      </c>
      <c r="W1225">
        <v>7409.8889859999999</v>
      </c>
    </row>
    <row r="1226" spans="1:23" x14ac:dyDescent="0.3">
      <c r="A1226" t="s">
        <v>212</v>
      </c>
      <c r="H1226">
        <v>3008</v>
      </c>
      <c r="I1226">
        <v>3008</v>
      </c>
      <c r="J1226" t="s">
        <v>319</v>
      </c>
      <c r="K1226">
        <v>1</v>
      </c>
      <c r="L1226" t="s">
        <v>210</v>
      </c>
      <c r="M1226">
        <v>2023</v>
      </c>
      <c r="N1226" t="s">
        <v>211</v>
      </c>
      <c r="O1226">
        <v>12490.374</v>
      </c>
      <c r="P1226">
        <v>12490.374</v>
      </c>
      <c r="Q1226">
        <v>12490.374</v>
      </c>
      <c r="R1226">
        <v>12490.374</v>
      </c>
      <c r="S1226">
        <v>12490.374</v>
      </c>
      <c r="T1226">
        <v>12490.374</v>
      </c>
      <c r="U1226" t="s">
        <v>214</v>
      </c>
      <c r="V1226">
        <v>0</v>
      </c>
      <c r="W1226">
        <v>0</v>
      </c>
    </row>
    <row r="1227" spans="1:23" x14ac:dyDescent="0.3">
      <c r="A1227" t="s">
        <v>212</v>
      </c>
      <c r="H1227">
        <v>3008</v>
      </c>
      <c r="I1227">
        <v>3008</v>
      </c>
      <c r="J1227" t="s">
        <v>319</v>
      </c>
      <c r="K1227">
        <v>2</v>
      </c>
      <c r="L1227" t="s">
        <v>210</v>
      </c>
      <c r="M1227">
        <v>2023</v>
      </c>
      <c r="N1227" t="s">
        <v>215</v>
      </c>
      <c r="O1227">
        <v>11506.675999999999</v>
      </c>
      <c r="P1227">
        <v>11506.675999999999</v>
      </c>
      <c r="Q1227">
        <v>11506.675999999999</v>
      </c>
      <c r="R1227">
        <v>11506.675999999999</v>
      </c>
      <c r="S1227">
        <v>11506.675999999999</v>
      </c>
      <c r="T1227">
        <v>11506.675999999999</v>
      </c>
      <c r="U1227" t="s">
        <v>214</v>
      </c>
      <c r="V1227">
        <v>0</v>
      </c>
      <c r="W1227">
        <v>0</v>
      </c>
    </row>
    <row r="1228" spans="1:23" x14ac:dyDescent="0.3">
      <c r="A1228" t="s">
        <v>212</v>
      </c>
      <c r="H1228">
        <v>3008</v>
      </c>
      <c r="I1228">
        <v>3008</v>
      </c>
      <c r="J1228" t="s">
        <v>319</v>
      </c>
      <c r="K1228">
        <v>11</v>
      </c>
      <c r="L1228" t="s">
        <v>216</v>
      </c>
      <c r="M1228">
        <v>2023</v>
      </c>
      <c r="N1228" t="s">
        <v>211</v>
      </c>
      <c r="O1228">
        <v>12490.374</v>
      </c>
      <c r="P1228">
        <v>12490.374</v>
      </c>
      <c r="Q1228">
        <v>12490.374</v>
      </c>
      <c r="R1228">
        <v>12490.374</v>
      </c>
      <c r="S1228">
        <v>12490.374</v>
      </c>
      <c r="T1228">
        <v>12490.374</v>
      </c>
      <c r="U1228" t="s">
        <v>214</v>
      </c>
      <c r="V1228">
        <v>0</v>
      </c>
      <c r="W1228">
        <v>0</v>
      </c>
    </row>
    <row r="1229" spans="1:23" x14ac:dyDescent="0.3">
      <c r="A1229" t="s">
        <v>212</v>
      </c>
      <c r="H1229">
        <v>3008</v>
      </c>
      <c r="I1229">
        <v>3008</v>
      </c>
      <c r="J1229" t="s">
        <v>319</v>
      </c>
      <c r="K1229">
        <v>12</v>
      </c>
      <c r="L1229" t="s">
        <v>216</v>
      </c>
      <c r="M1229">
        <v>2023</v>
      </c>
      <c r="N1229" t="s">
        <v>215</v>
      </c>
      <c r="O1229">
        <v>11506.675999999999</v>
      </c>
      <c r="P1229">
        <v>11506.675999999999</v>
      </c>
      <c r="Q1229">
        <v>11506.675999999999</v>
      </c>
      <c r="R1229">
        <v>11506.675999999999</v>
      </c>
      <c r="S1229">
        <v>11506.675999999999</v>
      </c>
      <c r="T1229">
        <v>11506.675999999999</v>
      </c>
      <c r="U1229" t="s">
        <v>214</v>
      </c>
      <c r="V1229">
        <v>0</v>
      </c>
      <c r="W1229">
        <v>0</v>
      </c>
    </row>
    <row r="1230" spans="1:23" x14ac:dyDescent="0.3">
      <c r="A1230" t="s">
        <v>212</v>
      </c>
      <c r="H1230">
        <v>3008</v>
      </c>
      <c r="I1230">
        <v>3008</v>
      </c>
      <c r="J1230" t="s">
        <v>319</v>
      </c>
      <c r="K1230">
        <v>21</v>
      </c>
      <c r="L1230" t="s">
        <v>217</v>
      </c>
      <c r="M1230">
        <v>2023</v>
      </c>
      <c r="N1230" t="s">
        <v>211</v>
      </c>
      <c r="O1230">
        <v>3421074.4109999998</v>
      </c>
      <c r="P1230">
        <v>3421074.4109999998</v>
      </c>
      <c r="Q1230">
        <v>3421074.4109999998</v>
      </c>
      <c r="R1230">
        <v>3421074.4109999998</v>
      </c>
      <c r="S1230">
        <v>3421074.4109999998</v>
      </c>
      <c r="T1230">
        <v>3421074.4109999998</v>
      </c>
      <c r="U1230" t="s">
        <v>214</v>
      </c>
      <c r="V1230">
        <v>0</v>
      </c>
      <c r="W1230">
        <v>0</v>
      </c>
    </row>
    <row r="1231" spans="1:23" x14ac:dyDescent="0.3">
      <c r="A1231" t="s">
        <v>212</v>
      </c>
      <c r="H1231">
        <v>3008</v>
      </c>
      <c r="I1231">
        <v>3008</v>
      </c>
      <c r="J1231" t="s">
        <v>319</v>
      </c>
      <c r="K1231">
        <v>22</v>
      </c>
      <c r="L1231" t="s">
        <v>217</v>
      </c>
      <c r="M1231">
        <v>2023</v>
      </c>
      <c r="N1231" t="s">
        <v>215</v>
      </c>
      <c r="O1231">
        <v>3142875.8990000002</v>
      </c>
      <c r="P1231">
        <v>3142875.8990000002</v>
      </c>
      <c r="Q1231">
        <v>3142875.8990000002</v>
      </c>
      <c r="R1231">
        <v>3142875.8990000002</v>
      </c>
      <c r="S1231">
        <v>3142875.8990000002</v>
      </c>
      <c r="T1231">
        <v>3142875.8990000002</v>
      </c>
      <c r="U1231" t="s">
        <v>214</v>
      </c>
      <c r="V1231">
        <v>0</v>
      </c>
      <c r="W1231">
        <v>0</v>
      </c>
    </row>
    <row r="1232" spans="1:23" x14ac:dyDescent="0.3">
      <c r="A1232" t="s">
        <v>212</v>
      </c>
      <c r="H1232">
        <v>3008</v>
      </c>
      <c r="I1232">
        <v>3008</v>
      </c>
      <c r="J1232" t="s">
        <v>319</v>
      </c>
      <c r="K1232">
        <v>100</v>
      </c>
      <c r="L1232" t="s">
        <v>210</v>
      </c>
      <c r="M1232">
        <v>2022</v>
      </c>
      <c r="N1232" t="s">
        <v>211</v>
      </c>
      <c r="O1232">
        <v>7337.1869999999999</v>
      </c>
      <c r="P1232">
        <v>7337.1869999999999</v>
      </c>
      <c r="Q1232">
        <v>7337.1869999999999</v>
      </c>
      <c r="R1232">
        <v>7337.1869999999999</v>
      </c>
      <c r="S1232">
        <v>7337.1869999999999</v>
      </c>
      <c r="T1232">
        <v>7337.1869999999999</v>
      </c>
      <c r="U1232" t="s">
        <v>214</v>
      </c>
      <c r="V1232">
        <v>0</v>
      </c>
      <c r="W1232">
        <v>0</v>
      </c>
    </row>
    <row r="1233" spans="1:23" x14ac:dyDescent="0.3">
      <c r="A1233" t="s">
        <v>212</v>
      </c>
      <c r="H1233">
        <v>3008</v>
      </c>
      <c r="I1233">
        <v>3008</v>
      </c>
      <c r="J1233" t="s">
        <v>319</v>
      </c>
      <c r="K1233">
        <v>200</v>
      </c>
      <c r="L1233" t="s">
        <v>210</v>
      </c>
      <c r="M1233">
        <v>2022</v>
      </c>
      <c r="N1233" t="s">
        <v>215</v>
      </c>
      <c r="O1233">
        <v>6789.2911999999997</v>
      </c>
      <c r="P1233">
        <v>6789.2911999999997</v>
      </c>
      <c r="Q1233">
        <v>6789.2911999999997</v>
      </c>
      <c r="R1233">
        <v>6789.2911999999997</v>
      </c>
      <c r="S1233">
        <v>6789.2911999999997</v>
      </c>
      <c r="T1233">
        <v>6789.2911999999997</v>
      </c>
      <c r="U1233" t="s">
        <v>214</v>
      </c>
      <c r="V1233">
        <v>0</v>
      </c>
      <c r="W1233">
        <v>0</v>
      </c>
    </row>
    <row r="1234" spans="1:23" x14ac:dyDescent="0.3">
      <c r="A1234" t="s">
        <v>212</v>
      </c>
      <c r="H1234">
        <v>3008</v>
      </c>
      <c r="I1234">
        <v>3008</v>
      </c>
      <c r="J1234" t="s">
        <v>319</v>
      </c>
      <c r="K1234">
        <v>1100</v>
      </c>
      <c r="L1234" t="s">
        <v>216</v>
      </c>
      <c r="M1234">
        <v>2022</v>
      </c>
      <c r="N1234" t="s">
        <v>211</v>
      </c>
      <c r="O1234">
        <v>7337.1869999999999</v>
      </c>
      <c r="P1234">
        <v>7337.1869999999999</v>
      </c>
      <c r="Q1234">
        <v>7337.1869999999999</v>
      </c>
      <c r="R1234">
        <v>7337.1869999999999</v>
      </c>
      <c r="S1234">
        <v>7337.1869999999999</v>
      </c>
      <c r="T1234">
        <v>7337.1869999999999</v>
      </c>
      <c r="U1234" t="s">
        <v>214</v>
      </c>
      <c r="V1234">
        <v>0</v>
      </c>
      <c r="W1234">
        <v>0</v>
      </c>
    </row>
    <row r="1235" spans="1:23" x14ac:dyDescent="0.3">
      <c r="A1235" t="s">
        <v>212</v>
      </c>
      <c r="H1235">
        <v>3008</v>
      </c>
      <c r="I1235">
        <v>3008</v>
      </c>
      <c r="J1235" t="s">
        <v>319</v>
      </c>
      <c r="K1235">
        <v>1200</v>
      </c>
      <c r="L1235" t="s">
        <v>216</v>
      </c>
      <c r="M1235">
        <v>2022</v>
      </c>
      <c r="N1235" t="s">
        <v>215</v>
      </c>
      <c r="O1235">
        <v>6789.2911999999997</v>
      </c>
      <c r="P1235">
        <v>6789.2911999999997</v>
      </c>
      <c r="Q1235">
        <v>6789.2911999999997</v>
      </c>
      <c r="R1235">
        <v>6789.2911999999997</v>
      </c>
      <c r="S1235">
        <v>6789.2911999999997</v>
      </c>
      <c r="T1235">
        <v>6789.2911999999997</v>
      </c>
      <c r="U1235" t="s">
        <v>214</v>
      </c>
      <c r="V1235">
        <v>0</v>
      </c>
      <c r="W1235">
        <v>0</v>
      </c>
    </row>
    <row r="1236" spans="1:23" x14ac:dyDescent="0.3">
      <c r="A1236" t="s">
        <v>212</v>
      </c>
      <c r="H1236">
        <v>3008</v>
      </c>
      <c r="I1236">
        <v>3008</v>
      </c>
      <c r="J1236" t="s">
        <v>319</v>
      </c>
      <c r="K1236">
        <v>2100</v>
      </c>
      <c r="L1236" t="s">
        <v>217</v>
      </c>
      <c r="M1236">
        <v>2022</v>
      </c>
      <c r="N1236" t="s">
        <v>211</v>
      </c>
      <c r="O1236">
        <v>3045837.5109999999</v>
      </c>
      <c r="P1236">
        <v>3045837.5109999999</v>
      </c>
      <c r="Q1236">
        <v>3045837.5109999999</v>
      </c>
      <c r="R1236">
        <v>3045837.5109999999</v>
      </c>
      <c r="S1236">
        <v>3045837.5109999999</v>
      </c>
      <c r="T1236">
        <v>3045837.5109999999</v>
      </c>
      <c r="U1236" t="s">
        <v>214</v>
      </c>
      <c r="V1236">
        <v>0</v>
      </c>
      <c r="W1236">
        <v>0</v>
      </c>
    </row>
    <row r="1237" spans="1:23" x14ac:dyDescent="0.3">
      <c r="A1237" t="s">
        <v>212</v>
      </c>
      <c r="H1237">
        <v>3008</v>
      </c>
      <c r="I1237">
        <v>3008</v>
      </c>
      <c r="J1237" t="s">
        <v>319</v>
      </c>
      <c r="K1237">
        <v>2200</v>
      </c>
      <c r="L1237" t="s">
        <v>217</v>
      </c>
      <c r="M1237">
        <v>2022</v>
      </c>
      <c r="N1237" t="s">
        <v>215</v>
      </c>
      <c r="O1237">
        <v>2794505.5129999998</v>
      </c>
      <c r="P1237">
        <v>2794505.5129999998</v>
      </c>
      <c r="Q1237">
        <v>2794505.5129999998</v>
      </c>
      <c r="R1237">
        <v>2794505.5129999998</v>
      </c>
      <c r="S1237">
        <v>2794505.5129999998</v>
      </c>
      <c r="T1237">
        <v>2794505.5129999998</v>
      </c>
      <c r="U1237" t="s">
        <v>214</v>
      </c>
      <c r="V1237">
        <v>0</v>
      </c>
      <c r="W1237">
        <v>0</v>
      </c>
    </row>
    <row r="1238" spans="1:23" x14ac:dyDescent="0.3">
      <c r="A1238" t="s">
        <v>212</v>
      </c>
      <c r="H1238">
        <v>3009</v>
      </c>
      <c r="I1238">
        <v>3009</v>
      </c>
      <c r="J1238" t="s">
        <v>320</v>
      </c>
      <c r="K1238">
        <v>1</v>
      </c>
      <c r="L1238" t="s">
        <v>210</v>
      </c>
      <c r="M1238">
        <v>2023</v>
      </c>
      <c r="N1238" t="s">
        <v>211</v>
      </c>
      <c r="O1238">
        <v>12490.374</v>
      </c>
      <c r="P1238">
        <v>12490.374</v>
      </c>
      <c r="Q1238">
        <v>12490.374</v>
      </c>
      <c r="R1238">
        <v>12490.374</v>
      </c>
      <c r="S1238">
        <v>12490.374</v>
      </c>
      <c r="T1238">
        <v>12490.374</v>
      </c>
      <c r="U1238" t="s">
        <v>214</v>
      </c>
      <c r="V1238">
        <v>0</v>
      </c>
      <c r="W1238">
        <v>0</v>
      </c>
    </row>
    <row r="1239" spans="1:23" x14ac:dyDescent="0.3">
      <c r="A1239" t="s">
        <v>212</v>
      </c>
      <c r="H1239">
        <v>3009</v>
      </c>
      <c r="I1239">
        <v>3009</v>
      </c>
      <c r="J1239" t="s">
        <v>320</v>
      </c>
      <c r="K1239">
        <v>2</v>
      </c>
      <c r="L1239" t="s">
        <v>210</v>
      </c>
      <c r="M1239">
        <v>2023</v>
      </c>
      <c r="N1239" t="s">
        <v>215</v>
      </c>
      <c r="O1239">
        <v>11506.675999999999</v>
      </c>
      <c r="P1239">
        <v>11506.675999999999</v>
      </c>
      <c r="Q1239">
        <v>11506.675999999999</v>
      </c>
      <c r="R1239">
        <v>11506.675999999999</v>
      </c>
      <c r="S1239">
        <v>11506.675999999999</v>
      </c>
      <c r="T1239">
        <v>11506.675999999999</v>
      </c>
      <c r="U1239" t="s">
        <v>214</v>
      </c>
      <c r="V1239">
        <v>0</v>
      </c>
      <c r="W1239">
        <v>0</v>
      </c>
    </row>
    <row r="1240" spans="1:23" x14ac:dyDescent="0.3">
      <c r="A1240" t="s">
        <v>212</v>
      </c>
      <c r="H1240">
        <v>3009</v>
      </c>
      <c r="I1240">
        <v>3009</v>
      </c>
      <c r="J1240" t="s">
        <v>320</v>
      </c>
      <c r="K1240">
        <v>11</v>
      </c>
      <c r="L1240" t="s">
        <v>216</v>
      </c>
      <c r="M1240">
        <v>2023</v>
      </c>
      <c r="N1240" t="s">
        <v>211</v>
      </c>
      <c r="O1240">
        <v>12490.374</v>
      </c>
      <c r="P1240">
        <v>12490.374</v>
      </c>
      <c r="Q1240">
        <v>12490.374</v>
      </c>
      <c r="R1240">
        <v>12490.374</v>
      </c>
      <c r="S1240">
        <v>12490.374</v>
      </c>
      <c r="T1240">
        <v>12490.374</v>
      </c>
      <c r="U1240" t="s">
        <v>214</v>
      </c>
      <c r="V1240">
        <v>0</v>
      </c>
      <c r="W1240">
        <v>0</v>
      </c>
    </row>
    <row r="1241" spans="1:23" x14ac:dyDescent="0.3">
      <c r="A1241" t="s">
        <v>212</v>
      </c>
      <c r="H1241">
        <v>3009</v>
      </c>
      <c r="I1241">
        <v>3009</v>
      </c>
      <c r="J1241" t="s">
        <v>320</v>
      </c>
      <c r="K1241">
        <v>12</v>
      </c>
      <c r="L1241" t="s">
        <v>216</v>
      </c>
      <c r="M1241">
        <v>2023</v>
      </c>
      <c r="N1241" t="s">
        <v>215</v>
      </c>
      <c r="O1241">
        <v>11506.675999999999</v>
      </c>
      <c r="P1241">
        <v>11506.675999999999</v>
      </c>
      <c r="Q1241">
        <v>11506.675999999999</v>
      </c>
      <c r="R1241">
        <v>11506.675999999999</v>
      </c>
      <c r="S1241">
        <v>11506.675999999999</v>
      </c>
      <c r="T1241">
        <v>11506.675999999999</v>
      </c>
      <c r="U1241" t="s">
        <v>214</v>
      </c>
      <c r="V1241">
        <v>0</v>
      </c>
      <c r="W1241">
        <v>0</v>
      </c>
    </row>
    <row r="1242" spans="1:23" x14ac:dyDescent="0.3">
      <c r="A1242" t="s">
        <v>212</v>
      </c>
      <c r="H1242">
        <v>3009</v>
      </c>
      <c r="I1242">
        <v>3009</v>
      </c>
      <c r="J1242" t="s">
        <v>320</v>
      </c>
      <c r="K1242">
        <v>21</v>
      </c>
      <c r="L1242" t="s">
        <v>217</v>
      </c>
      <c r="M1242">
        <v>2023</v>
      </c>
      <c r="N1242" t="s">
        <v>211</v>
      </c>
      <c r="O1242">
        <v>3421074.4109999998</v>
      </c>
      <c r="P1242">
        <v>3421074.4109999998</v>
      </c>
      <c r="Q1242">
        <v>3421074.4109999998</v>
      </c>
      <c r="R1242">
        <v>3421074.4109999998</v>
      </c>
      <c r="S1242">
        <v>3421074.4109999998</v>
      </c>
      <c r="T1242">
        <v>3421074.4109999998</v>
      </c>
      <c r="U1242" t="s">
        <v>214</v>
      </c>
      <c r="V1242">
        <v>0</v>
      </c>
      <c r="W1242">
        <v>0</v>
      </c>
    </row>
    <row r="1243" spans="1:23" x14ac:dyDescent="0.3">
      <c r="A1243" t="s">
        <v>212</v>
      </c>
      <c r="H1243">
        <v>3009</v>
      </c>
      <c r="I1243">
        <v>3009</v>
      </c>
      <c r="J1243" t="s">
        <v>320</v>
      </c>
      <c r="K1243">
        <v>22</v>
      </c>
      <c r="L1243" t="s">
        <v>217</v>
      </c>
      <c r="M1243">
        <v>2023</v>
      </c>
      <c r="N1243" t="s">
        <v>215</v>
      </c>
      <c r="O1243">
        <v>3142875.8990000002</v>
      </c>
      <c r="P1243">
        <v>3142875.8990000002</v>
      </c>
      <c r="Q1243">
        <v>3142875.8990000002</v>
      </c>
      <c r="R1243">
        <v>3142875.8990000002</v>
      </c>
      <c r="S1243">
        <v>3142875.8990000002</v>
      </c>
      <c r="T1243">
        <v>3142875.8990000002</v>
      </c>
      <c r="U1243" t="s">
        <v>214</v>
      </c>
      <c r="V1243">
        <v>0</v>
      </c>
      <c r="W1243">
        <v>0</v>
      </c>
    </row>
    <row r="1244" spans="1:23" x14ac:dyDescent="0.3">
      <c r="A1244" t="s">
        <v>212</v>
      </c>
      <c r="H1244">
        <v>3009</v>
      </c>
      <c r="I1244">
        <v>3009</v>
      </c>
      <c r="J1244" t="s">
        <v>320</v>
      </c>
      <c r="K1244">
        <v>100</v>
      </c>
      <c r="L1244" t="s">
        <v>210</v>
      </c>
      <c r="M1244">
        <v>2022</v>
      </c>
      <c r="N1244" t="s">
        <v>211</v>
      </c>
      <c r="O1244">
        <v>7337.1869999999999</v>
      </c>
      <c r="P1244">
        <v>7337.1869999999999</v>
      </c>
      <c r="Q1244">
        <v>7337.1869999999999</v>
      </c>
      <c r="R1244">
        <v>7337.1869999999999</v>
      </c>
      <c r="S1244">
        <v>7337.1869999999999</v>
      </c>
      <c r="T1244">
        <v>7337.1869999999999</v>
      </c>
      <c r="U1244" t="s">
        <v>214</v>
      </c>
      <c r="V1244">
        <v>0</v>
      </c>
      <c r="W1244">
        <v>0</v>
      </c>
    </row>
    <row r="1245" spans="1:23" x14ac:dyDescent="0.3">
      <c r="A1245" t="s">
        <v>212</v>
      </c>
      <c r="H1245">
        <v>3009</v>
      </c>
      <c r="I1245">
        <v>3009</v>
      </c>
      <c r="J1245" t="s">
        <v>320</v>
      </c>
      <c r="K1245">
        <v>200</v>
      </c>
      <c r="L1245" t="s">
        <v>210</v>
      </c>
      <c r="M1245">
        <v>2022</v>
      </c>
      <c r="N1245" t="s">
        <v>215</v>
      </c>
      <c r="O1245">
        <v>6789.2911999999997</v>
      </c>
      <c r="P1245">
        <v>6789.2911999999997</v>
      </c>
      <c r="Q1245">
        <v>6789.2911999999997</v>
      </c>
      <c r="R1245">
        <v>6789.2911999999997</v>
      </c>
      <c r="S1245">
        <v>6789.2911999999997</v>
      </c>
      <c r="T1245">
        <v>6789.2911999999997</v>
      </c>
      <c r="U1245" t="s">
        <v>214</v>
      </c>
      <c r="V1245">
        <v>0</v>
      </c>
      <c r="W1245">
        <v>0</v>
      </c>
    </row>
    <row r="1246" spans="1:23" x14ac:dyDescent="0.3">
      <c r="A1246" t="s">
        <v>212</v>
      </c>
      <c r="H1246">
        <v>3009</v>
      </c>
      <c r="I1246">
        <v>3009</v>
      </c>
      <c r="J1246" t="s">
        <v>320</v>
      </c>
      <c r="K1246">
        <v>1100</v>
      </c>
      <c r="L1246" t="s">
        <v>216</v>
      </c>
      <c r="M1246">
        <v>2022</v>
      </c>
      <c r="N1246" t="s">
        <v>211</v>
      </c>
      <c r="O1246">
        <v>7337.1869999999999</v>
      </c>
      <c r="P1246">
        <v>7337.1869999999999</v>
      </c>
      <c r="Q1246">
        <v>7337.1869999999999</v>
      </c>
      <c r="R1246">
        <v>7337.1869999999999</v>
      </c>
      <c r="S1246">
        <v>7337.1869999999999</v>
      </c>
      <c r="T1246">
        <v>7337.1869999999999</v>
      </c>
      <c r="U1246" t="s">
        <v>214</v>
      </c>
      <c r="V1246">
        <v>0</v>
      </c>
      <c r="W1246">
        <v>0</v>
      </c>
    </row>
    <row r="1247" spans="1:23" x14ac:dyDescent="0.3">
      <c r="A1247" t="s">
        <v>212</v>
      </c>
      <c r="H1247">
        <v>3009</v>
      </c>
      <c r="I1247">
        <v>3009</v>
      </c>
      <c r="J1247" t="s">
        <v>320</v>
      </c>
      <c r="K1247">
        <v>1200</v>
      </c>
      <c r="L1247" t="s">
        <v>216</v>
      </c>
      <c r="M1247">
        <v>2022</v>
      </c>
      <c r="N1247" t="s">
        <v>215</v>
      </c>
      <c r="O1247">
        <v>6789.2911999999997</v>
      </c>
      <c r="P1247">
        <v>6789.2911999999997</v>
      </c>
      <c r="Q1247">
        <v>6789.2911999999997</v>
      </c>
      <c r="R1247">
        <v>6789.2911999999997</v>
      </c>
      <c r="S1247">
        <v>6789.2911999999997</v>
      </c>
      <c r="T1247">
        <v>6789.2911999999997</v>
      </c>
      <c r="U1247" t="s">
        <v>214</v>
      </c>
      <c r="V1247">
        <v>0</v>
      </c>
      <c r="W1247">
        <v>0</v>
      </c>
    </row>
    <row r="1248" spans="1:23" x14ac:dyDescent="0.3">
      <c r="A1248" t="s">
        <v>212</v>
      </c>
      <c r="H1248">
        <v>3009</v>
      </c>
      <c r="I1248">
        <v>3009</v>
      </c>
      <c r="J1248" t="s">
        <v>320</v>
      </c>
      <c r="K1248">
        <v>2100</v>
      </c>
      <c r="L1248" t="s">
        <v>217</v>
      </c>
      <c r="M1248">
        <v>2022</v>
      </c>
      <c r="N1248" t="s">
        <v>211</v>
      </c>
      <c r="O1248">
        <v>3045837.5109999999</v>
      </c>
      <c r="P1248">
        <v>3045837.5109999999</v>
      </c>
      <c r="Q1248">
        <v>3045837.5109999999</v>
      </c>
      <c r="R1248">
        <v>3045837.5109999999</v>
      </c>
      <c r="S1248">
        <v>3045837.5109999999</v>
      </c>
      <c r="T1248">
        <v>3045837.5109999999</v>
      </c>
      <c r="U1248" t="s">
        <v>214</v>
      </c>
      <c r="V1248">
        <v>0</v>
      </c>
      <c r="W1248">
        <v>0</v>
      </c>
    </row>
    <row r="1249" spans="1:23" x14ac:dyDescent="0.3">
      <c r="A1249" t="s">
        <v>212</v>
      </c>
      <c r="H1249">
        <v>3009</v>
      </c>
      <c r="I1249">
        <v>3009</v>
      </c>
      <c r="J1249" t="s">
        <v>320</v>
      </c>
      <c r="K1249">
        <v>2200</v>
      </c>
      <c r="L1249" t="s">
        <v>217</v>
      </c>
      <c r="M1249">
        <v>2022</v>
      </c>
      <c r="N1249" t="s">
        <v>215</v>
      </c>
      <c r="O1249">
        <v>2794505.5129999998</v>
      </c>
      <c r="P1249">
        <v>2794505.5129999998</v>
      </c>
      <c r="Q1249">
        <v>2794505.5129999998</v>
      </c>
      <c r="R1249">
        <v>2794505.5129999998</v>
      </c>
      <c r="S1249">
        <v>2794505.5129999998</v>
      </c>
      <c r="T1249">
        <v>2794505.5129999998</v>
      </c>
      <c r="U1249" t="s">
        <v>214</v>
      </c>
      <c r="V1249">
        <v>0</v>
      </c>
      <c r="W1249">
        <v>0</v>
      </c>
    </row>
    <row r="1250" spans="1:23" x14ac:dyDescent="0.3">
      <c r="A1250" t="s">
        <v>212</v>
      </c>
      <c r="H1250">
        <v>3010</v>
      </c>
      <c r="I1250">
        <v>3010</v>
      </c>
      <c r="J1250" t="s">
        <v>321</v>
      </c>
      <c r="K1250">
        <v>1</v>
      </c>
      <c r="L1250" t="s">
        <v>210</v>
      </c>
      <c r="M1250">
        <v>2023</v>
      </c>
      <c r="N1250" t="s">
        <v>211</v>
      </c>
      <c r="O1250">
        <v>12490.374</v>
      </c>
      <c r="P1250">
        <v>12490.374</v>
      </c>
      <c r="Q1250">
        <v>12490.374</v>
      </c>
      <c r="R1250">
        <v>12490.374</v>
      </c>
      <c r="S1250">
        <v>12490.374</v>
      </c>
      <c r="T1250">
        <v>12490.374</v>
      </c>
      <c r="U1250" t="s">
        <v>214</v>
      </c>
      <c r="V1250">
        <v>0</v>
      </c>
      <c r="W1250">
        <v>0</v>
      </c>
    </row>
    <row r="1251" spans="1:23" x14ac:dyDescent="0.3">
      <c r="A1251" t="s">
        <v>212</v>
      </c>
      <c r="H1251">
        <v>3010</v>
      </c>
      <c r="I1251">
        <v>3010</v>
      </c>
      <c r="J1251" t="s">
        <v>321</v>
      </c>
      <c r="K1251">
        <v>2</v>
      </c>
      <c r="L1251" t="s">
        <v>210</v>
      </c>
      <c r="M1251">
        <v>2023</v>
      </c>
      <c r="N1251" t="s">
        <v>215</v>
      </c>
      <c r="O1251">
        <v>11506.675999999999</v>
      </c>
      <c r="P1251">
        <v>11506.675999999999</v>
      </c>
      <c r="Q1251">
        <v>11506.675999999999</v>
      </c>
      <c r="R1251">
        <v>11506.675999999999</v>
      </c>
      <c r="S1251">
        <v>11506.675999999999</v>
      </c>
      <c r="T1251">
        <v>11506.675999999999</v>
      </c>
      <c r="U1251" t="s">
        <v>214</v>
      </c>
      <c r="V1251">
        <v>0</v>
      </c>
      <c r="W1251">
        <v>0</v>
      </c>
    </row>
    <row r="1252" spans="1:23" x14ac:dyDescent="0.3">
      <c r="A1252" t="s">
        <v>212</v>
      </c>
      <c r="H1252">
        <v>3010</v>
      </c>
      <c r="I1252">
        <v>3010</v>
      </c>
      <c r="J1252" t="s">
        <v>321</v>
      </c>
      <c r="K1252">
        <v>11</v>
      </c>
      <c r="L1252" t="s">
        <v>216</v>
      </c>
      <c r="M1252">
        <v>2023</v>
      </c>
      <c r="N1252" t="s">
        <v>211</v>
      </c>
      <c r="O1252">
        <v>12490.374</v>
      </c>
      <c r="P1252">
        <v>12490.374</v>
      </c>
      <c r="Q1252">
        <v>12490.374</v>
      </c>
      <c r="R1252">
        <v>12490.374</v>
      </c>
      <c r="S1252">
        <v>12490.374</v>
      </c>
      <c r="T1252">
        <v>12490.374</v>
      </c>
      <c r="U1252" t="s">
        <v>214</v>
      </c>
      <c r="V1252">
        <v>0</v>
      </c>
      <c r="W1252">
        <v>0</v>
      </c>
    </row>
    <row r="1253" spans="1:23" x14ac:dyDescent="0.3">
      <c r="A1253" t="s">
        <v>212</v>
      </c>
      <c r="H1253">
        <v>3010</v>
      </c>
      <c r="I1253">
        <v>3010</v>
      </c>
      <c r="J1253" t="s">
        <v>321</v>
      </c>
      <c r="K1253">
        <v>12</v>
      </c>
      <c r="L1253" t="s">
        <v>216</v>
      </c>
      <c r="M1253">
        <v>2023</v>
      </c>
      <c r="N1253" t="s">
        <v>215</v>
      </c>
      <c r="O1253">
        <v>11506.675999999999</v>
      </c>
      <c r="P1253">
        <v>11506.675999999999</v>
      </c>
      <c r="Q1253">
        <v>11506.675999999999</v>
      </c>
      <c r="R1253">
        <v>11506.675999999999</v>
      </c>
      <c r="S1253">
        <v>11506.675999999999</v>
      </c>
      <c r="T1253">
        <v>11506.675999999999</v>
      </c>
      <c r="U1253" t="s">
        <v>214</v>
      </c>
      <c r="V1253">
        <v>0</v>
      </c>
      <c r="W1253">
        <v>0</v>
      </c>
    </row>
    <row r="1254" spans="1:23" x14ac:dyDescent="0.3">
      <c r="A1254" t="s">
        <v>212</v>
      </c>
      <c r="H1254">
        <v>3010</v>
      </c>
      <c r="I1254">
        <v>3010</v>
      </c>
      <c r="J1254" t="s">
        <v>321</v>
      </c>
      <c r="K1254">
        <v>21</v>
      </c>
      <c r="L1254" t="s">
        <v>217</v>
      </c>
      <c r="M1254">
        <v>2023</v>
      </c>
      <c r="N1254" t="s">
        <v>211</v>
      </c>
      <c r="O1254">
        <v>3421074.4109999998</v>
      </c>
      <c r="P1254">
        <v>3421074.4109999998</v>
      </c>
      <c r="Q1254">
        <v>3421074.4109999998</v>
      </c>
      <c r="R1254">
        <v>3421074.4109999998</v>
      </c>
      <c r="S1254">
        <v>3421074.4109999998</v>
      </c>
      <c r="T1254">
        <v>3421074.4109999998</v>
      </c>
      <c r="U1254" t="s">
        <v>214</v>
      </c>
      <c r="V1254">
        <v>0</v>
      </c>
      <c r="W1254">
        <v>0</v>
      </c>
    </row>
    <row r="1255" spans="1:23" x14ac:dyDescent="0.3">
      <c r="A1255" t="s">
        <v>212</v>
      </c>
      <c r="H1255">
        <v>3010</v>
      </c>
      <c r="I1255">
        <v>3010</v>
      </c>
      <c r="J1255" t="s">
        <v>321</v>
      </c>
      <c r="K1255">
        <v>22</v>
      </c>
      <c r="L1255" t="s">
        <v>217</v>
      </c>
      <c r="M1255">
        <v>2023</v>
      </c>
      <c r="N1255" t="s">
        <v>215</v>
      </c>
      <c r="O1255">
        <v>3142875.8990000002</v>
      </c>
      <c r="P1255">
        <v>3142875.8990000002</v>
      </c>
      <c r="Q1255">
        <v>3142875.8990000002</v>
      </c>
      <c r="R1255">
        <v>3142875.8990000002</v>
      </c>
      <c r="S1255">
        <v>3142875.8990000002</v>
      </c>
      <c r="T1255">
        <v>3142875.8990000002</v>
      </c>
      <c r="U1255" t="s">
        <v>214</v>
      </c>
      <c r="V1255">
        <v>0</v>
      </c>
      <c r="W1255">
        <v>0</v>
      </c>
    </row>
    <row r="1256" spans="1:23" x14ac:dyDescent="0.3">
      <c r="A1256" t="s">
        <v>212</v>
      </c>
      <c r="H1256">
        <v>3010</v>
      </c>
      <c r="I1256">
        <v>3010</v>
      </c>
      <c r="J1256" t="s">
        <v>321</v>
      </c>
      <c r="K1256">
        <v>100</v>
      </c>
      <c r="L1256" t="s">
        <v>210</v>
      </c>
      <c r="M1256">
        <v>2022</v>
      </c>
      <c r="N1256" t="s">
        <v>211</v>
      </c>
      <c r="O1256">
        <v>7337.1869999999999</v>
      </c>
      <c r="P1256">
        <v>7337.1869999999999</v>
      </c>
      <c r="Q1256">
        <v>7337.1869999999999</v>
      </c>
      <c r="R1256">
        <v>7337.1869999999999</v>
      </c>
      <c r="S1256">
        <v>7337.1869999999999</v>
      </c>
      <c r="T1256">
        <v>7337.1869999999999</v>
      </c>
      <c r="U1256" t="s">
        <v>214</v>
      </c>
      <c r="V1256">
        <v>0</v>
      </c>
      <c r="W1256">
        <v>0</v>
      </c>
    </row>
    <row r="1257" spans="1:23" x14ac:dyDescent="0.3">
      <c r="A1257" t="s">
        <v>212</v>
      </c>
      <c r="H1257">
        <v>3010</v>
      </c>
      <c r="I1257">
        <v>3010</v>
      </c>
      <c r="J1257" t="s">
        <v>321</v>
      </c>
      <c r="K1257">
        <v>200</v>
      </c>
      <c r="L1257" t="s">
        <v>210</v>
      </c>
      <c r="M1257">
        <v>2022</v>
      </c>
      <c r="N1257" t="s">
        <v>215</v>
      </c>
      <c r="O1257">
        <v>6789.2911999999997</v>
      </c>
      <c r="P1257">
        <v>6789.2911999999997</v>
      </c>
      <c r="Q1257">
        <v>6789.2911999999997</v>
      </c>
      <c r="R1257">
        <v>6789.2911999999997</v>
      </c>
      <c r="S1257">
        <v>6789.2911999999997</v>
      </c>
      <c r="T1257">
        <v>6789.2911999999997</v>
      </c>
      <c r="U1257" t="s">
        <v>214</v>
      </c>
      <c r="V1257">
        <v>0</v>
      </c>
      <c r="W1257">
        <v>0</v>
      </c>
    </row>
    <row r="1258" spans="1:23" x14ac:dyDescent="0.3">
      <c r="A1258" t="s">
        <v>212</v>
      </c>
      <c r="H1258">
        <v>3010</v>
      </c>
      <c r="I1258">
        <v>3010</v>
      </c>
      <c r="J1258" t="s">
        <v>321</v>
      </c>
      <c r="K1258">
        <v>1100</v>
      </c>
      <c r="L1258" t="s">
        <v>216</v>
      </c>
      <c r="M1258">
        <v>2022</v>
      </c>
      <c r="N1258" t="s">
        <v>211</v>
      </c>
      <c r="O1258">
        <v>7337.1869999999999</v>
      </c>
      <c r="P1258">
        <v>7337.1869999999999</v>
      </c>
      <c r="Q1258">
        <v>7337.1869999999999</v>
      </c>
      <c r="R1258">
        <v>7337.1869999999999</v>
      </c>
      <c r="S1258">
        <v>7337.1869999999999</v>
      </c>
      <c r="T1258">
        <v>7337.1869999999999</v>
      </c>
      <c r="U1258" t="s">
        <v>214</v>
      </c>
      <c r="V1258">
        <v>0</v>
      </c>
      <c r="W1258">
        <v>0</v>
      </c>
    </row>
    <row r="1259" spans="1:23" x14ac:dyDescent="0.3">
      <c r="A1259" t="s">
        <v>212</v>
      </c>
      <c r="H1259">
        <v>3010</v>
      </c>
      <c r="I1259">
        <v>3010</v>
      </c>
      <c r="J1259" t="s">
        <v>321</v>
      </c>
      <c r="K1259">
        <v>1200</v>
      </c>
      <c r="L1259" t="s">
        <v>216</v>
      </c>
      <c r="M1259">
        <v>2022</v>
      </c>
      <c r="N1259" t="s">
        <v>215</v>
      </c>
      <c r="O1259">
        <v>6789.2911999999997</v>
      </c>
      <c r="P1259">
        <v>6789.2911999999997</v>
      </c>
      <c r="Q1259">
        <v>6789.2911999999997</v>
      </c>
      <c r="R1259">
        <v>6789.2911999999997</v>
      </c>
      <c r="S1259">
        <v>6789.2911999999997</v>
      </c>
      <c r="T1259">
        <v>6789.2911999999997</v>
      </c>
      <c r="U1259" t="s">
        <v>214</v>
      </c>
      <c r="V1259">
        <v>0</v>
      </c>
      <c r="W1259">
        <v>0</v>
      </c>
    </row>
    <row r="1260" spans="1:23" x14ac:dyDescent="0.3">
      <c r="A1260" t="s">
        <v>212</v>
      </c>
      <c r="H1260">
        <v>3010</v>
      </c>
      <c r="I1260">
        <v>3010</v>
      </c>
      <c r="J1260" t="s">
        <v>321</v>
      </c>
      <c r="K1260">
        <v>2100</v>
      </c>
      <c r="L1260" t="s">
        <v>217</v>
      </c>
      <c r="M1260">
        <v>2022</v>
      </c>
      <c r="N1260" t="s">
        <v>211</v>
      </c>
      <c r="O1260">
        <v>3045837.5109999999</v>
      </c>
      <c r="P1260">
        <v>3045837.5109999999</v>
      </c>
      <c r="Q1260">
        <v>3045837.5109999999</v>
      </c>
      <c r="R1260">
        <v>3045837.5109999999</v>
      </c>
      <c r="S1260">
        <v>3045837.5109999999</v>
      </c>
      <c r="T1260">
        <v>3045837.5109999999</v>
      </c>
      <c r="U1260" t="s">
        <v>214</v>
      </c>
      <c r="V1260">
        <v>0</v>
      </c>
      <c r="W1260">
        <v>0</v>
      </c>
    </row>
    <row r="1261" spans="1:23" x14ac:dyDescent="0.3">
      <c r="A1261" t="s">
        <v>212</v>
      </c>
      <c r="H1261">
        <v>3010</v>
      </c>
      <c r="I1261">
        <v>3010</v>
      </c>
      <c r="J1261" t="s">
        <v>321</v>
      </c>
      <c r="K1261">
        <v>2200</v>
      </c>
      <c r="L1261" t="s">
        <v>217</v>
      </c>
      <c r="M1261">
        <v>2022</v>
      </c>
      <c r="N1261" t="s">
        <v>215</v>
      </c>
      <c r="O1261">
        <v>2794505.5129999998</v>
      </c>
      <c r="P1261">
        <v>2794505.5129999998</v>
      </c>
      <c r="Q1261">
        <v>2794505.5129999998</v>
      </c>
      <c r="R1261">
        <v>2794505.5129999998</v>
      </c>
      <c r="S1261">
        <v>2794505.5129999998</v>
      </c>
      <c r="T1261">
        <v>2794505.5129999998</v>
      </c>
      <c r="U1261" t="s">
        <v>214</v>
      </c>
      <c r="V1261">
        <v>0</v>
      </c>
      <c r="W1261">
        <v>0</v>
      </c>
    </row>
    <row r="1262" spans="1:23" x14ac:dyDescent="0.3">
      <c r="A1262" t="s">
        <v>212</v>
      </c>
      <c r="H1262">
        <v>3011</v>
      </c>
      <c r="I1262">
        <v>3011</v>
      </c>
      <c r="J1262" t="s">
        <v>322</v>
      </c>
      <c r="K1262">
        <v>1</v>
      </c>
      <c r="L1262" t="s">
        <v>210</v>
      </c>
      <c r="M1262">
        <v>2023</v>
      </c>
      <c r="N1262" t="s">
        <v>211</v>
      </c>
      <c r="O1262">
        <v>12490.374</v>
      </c>
      <c r="P1262">
        <v>12490.374</v>
      </c>
      <c r="Q1262">
        <v>12490.374</v>
      </c>
      <c r="R1262">
        <v>12490.374</v>
      </c>
      <c r="S1262">
        <v>12490.374</v>
      </c>
      <c r="T1262">
        <v>12490.374</v>
      </c>
      <c r="U1262" t="s">
        <v>214</v>
      </c>
      <c r="V1262">
        <v>0</v>
      </c>
      <c r="W1262">
        <v>0</v>
      </c>
    </row>
    <row r="1263" spans="1:23" x14ac:dyDescent="0.3">
      <c r="A1263" t="s">
        <v>212</v>
      </c>
      <c r="H1263">
        <v>3011</v>
      </c>
      <c r="I1263">
        <v>3011</v>
      </c>
      <c r="J1263" t="s">
        <v>322</v>
      </c>
      <c r="K1263">
        <v>2</v>
      </c>
      <c r="L1263" t="s">
        <v>210</v>
      </c>
      <c r="M1263">
        <v>2023</v>
      </c>
      <c r="N1263" t="s">
        <v>215</v>
      </c>
      <c r="O1263">
        <v>11506.675999999999</v>
      </c>
      <c r="P1263">
        <v>11506.675999999999</v>
      </c>
      <c r="Q1263">
        <v>11506.675999999999</v>
      </c>
      <c r="R1263">
        <v>11506.675999999999</v>
      </c>
      <c r="S1263">
        <v>11506.675999999999</v>
      </c>
      <c r="T1263">
        <v>11506.675999999999</v>
      </c>
      <c r="U1263" t="s">
        <v>214</v>
      </c>
      <c r="V1263">
        <v>0</v>
      </c>
      <c r="W1263">
        <v>0</v>
      </c>
    </row>
    <row r="1264" spans="1:23" x14ac:dyDescent="0.3">
      <c r="A1264" t="s">
        <v>212</v>
      </c>
      <c r="H1264">
        <v>3011</v>
      </c>
      <c r="I1264">
        <v>3011</v>
      </c>
      <c r="J1264" t="s">
        <v>322</v>
      </c>
      <c r="K1264">
        <v>11</v>
      </c>
      <c r="L1264" t="s">
        <v>216</v>
      </c>
      <c r="M1264">
        <v>2023</v>
      </c>
      <c r="N1264" t="s">
        <v>211</v>
      </c>
      <c r="O1264">
        <v>12490.374</v>
      </c>
      <c r="P1264">
        <v>12490.374</v>
      </c>
      <c r="Q1264">
        <v>12490.374</v>
      </c>
      <c r="R1264">
        <v>12490.374</v>
      </c>
      <c r="S1264">
        <v>12490.374</v>
      </c>
      <c r="T1264">
        <v>12490.374</v>
      </c>
      <c r="U1264" t="s">
        <v>214</v>
      </c>
      <c r="V1264">
        <v>0</v>
      </c>
      <c r="W1264">
        <v>0</v>
      </c>
    </row>
    <row r="1265" spans="1:23" x14ac:dyDescent="0.3">
      <c r="A1265" t="s">
        <v>212</v>
      </c>
      <c r="H1265">
        <v>3011</v>
      </c>
      <c r="I1265">
        <v>3011</v>
      </c>
      <c r="J1265" t="s">
        <v>322</v>
      </c>
      <c r="K1265">
        <v>12</v>
      </c>
      <c r="L1265" t="s">
        <v>216</v>
      </c>
      <c r="M1265">
        <v>2023</v>
      </c>
      <c r="N1265" t="s">
        <v>215</v>
      </c>
      <c r="O1265">
        <v>11506.675999999999</v>
      </c>
      <c r="P1265">
        <v>11506.675999999999</v>
      </c>
      <c r="Q1265">
        <v>11506.675999999999</v>
      </c>
      <c r="R1265">
        <v>11506.675999999999</v>
      </c>
      <c r="S1265">
        <v>11506.675999999999</v>
      </c>
      <c r="T1265">
        <v>11506.675999999999</v>
      </c>
      <c r="U1265" t="s">
        <v>214</v>
      </c>
      <c r="V1265">
        <v>0</v>
      </c>
      <c r="W1265">
        <v>0</v>
      </c>
    </row>
    <row r="1266" spans="1:23" x14ac:dyDescent="0.3">
      <c r="A1266" t="s">
        <v>212</v>
      </c>
      <c r="H1266">
        <v>3011</v>
      </c>
      <c r="I1266">
        <v>3011</v>
      </c>
      <c r="J1266" t="s">
        <v>322</v>
      </c>
      <c r="K1266">
        <v>21</v>
      </c>
      <c r="L1266" t="s">
        <v>217</v>
      </c>
      <c r="M1266">
        <v>2023</v>
      </c>
      <c r="N1266" t="s">
        <v>211</v>
      </c>
      <c r="O1266">
        <v>3421074.4109999998</v>
      </c>
      <c r="P1266">
        <v>3421074.4109999998</v>
      </c>
      <c r="Q1266">
        <v>3421074.4109999998</v>
      </c>
      <c r="R1266">
        <v>3421074.4109999998</v>
      </c>
      <c r="S1266">
        <v>3421074.4109999998</v>
      </c>
      <c r="T1266">
        <v>3421074.4109999998</v>
      </c>
      <c r="U1266" t="s">
        <v>214</v>
      </c>
      <c r="V1266">
        <v>0</v>
      </c>
      <c r="W1266">
        <v>0</v>
      </c>
    </row>
    <row r="1267" spans="1:23" x14ac:dyDescent="0.3">
      <c r="A1267" t="s">
        <v>212</v>
      </c>
      <c r="H1267">
        <v>3011</v>
      </c>
      <c r="I1267">
        <v>3011</v>
      </c>
      <c r="J1267" t="s">
        <v>322</v>
      </c>
      <c r="K1267">
        <v>22</v>
      </c>
      <c r="L1267" t="s">
        <v>217</v>
      </c>
      <c r="M1267">
        <v>2023</v>
      </c>
      <c r="N1267" t="s">
        <v>215</v>
      </c>
      <c r="O1267">
        <v>3142875.8990000002</v>
      </c>
      <c r="P1267">
        <v>3142875.8990000002</v>
      </c>
      <c r="Q1267">
        <v>3142875.8990000002</v>
      </c>
      <c r="R1267">
        <v>3142875.8990000002</v>
      </c>
      <c r="S1267">
        <v>3142875.8990000002</v>
      </c>
      <c r="T1267">
        <v>3142875.8990000002</v>
      </c>
      <c r="U1267" t="s">
        <v>214</v>
      </c>
      <c r="V1267">
        <v>0</v>
      </c>
      <c r="W1267">
        <v>0</v>
      </c>
    </row>
    <row r="1268" spans="1:23" x14ac:dyDescent="0.3">
      <c r="A1268" t="s">
        <v>212</v>
      </c>
      <c r="H1268">
        <v>3011</v>
      </c>
      <c r="I1268">
        <v>3011</v>
      </c>
      <c r="J1268" t="s">
        <v>322</v>
      </c>
      <c r="K1268">
        <v>100</v>
      </c>
      <c r="L1268" t="s">
        <v>210</v>
      </c>
      <c r="M1268">
        <v>2022</v>
      </c>
      <c r="N1268" t="s">
        <v>211</v>
      </c>
      <c r="O1268">
        <v>7337.1869999999999</v>
      </c>
      <c r="P1268">
        <v>7337.1869999999999</v>
      </c>
      <c r="Q1268">
        <v>7337.1869999999999</v>
      </c>
      <c r="R1268">
        <v>7337.1869999999999</v>
      </c>
      <c r="S1268">
        <v>7337.1869999999999</v>
      </c>
      <c r="T1268">
        <v>7337.1869999999999</v>
      </c>
      <c r="U1268" t="s">
        <v>214</v>
      </c>
      <c r="V1268">
        <v>0</v>
      </c>
      <c r="W1268">
        <v>0</v>
      </c>
    </row>
    <row r="1269" spans="1:23" x14ac:dyDescent="0.3">
      <c r="A1269" t="s">
        <v>212</v>
      </c>
      <c r="H1269">
        <v>3011</v>
      </c>
      <c r="I1269">
        <v>3011</v>
      </c>
      <c r="J1269" t="s">
        <v>322</v>
      </c>
      <c r="K1269">
        <v>200</v>
      </c>
      <c r="L1269" t="s">
        <v>210</v>
      </c>
      <c r="M1269">
        <v>2022</v>
      </c>
      <c r="N1269" t="s">
        <v>215</v>
      </c>
      <c r="O1269">
        <v>6789.2911999999997</v>
      </c>
      <c r="P1269">
        <v>6789.2911999999997</v>
      </c>
      <c r="Q1269">
        <v>6789.2911999999997</v>
      </c>
      <c r="R1269">
        <v>6789.2911999999997</v>
      </c>
      <c r="S1269">
        <v>6789.2911999999997</v>
      </c>
      <c r="T1269">
        <v>6789.2911999999997</v>
      </c>
      <c r="U1269" t="s">
        <v>214</v>
      </c>
      <c r="V1269">
        <v>0</v>
      </c>
      <c r="W1269">
        <v>0</v>
      </c>
    </row>
    <row r="1270" spans="1:23" x14ac:dyDescent="0.3">
      <c r="A1270" t="s">
        <v>212</v>
      </c>
      <c r="H1270">
        <v>3011</v>
      </c>
      <c r="I1270">
        <v>3011</v>
      </c>
      <c r="J1270" t="s">
        <v>322</v>
      </c>
      <c r="K1270">
        <v>1100</v>
      </c>
      <c r="L1270" t="s">
        <v>216</v>
      </c>
      <c r="M1270">
        <v>2022</v>
      </c>
      <c r="N1270" t="s">
        <v>211</v>
      </c>
      <c r="O1270">
        <v>7337.1869999999999</v>
      </c>
      <c r="P1270">
        <v>7337.1869999999999</v>
      </c>
      <c r="Q1270">
        <v>7337.1869999999999</v>
      </c>
      <c r="R1270">
        <v>7337.1869999999999</v>
      </c>
      <c r="S1270">
        <v>7337.1869999999999</v>
      </c>
      <c r="T1270">
        <v>7337.1869999999999</v>
      </c>
      <c r="U1270" t="s">
        <v>214</v>
      </c>
      <c r="V1270">
        <v>0</v>
      </c>
      <c r="W1270">
        <v>0</v>
      </c>
    </row>
    <row r="1271" spans="1:23" x14ac:dyDescent="0.3">
      <c r="A1271" t="s">
        <v>212</v>
      </c>
      <c r="H1271">
        <v>3011</v>
      </c>
      <c r="I1271">
        <v>3011</v>
      </c>
      <c r="J1271" t="s">
        <v>322</v>
      </c>
      <c r="K1271">
        <v>1200</v>
      </c>
      <c r="L1271" t="s">
        <v>216</v>
      </c>
      <c r="M1271">
        <v>2022</v>
      </c>
      <c r="N1271" t="s">
        <v>215</v>
      </c>
      <c r="O1271">
        <v>6789.2911999999997</v>
      </c>
      <c r="P1271">
        <v>6789.2911999999997</v>
      </c>
      <c r="Q1271">
        <v>6789.2911999999997</v>
      </c>
      <c r="R1271">
        <v>6789.2911999999997</v>
      </c>
      <c r="S1271">
        <v>6789.2911999999997</v>
      </c>
      <c r="T1271">
        <v>6789.2911999999997</v>
      </c>
      <c r="U1271" t="s">
        <v>214</v>
      </c>
      <c r="V1271">
        <v>0</v>
      </c>
      <c r="W1271">
        <v>0</v>
      </c>
    </row>
    <row r="1272" spans="1:23" x14ac:dyDescent="0.3">
      <c r="A1272" t="s">
        <v>212</v>
      </c>
      <c r="H1272">
        <v>3011</v>
      </c>
      <c r="I1272">
        <v>3011</v>
      </c>
      <c r="J1272" t="s">
        <v>322</v>
      </c>
      <c r="K1272">
        <v>2100</v>
      </c>
      <c r="L1272" t="s">
        <v>217</v>
      </c>
      <c r="M1272">
        <v>2022</v>
      </c>
      <c r="N1272" t="s">
        <v>211</v>
      </c>
      <c r="O1272">
        <v>3045837.5109999999</v>
      </c>
      <c r="P1272">
        <v>3045837.5109999999</v>
      </c>
      <c r="Q1272">
        <v>3045837.5109999999</v>
      </c>
      <c r="R1272">
        <v>3045837.5109999999</v>
      </c>
      <c r="S1272">
        <v>3045837.5109999999</v>
      </c>
      <c r="T1272">
        <v>3045837.5109999999</v>
      </c>
      <c r="U1272" t="s">
        <v>214</v>
      </c>
      <c r="V1272">
        <v>0</v>
      </c>
      <c r="W1272">
        <v>0</v>
      </c>
    </row>
    <row r="1273" spans="1:23" x14ac:dyDescent="0.3">
      <c r="A1273" t="s">
        <v>212</v>
      </c>
      <c r="H1273">
        <v>3011</v>
      </c>
      <c r="I1273">
        <v>3011</v>
      </c>
      <c r="J1273" t="s">
        <v>322</v>
      </c>
      <c r="K1273">
        <v>2200</v>
      </c>
      <c r="L1273" t="s">
        <v>217</v>
      </c>
      <c r="M1273">
        <v>2022</v>
      </c>
      <c r="N1273" t="s">
        <v>215</v>
      </c>
      <c r="O1273">
        <v>2794505.5129999998</v>
      </c>
      <c r="P1273">
        <v>2794505.5129999998</v>
      </c>
      <c r="Q1273">
        <v>2794505.5129999998</v>
      </c>
      <c r="R1273">
        <v>2794505.5129999998</v>
      </c>
      <c r="S1273">
        <v>2794505.5129999998</v>
      </c>
      <c r="T1273">
        <v>2794505.5129999998</v>
      </c>
      <c r="U1273" t="s">
        <v>214</v>
      </c>
      <c r="V1273">
        <v>0</v>
      </c>
      <c r="W1273">
        <v>0</v>
      </c>
    </row>
    <row r="1274" spans="1:23" x14ac:dyDescent="0.3">
      <c r="A1274" t="s">
        <v>212</v>
      </c>
      <c r="H1274">
        <v>3014</v>
      </c>
      <c r="I1274">
        <v>3014</v>
      </c>
      <c r="J1274" t="s">
        <v>323</v>
      </c>
      <c r="K1274">
        <v>1</v>
      </c>
      <c r="L1274" t="s">
        <v>210</v>
      </c>
      <c r="M1274">
        <v>2023</v>
      </c>
      <c r="N1274" t="s">
        <v>211</v>
      </c>
      <c r="O1274">
        <v>12490.374</v>
      </c>
      <c r="P1274">
        <v>12490.374</v>
      </c>
      <c r="Q1274">
        <v>12490.374</v>
      </c>
      <c r="R1274">
        <v>12490.374</v>
      </c>
      <c r="S1274">
        <v>12490.374</v>
      </c>
      <c r="T1274">
        <v>12490.374</v>
      </c>
      <c r="U1274" t="s">
        <v>214</v>
      </c>
      <c r="V1274">
        <v>0</v>
      </c>
      <c r="W1274">
        <v>0</v>
      </c>
    </row>
    <row r="1275" spans="1:23" x14ac:dyDescent="0.3">
      <c r="A1275" t="s">
        <v>212</v>
      </c>
      <c r="H1275">
        <v>3014</v>
      </c>
      <c r="I1275">
        <v>3014</v>
      </c>
      <c r="J1275" t="s">
        <v>323</v>
      </c>
      <c r="K1275">
        <v>2</v>
      </c>
      <c r="L1275" t="s">
        <v>210</v>
      </c>
      <c r="M1275">
        <v>2023</v>
      </c>
      <c r="N1275" t="s">
        <v>215</v>
      </c>
      <c r="O1275">
        <v>11506.675999999999</v>
      </c>
      <c r="P1275">
        <v>11506.675999999999</v>
      </c>
      <c r="Q1275">
        <v>11506.675999999999</v>
      </c>
      <c r="R1275">
        <v>11506.675999999999</v>
      </c>
      <c r="S1275">
        <v>11506.675999999999</v>
      </c>
      <c r="T1275">
        <v>11506.675999999999</v>
      </c>
      <c r="U1275" t="s">
        <v>214</v>
      </c>
      <c r="V1275">
        <v>0</v>
      </c>
      <c r="W1275">
        <v>0</v>
      </c>
    </row>
    <row r="1276" spans="1:23" x14ac:dyDescent="0.3">
      <c r="A1276" t="s">
        <v>212</v>
      </c>
      <c r="H1276">
        <v>3014</v>
      </c>
      <c r="I1276">
        <v>3014</v>
      </c>
      <c r="J1276" t="s">
        <v>323</v>
      </c>
      <c r="K1276">
        <v>11</v>
      </c>
      <c r="L1276" t="s">
        <v>216</v>
      </c>
      <c r="M1276">
        <v>2023</v>
      </c>
      <c r="N1276" t="s">
        <v>211</v>
      </c>
      <c r="O1276">
        <v>12490.374</v>
      </c>
      <c r="P1276">
        <v>12490.374</v>
      </c>
      <c r="Q1276">
        <v>12490.374</v>
      </c>
      <c r="R1276">
        <v>12490.374</v>
      </c>
      <c r="S1276">
        <v>12490.374</v>
      </c>
      <c r="T1276">
        <v>12490.374</v>
      </c>
      <c r="U1276" t="s">
        <v>214</v>
      </c>
      <c r="V1276">
        <v>0</v>
      </c>
      <c r="W1276">
        <v>0</v>
      </c>
    </row>
    <row r="1277" spans="1:23" x14ac:dyDescent="0.3">
      <c r="A1277" t="s">
        <v>212</v>
      </c>
      <c r="H1277">
        <v>3014</v>
      </c>
      <c r="I1277">
        <v>3014</v>
      </c>
      <c r="J1277" t="s">
        <v>323</v>
      </c>
      <c r="K1277">
        <v>12</v>
      </c>
      <c r="L1277" t="s">
        <v>216</v>
      </c>
      <c r="M1277">
        <v>2023</v>
      </c>
      <c r="N1277" t="s">
        <v>215</v>
      </c>
      <c r="O1277">
        <v>11506.675999999999</v>
      </c>
      <c r="P1277">
        <v>11506.675999999999</v>
      </c>
      <c r="Q1277">
        <v>11506.675999999999</v>
      </c>
      <c r="R1277">
        <v>11506.675999999999</v>
      </c>
      <c r="S1277">
        <v>11506.675999999999</v>
      </c>
      <c r="T1277">
        <v>11506.675999999999</v>
      </c>
      <c r="U1277" t="s">
        <v>214</v>
      </c>
      <c r="V1277">
        <v>0</v>
      </c>
      <c r="W1277">
        <v>0</v>
      </c>
    </row>
    <row r="1278" spans="1:23" x14ac:dyDescent="0.3">
      <c r="A1278" t="s">
        <v>212</v>
      </c>
      <c r="H1278">
        <v>3014</v>
      </c>
      <c r="I1278">
        <v>3014</v>
      </c>
      <c r="J1278" t="s">
        <v>323</v>
      </c>
      <c r="K1278">
        <v>21</v>
      </c>
      <c r="L1278" t="s">
        <v>217</v>
      </c>
      <c r="M1278">
        <v>2023</v>
      </c>
      <c r="N1278" t="s">
        <v>211</v>
      </c>
      <c r="O1278">
        <v>3421074.4109999998</v>
      </c>
      <c r="P1278">
        <v>3421074.4109999998</v>
      </c>
      <c r="Q1278">
        <v>3421074.4109999998</v>
      </c>
      <c r="R1278">
        <v>3421074.4109999998</v>
      </c>
      <c r="S1278">
        <v>3421074.4109999998</v>
      </c>
      <c r="T1278">
        <v>3421074.4109999998</v>
      </c>
      <c r="U1278" t="s">
        <v>214</v>
      </c>
      <c r="V1278">
        <v>0</v>
      </c>
      <c r="W1278">
        <v>0</v>
      </c>
    </row>
    <row r="1279" spans="1:23" x14ac:dyDescent="0.3">
      <c r="A1279" t="s">
        <v>212</v>
      </c>
      <c r="H1279">
        <v>3014</v>
      </c>
      <c r="I1279">
        <v>3014</v>
      </c>
      <c r="J1279" t="s">
        <v>323</v>
      </c>
      <c r="K1279">
        <v>22</v>
      </c>
      <c r="L1279" t="s">
        <v>217</v>
      </c>
      <c r="M1279">
        <v>2023</v>
      </c>
      <c r="N1279" t="s">
        <v>215</v>
      </c>
      <c r="O1279">
        <v>3142875.8990000002</v>
      </c>
      <c r="P1279">
        <v>3142875.8990000002</v>
      </c>
      <c r="Q1279">
        <v>3142875.8990000002</v>
      </c>
      <c r="R1279">
        <v>3142875.8990000002</v>
      </c>
      <c r="S1279">
        <v>3142875.8990000002</v>
      </c>
      <c r="T1279">
        <v>3142875.8990000002</v>
      </c>
      <c r="U1279" t="s">
        <v>214</v>
      </c>
      <c r="V1279">
        <v>0</v>
      </c>
      <c r="W1279">
        <v>0</v>
      </c>
    </row>
    <row r="1280" spans="1:23" x14ac:dyDescent="0.3">
      <c r="A1280" t="s">
        <v>212</v>
      </c>
      <c r="H1280">
        <v>3014</v>
      </c>
      <c r="I1280">
        <v>3014</v>
      </c>
      <c r="J1280" t="s">
        <v>323</v>
      </c>
      <c r="K1280">
        <v>100</v>
      </c>
      <c r="L1280" t="s">
        <v>210</v>
      </c>
      <c r="M1280">
        <v>2022</v>
      </c>
      <c r="N1280" t="s">
        <v>211</v>
      </c>
      <c r="O1280">
        <v>7337.1869999999999</v>
      </c>
      <c r="P1280">
        <v>7337.1869999999999</v>
      </c>
      <c r="Q1280">
        <v>7337.1869999999999</v>
      </c>
      <c r="R1280">
        <v>7337.1869999999999</v>
      </c>
      <c r="S1280">
        <v>7337.1869999999999</v>
      </c>
      <c r="T1280">
        <v>7337.1869999999999</v>
      </c>
      <c r="U1280" t="s">
        <v>214</v>
      </c>
      <c r="V1280">
        <v>0</v>
      </c>
      <c r="W1280">
        <v>0</v>
      </c>
    </row>
    <row r="1281" spans="1:23" x14ac:dyDescent="0.3">
      <c r="A1281" t="s">
        <v>212</v>
      </c>
      <c r="H1281">
        <v>3014</v>
      </c>
      <c r="I1281">
        <v>3014</v>
      </c>
      <c r="J1281" t="s">
        <v>323</v>
      </c>
      <c r="K1281">
        <v>200</v>
      </c>
      <c r="L1281" t="s">
        <v>210</v>
      </c>
      <c r="M1281">
        <v>2022</v>
      </c>
      <c r="N1281" t="s">
        <v>215</v>
      </c>
      <c r="O1281">
        <v>6789.2911999999997</v>
      </c>
      <c r="P1281">
        <v>6789.2911999999997</v>
      </c>
      <c r="Q1281">
        <v>6789.2911999999997</v>
      </c>
      <c r="R1281">
        <v>6789.2911999999997</v>
      </c>
      <c r="S1281">
        <v>6789.2911999999997</v>
      </c>
      <c r="T1281">
        <v>6789.2911999999997</v>
      </c>
      <c r="U1281" t="s">
        <v>214</v>
      </c>
      <c r="V1281">
        <v>0</v>
      </c>
      <c r="W1281">
        <v>0</v>
      </c>
    </row>
    <row r="1282" spans="1:23" x14ac:dyDescent="0.3">
      <c r="A1282" t="s">
        <v>212</v>
      </c>
      <c r="H1282">
        <v>3014</v>
      </c>
      <c r="I1282">
        <v>3014</v>
      </c>
      <c r="J1282" t="s">
        <v>323</v>
      </c>
      <c r="K1282">
        <v>1100</v>
      </c>
      <c r="L1282" t="s">
        <v>216</v>
      </c>
      <c r="M1282">
        <v>2022</v>
      </c>
      <c r="N1282" t="s">
        <v>211</v>
      </c>
      <c r="O1282">
        <v>7337.1869999999999</v>
      </c>
      <c r="P1282">
        <v>7337.1869999999999</v>
      </c>
      <c r="Q1282">
        <v>7337.1869999999999</v>
      </c>
      <c r="R1282">
        <v>7337.1869999999999</v>
      </c>
      <c r="S1282">
        <v>7337.1869999999999</v>
      </c>
      <c r="T1282">
        <v>7337.1869999999999</v>
      </c>
      <c r="U1282" t="s">
        <v>214</v>
      </c>
      <c r="V1282">
        <v>0</v>
      </c>
      <c r="W1282">
        <v>0</v>
      </c>
    </row>
    <row r="1283" spans="1:23" x14ac:dyDescent="0.3">
      <c r="A1283" t="s">
        <v>212</v>
      </c>
      <c r="H1283">
        <v>3014</v>
      </c>
      <c r="I1283">
        <v>3014</v>
      </c>
      <c r="J1283" t="s">
        <v>323</v>
      </c>
      <c r="K1283">
        <v>1200</v>
      </c>
      <c r="L1283" t="s">
        <v>216</v>
      </c>
      <c r="M1283">
        <v>2022</v>
      </c>
      <c r="N1283" t="s">
        <v>215</v>
      </c>
      <c r="O1283">
        <v>6789.2911999999997</v>
      </c>
      <c r="P1283">
        <v>6789.2911999999997</v>
      </c>
      <c r="Q1283">
        <v>6789.2911999999997</v>
      </c>
      <c r="R1283">
        <v>6789.2911999999997</v>
      </c>
      <c r="S1283">
        <v>6789.2911999999997</v>
      </c>
      <c r="T1283">
        <v>6789.2911999999997</v>
      </c>
      <c r="U1283" t="s">
        <v>214</v>
      </c>
      <c r="V1283">
        <v>0</v>
      </c>
      <c r="W1283">
        <v>0</v>
      </c>
    </row>
    <row r="1284" spans="1:23" x14ac:dyDescent="0.3">
      <c r="A1284" t="s">
        <v>212</v>
      </c>
      <c r="H1284">
        <v>3014</v>
      </c>
      <c r="I1284">
        <v>3014</v>
      </c>
      <c r="J1284" t="s">
        <v>323</v>
      </c>
      <c r="K1284">
        <v>2100</v>
      </c>
      <c r="L1284" t="s">
        <v>217</v>
      </c>
      <c r="M1284">
        <v>2022</v>
      </c>
      <c r="N1284" t="s">
        <v>211</v>
      </c>
      <c r="O1284">
        <v>3045837.5109999999</v>
      </c>
      <c r="P1284">
        <v>3045837.5109999999</v>
      </c>
      <c r="Q1284">
        <v>3045837.5109999999</v>
      </c>
      <c r="R1284">
        <v>3045837.5109999999</v>
      </c>
      <c r="S1284">
        <v>3045837.5109999999</v>
      </c>
      <c r="T1284">
        <v>3045837.5109999999</v>
      </c>
      <c r="U1284" t="s">
        <v>214</v>
      </c>
      <c r="V1284">
        <v>0</v>
      </c>
      <c r="W1284">
        <v>0</v>
      </c>
    </row>
    <row r="1285" spans="1:23" x14ac:dyDescent="0.3">
      <c r="A1285" t="s">
        <v>212</v>
      </c>
      <c r="H1285">
        <v>3014</v>
      </c>
      <c r="I1285">
        <v>3014</v>
      </c>
      <c r="J1285" t="s">
        <v>323</v>
      </c>
      <c r="K1285">
        <v>2200</v>
      </c>
      <c r="L1285" t="s">
        <v>217</v>
      </c>
      <c r="M1285">
        <v>2022</v>
      </c>
      <c r="N1285" t="s">
        <v>215</v>
      </c>
      <c r="O1285">
        <v>2794505.5129999998</v>
      </c>
      <c r="P1285">
        <v>2794505.5129999998</v>
      </c>
      <c r="Q1285">
        <v>2794505.5129999998</v>
      </c>
      <c r="R1285">
        <v>2794505.5129999998</v>
      </c>
      <c r="S1285">
        <v>2794505.5129999998</v>
      </c>
      <c r="T1285">
        <v>2794505.5129999998</v>
      </c>
      <c r="U1285" t="s">
        <v>214</v>
      </c>
      <c r="V1285">
        <v>0</v>
      </c>
      <c r="W1285">
        <v>0</v>
      </c>
    </row>
    <row r="1286" spans="1:23" x14ac:dyDescent="0.3">
      <c r="A1286" t="s">
        <v>212</v>
      </c>
      <c r="H1286">
        <v>3015</v>
      </c>
      <c r="I1286">
        <v>3015</v>
      </c>
      <c r="J1286" t="s">
        <v>324</v>
      </c>
      <c r="K1286">
        <v>1</v>
      </c>
      <c r="L1286" t="s">
        <v>210</v>
      </c>
      <c r="M1286">
        <v>2023</v>
      </c>
      <c r="N1286" t="s">
        <v>211</v>
      </c>
      <c r="O1286">
        <v>12490.374</v>
      </c>
      <c r="P1286">
        <v>12490.374</v>
      </c>
      <c r="Q1286">
        <v>12490.374</v>
      </c>
      <c r="R1286">
        <v>12490.374</v>
      </c>
      <c r="S1286">
        <v>12490.374</v>
      </c>
      <c r="T1286">
        <v>12490.374</v>
      </c>
      <c r="U1286" t="s">
        <v>214</v>
      </c>
      <c r="V1286">
        <v>0</v>
      </c>
      <c r="W1286">
        <v>0</v>
      </c>
    </row>
    <row r="1287" spans="1:23" x14ac:dyDescent="0.3">
      <c r="A1287" t="s">
        <v>212</v>
      </c>
      <c r="H1287">
        <v>3015</v>
      </c>
      <c r="I1287">
        <v>3015</v>
      </c>
      <c r="J1287" t="s">
        <v>324</v>
      </c>
      <c r="K1287">
        <v>2</v>
      </c>
      <c r="L1287" t="s">
        <v>210</v>
      </c>
      <c r="M1287">
        <v>2023</v>
      </c>
      <c r="N1287" t="s">
        <v>215</v>
      </c>
      <c r="O1287">
        <v>11506.675999999999</v>
      </c>
      <c r="P1287">
        <v>11506.675999999999</v>
      </c>
      <c r="Q1287">
        <v>11506.675999999999</v>
      </c>
      <c r="R1287">
        <v>11506.675999999999</v>
      </c>
      <c r="S1287">
        <v>11506.675999999999</v>
      </c>
      <c r="T1287">
        <v>11506.675999999999</v>
      </c>
      <c r="U1287" t="s">
        <v>214</v>
      </c>
      <c r="V1287">
        <v>0</v>
      </c>
      <c r="W1287">
        <v>0</v>
      </c>
    </row>
    <row r="1288" spans="1:23" x14ac:dyDescent="0.3">
      <c r="A1288" t="s">
        <v>212</v>
      </c>
      <c r="H1288">
        <v>3015</v>
      </c>
      <c r="I1288">
        <v>3015</v>
      </c>
      <c r="J1288" t="s">
        <v>324</v>
      </c>
      <c r="K1288">
        <v>11</v>
      </c>
      <c r="L1288" t="s">
        <v>216</v>
      </c>
      <c r="M1288">
        <v>2023</v>
      </c>
      <c r="N1288" t="s">
        <v>211</v>
      </c>
      <c r="O1288">
        <v>12490.374</v>
      </c>
      <c r="P1288">
        <v>12490.374</v>
      </c>
      <c r="Q1288">
        <v>12490.374</v>
      </c>
      <c r="R1288">
        <v>12490.374</v>
      </c>
      <c r="S1288">
        <v>12490.374</v>
      </c>
      <c r="T1288">
        <v>12490.374</v>
      </c>
      <c r="U1288" t="s">
        <v>214</v>
      </c>
      <c r="V1288">
        <v>0</v>
      </c>
      <c r="W1288">
        <v>0</v>
      </c>
    </row>
    <row r="1289" spans="1:23" x14ac:dyDescent="0.3">
      <c r="A1289" t="s">
        <v>212</v>
      </c>
      <c r="H1289">
        <v>3015</v>
      </c>
      <c r="I1289">
        <v>3015</v>
      </c>
      <c r="J1289" t="s">
        <v>324</v>
      </c>
      <c r="K1289">
        <v>12</v>
      </c>
      <c r="L1289" t="s">
        <v>216</v>
      </c>
      <c r="M1289">
        <v>2023</v>
      </c>
      <c r="N1289" t="s">
        <v>215</v>
      </c>
      <c r="O1289">
        <v>11506.675999999999</v>
      </c>
      <c r="P1289">
        <v>11506.675999999999</v>
      </c>
      <c r="Q1289">
        <v>11506.675999999999</v>
      </c>
      <c r="R1289">
        <v>11506.675999999999</v>
      </c>
      <c r="S1289">
        <v>11506.675999999999</v>
      </c>
      <c r="T1289">
        <v>11506.675999999999</v>
      </c>
      <c r="U1289" t="s">
        <v>214</v>
      </c>
      <c r="V1289">
        <v>0</v>
      </c>
      <c r="W1289">
        <v>0</v>
      </c>
    </row>
    <row r="1290" spans="1:23" x14ac:dyDescent="0.3">
      <c r="A1290" t="s">
        <v>212</v>
      </c>
      <c r="H1290">
        <v>3015</v>
      </c>
      <c r="I1290">
        <v>3015</v>
      </c>
      <c r="J1290" t="s">
        <v>324</v>
      </c>
      <c r="K1290">
        <v>21</v>
      </c>
      <c r="L1290" t="s">
        <v>217</v>
      </c>
      <c r="M1290">
        <v>2023</v>
      </c>
      <c r="N1290" t="s">
        <v>211</v>
      </c>
      <c r="O1290">
        <v>3421074.4109999998</v>
      </c>
      <c r="P1290">
        <v>3421074.4109999998</v>
      </c>
      <c r="Q1290">
        <v>3421074.4109999998</v>
      </c>
      <c r="R1290">
        <v>3421074.4109999998</v>
      </c>
      <c r="S1290">
        <v>3421074.4109999998</v>
      </c>
      <c r="T1290">
        <v>3421074.4109999998</v>
      </c>
      <c r="U1290" t="s">
        <v>214</v>
      </c>
      <c r="V1290">
        <v>0</v>
      </c>
      <c r="W1290">
        <v>0</v>
      </c>
    </row>
    <row r="1291" spans="1:23" x14ac:dyDescent="0.3">
      <c r="A1291" t="s">
        <v>212</v>
      </c>
      <c r="H1291">
        <v>3015</v>
      </c>
      <c r="I1291">
        <v>3015</v>
      </c>
      <c r="J1291" t="s">
        <v>324</v>
      </c>
      <c r="K1291">
        <v>22</v>
      </c>
      <c r="L1291" t="s">
        <v>217</v>
      </c>
      <c r="M1291">
        <v>2023</v>
      </c>
      <c r="N1291" t="s">
        <v>215</v>
      </c>
      <c r="O1291">
        <v>3142875.8990000002</v>
      </c>
      <c r="P1291">
        <v>3142875.8990000002</v>
      </c>
      <c r="Q1291">
        <v>3142875.8990000002</v>
      </c>
      <c r="R1291">
        <v>3142875.8990000002</v>
      </c>
      <c r="S1291">
        <v>3142875.8990000002</v>
      </c>
      <c r="T1291">
        <v>3142875.8990000002</v>
      </c>
      <c r="U1291" t="s">
        <v>214</v>
      </c>
      <c r="V1291">
        <v>0</v>
      </c>
      <c r="W1291">
        <v>0</v>
      </c>
    </row>
    <row r="1292" spans="1:23" x14ac:dyDescent="0.3">
      <c r="A1292" t="s">
        <v>212</v>
      </c>
      <c r="H1292">
        <v>3015</v>
      </c>
      <c r="I1292">
        <v>3015</v>
      </c>
      <c r="J1292" t="s">
        <v>324</v>
      </c>
      <c r="K1292">
        <v>100</v>
      </c>
      <c r="L1292" t="s">
        <v>210</v>
      </c>
      <c r="M1292">
        <v>2022</v>
      </c>
      <c r="N1292" t="s">
        <v>211</v>
      </c>
      <c r="O1292">
        <v>7337.1869999999999</v>
      </c>
      <c r="P1292">
        <v>7337.1869999999999</v>
      </c>
      <c r="Q1292">
        <v>7337.1869999999999</v>
      </c>
      <c r="R1292">
        <v>7337.1869999999999</v>
      </c>
      <c r="S1292">
        <v>7337.1869999999999</v>
      </c>
      <c r="T1292">
        <v>7337.1869999999999</v>
      </c>
      <c r="U1292" t="s">
        <v>214</v>
      </c>
      <c r="V1292">
        <v>0</v>
      </c>
      <c r="W1292">
        <v>0</v>
      </c>
    </row>
    <row r="1293" spans="1:23" x14ac:dyDescent="0.3">
      <c r="A1293" t="s">
        <v>212</v>
      </c>
      <c r="H1293">
        <v>3015</v>
      </c>
      <c r="I1293">
        <v>3015</v>
      </c>
      <c r="J1293" t="s">
        <v>324</v>
      </c>
      <c r="K1293">
        <v>200</v>
      </c>
      <c r="L1293" t="s">
        <v>210</v>
      </c>
      <c r="M1293">
        <v>2022</v>
      </c>
      <c r="N1293" t="s">
        <v>215</v>
      </c>
      <c r="O1293">
        <v>6789.2911999999997</v>
      </c>
      <c r="P1293">
        <v>6789.2911999999997</v>
      </c>
      <c r="Q1293">
        <v>6789.2911999999997</v>
      </c>
      <c r="R1293">
        <v>6789.2911999999997</v>
      </c>
      <c r="S1293">
        <v>6789.2911999999997</v>
      </c>
      <c r="T1293">
        <v>6789.2911999999997</v>
      </c>
      <c r="U1293" t="s">
        <v>214</v>
      </c>
      <c r="V1293">
        <v>0</v>
      </c>
      <c r="W1293">
        <v>0</v>
      </c>
    </row>
    <row r="1294" spans="1:23" x14ac:dyDescent="0.3">
      <c r="A1294" t="s">
        <v>212</v>
      </c>
      <c r="H1294">
        <v>3015</v>
      </c>
      <c r="I1294">
        <v>3015</v>
      </c>
      <c r="J1294" t="s">
        <v>324</v>
      </c>
      <c r="K1294">
        <v>1100</v>
      </c>
      <c r="L1294" t="s">
        <v>216</v>
      </c>
      <c r="M1294">
        <v>2022</v>
      </c>
      <c r="N1294" t="s">
        <v>211</v>
      </c>
      <c r="O1294">
        <v>7337.1869999999999</v>
      </c>
      <c r="P1294">
        <v>7337.1869999999999</v>
      </c>
      <c r="Q1294">
        <v>7337.1869999999999</v>
      </c>
      <c r="R1294">
        <v>7337.1869999999999</v>
      </c>
      <c r="S1294">
        <v>7337.1869999999999</v>
      </c>
      <c r="T1294">
        <v>7337.1869999999999</v>
      </c>
      <c r="U1294" t="s">
        <v>214</v>
      </c>
      <c r="V1294">
        <v>0</v>
      </c>
      <c r="W1294">
        <v>0</v>
      </c>
    </row>
    <row r="1295" spans="1:23" x14ac:dyDescent="0.3">
      <c r="A1295" t="s">
        <v>212</v>
      </c>
      <c r="H1295">
        <v>3015</v>
      </c>
      <c r="I1295">
        <v>3015</v>
      </c>
      <c r="J1295" t="s">
        <v>324</v>
      </c>
      <c r="K1295">
        <v>1200</v>
      </c>
      <c r="L1295" t="s">
        <v>216</v>
      </c>
      <c r="M1295">
        <v>2022</v>
      </c>
      <c r="N1295" t="s">
        <v>215</v>
      </c>
      <c r="O1295">
        <v>6789.2911999999997</v>
      </c>
      <c r="P1295">
        <v>6789.2911999999997</v>
      </c>
      <c r="Q1295">
        <v>6789.2911999999997</v>
      </c>
      <c r="R1295">
        <v>6789.2911999999997</v>
      </c>
      <c r="S1295">
        <v>6789.2911999999997</v>
      </c>
      <c r="T1295">
        <v>6789.2911999999997</v>
      </c>
      <c r="U1295" t="s">
        <v>214</v>
      </c>
      <c r="V1295">
        <v>0</v>
      </c>
      <c r="W1295">
        <v>0</v>
      </c>
    </row>
    <row r="1296" spans="1:23" x14ac:dyDescent="0.3">
      <c r="A1296" t="s">
        <v>212</v>
      </c>
      <c r="H1296">
        <v>3015</v>
      </c>
      <c r="I1296">
        <v>3015</v>
      </c>
      <c r="J1296" t="s">
        <v>324</v>
      </c>
      <c r="K1296">
        <v>2100</v>
      </c>
      <c r="L1296" t="s">
        <v>217</v>
      </c>
      <c r="M1296">
        <v>2022</v>
      </c>
      <c r="N1296" t="s">
        <v>211</v>
      </c>
      <c r="O1296">
        <v>3045837.5109999999</v>
      </c>
      <c r="P1296">
        <v>3045837.5109999999</v>
      </c>
      <c r="Q1296">
        <v>3045837.5109999999</v>
      </c>
      <c r="R1296">
        <v>3045837.5109999999</v>
      </c>
      <c r="S1296">
        <v>3045837.5109999999</v>
      </c>
      <c r="T1296">
        <v>3045837.5109999999</v>
      </c>
      <c r="U1296" t="s">
        <v>214</v>
      </c>
      <c r="V1296">
        <v>0</v>
      </c>
      <c r="W1296">
        <v>0</v>
      </c>
    </row>
    <row r="1297" spans="1:23" x14ac:dyDescent="0.3">
      <c r="A1297" t="s">
        <v>212</v>
      </c>
      <c r="H1297">
        <v>3015</v>
      </c>
      <c r="I1297">
        <v>3015</v>
      </c>
      <c r="J1297" t="s">
        <v>324</v>
      </c>
      <c r="K1297">
        <v>2200</v>
      </c>
      <c r="L1297" t="s">
        <v>217</v>
      </c>
      <c r="M1297">
        <v>2022</v>
      </c>
      <c r="N1297" t="s">
        <v>215</v>
      </c>
      <c r="O1297">
        <v>2794505.5129999998</v>
      </c>
      <c r="P1297">
        <v>2794505.5129999998</v>
      </c>
      <c r="Q1297">
        <v>2794505.5129999998</v>
      </c>
      <c r="R1297">
        <v>2794505.5129999998</v>
      </c>
      <c r="S1297">
        <v>2794505.5129999998</v>
      </c>
      <c r="T1297">
        <v>2794505.5129999998</v>
      </c>
      <c r="U1297" t="s">
        <v>214</v>
      </c>
      <c r="V1297">
        <v>0</v>
      </c>
      <c r="W1297">
        <v>0</v>
      </c>
    </row>
    <row r="1298" spans="1:23" x14ac:dyDescent="0.3">
      <c r="A1298" t="s">
        <v>212</v>
      </c>
      <c r="H1298">
        <v>3016</v>
      </c>
      <c r="I1298">
        <v>3016</v>
      </c>
      <c r="J1298" t="s">
        <v>325</v>
      </c>
      <c r="K1298">
        <v>1</v>
      </c>
      <c r="L1298" t="s">
        <v>210</v>
      </c>
      <c r="M1298">
        <v>2023</v>
      </c>
      <c r="N1298" t="s">
        <v>211</v>
      </c>
      <c r="O1298">
        <v>12490.374</v>
      </c>
      <c r="P1298">
        <v>12490.374</v>
      </c>
      <c r="Q1298">
        <v>12490.374</v>
      </c>
      <c r="R1298">
        <v>12490.374</v>
      </c>
      <c r="S1298">
        <v>12490.374</v>
      </c>
      <c r="T1298">
        <v>12490.374</v>
      </c>
      <c r="U1298" t="s">
        <v>214</v>
      </c>
      <c r="V1298">
        <v>0</v>
      </c>
      <c r="W1298">
        <v>0</v>
      </c>
    </row>
    <row r="1299" spans="1:23" x14ac:dyDescent="0.3">
      <c r="A1299" t="s">
        <v>212</v>
      </c>
      <c r="H1299">
        <v>3016</v>
      </c>
      <c r="I1299">
        <v>3016</v>
      </c>
      <c r="J1299" t="s">
        <v>325</v>
      </c>
      <c r="K1299">
        <v>2</v>
      </c>
      <c r="L1299" t="s">
        <v>210</v>
      </c>
      <c r="M1299">
        <v>2023</v>
      </c>
      <c r="N1299" t="s">
        <v>215</v>
      </c>
      <c r="O1299">
        <v>11506.675999999999</v>
      </c>
      <c r="P1299">
        <v>11506.675999999999</v>
      </c>
      <c r="Q1299">
        <v>11506.675999999999</v>
      </c>
      <c r="R1299">
        <v>11506.675999999999</v>
      </c>
      <c r="S1299">
        <v>11506.675999999999</v>
      </c>
      <c r="T1299">
        <v>11506.675999999999</v>
      </c>
      <c r="U1299" t="s">
        <v>214</v>
      </c>
      <c r="V1299">
        <v>0</v>
      </c>
      <c r="W1299">
        <v>0</v>
      </c>
    </row>
    <row r="1300" spans="1:23" x14ac:dyDescent="0.3">
      <c r="A1300" t="s">
        <v>212</v>
      </c>
      <c r="H1300">
        <v>3016</v>
      </c>
      <c r="I1300">
        <v>3016</v>
      </c>
      <c r="J1300" t="s">
        <v>325</v>
      </c>
      <c r="K1300">
        <v>11</v>
      </c>
      <c r="L1300" t="s">
        <v>216</v>
      </c>
      <c r="M1300">
        <v>2023</v>
      </c>
      <c r="N1300" t="s">
        <v>211</v>
      </c>
      <c r="O1300">
        <v>12490.374</v>
      </c>
      <c r="P1300">
        <v>12490.374</v>
      </c>
      <c r="Q1300">
        <v>12490.374</v>
      </c>
      <c r="R1300">
        <v>12490.374</v>
      </c>
      <c r="S1300">
        <v>12490.374</v>
      </c>
      <c r="T1300">
        <v>12490.374</v>
      </c>
      <c r="U1300" t="s">
        <v>214</v>
      </c>
      <c r="V1300">
        <v>0</v>
      </c>
      <c r="W1300">
        <v>0</v>
      </c>
    </row>
    <row r="1301" spans="1:23" x14ac:dyDescent="0.3">
      <c r="A1301" t="s">
        <v>212</v>
      </c>
      <c r="H1301">
        <v>3016</v>
      </c>
      <c r="I1301">
        <v>3016</v>
      </c>
      <c r="J1301" t="s">
        <v>325</v>
      </c>
      <c r="K1301">
        <v>12</v>
      </c>
      <c r="L1301" t="s">
        <v>216</v>
      </c>
      <c r="M1301">
        <v>2023</v>
      </c>
      <c r="N1301" t="s">
        <v>215</v>
      </c>
      <c r="O1301">
        <v>11506.675999999999</v>
      </c>
      <c r="P1301">
        <v>11506.675999999999</v>
      </c>
      <c r="Q1301">
        <v>11506.675999999999</v>
      </c>
      <c r="R1301">
        <v>11506.675999999999</v>
      </c>
      <c r="S1301">
        <v>11506.675999999999</v>
      </c>
      <c r="T1301">
        <v>11506.675999999999</v>
      </c>
      <c r="U1301" t="s">
        <v>214</v>
      </c>
      <c r="V1301">
        <v>0</v>
      </c>
      <c r="W1301">
        <v>0</v>
      </c>
    </row>
    <row r="1302" spans="1:23" x14ac:dyDescent="0.3">
      <c r="A1302" t="s">
        <v>212</v>
      </c>
      <c r="H1302">
        <v>3016</v>
      </c>
      <c r="I1302">
        <v>3016</v>
      </c>
      <c r="J1302" t="s">
        <v>325</v>
      </c>
      <c r="K1302">
        <v>21</v>
      </c>
      <c r="L1302" t="s">
        <v>217</v>
      </c>
      <c r="M1302">
        <v>2023</v>
      </c>
      <c r="N1302" t="s">
        <v>211</v>
      </c>
      <c r="O1302">
        <v>3421074.4109999998</v>
      </c>
      <c r="P1302">
        <v>3421074.4109999998</v>
      </c>
      <c r="Q1302">
        <v>3421074.4109999998</v>
      </c>
      <c r="R1302">
        <v>3421074.4109999998</v>
      </c>
      <c r="S1302">
        <v>3421074.4109999998</v>
      </c>
      <c r="T1302">
        <v>3421074.4109999998</v>
      </c>
      <c r="U1302" t="s">
        <v>214</v>
      </c>
      <c r="V1302">
        <v>0</v>
      </c>
      <c r="W1302">
        <v>0</v>
      </c>
    </row>
    <row r="1303" spans="1:23" x14ac:dyDescent="0.3">
      <c r="A1303" t="s">
        <v>212</v>
      </c>
      <c r="H1303">
        <v>3016</v>
      </c>
      <c r="I1303">
        <v>3016</v>
      </c>
      <c r="J1303" t="s">
        <v>325</v>
      </c>
      <c r="K1303">
        <v>22</v>
      </c>
      <c r="L1303" t="s">
        <v>217</v>
      </c>
      <c r="M1303">
        <v>2023</v>
      </c>
      <c r="N1303" t="s">
        <v>215</v>
      </c>
      <c r="O1303">
        <v>3142875.8990000002</v>
      </c>
      <c r="P1303">
        <v>3142875.8990000002</v>
      </c>
      <c r="Q1303">
        <v>3142875.8990000002</v>
      </c>
      <c r="R1303">
        <v>3142875.8990000002</v>
      </c>
      <c r="S1303">
        <v>3142875.8990000002</v>
      </c>
      <c r="T1303">
        <v>3142875.8990000002</v>
      </c>
      <c r="U1303" t="s">
        <v>214</v>
      </c>
      <c r="V1303">
        <v>0</v>
      </c>
      <c r="W1303">
        <v>0</v>
      </c>
    </row>
    <row r="1304" spans="1:23" x14ac:dyDescent="0.3">
      <c r="A1304" t="s">
        <v>212</v>
      </c>
      <c r="H1304">
        <v>3016</v>
      </c>
      <c r="I1304">
        <v>3016</v>
      </c>
      <c r="J1304" t="s">
        <v>325</v>
      </c>
      <c r="K1304">
        <v>100</v>
      </c>
      <c r="L1304" t="s">
        <v>210</v>
      </c>
      <c r="M1304">
        <v>2022</v>
      </c>
      <c r="N1304" t="s">
        <v>211</v>
      </c>
      <c r="O1304">
        <v>7337.1869999999999</v>
      </c>
      <c r="P1304">
        <v>7337.1869999999999</v>
      </c>
      <c r="Q1304">
        <v>7337.1869999999999</v>
      </c>
      <c r="R1304">
        <v>7337.1869999999999</v>
      </c>
      <c r="S1304">
        <v>7337.1869999999999</v>
      </c>
      <c r="T1304">
        <v>7337.1869999999999</v>
      </c>
      <c r="U1304" t="s">
        <v>214</v>
      </c>
      <c r="V1304">
        <v>0</v>
      </c>
      <c r="W1304">
        <v>0</v>
      </c>
    </row>
    <row r="1305" spans="1:23" x14ac:dyDescent="0.3">
      <c r="A1305" t="s">
        <v>212</v>
      </c>
      <c r="H1305">
        <v>3016</v>
      </c>
      <c r="I1305">
        <v>3016</v>
      </c>
      <c r="J1305" t="s">
        <v>325</v>
      </c>
      <c r="K1305">
        <v>200</v>
      </c>
      <c r="L1305" t="s">
        <v>210</v>
      </c>
      <c r="M1305">
        <v>2022</v>
      </c>
      <c r="N1305" t="s">
        <v>215</v>
      </c>
      <c r="O1305">
        <v>6789.2911999999997</v>
      </c>
      <c r="P1305">
        <v>6789.2911999999997</v>
      </c>
      <c r="Q1305">
        <v>6789.2911999999997</v>
      </c>
      <c r="R1305">
        <v>6789.2911999999997</v>
      </c>
      <c r="S1305">
        <v>6789.2911999999997</v>
      </c>
      <c r="T1305">
        <v>6789.2911999999997</v>
      </c>
      <c r="U1305" t="s">
        <v>214</v>
      </c>
      <c r="V1305">
        <v>0</v>
      </c>
      <c r="W1305">
        <v>0</v>
      </c>
    </row>
    <row r="1306" spans="1:23" x14ac:dyDescent="0.3">
      <c r="A1306" t="s">
        <v>212</v>
      </c>
      <c r="H1306">
        <v>3016</v>
      </c>
      <c r="I1306">
        <v>3016</v>
      </c>
      <c r="J1306" t="s">
        <v>325</v>
      </c>
      <c r="K1306">
        <v>1100</v>
      </c>
      <c r="L1306" t="s">
        <v>216</v>
      </c>
      <c r="M1306">
        <v>2022</v>
      </c>
      <c r="N1306" t="s">
        <v>211</v>
      </c>
      <c r="O1306">
        <v>7337.1869999999999</v>
      </c>
      <c r="P1306">
        <v>7337.1869999999999</v>
      </c>
      <c r="Q1306">
        <v>7337.1869999999999</v>
      </c>
      <c r="R1306">
        <v>7337.1869999999999</v>
      </c>
      <c r="S1306">
        <v>7337.1869999999999</v>
      </c>
      <c r="T1306">
        <v>7337.1869999999999</v>
      </c>
      <c r="U1306" t="s">
        <v>214</v>
      </c>
      <c r="V1306">
        <v>0</v>
      </c>
      <c r="W1306">
        <v>0</v>
      </c>
    </row>
    <row r="1307" spans="1:23" x14ac:dyDescent="0.3">
      <c r="A1307" t="s">
        <v>212</v>
      </c>
      <c r="H1307">
        <v>3016</v>
      </c>
      <c r="I1307">
        <v>3016</v>
      </c>
      <c r="J1307" t="s">
        <v>325</v>
      </c>
      <c r="K1307">
        <v>1200</v>
      </c>
      <c r="L1307" t="s">
        <v>216</v>
      </c>
      <c r="M1307">
        <v>2022</v>
      </c>
      <c r="N1307" t="s">
        <v>215</v>
      </c>
      <c r="O1307">
        <v>6789.2911999999997</v>
      </c>
      <c r="P1307">
        <v>6789.2911999999997</v>
      </c>
      <c r="Q1307">
        <v>6789.2911999999997</v>
      </c>
      <c r="R1307">
        <v>6789.2911999999997</v>
      </c>
      <c r="S1307">
        <v>6789.2911999999997</v>
      </c>
      <c r="T1307">
        <v>6789.2911999999997</v>
      </c>
      <c r="U1307" t="s">
        <v>214</v>
      </c>
      <c r="V1307">
        <v>0</v>
      </c>
      <c r="W1307">
        <v>0</v>
      </c>
    </row>
    <row r="1308" spans="1:23" x14ac:dyDescent="0.3">
      <c r="A1308" t="s">
        <v>212</v>
      </c>
      <c r="H1308">
        <v>3016</v>
      </c>
      <c r="I1308">
        <v>3016</v>
      </c>
      <c r="J1308" t="s">
        <v>325</v>
      </c>
      <c r="K1308">
        <v>2100</v>
      </c>
      <c r="L1308" t="s">
        <v>217</v>
      </c>
      <c r="M1308">
        <v>2022</v>
      </c>
      <c r="N1308" t="s">
        <v>211</v>
      </c>
      <c r="O1308">
        <v>3045837.5109999999</v>
      </c>
      <c r="P1308">
        <v>3045837.5109999999</v>
      </c>
      <c r="Q1308">
        <v>3045837.5109999999</v>
      </c>
      <c r="R1308">
        <v>3045837.5109999999</v>
      </c>
      <c r="S1308">
        <v>3045837.5109999999</v>
      </c>
      <c r="T1308">
        <v>3045837.5109999999</v>
      </c>
      <c r="U1308" t="s">
        <v>214</v>
      </c>
      <c r="V1308">
        <v>0</v>
      </c>
      <c r="W1308">
        <v>0</v>
      </c>
    </row>
    <row r="1309" spans="1:23" x14ac:dyDescent="0.3">
      <c r="A1309" t="s">
        <v>212</v>
      </c>
      <c r="H1309">
        <v>3016</v>
      </c>
      <c r="I1309">
        <v>3016</v>
      </c>
      <c r="J1309" t="s">
        <v>325</v>
      </c>
      <c r="K1309">
        <v>2200</v>
      </c>
      <c r="L1309" t="s">
        <v>217</v>
      </c>
      <c r="M1309">
        <v>2022</v>
      </c>
      <c r="N1309" t="s">
        <v>215</v>
      </c>
      <c r="O1309">
        <v>2794505.5129999998</v>
      </c>
      <c r="P1309">
        <v>2794505.5129999998</v>
      </c>
      <c r="Q1309">
        <v>2794505.5129999998</v>
      </c>
      <c r="R1309">
        <v>2794505.5129999998</v>
      </c>
      <c r="S1309">
        <v>2794505.5129999998</v>
      </c>
      <c r="T1309">
        <v>2794505.5129999998</v>
      </c>
      <c r="U1309" t="s">
        <v>214</v>
      </c>
      <c r="V1309">
        <v>0</v>
      </c>
      <c r="W1309">
        <v>0</v>
      </c>
    </row>
    <row r="1310" spans="1:23" x14ac:dyDescent="0.3">
      <c r="A1310" t="s">
        <v>212</v>
      </c>
      <c r="H1310">
        <v>3017</v>
      </c>
      <c r="I1310">
        <v>3017</v>
      </c>
      <c r="J1310" t="s">
        <v>326</v>
      </c>
      <c r="K1310">
        <v>1</v>
      </c>
      <c r="L1310" t="s">
        <v>210</v>
      </c>
      <c r="M1310">
        <v>2023</v>
      </c>
      <c r="N1310" t="s">
        <v>211</v>
      </c>
      <c r="O1310">
        <v>12490.374</v>
      </c>
      <c r="P1310">
        <v>12490.374</v>
      </c>
      <c r="Q1310">
        <v>12490.374</v>
      </c>
      <c r="R1310">
        <v>12490.374</v>
      </c>
      <c r="S1310">
        <v>12490.374</v>
      </c>
      <c r="T1310">
        <v>12490.374</v>
      </c>
      <c r="U1310" t="s">
        <v>214</v>
      </c>
      <c r="V1310">
        <v>0</v>
      </c>
      <c r="W1310">
        <v>0</v>
      </c>
    </row>
    <row r="1311" spans="1:23" x14ac:dyDescent="0.3">
      <c r="A1311" t="s">
        <v>212</v>
      </c>
      <c r="H1311">
        <v>3017</v>
      </c>
      <c r="I1311">
        <v>3017</v>
      </c>
      <c r="J1311" t="s">
        <v>326</v>
      </c>
      <c r="K1311">
        <v>2</v>
      </c>
      <c r="L1311" t="s">
        <v>210</v>
      </c>
      <c r="M1311">
        <v>2023</v>
      </c>
      <c r="N1311" t="s">
        <v>215</v>
      </c>
      <c r="O1311">
        <v>11506.675999999999</v>
      </c>
      <c r="P1311">
        <v>11506.675999999999</v>
      </c>
      <c r="Q1311">
        <v>11506.675999999999</v>
      </c>
      <c r="R1311">
        <v>11506.675999999999</v>
      </c>
      <c r="S1311">
        <v>11506.675999999999</v>
      </c>
      <c r="T1311">
        <v>11506.675999999999</v>
      </c>
      <c r="U1311" t="s">
        <v>214</v>
      </c>
      <c r="V1311">
        <v>0</v>
      </c>
      <c r="W1311">
        <v>0</v>
      </c>
    </row>
    <row r="1312" spans="1:23" x14ac:dyDescent="0.3">
      <c r="A1312" t="s">
        <v>212</v>
      </c>
      <c r="H1312">
        <v>3017</v>
      </c>
      <c r="I1312">
        <v>3017</v>
      </c>
      <c r="J1312" t="s">
        <v>326</v>
      </c>
      <c r="K1312">
        <v>11</v>
      </c>
      <c r="L1312" t="s">
        <v>216</v>
      </c>
      <c r="M1312">
        <v>2023</v>
      </c>
      <c r="N1312" t="s">
        <v>211</v>
      </c>
      <c r="O1312">
        <v>12490.374</v>
      </c>
      <c r="P1312">
        <v>12490.374</v>
      </c>
      <c r="Q1312">
        <v>12490.374</v>
      </c>
      <c r="R1312">
        <v>12490.374</v>
      </c>
      <c r="S1312">
        <v>12490.374</v>
      </c>
      <c r="T1312">
        <v>12490.374</v>
      </c>
      <c r="U1312" t="s">
        <v>214</v>
      </c>
      <c r="V1312">
        <v>0</v>
      </c>
      <c r="W1312">
        <v>0</v>
      </c>
    </row>
    <row r="1313" spans="1:23" x14ac:dyDescent="0.3">
      <c r="A1313" t="s">
        <v>212</v>
      </c>
      <c r="H1313">
        <v>3017</v>
      </c>
      <c r="I1313">
        <v>3017</v>
      </c>
      <c r="J1313" t="s">
        <v>326</v>
      </c>
      <c r="K1313">
        <v>12</v>
      </c>
      <c r="L1313" t="s">
        <v>216</v>
      </c>
      <c r="M1313">
        <v>2023</v>
      </c>
      <c r="N1313" t="s">
        <v>215</v>
      </c>
      <c r="O1313">
        <v>11506.675999999999</v>
      </c>
      <c r="P1313">
        <v>11506.675999999999</v>
      </c>
      <c r="Q1313">
        <v>11506.675999999999</v>
      </c>
      <c r="R1313">
        <v>11506.675999999999</v>
      </c>
      <c r="S1313">
        <v>11506.675999999999</v>
      </c>
      <c r="T1313">
        <v>11506.675999999999</v>
      </c>
      <c r="U1313" t="s">
        <v>214</v>
      </c>
      <c r="V1313">
        <v>0</v>
      </c>
      <c r="W1313">
        <v>0</v>
      </c>
    </row>
    <row r="1314" spans="1:23" x14ac:dyDescent="0.3">
      <c r="A1314" t="s">
        <v>212</v>
      </c>
      <c r="H1314">
        <v>3017</v>
      </c>
      <c r="I1314">
        <v>3017</v>
      </c>
      <c r="J1314" t="s">
        <v>326</v>
      </c>
      <c r="K1314">
        <v>21</v>
      </c>
      <c r="L1314" t="s">
        <v>217</v>
      </c>
      <c r="M1314">
        <v>2023</v>
      </c>
      <c r="N1314" t="s">
        <v>211</v>
      </c>
      <c r="O1314">
        <v>3421074.4109999998</v>
      </c>
      <c r="P1314">
        <v>3421074.4109999998</v>
      </c>
      <c r="Q1314">
        <v>3421074.4109999998</v>
      </c>
      <c r="R1314">
        <v>3421074.4109999998</v>
      </c>
      <c r="S1314">
        <v>3421074.4109999998</v>
      </c>
      <c r="T1314">
        <v>3421074.4109999998</v>
      </c>
      <c r="U1314" t="s">
        <v>214</v>
      </c>
      <c r="V1314">
        <v>0</v>
      </c>
      <c r="W1314">
        <v>0</v>
      </c>
    </row>
    <row r="1315" spans="1:23" x14ac:dyDescent="0.3">
      <c r="A1315" t="s">
        <v>212</v>
      </c>
      <c r="H1315">
        <v>3017</v>
      </c>
      <c r="I1315">
        <v>3017</v>
      </c>
      <c r="J1315" t="s">
        <v>326</v>
      </c>
      <c r="K1315">
        <v>22</v>
      </c>
      <c r="L1315" t="s">
        <v>217</v>
      </c>
      <c r="M1315">
        <v>2023</v>
      </c>
      <c r="N1315" t="s">
        <v>215</v>
      </c>
      <c r="O1315">
        <v>3142875.8990000002</v>
      </c>
      <c r="P1315">
        <v>3142875.8990000002</v>
      </c>
      <c r="Q1315">
        <v>3142875.8990000002</v>
      </c>
      <c r="R1315">
        <v>3142875.8990000002</v>
      </c>
      <c r="S1315">
        <v>3142875.8990000002</v>
      </c>
      <c r="T1315">
        <v>3142875.8990000002</v>
      </c>
      <c r="U1315" t="s">
        <v>214</v>
      </c>
      <c r="V1315">
        <v>0</v>
      </c>
      <c r="W1315">
        <v>0</v>
      </c>
    </row>
    <row r="1316" spans="1:23" x14ac:dyDescent="0.3">
      <c r="A1316" t="s">
        <v>212</v>
      </c>
      <c r="H1316">
        <v>3017</v>
      </c>
      <c r="I1316">
        <v>3017</v>
      </c>
      <c r="J1316" t="s">
        <v>326</v>
      </c>
      <c r="K1316">
        <v>100</v>
      </c>
      <c r="L1316" t="s">
        <v>210</v>
      </c>
      <c r="M1316">
        <v>2022</v>
      </c>
      <c r="N1316" t="s">
        <v>211</v>
      </c>
      <c r="O1316">
        <v>7337.1869999999999</v>
      </c>
      <c r="P1316">
        <v>7337.1869999999999</v>
      </c>
      <c r="Q1316">
        <v>7337.1869999999999</v>
      </c>
      <c r="R1316">
        <v>7337.1869999999999</v>
      </c>
      <c r="S1316">
        <v>7337.1869999999999</v>
      </c>
      <c r="T1316">
        <v>7337.1869999999999</v>
      </c>
      <c r="U1316" t="s">
        <v>214</v>
      </c>
      <c r="V1316">
        <v>0</v>
      </c>
      <c r="W1316">
        <v>0</v>
      </c>
    </row>
    <row r="1317" spans="1:23" x14ac:dyDescent="0.3">
      <c r="A1317" t="s">
        <v>212</v>
      </c>
      <c r="H1317">
        <v>3017</v>
      </c>
      <c r="I1317">
        <v>3017</v>
      </c>
      <c r="J1317" t="s">
        <v>326</v>
      </c>
      <c r="K1317">
        <v>200</v>
      </c>
      <c r="L1317" t="s">
        <v>210</v>
      </c>
      <c r="M1317">
        <v>2022</v>
      </c>
      <c r="N1317" t="s">
        <v>215</v>
      </c>
      <c r="O1317">
        <v>6789.2911999999997</v>
      </c>
      <c r="P1317">
        <v>6789.2911999999997</v>
      </c>
      <c r="Q1317">
        <v>6789.2911999999997</v>
      </c>
      <c r="R1317">
        <v>6789.2911999999997</v>
      </c>
      <c r="S1317">
        <v>6789.2911999999997</v>
      </c>
      <c r="T1317">
        <v>6789.2911999999997</v>
      </c>
      <c r="U1317" t="s">
        <v>214</v>
      </c>
      <c r="V1317">
        <v>0</v>
      </c>
      <c r="W1317">
        <v>0</v>
      </c>
    </row>
    <row r="1318" spans="1:23" x14ac:dyDescent="0.3">
      <c r="A1318" t="s">
        <v>212</v>
      </c>
      <c r="H1318">
        <v>3017</v>
      </c>
      <c r="I1318">
        <v>3017</v>
      </c>
      <c r="J1318" t="s">
        <v>326</v>
      </c>
      <c r="K1318">
        <v>1100</v>
      </c>
      <c r="L1318" t="s">
        <v>216</v>
      </c>
      <c r="M1318">
        <v>2022</v>
      </c>
      <c r="N1318" t="s">
        <v>211</v>
      </c>
      <c r="O1318">
        <v>7337.1869999999999</v>
      </c>
      <c r="P1318">
        <v>7337.1869999999999</v>
      </c>
      <c r="Q1318">
        <v>7337.1869999999999</v>
      </c>
      <c r="R1318">
        <v>7337.1869999999999</v>
      </c>
      <c r="S1318">
        <v>7337.1869999999999</v>
      </c>
      <c r="T1318">
        <v>7337.1869999999999</v>
      </c>
      <c r="U1318" t="s">
        <v>214</v>
      </c>
      <c r="V1318">
        <v>0</v>
      </c>
      <c r="W1318">
        <v>0</v>
      </c>
    </row>
    <row r="1319" spans="1:23" x14ac:dyDescent="0.3">
      <c r="A1319" t="s">
        <v>212</v>
      </c>
      <c r="H1319">
        <v>3017</v>
      </c>
      <c r="I1319">
        <v>3017</v>
      </c>
      <c r="J1319" t="s">
        <v>326</v>
      </c>
      <c r="K1319">
        <v>1200</v>
      </c>
      <c r="L1319" t="s">
        <v>216</v>
      </c>
      <c r="M1319">
        <v>2022</v>
      </c>
      <c r="N1319" t="s">
        <v>215</v>
      </c>
      <c r="O1319">
        <v>6789.2911999999997</v>
      </c>
      <c r="P1319">
        <v>6789.2911999999997</v>
      </c>
      <c r="Q1319">
        <v>6789.2911999999997</v>
      </c>
      <c r="R1319">
        <v>6789.2911999999997</v>
      </c>
      <c r="S1319">
        <v>6789.2911999999997</v>
      </c>
      <c r="T1319">
        <v>6789.2911999999997</v>
      </c>
      <c r="U1319" t="s">
        <v>214</v>
      </c>
      <c r="V1319">
        <v>0</v>
      </c>
      <c r="W1319">
        <v>0</v>
      </c>
    </row>
    <row r="1320" spans="1:23" x14ac:dyDescent="0.3">
      <c r="A1320" t="s">
        <v>212</v>
      </c>
      <c r="H1320">
        <v>3017</v>
      </c>
      <c r="I1320">
        <v>3017</v>
      </c>
      <c r="J1320" t="s">
        <v>326</v>
      </c>
      <c r="K1320">
        <v>2100</v>
      </c>
      <c r="L1320" t="s">
        <v>217</v>
      </c>
      <c r="M1320">
        <v>2022</v>
      </c>
      <c r="N1320" t="s">
        <v>211</v>
      </c>
      <c r="O1320">
        <v>3045837.5109999999</v>
      </c>
      <c r="P1320">
        <v>3045837.5109999999</v>
      </c>
      <c r="Q1320">
        <v>3045837.5109999999</v>
      </c>
      <c r="R1320">
        <v>3045837.5109999999</v>
      </c>
      <c r="S1320">
        <v>3045837.5109999999</v>
      </c>
      <c r="T1320">
        <v>3045837.5109999999</v>
      </c>
      <c r="U1320" t="s">
        <v>214</v>
      </c>
      <c r="V1320">
        <v>0</v>
      </c>
      <c r="W1320">
        <v>0</v>
      </c>
    </row>
    <row r="1321" spans="1:23" x14ac:dyDescent="0.3">
      <c r="A1321" t="s">
        <v>212</v>
      </c>
      <c r="H1321">
        <v>3017</v>
      </c>
      <c r="I1321">
        <v>3017</v>
      </c>
      <c r="J1321" t="s">
        <v>326</v>
      </c>
      <c r="K1321">
        <v>2200</v>
      </c>
      <c r="L1321" t="s">
        <v>217</v>
      </c>
      <c r="M1321">
        <v>2022</v>
      </c>
      <c r="N1321" t="s">
        <v>215</v>
      </c>
      <c r="O1321">
        <v>2794505.5129999998</v>
      </c>
      <c r="P1321">
        <v>2794505.5129999998</v>
      </c>
      <c r="Q1321">
        <v>2794505.5129999998</v>
      </c>
      <c r="R1321">
        <v>2794505.5129999998</v>
      </c>
      <c r="S1321">
        <v>2794505.5129999998</v>
      </c>
      <c r="T1321">
        <v>2794505.5129999998</v>
      </c>
      <c r="U1321" t="s">
        <v>214</v>
      </c>
      <c r="V1321">
        <v>0</v>
      </c>
      <c r="W1321">
        <v>0</v>
      </c>
    </row>
    <row r="1322" spans="1:23" x14ac:dyDescent="0.3">
      <c r="A1322" t="s">
        <v>212</v>
      </c>
      <c r="H1322">
        <v>3018</v>
      </c>
      <c r="I1322">
        <v>3018</v>
      </c>
      <c r="J1322" t="s">
        <v>327</v>
      </c>
      <c r="K1322">
        <v>1</v>
      </c>
      <c r="L1322" t="s">
        <v>210</v>
      </c>
      <c r="M1322">
        <v>2023</v>
      </c>
      <c r="N1322" t="s">
        <v>211</v>
      </c>
      <c r="O1322">
        <v>12490.374</v>
      </c>
      <c r="P1322">
        <v>12490.374</v>
      </c>
      <c r="Q1322">
        <v>12490.374</v>
      </c>
      <c r="R1322">
        <v>12490.374</v>
      </c>
      <c r="S1322">
        <v>12490.374</v>
      </c>
      <c r="T1322">
        <v>12490.374</v>
      </c>
      <c r="U1322" t="s">
        <v>214</v>
      </c>
      <c r="V1322">
        <v>0</v>
      </c>
      <c r="W1322">
        <v>0</v>
      </c>
    </row>
    <row r="1323" spans="1:23" x14ac:dyDescent="0.3">
      <c r="A1323" t="s">
        <v>212</v>
      </c>
      <c r="H1323">
        <v>3018</v>
      </c>
      <c r="I1323">
        <v>3018</v>
      </c>
      <c r="J1323" t="s">
        <v>327</v>
      </c>
      <c r="K1323">
        <v>2</v>
      </c>
      <c r="L1323" t="s">
        <v>210</v>
      </c>
      <c r="M1323">
        <v>2023</v>
      </c>
      <c r="N1323" t="s">
        <v>215</v>
      </c>
      <c r="O1323">
        <v>11506.675999999999</v>
      </c>
      <c r="P1323">
        <v>11506.675999999999</v>
      </c>
      <c r="Q1323">
        <v>11506.675999999999</v>
      </c>
      <c r="R1323">
        <v>11506.675999999999</v>
      </c>
      <c r="S1323">
        <v>11506.675999999999</v>
      </c>
      <c r="T1323">
        <v>11506.675999999999</v>
      </c>
      <c r="U1323" t="s">
        <v>214</v>
      </c>
      <c r="V1323">
        <v>0</v>
      </c>
      <c r="W1323">
        <v>0</v>
      </c>
    </row>
    <row r="1324" spans="1:23" x14ac:dyDescent="0.3">
      <c r="A1324" t="s">
        <v>212</v>
      </c>
      <c r="H1324">
        <v>3018</v>
      </c>
      <c r="I1324">
        <v>3018</v>
      </c>
      <c r="J1324" t="s">
        <v>327</v>
      </c>
      <c r="K1324">
        <v>11</v>
      </c>
      <c r="L1324" t="s">
        <v>216</v>
      </c>
      <c r="M1324">
        <v>2023</v>
      </c>
      <c r="N1324" t="s">
        <v>211</v>
      </c>
      <c r="O1324">
        <v>12490.374</v>
      </c>
      <c r="P1324">
        <v>12490.374</v>
      </c>
      <c r="Q1324">
        <v>12490.374</v>
      </c>
      <c r="R1324">
        <v>12490.374</v>
      </c>
      <c r="S1324">
        <v>12490.374</v>
      </c>
      <c r="T1324">
        <v>12490.374</v>
      </c>
      <c r="U1324" t="s">
        <v>214</v>
      </c>
      <c r="V1324">
        <v>0</v>
      </c>
      <c r="W1324">
        <v>0</v>
      </c>
    </row>
    <row r="1325" spans="1:23" x14ac:dyDescent="0.3">
      <c r="A1325" t="s">
        <v>212</v>
      </c>
      <c r="H1325">
        <v>3018</v>
      </c>
      <c r="I1325">
        <v>3018</v>
      </c>
      <c r="J1325" t="s">
        <v>327</v>
      </c>
      <c r="K1325">
        <v>12</v>
      </c>
      <c r="L1325" t="s">
        <v>216</v>
      </c>
      <c r="M1325">
        <v>2023</v>
      </c>
      <c r="N1325" t="s">
        <v>215</v>
      </c>
      <c r="O1325">
        <v>11506.675999999999</v>
      </c>
      <c r="P1325">
        <v>11506.675999999999</v>
      </c>
      <c r="Q1325">
        <v>11506.675999999999</v>
      </c>
      <c r="R1325">
        <v>11506.675999999999</v>
      </c>
      <c r="S1325">
        <v>11506.675999999999</v>
      </c>
      <c r="T1325">
        <v>11506.675999999999</v>
      </c>
      <c r="U1325" t="s">
        <v>214</v>
      </c>
      <c r="V1325">
        <v>0</v>
      </c>
      <c r="W1325">
        <v>0</v>
      </c>
    </row>
    <row r="1326" spans="1:23" x14ac:dyDescent="0.3">
      <c r="A1326" t="s">
        <v>212</v>
      </c>
      <c r="H1326">
        <v>3018</v>
      </c>
      <c r="I1326">
        <v>3018</v>
      </c>
      <c r="J1326" t="s">
        <v>327</v>
      </c>
      <c r="K1326">
        <v>21</v>
      </c>
      <c r="L1326" t="s">
        <v>217</v>
      </c>
      <c r="M1326">
        <v>2023</v>
      </c>
      <c r="N1326" t="s">
        <v>211</v>
      </c>
      <c r="O1326">
        <v>3421074.4109999998</v>
      </c>
      <c r="P1326">
        <v>3421074.4109999998</v>
      </c>
      <c r="Q1326">
        <v>3421074.4109999998</v>
      </c>
      <c r="R1326">
        <v>3421074.4109999998</v>
      </c>
      <c r="S1326">
        <v>3421074.4109999998</v>
      </c>
      <c r="T1326">
        <v>3421074.4109999998</v>
      </c>
      <c r="U1326" t="s">
        <v>214</v>
      </c>
      <c r="V1326">
        <v>1208</v>
      </c>
      <c r="W1326">
        <v>1208</v>
      </c>
    </row>
    <row r="1327" spans="1:23" x14ac:dyDescent="0.3">
      <c r="A1327" t="s">
        <v>212</v>
      </c>
      <c r="H1327">
        <v>3018</v>
      </c>
      <c r="I1327">
        <v>3018</v>
      </c>
      <c r="J1327" t="s">
        <v>327</v>
      </c>
      <c r="K1327">
        <v>22</v>
      </c>
      <c r="L1327" t="s">
        <v>217</v>
      </c>
      <c r="M1327">
        <v>2023</v>
      </c>
      <c r="N1327" t="s">
        <v>215</v>
      </c>
      <c r="O1327">
        <v>3142875.8990000002</v>
      </c>
      <c r="P1327">
        <v>3142875.8990000002</v>
      </c>
      <c r="Q1327">
        <v>3142875.8990000002</v>
      </c>
      <c r="R1327">
        <v>3142875.8990000002</v>
      </c>
      <c r="S1327">
        <v>3142875.8990000002</v>
      </c>
      <c r="T1327">
        <v>3142875.8990000002</v>
      </c>
      <c r="U1327" t="s">
        <v>214</v>
      </c>
      <c r="V1327">
        <v>1117.794022</v>
      </c>
      <c r="W1327">
        <v>1117.794022</v>
      </c>
    </row>
    <row r="1328" spans="1:23" x14ac:dyDescent="0.3">
      <c r="A1328" t="s">
        <v>212</v>
      </c>
      <c r="H1328">
        <v>3018</v>
      </c>
      <c r="I1328">
        <v>3018</v>
      </c>
      <c r="J1328" t="s">
        <v>327</v>
      </c>
      <c r="K1328">
        <v>100</v>
      </c>
      <c r="L1328" t="s">
        <v>210</v>
      </c>
      <c r="M1328">
        <v>2022</v>
      </c>
      <c r="N1328" t="s">
        <v>211</v>
      </c>
      <c r="O1328">
        <v>7337.1869999999999</v>
      </c>
      <c r="P1328">
        <v>7337.1869999999999</v>
      </c>
      <c r="Q1328">
        <v>7337.1869999999999</v>
      </c>
      <c r="R1328">
        <v>7337.1869999999999</v>
      </c>
      <c r="S1328">
        <v>7337.1869999999999</v>
      </c>
      <c r="T1328">
        <v>7337.1869999999999</v>
      </c>
      <c r="U1328" t="s">
        <v>214</v>
      </c>
      <c r="V1328">
        <v>0</v>
      </c>
      <c r="W1328">
        <v>0</v>
      </c>
    </row>
    <row r="1329" spans="1:23" x14ac:dyDescent="0.3">
      <c r="A1329" t="s">
        <v>212</v>
      </c>
      <c r="H1329">
        <v>3018</v>
      </c>
      <c r="I1329">
        <v>3018</v>
      </c>
      <c r="J1329" t="s">
        <v>327</v>
      </c>
      <c r="K1329">
        <v>200</v>
      </c>
      <c r="L1329" t="s">
        <v>210</v>
      </c>
      <c r="M1329">
        <v>2022</v>
      </c>
      <c r="N1329" t="s">
        <v>215</v>
      </c>
      <c r="O1329">
        <v>6789.2911999999997</v>
      </c>
      <c r="P1329">
        <v>6789.2911999999997</v>
      </c>
      <c r="Q1329">
        <v>6789.2911999999997</v>
      </c>
      <c r="R1329">
        <v>6789.2911999999997</v>
      </c>
      <c r="S1329">
        <v>6789.2911999999997</v>
      </c>
      <c r="T1329">
        <v>6789.2911999999997</v>
      </c>
      <c r="U1329" t="s">
        <v>214</v>
      </c>
      <c r="V1329">
        <v>0</v>
      </c>
      <c r="W1329">
        <v>0</v>
      </c>
    </row>
    <row r="1330" spans="1:23" x14ac:dyDescent="0.3">
      <c r="A1330" t="s">
        <v>212</v>
      </c>
      <c r="H1330">
        <v>3018</v>
      </c>
      <c r="I1330">
        <v>3018</v>
      </c>
      <c r="J1330" t="s">
        <v>327</v>
      </c>
      <c r="K1330">
        <v>1100</v>
      </c>
      <c r="L1330" t="s">
        <v>216</v>
      </c>
      <c r="M1330">
        <v>2022</v>
      </c>
      <c r="N1330" t="s">
        <v>211</v>
      </c>
      <c r="O1330">
        <v>7337.1869999999999</v>
      </c>
      <c r="P1330">
        <v>7337.1869999999999</v>
      </c>
      <c r="Q1330">
        <v>7337.1869999999999</v>
      </c>
      <c r="R1330">
        <v>7337.1869999999999</v>
      </c>
      <c r="S1330">
        <v>7337.1869999999999</v>
      </c>
      <c r="T1330">
        <v>7337.1869999999999</v>
      </c>
      <c r="U1330" t="s">
        <v>214</v>
      </c>
      <c r="V1330">
        <v>0</v>
      </c>
      <c r="W1330">
        <v>0</v>
      </c>
    </row>
    <row r="1331" spans="1:23" x14ac:dyDescent="0.3">
      <c r="A1331" t="s">
        <v>212</v>
      </c>
      <c r="H1331">
        <v>3018</v>
      </c>
      <c r="I1331">
        <v>3018</v>
      </c>
      <c r="J1331" t="s">
        <v>327</v>
      </c>
      <c r="K1331">
        <v>1200</v>
      </c>
      <c r="L1331" t="s">
        <v>216</v>
      </c>
      <c r="M1331">
        <v>2022</v>
      </c>
      <c r="N1331" t="s">
        <v>215</v>
      </c>
      <c r="O1331">
        <v>6789.2911999999997</v>
      </c>
      <c r="P1331">
        <v>6789.2911999999997</v>
      </c>
      <c r="Q1331">
        <v>6789.2911999999997</v>
      </c>
      <c r="R1331">
        <v>6789.2911999999997</v>
      </c>
      <c r="S1331">
        <v>6789.2911999999997</v>
      </c>
      <c r="T1331">
        <v>6789.2911999999997</v>
      </c>
      <c r="U1331" t="s">
        <v>214</v>
      </c>
      <c r="V1331">
        <v>0</v>
      </c>
      <c r="W1331">
        <v>0</v>
      </c>
    </row>
    <row r="1332" spans="1:23" x14ac:dyDescent="0.3">
      <c r="A1332" t="s">
        <v>212</v>
      </c>
      <c r="H1332">
        <v>3018</v>
      </c>
      <c r="I1332">
        <v>3018</v>
      </c>
      <c r="J1332" t="s">
        <v>327</v>
      </c>
      <c r="K1332">
        <v>2100</v>
      </c>
      <c r="L1332" t="s">
        <v>217</v>
      </c>
      <c r="M1332">
        <v>2022</v>
      </c>
      <c r="N1332" t="s">
        <v>211</v>
      </c>
      <c r="O1332">
        <v>3045837.5109999999</v>
      </c>
      <c r="P1332">
        <v>3045837.5109999999</v>
      </c>
      <c r="Q1332">
        <v>3045837.5109999999</v>
      </c>
      <c r="R1332">
        <v>3045837.5109999999</v>
      </c>
      <c r="S1332">
        <v>3045837.5109999999</v>
      </c>
      <c r="T1332">
        <v>3045837.5109999999</v>
      </c>
      <c r="U1332" t="s">
        <v>214</v>
      </c>
      <c r="V1332">
        <v>0</v>
      </c>
      <c r="W1332">
        <v>0</v>
      </c>
    </row>
    <row r="1333" spans="1:23" x14ac:dyDescent="0.3">
      <c r="A1333" t="s">
        <v>212</v>
      </c>
      <c r="H1333">
        <v>3018</v>
      </c>
      <c r="I1333">
        <v>3018</v>
      </c>
      <c r="J1333" t="s">
        <v>327</v>
      </c>
      <c r="K1333">
        <v>2200</v>
      </c>
      <c r="L1333" t="s">
        <v>217</v>
      </c>
      <c r="M1333">
        <v>2022</v>
      </c>
      <c r="N1333" t="s">
        <v>215</v>
      </c>
      <c r="O1333">
        <v>2794505.5129999998</v>
      </c>
      <c r="P1333">
        <v>2794505.5129999998</v>
      </c>
      <c r="Q1333">
        <v>2794505.5129999998</v>
      </c>
      <c r="R1333">
        <v>2794505.5129999998</v>
      </c>
      <c r="S1333">
        <v>2794505.5129999998</v>
      </c>
      <c r="T1333">
        <v>2794505.5129999998</v>
      </c>
      <c r="U1333" t="s">
        <v>214</v>
      </c>
      <c r="V1333">
        <v>0</v>
      </c>
      <c r="W1333">
        <v>0</v>
      </c>
    </row>
    <row r="1334" spans="1:23" x14ac:dyDescent="0.3">
      <c r="A1334" t="s">
        <v>212</v>
      </c>
      <c r="H1334">
        <v>3019</v>
      </c>
      <c r="I1334">
        <v>3019</v>
      </c>
      <c r="J1334" t="s">
        <v>328</v>
      </c>
      <c r="K1334">
        <v>1</v>
      </c>
      <c r="L1334" t="s">
        <v>210</v>
      </c>
      <c r="M1334">
        <v>2023</v>
      </c>
      <c r="N1334" t="s">
        <v>211</v>
      </c>
      <c r="O1334">
        <v>12490.374</v>
      </c>
      <c r="P1334">
        <v>12490.374</v>
      </c>
      <c r="Q1334">
        <v>12490.374</v>
      </c>
      <c r="R1334">
        <v>12490.374</v>
      </c>
      <c r="S1334">
        <v>12490.374</v>
      </c>
      <c r="T1334">
        <v>12490.374</v>
      </c>
      <c r="U1334" t="s">
        <v>214</v>
      </c>
      <c r="V1334">
        <v>0</v>
      </c>
      <c r="W1334">
        <v>0</v>
      </c>
    </row>
    <row r="1335" spans="1:23" x14ac:dyDescent="0.3">
      <c r="A1335" t="s">
        <v>212</v>
      </c>
      <c r="H1335">
        <v>3019</v>
      </c>
      <c r="I1335">
        <v>3019</v>
      </c>
      <c r="J1335" t="s">
        <v>328</v>
      </c>
      <c r="K1335">
        <v>2</v>
      </c>
      <c r="L1335" t="s">
        <v>210</v>
      </c>
      <c r="M1335">
        <v>2023</v>
      </c>
      <c r="N1335" t="s">
        <v>215</v>
      </c>
      <c r="O1335">
        <v>11506.675999999999</v>
      </c>
      <c r="P1335">
        <v>11506.675999999999</v>
      </c>
      <c r="Q1335">
        <v>11506.675999999999</v>
      </c>
      <c r="R1335">
        <v>11506.675999999999</v>
      </c>
      <c r="S1335">
        <v>11506.675999999999</v>
      </c>
      <c r="T1335">
        <v>11506.675999999999</v>
      </c>
      <c r="U1335" t="s">
        <v>214</v>
      </c>
      <c r="V1335">
        <v>0</v>
      </c>
      <c r="W1335">
        <v>0</v>
      </c>
    </row>
    <row r="1336" spans="1:23" x14ac:dyDescent="0.3">
      <c r="A1336" t="s">
        <v>212</v>
      </c>
      <c r="H1336">
        <v>3019</v>
      </c>
      <c r="I1336">
        <v>3019</v>
      </c>
      <c r="J1336" t="s">
        <v>328</v>
      </c>
      <c r="K1336">
        <v>11</v>
      </c>
      <c r="L1336" t="s">
        <v>216</v>
      </c>
      <c r="M1336">
        <v>2023</v>
      </c>
      <c r="N1336" t="s">
        <v>211</v>
      </c>
      <c r="O1336">
        <v>12490.374</v>
      </c>
      <c r="P1336">
        <v>12490.374</v>
      </c>
      <c r="Q1336">
        <v>12490.374</v>
      </c>
      <c r="R1336">
        <v>12490.374</v>
      </c>
      <c r="S1336">
        <v>12490.374</v>
      </c>
      <c r="T1336">
        <v>12490.374</v>
      </c>
      <c r="U1336" t="s">
        <v>214</v>
      </c>
      <c r="V1336">
        <v>0</v>
      </c>
      <c r="W1336">
        <v>0</v>
      </c>
    </row>
    <row r="1337" spans="1:23" x14ac:dyDescent="0.3">
      <c r="A1337" t="s">
        <v>212</v>
      </c>
      <c r="H1337">
        <v>3019</v>
      </c>
      <c r="I1337">
        <v>3019</v>
      </c>
      <c r="J1337" t="s">
        <v>328</v>
      </c>
      <c r="K1337">
        <v>12</v>
      </c>
      <c r="L1337" t="s">
        <v>216</v>
      </c>
      <c r="M1337">
        <v>2023</v>
      </c>
      <c r="N1337" t="s">
        <v>215</v>
      </c>
      <c r="O1337">
        <v>11506.675999999999</v>
      </c>
      <c r="P1337">
        <v>11506.675999999999</v>
      </c>
      <c r="Q1337">
        <v>11506.675999999999</v>
      </c>
      <c r="R1337">
        <v>11506.675999999999</v>
      </c>
      <c r="S1337">
        <v>11506.675999999999</v>
      </c>
      <c r="T1337">
        <v>11506.675999999999</v>
      </c>
      <c r="U1337" t="s">
        <v>214</v>
      </c>
      <c r="V1337">
        <v>0</v>
      </c>
      <c r="W1337">
        <v>0</v>
      </c>
    </row>
    <row r="1338" spans="1:23" x14ac:dyDescent="0.3">
      <c r="A1338" t="s">
        <v>212</v>
      </c>
      <c r="H1338">
        <v>3019</v>
      </c>
      <c r="I1338">
        <v>3019</v>
      </c>
      <c r="J1338" t="s">
        <v>328</v>
      </c>
      <c r="K1338">
        <v>21</v>
      </c>
      <c r="L1338" t="s">
        <v>217</v>
      </c>
      <c r="M1338">
        <v>2023</v>
      </c>
      <c r="N1338" t="s">
        <v>211</v>
      </c>
      <c r="O1338">
        <v>3421074.4109999998</v>
      </c>
      <c r="P1338">
        <v>3421074.4109999998</v>
      </c>
      <c r="Q1338">
        <v>3421074.4109999998</v>
      </c>
      <c r="R1338">
        <v>3421074.4109999998</v>
      </c>
      <c r="S1338">
        <v>3421074.4109999998</v>
      </c>
      <c r="T1338">
        <v>3421074.4109999998</v>
      </c>
      <c r="U1338" t="s">
        <v>214</v>
      </c>
      <c r="V1338">
        <v>9557</v>
      </c>
      <c r="W1338">
        <v>9557</v>
      </c>
    </row>
    <row r="1339" spans="1:23" x14ac:dyDescent="0.3">
      <c r="A1339" t="s">
        <v>212</v>
      </c>
      <c r="H1339">
        <v>3019</v>
      </c>
      <c r="I1339">
        <v>3019</v>
      </c>
      <c r="J1339" t="s">
        <v>328</v>
      </c>
      <c r="K1339">
        <v>22</v>
      </c>
      <c r="L1339" t="s">
        <v>217</v>
      </c>
      <c r="M1339">
        <v>2023</v>
      </c>
      <c r="N1339" t="s">
        <v>215</v>
      </c>
      <c r="O1339">
        <v>3142875.8990000002</v>
      </c>
      <c r="P1339">
        <v>3142875.8990000002</v>
      </c>
      <c r="Q1339">
        <v>3142875.8990000002</v>
      </c>
      <c r="R1339">
        <v>3142875.8990000002</v>
      </c>
      <c r="S1339">
        <v>3142875.8990000002</v>
      </c>
      <c r="T1339">
        <v>3142875.8990000002</v>
      </c>
      <c r="U1339" t="s">
        <v>214</v>
      </c>
      <c r="V1339">
        <v>8843.3422780000001</v>
      </c>
      <c r="W1339">
        <v>8843.3422780000001</v>
      </c>
    </row>
    <row r="1340" spans="1:23" x14ac:dyDescent="0.3">
      <c r="A1340" t="s">
        <v>212</v>
      </c>
      <c r="H1340">
        <v>3019</v>
      </c>
      <c r="I1340">
        <v>3019</v>
      </c>
      <c r="J1340" t="s">
        <v>328</v>
      </c>
      <c r="K1340">
        <v>100</v>
      </c>
      <c r="L1340" t="s">
        <v>210</v>
      </c>
      <c r="M1340">
        <v>2022</v>
      </c>
      <c r="N1340" t="s">
        <v>211</v>
      </c>
      <c r="O1340">
        <v>7337.1869999999999</v>
      </c>
      <c r="P1340">
        <v>7337.1869999999999</v>
      </c>
      <c r="Q1340">
        <v>7337.1869999999999</v>
      </c>
      <c r="R1340">
        <v>7337.1869999999999</v>
      </c>
      <c r="S1340">
        <v>7337.1869999999999</v>
      </c>
      <c r="T1340">
        <v>7337.1869999999999</v>
      </c>
      <c r="U1340" t="s">
        <v>214</v>
      </c>
      <c r="V1340">
        <v>0</v>
      </c>
      <c r="W1340">
        <v>0</v>
      </c>
    </row>
    <row r="1341" spans="1:23" x14ac:dyDescent="0.3">
      <c r="A1341" t="s">
        <v>212</v>
      </c>
      <c r="H1341">
        <v>3019</v>
      </c>
      <c r="I1341">
        <v>3019</v>
      </c>
      <c r="J1341" t="s">
        <v>328</v>
      </c>
      <c r="K1341">
        <v>200</v>
      </c>
      <c r="L1341" t="s">
        <v>210</v>
      </c>
      <c r="M1341">
        <v>2022</v>
      </c>
      <c r="N1341" t="s">
        <v>215</v>
      </c>
      <c r="O1341">
        <v>6789.2911999999997</v>
      </c>
      <c r="P1341">
        <v>6789.2911999999997</v>
      </c>
      <c r="Q1341">
        <v>6789.2911999999997</v>
      </c>
      <c r="R1341">
        <v>6789.2911999999997</v>
      </c>
      <c r="S1341">
        <v>6789.2911999999997</v>
      </c>
      <c r="T1341">
        <v>6789.2911999999997</v>
      </c>
      <c r="U1341" t="s">
        <v>214</v>
      </c>
      <c r="V1341">
        <v>0</v>
      </c>
      <c r="W1341">
        <v>0</v>
      </c>
    </row>
    <row r="1342" spans="1:23" x14ac:dyDescent="0.3">
      <c r="A1342" t="s">
        <v>212</v>
      </c>
      <c r="H1342">
        <v>3019</v>
      </c>
      <c r="I1342">
        <v>3019</v>
      </c>
      <c r="J1342" t="s">
        <v>328</v>
      </c>
      <c r="K1342">
        <v>1100</v>
      </c>
      <c r="L1342" t="s">
        <v>216</v>
      </c>
      <c r="M1342">
        <v>2022</v>
      </c>
      <c r="N1342" t="s">
        <v>211</v>
      </c>
      <c r="O1342">
        <v>7337.1869999999999</v>
      </c>
      <c r="P1342">
        <v>7337.1869999999999</v>
      </c>
      <c r="Q1342">
        <v>7337.1869999999999</v>
      </c>
      <c r="R1342">
        <v>7337.1869999999999</v>
      </c>
      <c r="S1342">
        <v>7337.1869999999999</v>
      </c>
      <c r="T1342">
        <v>7337.1869999999999</v>
      </c>
      <c r="U1342" t="s">
        <v>214</v>
      </c>
      <c r="V1342">
        <v>0</v>
      </c>
      <c r="W1342">
        <v>0</v>
      </c>
    </row>
    <row r="1343" spans="1:23" x14ac:dyDescent="0.3">
      <c r="A1343" t="s">
        <v>212</v>
      </c>
      <c r="H1343">
        <v>3019</v>
      </c>
      <c r="I1343">
        <v>3019</v>
      </c>
      <c r="J1343" t="s">
        <v>328</v>
      </c>
      <c r="K1343">
        <v>1200</v>
      </c>
      <c r="L1343" t="s">
        <v>216</v>
      </c>
      <c r="M1343">
        <v>2022</v>
      </c>
      <c r="N1343" t="s">
        <v>215</v>
      </c>
      <c r="O1343">
        <v>6789.2911999999997</v>
      </c>
      <c r="P1343">
        <v>6789.2911999999997</v>
      </c>
      <c r="Q1343">
        <v>6789.2911999999997</v>
      </c>
      <c r="R1343">
        <v>6789.2911999999997</v>
      </c>
      <c r="S1343">
        <v>6789.2911999999997</v>
      </c>
      <c r="T1343">
        <v>6789.2911999999997</v>
      </c>
      <c r="U1343" t="s">
        <v>214</v>
      </c>
      <c r="V1343">
        <v>0</v>
      </c>
      <c r="W1343">
        <v>0</v>
      </c>
    </row>
    <row r="1344" spans="1:23" x14ac:dyDescent="0.3">
      <c r="A1344" t="s">
        <v>212</v>
      </c>
      <c r="H1344">
        <v>3019</v>
      </c>
      <c r="I1344">
        <v>3019</v>
      </c>
      <c r="J1344" t="s">
        <v>328</v>
      </c>
      <c r="K1344">
        <v>2100</v>
      </c>
      <c r="L1344" t="s">
        <v>217</v>
      </c>
      <c r="M1344">
        <v>2022</v>
      </c>
      <c r="N1344" t="s">
        <v>211</v>
      </c>
      <c r="O1344">
        <v>3045837.5109999999</v>
      </c>
      <c r="P1344">
        <v>3045837.5109999999</v>
      </c>
      <c r="Q1344">
        <v>3045837.5109999999</v>
      </c>
      <c r="R1344">
        <v>3045837.5109999999</v>
      </c>
      <c r="S1344">
        <v>3045837.5109999999</v>
      </c>
      <c r="T1344">
        <v>3045837.5109999999</v>
      </c>
      <c r="U1344" t="s">
        <v>214</v>
      </c>
      <c r="V1344">
        <v>8692.0939999999991</v>
      </c>
      <c r="W1344">
        <v>8692.0939999999991</v>
      </c>
    </row>
    <row r="1345" spans="1:23" x14ac:dyDescent="0.3">
      <c r="A1345" t="s">
        <v>212</v>
      </c>
      <c r="H1345">
        <v>3019</v>
      </c>
      <c r="I1345">
        <v>3019</v>
      </c>
      <c r="J1345" t="s">
        <v>328</v>
      </c>
      <c r="K1345">
        <v>2200</v>
      </c>
      <c r="L1345" t="s">
        <v>217</v>
      </c>
      <c r="M1345">
        <v>2022</v>
      </c>
      <c r="N1345" t="s">
        <v>215</v>
      </c>
      <c r="O1345">
        <v>2794505.5129999998</v>
      </c>
      <c r="P1345">
        <v>2794505.5129999998</v>
      </c>
      <c r="Q1345">
        <v>2794505.5129999998</v>
      </c>
      <c r="R1345">
        <v>2794505.5129999998</v>
      </c>
      <c r="S1345">
        <v>2794505.5129999998</v>
      </c>
      <c r="T1345">
        <v>2794505.5129999998</v>
      </c>
      <c r="U1345" t="s">
        <v>214</v>
      </c>
      <c r="V1345">
        <v>8043.0221149999998</v>
      </c>
      <c r="W1345">
        <v>8043.0221149999998</v>
      </c>
    </row>
    <row r="1346" spans="1:23" x14ac:dyDescent="0.3">
      <c r="A1346" t="s">
        <v>212</v>
      </c>
      <c r="H1346">
        <v>3022</v>
      </c>
      <c r="I1346">
        <v>3022</v>
      </c>
      <c r="J1346" t="s">
        <v>329</v>
      </c>
      <c r="K1346">
        <v>1</v>
      </c>
      <c r="L1346" t="s">
        <v>210</v>
      </c>
      <c r="M1346">
        <v>2023</v>
      </c>
      <c r="N1346" t="s">
        <v>211</v>
      </c>
      <c r="O1346">
        <v>12490.374</v>
      </c>
      <c r="P1346">
        <v>12490.374</v>
      </c>
      <c r="Q1346">
        <v>12490.374</v>
      </c>
      <c r="R1346">
        <v>12490.374</v>
      </c>
      <c r="S1346">
        <v>12490.374</v>
      </c>
      <c r="T1346">
        <v>12490.374</v>
      </c>
      <c r="U1346" t="s">
        <v>214</v>
      </c>
      <c r="V1346">
        <v>0</v>
      </c>
      <c r="W1346">
        <v>0</v>
      </c>
    </row>
    <row r="1347" spans="1:23" x14ac:dyDescent="0.3">
      <c r="A1347" t="s">
        <v>212</v>
      </c>
      <c r="H1347">
        <v>3022</v>
      </c>
      <c r="I1347">
        <v>3022</v>
      </c>
      <c r="J1347" t="s">
        <v>329</v>
      </c>
      <c r="K1347">
        <v>2</v>
      </c>
      <c r="L1347" t="s">
        <v>210</v>
      </c>
      <c r="M1347">
        <v>2023</v>
      </c>
      <c r="N1347" t="s">
        <v>215</v>
      </c>
      <c r="O1347">
        <v>11506.675999999999</v>
      </c>
      <c r="P1347">
        <v>11506.675999999999</v>
      </c>
      <c r="Q1347">
        <v>11506.675999999999</v>
      </c>
      <c r="R1347">
        <v>11506.675999999999</v>
      </c>
      <c r="S1347">
        <v>11506.675999999999</v>
      </c>
      <c r="T1347">
        <v>11506.675999999999</v>
      </c>
      <c r="U1347" t="s">
        <v>214</v>
      </c>
      <c r="V1347">
        <v>0</v>
      </c>
      <c r="W1347">
        <v>0</v>
      </c>
    </row>
    <row r="1348" spans="1:23" x14ac:dyDescent="0.3">
      <c r="A1348" t="s">
        <v>212</v>
      </c>
      <c r="H1348">
        <v>3022</v>
      </c>
      <c r="I1348">
        <v>3022</v>
      </c>
      <c r="J1348" t="s">
        <v>329</v>
      </c>
      <c r="K1348">
        <v>11</v>
      </c>
      <c r="L1348" t="s">
        <v>216</v>
      </c>
      <c r="M1348">
        <v>2023</v>
      </c>
      <c r="N1348" t="s">
        <v>211</v>
      </c>
      <c r="O1348">
        <v>12490.374</v>
      </c>
      <c r="P1348">
        <v>12490.374</v>
      </c>
      <c r="Q1348">
        <v>12490.374</v>
      </c>
      <c r="R1348">
        <v>12490.374</v>
      </c>
      <c r="S1348">
        <v>12490.374</v>
      </c>
      <c r="T1348">
        <v>12490.374</v>
      </c>
      <c r="U1348" t="s">
        <v>214</v>
      </c>
      <c r="V1348">
        <v>0</v>
      </c>
      <c r="W1348">
        <v>0</v>
      </c>
    </row>
    <row r="1349" spans="1:23" x14ac:dyDescent="0.3">
      <c r="A1349" t="s">
        <v>212</v>
      </c>
      <c r="H1349">
        <v>3022</v>
      </c>
      <c r="I1349">
        <v>3022</v>
      </c>
      <c r="J1349" t="s">
        <v>329</v>
      </c>
      <c r="K1349">
        <v>12</v>
      </c>
      <c r="L1349" t="s">
        <v>216</v>
      </c>
      <c r="M1349">
        <v>2023</v>
      </c>
      <c r="N1349" t="s">
        <v>215</v>
      </c>
      <c r="O1349">
        <v>11506.675999999999</v>
      </c>
      <c r="P1349">
        <v>11506.675999999999</v>
      </c>
      <c r="Q1349">
        <v>11506.675999999999</v>
      </c>
      <c r="R1349">
        <v>11506.675999999999</v>
      </c>
      <c r="S1349">
        <v>11506.675999999999</v>
      </c>
      <c r="T1349">
        <v>11506.675999999999</v>
      </c>
      <c r="U1349" t="s">
        <v>214</v>
      </c>
      <c r="V1349">
        <v>0</v>
      </c>
      <c r="W1349">
        <v>0</v>
      </c>
    </row>
    <row r="1350" spans="1:23" x14ac:dyDescent="0.3">
      <c r="A1350" t="s">
        <v>212</v>
      </c>
      <c r="H1350">
        <v>3022</v>
      </c>
      <c r="I1350">
        <v>3022</v>
      </c>
      <c r="J1350" t="s">
        <v>329</v>
      </c>
      <c r="K1350">
        <v>21</v>
      </c>
      <c r="L1350" t="s">
        <v>217</v>
      </c>
      <c r="M1350">
        <v>2023</v>
      </c>
      <c r="N1350" t="s">
        <v>211</v>
      </c>
      <c r="O1350">
        <v>3421074.4109999998</v>
      </c>
      <c r="P1350">
        <v>3421074.4109999998</v>
      </c>
      <c r="Q1350">
        <v>3421074.4109999998</v>
      </c>
      <c r="R1350">
        <v>3421074.4109999998</v>
      </c>
      <c r="S1350">
        <v>3421074.4109999998</v>
      </c>
      <c r="T1350">
        <v>3421074.4109999998</v>
      </c>
      <c r="U1350" t="s">
        <v>214</v>
      </c>
      <c r="V1350">
        <v>0</v>
      </c>
      <c r="W1350">
        <v>0</v>
      </c>
    </row>
    <row r="1351" spans="1:23" x14ac:dyDescent="0.3">
      <c r="A1351" t="s">
        <v>212</v>
      </c>
      <c r="H1351">
        <v>3022</v>
      </c>
      <c r="I1351">
        <v>3022</v>
      </c>
      <c r="J1351" t="s">
        <v>329</v>
      </c>
      <c r="K1351">
        <v>22</v>
      </c>
      <c r="L1351" t="s">
        <v>217</v>
      </c>
      <c r="M1351">
        <v>2023</v>
      </c>
      <c r="N1351" t="s">
        <v>215</v>
      </c>
      <c r="O1351">
        <v>3142875.8990000002</v>
      </c>
      <c r="P1351">
        <v>3142875.8990000002</v>
      </c>
      <c r="Q1351">
        <v>3142875.8990000002</v>
      </c>
      <c r="R1351">
        <v>3142875.8990000002</v>
      </c>
      <c r="S1351">
        <v>3142875.8990000002</v>
      </c>
      <c r="T1351">
        <v>3142875.8990000002</v>
      </c>
      <c r="U1351" t="s">
        <v>214</v>
      </c>
      <c r="V1351">
        <v>0</v>
      </c>
      <c r="W1351">
        <v>0</v>
      </c>
    </row>
    <row r="1352" spans="1:23" x14ac:dyDescent="0.3">
      <c r="A1352" t="s">
        <v>212</v>
      </c>
      <c r="H1352">
        <v>3022</v>
      </c>
      <c r="I1352">
        <v>3022</v>
      </c>
      <c r="J1352" t="s">
        <v>329</v>
      </c>
      <c r="K1352">
        <v>100</v>
      </c>
      <c r="L1352" t="s">
        <v>210</v>
      </c>
      <c r="M1352">
        <v>2022</v>
      </c>
      <c r="N1352" t="s">
        <v>211</v>
      </c>
      <c r="O1352">
        <v>7337.1869999999999</v>
      </c>
      <c r="P1352">
        <v>7337.1869999999999</v>
      </c>
      <c r="Q1352">
        <v>7337.1869999999999</v>
      </c>
      <c r="R1352">
        <v>7337.1869999999999</v>
      </c>
      <c r="S1352">
        <v>7337.1869999999999</v>
      </c>
      <c r="T1352">
        <v>7337.1869999999999</v>
      </c>
      <c r="U1352" t="s">
        <v>214</v>
      </c>
      <c r="V1352">
        <v>0</v>
      </c>
      <c r="W1352">
        <v>0</v>
      </c>
    </row>
    <row r="1353" spans="1:23" x14ac:dyDescent="0.3">
      <c r="A1353" t="s">
        <v>212</v>
      </c>
      <c r="H1353">
        <v>3022</v>
      </c>
      <c r="I1353">
        <v>3022</v>
      </c>
      <c r="J1353" t="s">
        <v>329</v>
      </c>
      <c r="K1353">
        <v>200</v>
      </c>
      <c r="L1353" t="s">
        <v>210</v>
      </c>
      <c r="M1353">
        <v>2022</v>
      </c>
      <c r="N1353" t="s">
        <v>215</v>
      </c>
      <c r="O1353">
        <v>6789.2911999999997</v>
      </c>
      <c r="P1353">
        <v>6789.2911999999997</v>
      </c>
      <c r="Q1353">
        <v>6789.2911999999997</v>
      </c>
      <c r="R1353">
        <v>6789.2911999999997</v>
      </c>
      <c r="S1353">
        <v>6789.2911999999997</v>
      </c>
      <c r="T1353">
        <v>6789.2911999999997</v>
      </c>
      <c r="U1353" t="s">
        <v>214</v>
      </c>
      <c r="V1353">
        <v>0</v>
      </c>
      <c r="W1353">
        <v>0</v>
      </c>
    </row>
    <row r="1354" spans="1:23" x14ac:dyDescent="0.3">
      <c r="A1354" t="s">
        <v>212</v>
      </c>
      <c r="H1354">
        <v>3022</v>
      </c>
      <c r="I1354">
        <v>3022</v>
      </c>
      <c r="J1354" t="s">
        <v>329</v>
      </c>
      <c r="K1354">
        <v>1100</v>
      </c>
      <c r="L1354" t="s">
        <v>216</v>
      </c>
      <c r="M1354">
        <v>2022</v>
      </c>
      <c r="N1354" t="s">
        <v>211</v>
      </c>
      <c r="O1354">
        <v>7337.1869999999999</v>
      </c>
      <c r="P1354">
        <v>7337.1869999999999</v>
      </c>
      <c r="Q1354">
        <v>7337.1869999999999</v>
      </c>
      <c r="R1354">
        <v>7337.1869999999999</v>
      </c>
      <c r="S1354">
        <v>7337.1869999999999</v>
      </c>
      <c r="T1354">
        <v>7337.1869999999999</v>
      </c>
      <c r="U1354" t="s">
        <v>214</v>
      </c>
      <c r="V1354">
        <v>0</v>
      </c>
      <c r="W1354">
        <v>0</v>
      </c>
    </row>
    <row r="1355" spans="1:23" x14ac:dyDescent="0.3">
      <c r="A1355" t="s">
        <v>212</v>
      </c>
      <c r="H1355">
        <v>3022</v>
      </c>
      <c r="I1355">
        <v>3022</v>
      </c>
      <c r="J1355" t="s">
        <v>329</v>
      </c>
      <c r="K1355">
        <v>1200</v>
      </c>
      <c r="L1355" t="s">
        <v>216</v>
      </c>
      <c r="M1355">
        <v>2022</v>
      </c>
      <c r="N1355" t="s">
        <v>215</v>
      </c>
      <c r="O1355">
        <v>6789.2911999999997</v>
      </c>
      <c r="P1355">
        <v>6789.2911999999997</v>
      </c>
      <c r="Q1355">
        <v>6789.2911999999997</v>
      </c>
      <c r="R1355">
        <v>6789.2911999999997</v>
      </c>
      <c r="S1355">
        <v>6789.2911999999997</v>
      </c>
      <c r="T1355">
        <v>6789.2911999999997</v>
      </c>
      <c r="U1355" t="s">
        <v>214</v>
      </c>
      <c r="V1355">
        <v>0</v>
      </c>
      <c r="W1355">
        <v>0</v>
      </c>
    </row>
    <row r="1356" spans="1:23" x14ac:dyDescent="0.3">
      <c r="A1356" t="s">
        <v>212</v>
      </c>
      <c r="H1356">
        <v>3022</v>
      </c>
      <c r="I1356">
        <v>3022</v>
      </c>
      <c r="J1356" t="s">
        <v>329</v>
      </c>
      <c r="K1356">
        <v>2100</v>
      </c>
      <c r="L1356" t="s">
        <v>217</v>
      </c>
      <c r="M1356">
        <v>2022</v>
      </c>
      <c r="N1356" t="s">
        <v>211</v>
      </c>
      <c r="O1356">
        <v>3045837.5109999999</v>
      </c>
      <c r="P1356">
        <v>3045837.5109999999</v>
      </c>
      <c r="Q1356">
        <v>3045837.5109999999</v>
      </c>
      <c r="R1356">
        <v>3045837.5109999999</v>
      </c>
      <c r="S1356">
        <v>3045837.5109999999</v>
      </c>
      <c r="T1356">
        <v>3045837.5109999999</v>
      </c>
      <c r="U1356" t="s">
        <v>214</v>
      </c>
      <c r="V1356">
        <v>0</v>
      </c>
      <c r="W1356">
        <v>0</v>
      </c>
    </row>
    <row r="1357" spans="1:23" x14ac:dyDescent="0.3">
      <c r="A1357" t="s">
        <v>212</v>
      </c>
      <c r="H1357">
        <v>3022</v>
      </c>
      <c r="I1357">
        <v>3022</v>
      </c>
      <c r="J1357" t="s">
        <v>329</v>
      </c>
      <c r="K1357">
        <v>2200</v>
      </c>
      <c r="L1357" t="s">
        <v>217</v>
      </c>
      <c r="M1357">
        <v>2022</v>
      </c>
      <c r="N1357" t="s">
        <v>215</v>
      </c>
      <c r="O1357">
        <v>2794505.5129999998</v>
      </c>
      <c r="P1357">
        <v>2794505.5129999998</v>
      </c>
      <c r="Q1357">
        <v>2794505.5129999998</v>
      </c>
      <c r="R1357">
        <v>2794505.5129999998</v>
      </c>
      <c r="S1357">
        <v>2794505.5129999998</v>
      </c>
      <c r="T1357">
        <v>2794505.5129999998</v>
      </c>
      <c r="U1357" t="s">
        <v>214</v>
      </c>
      <c r="V1357">
        <v>0</v>
      </c>
      <c r="W1357">
        <v>0</v>
      </c>
    </row>
    <row r="1358" spans="1:23" x14ac:dyDescent="0.3">
      <c r="A1358" t="s">
        <v>212</v>
      </c>
      <c r="H1358">
        <v>3030</v>
      </c>
      <c r="I1358">
        <v>3030</v>
      </c>
      <c r="J1358" t="s">
        <v>330</v>
      </c>
      <c r="K1358">
        <v>1</v>
      </c>
      <c r="L1358" t="s">
        <v>210</v>
      </c>
      <c r="M1358">
        <v>2023</v>
      </c>
      <c r="N1358" t="s">
        <v>211</v>
      </c>
      <c r="O1358">
        <v>12490.374</v>
      </c>
      <c r="P1358">
        <v>12490.374</v>
      </c>
      <c r="Q1358">
        <v>12490.374</v>
      </c>
      <c r="R1358">
        <v>12490.374</v>
      </c>
      <c r="S1358">
        <v>12490.374</v>
      </c>
      <c r="T1358">
        <v>12490.374</v>
      </c>
      <c r="U1358" t="s">
        <v>214</v>
      </c>
      <c r="V1358">
        <v>0</v>
      </c>
      <c r="W1358">
        <v>0</v>
      </c>
    </row>
    <row r="1359" spans="1:23" x14ac:dyDescent="0.3">
      <c r="A1359" t="s">
        <v>212</v>
      </c>
      <c r="H1359">
        <v>3030</v>
      </c>
      <c r="I1359">
        <v>3030</v>
      </c>
      <c r="J1359" t="s">
        <v>330</v>
      </c>
      <c r="K1359">
        <v>2</v>
      </c>
      <c r="L1359" t="s">
        <v>210</v>
      </c>
      <c r="M1359">
        <v>2023</v>
      </c>
      <c r="N1359" t="s">
        <v>215</v>
      </c>
      <c r="O1359">
        <v>11506.675999999999</v>
      </c>
      <c r="P1359">
        <v>11506.675999999999</v>
      </c>
      <c r="Q1359">
        <v>11506.675999999999</v>
      </c>
      <c r="R1359">
        <v>11506.675999999999</v>
      </c>
      <c r="S1359">
        <v>11506.675999999999</v>
      </c>
      <c r="T1359">
        <v>11506.675999999999</v>
      </c>
      <c r="U1359" t="s">
        <v>214</v>
      </c>
      <c r="V1359">
        <v>0</v>
      </c>
      <c r="W1359">
        <v>0</v>
      </c>
    </row>
    <row r="1360" spans="1:23" x14ac:dyDescent="0.3">
      <c r="A1360" t="s">
        <v>212</v>
      </c>
      <c r="H1360">
        <v>3030</v>
      </c>
      <c r="I1360">
        <v>3030</v>
      </c>
      <c r="J1360" t="s">
        <v>330</v>
      </c>
      <c r="K1360">
        <v>11</v>
      </c>
      <c r="L1360" t="s">
        <v>216</v>
      </c>
      <c r="M1360">
        <v>2023</v>
      </c>
      <c r="N1360" t="s">
        <v>211</v>
      </c>
      <c r="O1360">
        <v>12490.374</v>
      </c>
      <c r="P1360">
        <v>12490.374</v>
      </c>
      <c r="Q1360">
        <v>12490.374</v>
      </c>
      <c r="R1360">
        <v>12490.374</v>
      </c>
      <c r="S1360">
        <v>12490.374</v>
      </c>
      <c r="T1360">
        <v>12490.374</v>
      </c>
      <c r="U1360" t="s">
        <v>214</v>
      </c>
      <c r="V1360">
        <v>0</v>
      </c>
      <c r="W1360">
        <v>0</v>
      </c>
    </row>
    <row r="1361" spans="1:23" x14ac:dyDescent="0.3">
      <c r="A1361" t="s">
        <v>212</v>
      </c>
      <c r="H1361">
        <v>3030</v>
      </c>
      <c r="I1361">
        <v>3030</v>
      </c>
      <c r="J1361" t="s">
        <v>330</v>
      </c>
      <c r="K1361">
        <v>12</v>
      </c>
      <c r="L1361" t="s">
        <v>216</v>
      </c>
      <c r="M1361">
        <v>2023</v>
      </c>
      <c r="N1361" t="s">
        <v>215</v>
      </c>
      <c r="O1361">
        <v>11506.675999999999</v>
      </c>
      <c r="P1361">
        <v>11506.675999999999</v>
      </c>
      <c r="Q1361">
        <v>11506.675999999999</v>
      </c>
      <c r="R1361">
        <v>11506.675999999999</v>
      </c>
      <c r="S1361">
        <v>11506.675999999999</v>
      </c>
      <c r="T1361">
        <v>11506.675999999999</v>
      </c>
      <c r="U1361" t="s">
        <v>214</v>
      </c>
      <c r="V1361">
        <v>0</v>
      </c>
      <c r="W1361">
        <v>0</v>
      </c>
    </row>
    <row r="1362" spans="1:23" x14ac:dyDescent="0.3">
      <c r="A1362" t="s">
        <v>212</v>
      </c>
      <c r="H1362">
        <v>3030</v>
      </c>
      <c r="I1362">
        <v>3030</v>
      </c>
      <c r="J1362" t="s">
        <v>330</v>
      </c>
      <c r="K1362">
        <v>21</v>
      </c>
      <c r="L1362" t="s">
        <v>217</v>
      </c>
      <c r="M1362">
        <v>2023</v>
      </c>
      <c r="N1362" t="s">
        <v>211</v>
      </c>
      <c r="O1362">
        <v>3421074.4109999998</v>
      </c>
      <c r="P1362">
        <v>3421074.4109999998</v>
      </c>
      <c r="Q1362">
        <v>3421074.4109999998</v>
      </c>
      <c r="R1362">
        <v>3421074.4109999998</v>
      </c>
      <c r="S1362">
        <v>3421074.4109999998</v>
      </c>
      <c r="T1362">
        <v>3421074.4109999998</v>
      </c>
      <c r="U1362" t="s">
        <v>214</v>
      </c>
      <c r="V1362">
        <v>0</v>
      </c>
      <c r="W1362">
        <v>0</v>
      </c>
    </row>
    <row r="1363" spans="1:23" x14ac:dyDescent="0.3">
      <c r="A1363" t="s">
        <v>212</v>
      </c>
      <c r="H1363">
        <v>3030</v>
      </c>
      <c r="I1363">
        <v>3030</v>
      </c>
      <c r="J1363" t="s">
        <v>330</v>
      </c>
      <c r="K1363">
        <v>22</v>
      </c>
      <c r="L1363" t="s">
        <v>217</v>
      </c>
      <c r="M1363">
        <v>2023</v>
      </c>
      <c r="N1363" t="s">
        <v>215</v>
      </c>
      <c r="O1363">
        <v>3142875.8990000002</v>
      </c>
      <c r="P1363">
        <v>3142875.8990000002</v>
      </c>
      <c r="Q1363">
        <v>3142875.8990000002</v>
      </c>
      <c r="R1363">
        <v>3142875.8990000002</v>
      </c>
      <c r="S1363">
        <v>3142875.8990000002</v>
      </c>
      <c r="T1363">
        <v>3142875.8990000002</v>
      </c>
      <c r="U1363" t="s">
        <v>214</v>
      </c>
      <c r="V1363">
        <v>0</v>
      </c>
      <c r="W1363">
        <v>0</v>
      </c>
    </row>
    <row r="1364" spans="1:23" x14ac:dyDescent="0.3">
      <c r="A1364" t="s">
        <v>212</v>
      </c>
      <c r="H1364">
        <v>3030</v>
      </c>
      <c r="I1364">
        <v>3030</v>
      </c>
      <c r="J1364" t="s">
        <v>330</v>
      </c>
      <c r="K1364">
        <v>100</v>
      </c>
      <c r="L1364" t="s">
        <v>210</v>
      </c>
      <c r="M1364">
        <v>2022</v>
      </c>
      <c r="N1364" t="s">
        <v>211</v>
      </c>
      <c r="O1364">
        <v>7337.1869999999999</v>
      </c>
      <c r="P1364">
        <v>7337.1869999999999</v>
      </c>
      <c r="Q1364">
        <v>7337.1869999999999</v>
      </c>
      <c r="R1364">
        <v>7337.1869999999999</v>
      </c>
      <c r="S1364">
        <v>7337.1869999999999</v>
      </c>
      <c r="T1364">
        <v>7337.1869999999999</v>
      </c>
      <c r="U1364" t="s">
        <v>214</v>
      </c>
      <c r="V1364">
        <v>0</v>
      </c>
      <c r="W1364">
        <v>0</v>
      </c>
    </row>
    <row r="1365" spans="1:23" x14ac:dyDescent="0.3">
      <c r="A1365" t="s">
        <v>212</v>
      </c>
      <c r="H1365">
        <v>3030</v>
      </c>
      <c r="I1365">
        <v>3030</v>
      </c>
      <c r="J1365" t="s">
        <v>330</v>
      </c>
      <c r="K1365">
        <v>200</v>
      </c>
      <c r="L1365" t="s">
        <v>210</v>
      </c>
      <c r="M1365">
        <v>2022</v>
      </c>
      <c r="N1365" t="s">
        <v>215</v>
      </c>
      <c r="O1365">
        <v>6789.2911999999997</v>
      </c>
      <c r="P1365">
        <v>6789.2911999999997</v>
      </c>
      <c r="Q1365">
        <v>6789.2911999999997</v>
      </c>
      <c r="R1365">
        <v>6789.2911999999997</v>
      </c>
      <c r="S1365">
        <v>6789.2911999999997</v>
      </c>
      <c r="T1365">
        <v>6789.2911999999997</v>
      </c>
      <c r="U1365" t="s">
        <v>214</v>
      </c>
      <c r="V1365">
        <v>0</v>
      </c>
      <c r="W1365">
        <v>0</v>
      </c>
    </row>
    <row r="1366" spans="1:23" x14ac:dyDescent="0.3">
      <c r="A1366" t="s">
        <v>212</v>
      </c>
      <c r="H1366">
        <v>3030</v>
      </c>
      <c r="I1366">
        <v>3030</v>
      </c>
      <c r="J1366" t="s">
        <v>330</v>
      </c>
      <c r="K1366">
        <v>1100</v>
      </c>
      <c r="L1366" t="s">
        <v>216</v>
      </c>
      <c r="M1366">
        <v>2022</v>
      </c>
      <c r="N1366" t="s">
        <v>211</v>
      </c>
      <c r="O1366">
        <v>7337.1869999999999</v>
      </c>
      <c r="P1366">
        <v>7337.1869999999999</v>
      </c>
      <c r="Q1366">
        <v>7337.1869999999999</v>
      </c>
      <c r="R1366">
        <v>7337.1869999999999</v>
      </c>
      <c r="S1366">
        <v>7337.1869999999999</v>
      </c>
      <c r="T1366">
        <v>7337.1869999999999</v>
      </c>
      <c r="U1366" t="s">
        <v>214</v>
      </c>
      <c r="V1366">
        <v>0</v>
      </c>
      <c r="W1366">
        <v>0</v>
      </c>
    </row>
    <row r="1367" spans="1:23" x14ac:dyDescent="0.3">
      <c r="A1367" t="s">
        <v>212</v>
      </c>
      <c r="H1367">
        <v>3030</v>
      </c>
      <c r="I1367">
        <v>3030</v>
      </c>
      <c r="J1367" t="s">
        <v>330</v>
      </c>
      <c r="K1367">
        <v>1200</v>
      </c>
      <c r="L1367" t="s">
        <v>216</v>
      </c>
      <c r="M1367">
        <v>2022</v>
      </c>
      <c r="N1367" t="s">
        <v>215</v>
      </c>
      <c r="O1367">
        <v>6789.2911999999997</v>
      </c>
      <c r="P1367">
        <v>6789.2911999999997</v>
      </c>
      <c r="Q1367">
        <v>6789.2911999999997</v>
      </c>
      <c r="R1367">
        <v>6789.2911999999997</v>
      </c>
      <c r="S1367">
        <v>6789.2911999999997</v>
      </c>
      <c r="T1367">
        <v>6789.2911999999997</v>
      </c>
      <c r="U1367" t="s">
        <v>214</v>
      </c>
      <c r="V1367">
        <v>0</v>
      </c>
      <c r="W1367">
        <v>0</v>
      </c>
    </row>
    <row r="1368" spans="1:23" x14ac:dyDescent="0.3">
      <c r="A1368" t="s">
        <v>212</v>
      </c>
      <c r="H1368">
        <v>3030</v>
      </c>
      <c r="I1368">
        <v>3030</v>
      </c>
      <c r="J1368" t="s">
        <v>330</v>
      </c>
      <c r="K1368">
        <v>2100</v>
      </c>
      <c r="L1368" t="s">
        <v>217</v>
      </c>
      <c r="M1368">
        <v>2022</v>
      </c>
      <c r="N1368" t="s">
        <v>211</v>
      </c>
      <c r="O1368">
        <v>3045837.5109999999</v>
      </c>
      <c r="P1368">
        <v>3045837.5109999999</v>
      </c>
      <c r="Q1368">
        <v>3045837.5109999999</v>
      </c>
      <c r="R1368">
        <v>3045837.5109999999</v>
      </c>
      <c r="S1368">
        <v>3045837.5109999999</v>
      </c>
      <c r="T1368">
        <v>3045837.5109999999</v>
      </c>
      <c r="U1368" t="s">
        <v>214</v>
      </c>
      <c r="V1368">
        <v>0</v>
      </c>
      <c r="W1368">
        <v>0</v>
      </c>
    </row>
    <row r="1369" spans="1:23" x14ac:dyDescent="0.3">
      <c r="A1369" t="s">
        <v>212</v>
      </c>
      <c r="H1369">
        <v>3030</v>
      </c>
      <c r="I1369">
        <v>3030</v>
      </c>
      <c r="J1369" t="s">
        <v>330</v>
      </c>
      <c r="K1369">
        <v>2200</v>
      </c>
      <c r="L1369" t="s">
        <v>217</v>
      </c>
      <c r="M1369">
        <v>2022</v>
      </c>
      <c r="N1369" t="s">
        <v>215</v>
      </c>
      <c r="O1369">
        <v>2794505.5129999998</v>
      </c>
      <c r="P1369">
        <v>2794505.5129999998</v>
      </c>
      <c r="Q1369">
        <v>2794505.5129999998</v>
      </c>
      <c r="R1369">
        <v>2794505.5129999998</v>
      </c>
      <c r="S1369">
        <v>2794505.5129999998</v>
      </c>
      <c r="T1369">
        <v>2794505.5129999998</v>
      </c>
      <c r="U1369" t="s">
        <v>214</v>
      </c>
      <c r="V1369">
        <v>0</v>
      </c>
      <c r="W1369">
        <v>0</v>
      </c>
    </row>
    <row r="1370" spans="1:23" x14ac:dyDescent="0.3">
      <c r="A1370" t="s">
        <v>212</v>
      </c>
      <c r="H1370">
        <v>3047</v>
      </c>
      <c r="I1370">
        <v>3047</v>
      </c>
      <c r="J1370" t="s">
        <v>331</v>
      </c>
      <c r="K1370">
        <v>1</v>
      </c>
      <c r="L1370" t="s">
        <v>210</v>
      </c>
      <c r="M1370">
        <v>2023</v>
      </c>
      <c r="N1370" t="s">
        <v>211</v>
      </c>
      <c r="O1370">
        <v>12490.374</v>
      </c>
      <c r="P1370">
        <v>12490.374</v>
      </c>
      <c r="Q1370">
        <v>12490.374</v>
      </c>
      <c r="R1370">
        <v>12490.374</v>
      </c>
      <c r="S1370">
        <v>12490.374</v>
      </c>
      <c r="T1370">
        <v>12490.374</v>
      </c>
      <c r="U1370" t="s">
        <v>214</v>
      </c>
      <c r="V1370">
        <v>0</v>
      </c>
      <c r="W1370">
        <v>0</v>
      </c>
    </row>
    <row r="1371" spans="1:23" x14ac:dyDescent="0.3">
      <c r="A1371" t="s">
        <v>212</v>
      </c>
      <c r="H1371">
        <v>3047</v>
      </c>
      <c r="I1371">
        <v>3047</v>
      </c>
      <c r="J1371" t="s">
        <v>331</v>
      </c>
      <c r="K1371">
        <v>2</v>
      </c>
      <c r="L1371" t="s">
        <v>210</v>
      </c>
      <c r="M1371">
        <v>2023</v>
      </c>
      <c r="N1371" t="s">
        <v>215</v>
      </c>
      <c r="O1371">
        <v>11506.675999999999</v>
      </c>
      <c r="P1371">
        <v>11506.675999999999</v>
      </c>
      <c r="Q1371">
        <v>11506.675999999999</v>
      </c>
      <c r="R1371">
        <v>11506.675999999999</v>
      </c>
      <c r="S1371">
        <v>11506.675999999999</v>
      </c>
      <c r="T1371">
        <v>11506.675999999999</v>
      </c>
      <c r="U1371" t="s">
        <v>214</v>
      </c>
      <c r="V1371">
        <v>0</v>
      </c>
      <c r="W1371">
        <v>0</v>
      </c>
    </row>
    <row r="1372" spans="1:23" x14ac:dyDescent="0.3">
      <c r="A1372" t="s">
        <v>212</v>
      </c>
      <c r="H1372">
        <v>3047</v>
      </c>
      <c r="I1372">
        <v>3047</v>
      </c>
      <c r="J1372" t="s">
        <v>331</v>
      </c>
      <c r="K1372">
        <v>11</v>
      </c>
      <c r="L1372" t="s">
        <v>216</v>
      </c>
      <c r="M1372">
        <v>2023</v>
      </c>
      <c r="N1372" t="s">
        <v>211</v>
      </c>
      <c r="O1372">
        <v>12490.374</v>
      </c>
      <c r="P1372">
        <v>12490.374</v>
      </c>
      <c r="Q1372">
        <v>12490.374</v>
      </c>
      <c r="R1372">
        <v>12490.374</v>
      </c>
      <c r="S1372">
        <v>12490.374</v>
      </c>
      <c r="T1372">
        <v>12490.374</v>
      </c>
      <c r="U1372" t="s">
        <v>214</v>
      </c>
      <c r="V1372">
        <v>0</v>
      </c>
      <c r="W1372">
        <v>0</v>
      </c>
    </row>
    <row r="1373" spans="1:23" x14ac:dyDescent="0.3">
      <c r="A1373" t="s">
        <v>212</v>
      </c>
      <c r="H1373">
        <v>3047</v>
      </c>
      <c r="I1373">
        <v>3047</v>
      </c>
      <c r="J1373" t="s">
        <v>331</v>
      </c>
      <c r="K1373">
        <v>12</v>
      </c>
      <c r="L1373" t="s">
        <v>216</v>
      </c>
      <c r="M1373">
        <v>2023</v>
      </c>
      <c r="N1373" t="s">
        <v>215</v>
      </c>
      <c r="O1373">
        <v>11506.675999999999</v>
      </c>
      <c r="P1373">
        <v>11506.675999999999</v>
      </c>
      <c r="Q1373">
        <v>11506.675999999999</v>
      </c>
      <c r="R1373">
        <v>11506.675999999999</v>
      </c>
      <c r="S1373">
        <v>11506.675999999999</v>
      </c>
      <c r="T1373">
        <v>11506.675999999999</v>
      </c>
      <c r="U1373" t="s">
        <v>214</v>
      </c>
      <c r="V1373">
        <v>0</v>
      </c>
      <c r="W1373">
        <v>0</v>
      </c>
    </row>
    <row r="1374" spans="1:23" x14ac:dyDescent="0.3">
      <c r="A1374" t="s">
        <v>212</v>
      </c>
      <c r="H1374">
        <v>3047</v>
      </c>
      <c r="I1374">
        <v>3047</v>
      </c>
      <c r="J1374" t="s">
        <v>331</v>
      </c>
      <c r="K1374">
        <v>21</v>
      </c>
      <c r="L1374" t="s">
        <v>217</v>
      </c>
      <c r="M1374">
        <v>2023</v>
      </c>
      <c r="N1374" t="s">
        <v>211</v>
      </c>
      <c r="O1374">
        <v>3421074.4109999998</v>
      </c>
      <c r="P1374">
        <v>3421074.4109999998</v>
      </c>
      <c r="Q1374">
        <v>3421074.4109999998</v>
      </c>
      <c r="R1374">
        <v>3421074.4109999998</v>
      </c>
      <c r="S1374">
        <v>3421074.4109999998</v>
      </c>
      <c r="T1374">
        <v>3421074.4109999998</v>
      </c>
      <c r="U1374" t="s">
        <v>214</v>
      </c>
      <c r="V1374">
        <v>234.95</v>
      </c>
      <c r="W1374">
        <v>234.95</v>
      </c>
    </row>
    <row r="1375" spans="1:23" x14ac:dyDescent="0.3">
      <c r="A1375" t="s">
        <v>212</v>
      </c>
      <c r="H1375">
        <v>3047</v>
      </c>
      <c r="I1375">
        <v>3047</v>
      </c>
      <c r="J1375" t="s">
        <v>331</v>
      </c>
      <c r="K1375">
        <v>22</v>
      </c>
      <c r="L1375" t="s">
        <v>217</v>
      </c>
      <c r="M1375">
        <v>2023</v>
      </c>
      <c r="N1375" t="s">
        <v>215</v>
      </c>
      <c r="O1375">
        <v>3142875.8990000002</v>
      </c>
      <c r="P1375">
        <v>3142875.8990000002</v>
      </c>
      <c r="Q1375">
        <v>3142875.8990000002</v>
      </c>
      <c r="R1375">
        <v>3142875.8990000002</v>
      </c>
      <c r="S1375">
        <v>3142875.8990000002</v>
      </c>
      <c r="T1375">
        <v>3142875.8990000002</v>
      </c>
      <c r="U1375" t="s">
        <v>214</v>
      </c>
      <c r="V1375">
        <v>232.6237624</v>
      </c>
      <c r="W1375">
        <v>232.6237624</v>
      </c>
    </row>
    <row r="1376" spans="1:23" x14ac:dyDescent="0.3">
      <c r="A1376" t="s">
        <v>212</v>
      </c>
      <c r="H1376">
        <v>3047</v>
      </c>
      <c r="I1376">
        <v>3047</v>
      </c>
      <c r="J1376" t="s">
        <v>331</v>
      </c>
      <c r="K1376">
        <v>100</v>
      </c>
      <c r="L1376" t="s">
        <v>210</v>
      </c>
      <c r="M1376">
        <v>2022</v>
      </c>
      <c r="N1376" t="s">
        <v>211</v>
      </c>
      <c r="O1376">
        <v>7337.1869999999999</v>
      </c>
      <c r="P1376">
        <v>7337.1869999999999</v>
      </c>
      <c r="Q1376">
        <v>7337.1869999999999</v>
      </c>
      <c r="R1376">
        <v>7337.1869999999999</v>
      </c>
      <c r="S1376">
        <v>7337.1869999999999</v>
      </c>
      <c r="T1376">
        <v>7337.1869999999999</v>
      </c>
      <c r="U1376" t="s">
        <v>214</v>
      </c>
      <c r="V1376">
        <v>0</v>
      </c>
      <c r="W1376">
        <v>0</v>
      </c>
    </row>
    <row r="1377" spans="1:23" x14ac:dyDescent="0.3">
      <c r="A1377" t="s">
        <v>212</v>
      </c>
      <c r="H1377">
        <v>3047</v>
      </c>
      <c r="I1377">
        <v>3047</v>
      </c>
      <c r="J1377" t="s">
        <v>331</v>
      </c>
      <c r="K1377">
        <v>200</v>
      </c>
      <c r="L1377" t="s">
        <v>210</v>
      </c>
      <c r="M1377">
        <v>2022</v>
      </c>
      <c r="N1377" t="s">
        <v>215</v>
      </c>
      <c r="O1377">
        <v>6789.2911999999997</v>
      </c>
      <c r="P1377">
        <v>6789.2911999999997</v>
      </c>
      <c r="Q1377">
        <v>6789.2911999999997</v>
      </c>
      <c r="R1377">
        <v>6789.2911999999997</v>
      </c>
      <c r="S1377">
        <v>6789.2911999999997</v>
      </c>
      <c r="T1377">
        <v>6789.2911999999997</v>
      </c>
      <c r="U1377" t="s">
        <v>214</v>
      </c>
      <c r="V1377">
        <v>0</v>
      </c>
      <c r="W1377">
        <v>0</v>
      </c>
    </row>
    <row r="1378" spans="1:23" x14ac:dyDescent="0.3">
      <c r="A1378" t="s">
        <v>212</v>
      </c>
      <c r="H1378">
        <v>3047</v>
      </c>
      <c r="I1378">
        <v>3047</v>
      </c>
      <c r="J1378" t="s">
        <v>331</v>
      </c>
      <c r="K1378">
        <v>1100</v>
      </c>
      <c r="L1378" t="s">
        <v>216</v>
      </c>
      <c r="M1378">
        <v>2022</v>
      </c>
      <c r="N1378" t="s">
        <v>211</v>
      </c>
      <c r="O1378">
        <v>7337.1869999999999</v>
      </c>
      <c r="P1378">
        <v>7337.1869999999999</v>
      </c>
      <c r="Q1378">
        <v>7337.1869999999999</v>
      </c>
      <c r="R1378">
        <v>7337.1869999999999</v>
      </c>
      <c r="S1378">
        <v>7337.1869999999999</v>
      </c>
      <c r="T1378">
        <v>7337.1869999999999</v>
      </c>
      <c r="U1378" t="s">
        <v>214</v>
      </c>
      <c r="V1378">
        <v>0</v>
      </c>
      <c r="W1378">
        <v>0</v>
      </c>
    </row>
    <row r="1379" spans="1:23" x14ac:dyDescent="0.3">
      <c r="A1379" t="s">
        <v>212</v>
      </c>
      <c r="H1379">
        <v>3047</v>
      </c>
      <c r="I1379">
        <v>3047</v>
      </c>
      <c r="J1379" t="s">
        <v>331</v>
      </c>
      <c r="K1379">
        <v>1200</v>
      </c>
      <c r="L1379" t="s">
        <v>216</v>
      </c>
      <c r="M1379">
        <v>2022</v>
      </c>
      <c r="N1379" t="s">
        <v>215</v>
      </c>
      <c r="O1379">
        <v>6789.2911999999997</v>
      </c>
      <c r="P1379">
        <v>6789.2911999999997</v>
      </c>
      <c r="Q1379">
        <v>6789.2911999999997</v>
      </c>
      <c r="R1379">
        <v>6789.2911999999997</v>
      </c>
      <c r="S1379">
        <v>6789.2911999999997</v>
      </c>
      <c r="T1379">
        <v>6789.2911999999997</v>
      </c>
      <c r="U1379" t="s">
        <v>214</v>
      </c>
      <c r="V1379">
        <v>0</v>
      </c>
      <c r="W1379">
        <v>0</v>
      </c>
    </row>
    <row r="1380" spans="1:23" x14ac:dyDescent="0.3">
      <c r="A1380" t="s">
        <v>212</v>
      </c>
      <c r="H1380">
        <v>3047</v>
      </c>
      <c r="I1380">
        <v>3047</v>
      </c>
      <c r="J1380" t="s">
        <v>331</v>
      </c>
      <c r="K1380">
        <v>2100</v>
      </c>
      <c r="L1380" t="s">
        <v>217</v>
      </c>
      <c r="M1380">
        <v>2022</v>
      </c>
      <c r="N1380" t="s">
        <v>211</v>
      </c>
      <c r="O1380">
        <v>3045837.5109999999</v>
      </c>
      <c r="P1380">
        <v>3045837.5109999999</v>
      </c>
      <c r="Q1380">
        <v>3045837.5109999999</v>
      </c>
      <c r="R1380">
        <v>3045837.5109999999</v>
      </c>
      <c r="S1380">
        <v>3045837.5109999999</v>
      </c>
      <c r="T1380">
        <v>3045837.5109999999</v>
      </c>
      <c r="U1380" t="s">
        <v>214</v>
      </c>
      <c r="V1380">
        <v>268.25</v>
      </c>
      <c r="W1380">
        <v>268.25</v>
      </c>
    </row>
    <row r="1381" spans="1:23" x14ac:dyDescent="0.3">
      <c r="A1381" t="s">
        <v>212</v>
      </c>
      <c r="H1381">
        <v>3047</v>
      </c>
      <c r="I1381">
        <v>3047</v>
      </c>
      <c r="J1381" t="s">
        <v>331</v>
      </c>
      <c r="K1381">
        <v>2200</v>
      </c>
      <c r="L1381" t="s">
        <v>217</v>
      </c>
      <c r="M1381">
        <v>2022</v>
      </c>
      <c r="N1381" t="s">
        <v>215</v>
      </c>
      <c r="O1381">
        <v>2794505.5129999998</v>
      </c>
      <c r="P1381">
        <v>2794505.5129999998</v>
      </c>
      <c r="Q1381">
        <v>2794505.5129999998</v>
      </c>
      <c r="R1381">
        <v>2794505.5129999998</v>
      </c>
      <c r="S1381">
        <v>2794505.5129999998</v>
      </c>
      <c r="T1381">
        <v>2794505.5129999998</v>
      </c>
      <c r="U1381" t="s">
        <v>214</v>
      </c>
      <c r="V1381">
        <v>265.59405939999999</v>
      </c>
      <c r="W1381">
        <v>265.59405939999999</v>
      </c>
    </row>
    <row r="1382" spans="1:23" x14ac:dyDescent="0.3">
      <c r="A1382" t="s">
        <v>212</v>
      </c>
      <c r="H1382">
        <v>3057</v>
      </c>
      <c r="I1382">
        <v>3057</v>
      </c>
      <c r="J1382" t="s">
        <v>332</v>
      </c>
      <c r="K1382">
        <v>1</v>
      </c>
      <c r="L1382" t="s">
        <v>210</v>
      </c>
      <c r="M1382">
        <v>2023</v>
      </c>
      <c r="N1382" t="s">
        <v>211</v>
      </c>
      <c r="O1382">
        <v>12490.374</v>
      </c>
      <c r="P1382">
        <v>12490.374</v>
      </c>
      <c r="Q1382">
        <v>12490.374</v>
      </c>
      <c r="R1382">
        <v>12490.374</v>
      </c>
      <c r="S1382">
        <v>12490.374</v>
      </c>
      <c r="T1382">
        <v>12490.374</v>
      </c>
      <c r="U1382" t="s">
        <v>214</v>
      </c>
      <c r="V1382">
        <v>0</v>
      </c>
      <c r="W1382">
        <v>0</v>
      </c>
    </row>
    <row r="1383" spans="1:23" x14ac:dyDescent="0.3">
      <c r="A1383" t="s">
        <v>212</v>
      </c>
      <c r="H1383">
        <v>3057</v>
      </c>
      <c r="I1383">
        <v>3057</v>
      </c>
      <c r="J1383" t="s">
        <v>332</v>
      </c>
      <c r="K1383">
        <v>2</v>
      </c>
      <c r="L1383" t="s">
        <v>210</v>
      </c>
      <c r="M1383">
        <v>2023</v>
      </c>
      <c r="N1383" t="s">
        <v>215</v>
      </c>
      <c r="O1383">
        <v>11506.675999999999</v>
      </c>
      <c r="P1383">
        <v>11506.675999999999</v>
      </c>
      <c r="Q1383">
        <v>11506.675999999999</v>
      </c>
      <c r="R1383">
        <v>11506.675999999999</v>
      </c>
      <c r="S1383">
        <v>11506.675999999999</v>
      </c>
      <c r="T1383">
        <v>11506.675999999999</v>
      </c>
      <c r="U1383" t="s">
        <v>214</v>
      </c>
      <c r="V1383">
        <v>0</v>
      </c>
      <c r="W1383">
        <v>0</v>
      </c>
    </row>
    <row r="1384" spans="1:23" x14ac:dyDescent="0.3">
      <c r="A1384" t="s">
        <v>212</v>
      </c>
      <c r="H1384">
        <v>3057</v>
      </c>
      <c r="I1384">
        <v>3057</v>
      </c>
      <c r="J1384" t="s">
        <v>332</v>
      </c>
      <c r="K1384">
        <v>11</v>
      </c>
      <c r="L1384" t="s">
        <v>216</v>
      </c>
      <c r="M1384">
        <v>2023</v>
      </c>
      <c r="N1384" t="s">
        <v>211</v>
      </c>
      <c r="O1384">
        <v>12490.374</v>
      </c>
      <c r="P1384">
        <v>12490.374</v>
      </c>
      <c r="Q1384">
        <v>12490.374</v>
      </c>
      <c r="R1384">
        <v>12490.374</v>
      </c>
      <c r="S1384">
        <v>12490.374</v>
      </c>
      <c r="T1384">
        <v>12490.374</v>
      </c>
      <c r="U1384" t="s">
        <v>214</v>
      </c>
      <c r="V1384">
        <v>0</v>
      </c>
      <c r="W1384">
        <v>0</v>
      </c>
    </row>
    <row r="1385" spans="1:23" x14ac:dyDescent="0.3">
      <c r="A1385" t="s">
        <v>212</v>
      </c>
      <c r="H1385">
        <v>3057</v>
      </c>
      <c r="I1385">
        <v>3057</v>
      </c>
      <c r="J1385" t="s">
        <v>332</v>
      </c>
      <c r="K1385">
        <v>12</v>
      </c>
      <c r="L1385" t="s">
        <v>216</v>
      </c>
      <c r="M1385">
        <v>2023</v>
      </c>
      <c r="N1385" t="s">
        <v>215</v>
      </c>
      <c r="O1385">
        <v>11506.675999999999</v>
      </c>
      <c r="P1385">
        <v>11506.675999999999</v>
      </c>
      <c r="Q1385">
        <v>11506.675999999999</v>
      </c>
      <c r="R1385">
        <v>11506.675999999999</v>
      </c>
      <c r="S1385">
        <v>11506.675999999999</v>
      </c>
      <c r="T1385">
        <v>11506.675999999999</v>
      </c>
      <c r="U1385" t="s">
        <v>214</v>
      </c>
      <c r="V1385">
        <v>0</v>
      </c>
      <c r="W1385">
        <v>0</v>
      </c>
    </row>
    <row r="1386" spans="1:23" x14ac:dyDescent="0.3">
      <c r="A1386" t="s">
        <v>212</v>
      </c>
      <c r="H1386">
        <v>3057</v>
      </c>
      <c r="I1386">
        <v>3057</v>
      </c>
      <c r="J1386" t="s">
        <v>332</v>
      </c>
      <c r="K1386">
        <v>21</v>
      </c>
      <c r="L1386" t="s">
        <v>217</v>
      </c>
      <c r="M1386">
        <v>2023</v>
      </c>
      <c r="N1386" t="s">
        <v>211</v>
      </c>
      <c r="O1386">
        <v>3421074.4109999998</v>
      </c>
      <c r="P1386">
        <v>3421074.4109999998</v>
      </c>
      <c r="Q1386">
        <v>3421074.4109999998</v>
      </c>
      <c r="R1386">
        <v>3421074.4109999998</v>
      </c>
      <c r="S1386">
        <v>3421074.4109999998</v>
      </c>
      <c r="T1386">
        <v>3421074.4109999998</v>
      </c>
      <c r="U1386" t="s">
        <v>214</v>
      </c>
      <c r="V1386">
        <v>0</v>
      </c>
      <c r="W1386">
        <v>0</v>
      </c>
    </row>
    <row r="1387" spans="1:23" x14ac:dyDescent="0.3">
      <c r="A1387" t="s">
        <v>212</v>
      </c>
      <c r="H1387">
        <v>3057</v>
      </c>
      <c r="I1387">
        <v>3057</v>
      </c>
      <c r="J1387" t="s">
        <v>332</v>
      </c>
      <c r="K1387">
        <v>22</v>
      </c>
      <c r="L1387" t="s">
        <v>217</v>
      </c>
      <c r="M1387">
        <v>2023</v>
      </c>
      <c r="N1387" t="s">
        <v>215</v>
      </c>
      <c r="O1387">
        <v>3142875.8990000002</v>
      </c>
      <c r="P1387">
        <v>3142875.8990000002</v>
      </c>
      <c r="Q1387">
        <v>3142875.8990000002</v>
      </c>
      <c r="R1387">
        <v>3142875.8990000002</v>
      </c>
      <c r="S1387">
        <v>3142875.8990000002</v>
      </c>
      <c r="T1387">
        <v>3142875.8990000002</v>
      </c>
      <c r="U1387" t="s">
        <v>214</v>
      </c>
      <c r="V1387">
        <v>0</v>
      </c>
      <c r="W1387">
        <v>0</v>
      </c>
    </row>
    <row r="1388" spans="1:23" x14ac:dyDescent="0.3">
      <c r="A1388" t="s">
        <v>212</v>
      </c>
      <c r="H1388">
        <v>3057</v>
      </c>
      <c r="I1388">
        <v>3057</v>
      </c>
      <c r="J1388" t="s">
        <v>332</v>
      </c>
      <c r="K1388">
        <v>100</v>
      </c>
      <c r="L1388" t="s">
        <v>210</v>
      </c>
      <c r="M1388">
        <v>2022</v>
      </c>
      <c r="N1388" t="s">
        <v>211</v>
      </c>
      <c r="O1388">
        <v>7337.1869999999999</v>
      </c>
      <c r="P1388">
        <v>7337.1869999999999</v>
      </c>
      <c r="Q1388">
        <v>7337.1869999999999</v>
      </c>
      <c r="R1388">
        <v>7337.1869999999999</v>
      </c>
      <c r="S1388">
        <v>7337.1869999999999</v>
      </c>
      <c r="T1388">
        <v>7337.1869999999999</v>
      </c>
      <c r="U1388" t="s">
        <v>214</v>
      </c>
      <c r="V1388">
        <v>0</v>
      </c>
      <c r="W1388">
        <v>0</v>
      </c>
    </row>
    <row r="1389" spans="1:23" x14ac:dyDescent="0.3">
      <c r="A1389" t="s">
        <v>212</v>
      </c>
      <c r="H1389">
        <v>3057</v>
      </c>
      <c r="I1389">
        <v>3057</v>
      </c>
      <c r="J1389" t="s">
        <v>332</v>
      </c>
      <c r="K1389">
        <v>200</v>
      </c>
      <c r="L1389" t="s">
        <v>210</v>
      </c>
      <c r="M1389">
        <v>2022</v>
      </c>
      <c r="N1389" t="s">
        <v>215</v>
      </c>
      <c r="O1389">
        <v>6789.2911999999997</v>
      </c>
      <c r="P1389">
        <v>6789.2911999999997</v>
      </c>
      <c r="Q1389">
        <v>6789.2911999999997</v>
      </c>
      <c r="R1389">
        <v>6789.2911999999997</v>
      </c>
      <c r="S1389">
        <v>6789.2911999999997</v>
      </c>
      <c r="T1389">
        <v>6789.2911999999997</v>
      </c>
      <c r="U1389" t="s">
        <v>214</v>
      </c>
      <c r="V1389">
        <v>0</v>
      </c>
      <c r="W1389">
        <v>0</v>
      </c>
    </row>
    <row r="1390" spans="1:23" x14ac:dyDescent="0.3">
      <c r="A1390" t="s">
        <v>212</v>
      </c>
      <c r="H1390">
        <v>3057</v>
      </c>
      <c r="I1390">
        <v>3057</v>
      </c>
      <c r="J1390" t="s">
        <v>332</v>
      </c>
      <c r="K1390">
        <v>1100</v>
      </c>
      <c r="L1390" t="s">
        <v>216</v>
      </c>
      <c r="M1390">
        <v>2022</v>
      </c>
      <c r="N1390" t="s">
        <v>211</v>
      </c>
      <c r="O1390">
        <v>7337.1869999999999</v>
      </c>
      <c r="P1390">
        <v>7337.1869999999999</v>
      </c>
      <c r="Q1390">
        <v>7337.1869999999999</v>
      </c>
      <c r="R1390">
        <v>7337.1869999999999</v>
      </c>
      <c r="S1390">
        <v>7337.1869999999999</v>
      </c>
      <c r="T1390">
        <v>7337.1869999999999</v>
      </c>
      <c r="U1390" t="s">
        <v>214</v>
      </c>
      <c r="V1390">
        <v>0</v>
      </c>
      <c r="W1390">
        <v>0</v>
      </c>
    </row>
    <row r="1391" spans="1:23" x14ac:dyDescent="0.3">
      <c r="A1391" t="s">
        <v>212</v>
      </c>
      <c r="H1391">
        <v>3057</v>
      </c>
      <c r="I1391">
        <v>3057</v>
      </c>
      <c r="J1391" t="s">
        <v>332</v>
      </c>
      <c r="K1391">
        <v>1200</v>
      </c>
      <c r="L1391" t="s">
        <v>216</v>
      </c>
      <c r="M1391">
        <v>2022</v>
      </c>
      <c r="N1391" t="s">
        <v>215</v>
      </c>
      <c r="O1391">
        <v>6789.2911999999997</v>
      </c>
      <c r="P1391">
        <v>6789.2911999999997</v>
      </c>
      <c r="Q1391">
        <v>6789.2911999999997</v>
      </c>
      <c r="R1391">
        <v>6789.2911999999997</v>
      </c>
      <c r="S1391">
        <v>6789.2911999999997</v>
      </c>
      <c r="T1391">
        <v>6789.2911999999997</v>
      </c>
      <c r="U1391" t="s">
        <v>214</v>
      </c>
      <c r="V1391">
        <v>0</v>
      </c>
      <c r="W1391">
        <v>0</v>
      </c>
    </row>
    <row r="1392" spans="1:23" x14ac:dyDescent="0.3">
      <c r="A1392" t="s">
        <v>212</v>
      </c>
      <c r="H1392">
        <v>3057</v>
      </c>
      <c r="I1392">
        <v>3057</v>
      </c>
      <c r="J1392" t="s">
        <v>332</v>
      </c>
      <c r="K1392">
        <v>2100</v>
      </c>
      <c r="L1392" t="s">
        <v>217</v>
      </c>
      <c r="M1392">
        <v>2022</v>
      </c>
      <c r="N1392" t="s">
        <v>211</v>
      </c>
      <c r="O1392">
        <v>3045837.5109999999</v>
      </c>
      <c r="P1392">
        <v>3045837.5109999999</v>
      </c>
      <c r="Q1392">
        <v>3045837.5109999999</v>
      </c>
      <c r="R1392">
        <v>3045837.5109999999</v>
      </c>
      <c r="S1392">
        <v>3045837.5109999999</v>
      </c>
      <c r="T1392">
        <v>3045837.5109999999</v>
      </c>
      <c r="U1392" t="s">
        <v>214</v>
      </c>
      <c r="V1392">
        <v>22.2</v>
      </c>
      <c r="W1392">
        <v>22.2</v>
      </c>
    </row>
    <row r="1393" spans="1:23" x14ac:dyDescent="0.3">
      <c r="A1393" t="s">
        <v>212</v>
      </c>
      <c r="H1393">
        <v>3057</v>
      </c>
      <c r="I1393">
        <v>3057</v>
      </c>
      <c r="J1393" t="s">
        <v>332</v>
      </c>
      <c r="K1393">
        <v>2200</v>
      </c>
      <c r="L1393" t="s">
        <v>217</v>
      </c>
      <c r="M1393">
        <v>2022</v>
      </c>
      <c r="N1393" t="s">
        <v>215</v>
      </c>
      <c r="O1393">
        <v>2794505.5129999998</v>
      </c>
      <c r="P1393">
        <v>2794505.5129999998</v>
      </c>
      <c r="Q1393">
        <v>2794505.5129999998</v>
      </c>
      <c r="R1393">
        <v>2794505.5129999998</v>
      </c>
      <c r="S1393">
        <v>2794505.5129999998</v>
      </c>
      <c r="T1393">
        <v>2794505.5129999998</v>
      </c>
      <c r="U1393" t="s">
        <v>214</v>
      </c>
      <c r="V1393">
        <v>22.2</v>
      </c>
      <c r="W1393">
        <v>22.2</v>
      </c>
    </row>
    <row r="1394" spans="1:23" x14ac:dyDescent="0.3">
      <c r="A1394" t="s">
        <v>212</v>
      </c>
      <c r="H1394">
        <v>4000</v>
      </c>
      <c r="I1394">
        <v>4000</v>
      </c>
      <c r="J1394" t="s">
        <v>333</v>
      </c>
      <c r="K1394">
        <v>1</v>
      </c>
      <c r="L1394" t="s">
        <v>210</v>
      </c>
      <c r="M1394">
        <v>2023</v>
      </c>
      <c r="N1394" t="s">
        <v>211</v>
      </c>
      <c r="O1394">
        <v>12490.374</v>
      </c>
      <c r="P1394">
        <v>12490.374</v>
      </c>
      <c r="Q1394">
        <v>12490.374</v>
      </c>
      <c r="R1394">
        <v>12490.374</v>
      </c>
      <c r="S1394">
        <v>12490.374</v>
      </c>
      <c r="T1394">
        <v>12490.374</v>
      </c>
      <c r="U1394" t="s">
        <v>214</v>
      </c>
      <c r="V1394">
        <v>600</v>
      </c>
      <c r="W1394">
        <v>600</v>
      </c>
    </row>
    <row r="1395" spans="1:23" x14ac:dyDescent="0.3">
      <c r="A1395" t="s">
        <v>212</v>
      </c>
      <c r="H1395">
        <v>4000</v>
      </c>
      <c r="I1395">
        <v>4000</v>
      </c>
      <c r="J1395" t="s">
        <v>333</v>
      </c>
      <c r="K1395">
        <v>2</v>
      </c>
      <c r="L1395" t="s">
        <v>210</v>
      </c>
      <c r="M1395">
        <v>2023</v>
      </c>
      <c r="N1395" t="s">
        <v>215</v>
      </c>
      <c r="O1395">
        <v>11506.675999999999</v>
      </c>
      <c r="P1395">
        <v>11506.675999999999</v>
      </c>
      <c r="Q1395">
        <v>11506.675999999999</v>
      </c>
      <c r="R1395">
        <v>11506.675999999999</v>
      </c>
      <c r="S1395">
        <v>11506.675999999999</v>
      </c>
      <c r="T1395">
        <v>11506.675999999999</v>
      </c>
      <c r="U1395" t="s">
        <v>214</v>
      </c>
      <c r="V1395">
        <v>504.2016807</v>
      </c>
      <c r="W1395">
        <v>504.2016807</v>
      </c>
    </row>
    <row r="1396" spans="1:23" x14ac:dyDescent="0.3">
      <c r="A1396" t="s">
        <v>212</v>
      </c>
      <c r="H1396">
        <v>4000</v>
      </c>
      <c r="I1396">
        <v>4000</v>
      </c>
      <c r="J1396" t="s">
        <v>333</v>
      </c>
      <c r="K1396">
        <v>11</v>
      </c>
      <c r="L1396" t="s">
        <v>216</v>
      </c>
      <c r="M1396">
        <v>2023</v>
      </c>
      <c r="N1396" t="s">
        <v>211</v>
      </c>
      <c r="O1396">
        <v>12490.374</v>
      </c>
      <c r="P1396">
        <v>12490.374</v>
      </c>
      <c r="Q1396">
        <v>12490.374</v>
      </c>
      <c r="R1396">
        <v>12490.374</v>
      </c>
      <c r="S1396">
        <v>12490.374</v>
      </c>
      <c r="T1396">
        <v>12490.374</v>
      </c>
      <c r="U1396" t="s">
        <v>214</v>
      </c>
      <c r="V1396">
        <v>600</v>
      </c>
      <c r="W1396">
        <v>600</v>
      </c>
    </row>
    <row r="1397" spans="1:23" x14ac:dyDescent="0.3">
      <c r="A1397" t="s">
        <v>212</v>
      </c>
      <c r="H1397">
        <v>4000</v>
      </c>
      <c r="I1397">
        <v>4000</v>
      </c>
      <c r="J1397" t="s">
        <v>333</v>
      </c>
      <c r="K1397">
        <v>12</v>
      </c>
      <c r="L1397" t="s">
        <v>216</v>
      </c>
      <c r="M1397">
        <v>2023</v>
      </c>
      <c r="N1397" t="s">
        <v>215</v>
      </c>
      <c r="O1397">
        <v>11506.675999999999</v>
      </c>
      <c r="P1397">
        <v>11506.675999999999</v>
      </c>
      <c r="Q1397">
        <v>11506.675999999999</v>
      </c>
      <c r="R1397">
        <v>11506.675999999999</v>
      </c>
      <c r="S1397">
        <v>11506.675999999999</v>
      </c>
      <c r="T1397">
        <v>11506.675999999999</v>
      </c>
      <c r="U1397" t="s">
        <v>214</v>
      </c>
      <c r="V1397">
        <v>504.2016807</v>
      </c>
      <c r="W1397">
        <v>504.2016807</v>
      </c>
    </row>
    <row r="1398" spans="1:23" x14ac:dyDescent="0.3">
      <c r="A1398" t="s">
        <v>212</v>
      </c>
      <c r="H1398">
        <v>4000</v>
      </c>
      <c r="I1398">
        <v>4000</v>
      </c>
      <c r="J1398" t="s">
        <v>333</v>
      </c>
      <c r="K1398">
        <v>21</v>
      </c>
      <c r="L1398" t="s">
        <v>217</v>
      </c>
      <c r="M1398">
        <v>2023</v>
      </c>
      <c r="N1398" t="s">
        <v>211</v>
      </c>
      <c r="O1398">
        <v>3421074.4109999998</v>
      </c>
      <c r="P1398">
        <v>3421074.4109999998</v>
      </c>
      <c r="Q1398">
        <v>3421074.4109999998</v>
      </c>
      <c r="R1398">
        <v>3421074.4109999998</v>
      </c>
      <c r="S1398">
        <v>3421074.4109999998</v>
      </c>
      <c r="T1398">
        <v>3421074.4109999998</v>
      </c>
      <c r="U1398" t="s">
        <v>214</v>
      </c>
      <c r="V1398">
        <v>56476</v>
      </c>
      <c r="W1398">
        <v>56476</v>
      </c>
    </row>
    <row r="1399" spans="1:23" x14ac:dyDescent="0.3">
      <c r="A1399" t="s">
        <v>212</v>
      </c>
      <c r="H1399">
        <v>4000</v>
      </c>
      <c r="I1399">
        <v>4000</v>
      </c>
      <c r="J1399" t="s">
        <v>333</v>
      </c>
      <c r="K1399">
        <v>22</v>
      </c>
      <c r="L1399" t="s">
        <v>217</v>
      </c>
      <c r="M1399">
        <v>2023</v>
      </c>
      <c r="N1399" t="s">
        <v>215</v>
      </c>
      <c r="O1399">
        <v>3142875.8990000002</v>
      </c>
      <c r="P1399">
        <v>3142875.8990000002</v>
      </c>
      <c r="Q1399">
        <v>3142875.8990000002</v>
      </c>
      <c r="R1399">
        <v>3142875.8990000002</v>
      </c>
      <c r="S1399">
        <v>3142875.8990000002</v>
      </c>
      <c r="T1399">
        <v>3142875.8990000002</v>
      </c>
      <c r="U1399" t="s">
        <v>214</v>
      </c>
      <c r="V1399">
        <v>47458.823530000001</v>
      </c>
      <c r="W1399">
        <v>47458.823530000001</v>
      </c>
    </row>
    <row r="1400" spans="1:23" x14ac:dyDescent="0.3">
      <c r="A1400" t="s">
        <v>212</v>
      </c>
      <c r="H1400">
        <v>4000</v>
      </c>
      <c r="I1400">
        <v>4000</v>
      </c>
      <c r="J1400" t="s">
        <v>333</v>
      </c>
      <c r="K1400">
        <v>100</v>
      </c>
      <c r="L1400" t="s">
        <v>210</v>
      </c>
      <c r="M1400">
        <v>2022</v>
      </c>
      <c r="N1400" t="s">
        <v>211</v>
      </c>
      <c r="O1400">
        <v>7337.1869999999999</v>
      </c>
      <c r="P1400">
        <v>7337.1869999999999</v>
      </c>
      <c r="Q1400">
        <v>7337.1869999999999</v>
      </c>
      <c r="R1400">
        <v>7337.1869999999999</v>
      </c>
      <c r="S1400">
        <v>7337.1869999999999</v>
      </c>
      <c r="T1400">
        <v>7337.1869999999999</v>
      </c>
      <c r="U1400" t="s">
        <v>214</v>
      </c>
      <c r="V1400">
        <v>0</v>
      </c>
      <c r="W1400">
        <v>0</v>
      </c>
    </row>
    <row r="1401" spans="1:23" x14ac:dyDescent="0.3">
      <c r="A1401" t="s">
        <v>212</v>
      </c>
      <c r="H1401">
        <v>4000</v>
      </c>
      <c r="I1401">
        <v>4000</v>
      </c>
      <c r="J1401" t="s">
        <v>333</v>
      </c>
      <c r="K1401">
        <v>200</v>
      </c>
      <c r="L1401" t="s">
        <v>210</v>
      </c>
      <c r="M1401">
        <v>2022</v>
      </c>
      <c r="N1401" t="s">
        <v>215</v>
      </c>
      <c r="O1401">
        <v>6789.2911999999997</v>
      </c>
      <c r="P1401">
        <v>6789.2911999999997</v>
      </c>
      <c r="Q1401">
        <v>6789.2911999999997</v>
      </c>
      <c r="R1401">
        <v>6789.2911999999997</v>
      </c>
      <c r="S1401">
        <v>6789.2911999999997</v>
      </c>
      <c r="T1401">
        <v>6789.2911999999997</v>
      </c>
      <c r="U1401" t="s">
        <v>214</v>
      </c>
      <c r="V1401">
        <v>0</v>
      </c>
      <c r="W1401">
        <v>0</v>
      </c>
    </row>
    <row r="1402" spans="1:23" x14ac:dyDescent="0.3">
      <c r="A1402" t="s">
        <v>212</v>
      </c>
      <c r="H1402">
        <v>4000</v>
      </c>
      <c r="I1402">
        <v>4000</v>
      </c>
      <c r="J1402" t="s">
        <v>333</v>
      </c>
      <c r="K1402">
        <v>1100</v>
      </c>
      <c r="L1402" t="s">
        <v>216</v>
      </c>
      <c r="M1402">
        <v>2022</v>
      </c>
      <c r="N1402" t="s">
        <v>211</v>
      </c>
      <c r="O1402">
        <v>7337.1869999999999</v>
      </c>
      <c r="P1402">
        <v>7337.1869999999999</v>
      </c>
      <c r="Q1402">
        <v>7337.1869999999999</v>
      </c>
      <c r="R1402">
        <v>7337.1869999999999</v>
      </c>
      <c r="S1402">
        <v>7337.1869999999999</v>
      </c>
      <c r="T1402">
        <v>7337.1869999999999</v>
      </c>
      <c r="U1402" t="s">
        <v>214</v>
      </c>
      <c r="V1402">
        <v>0</v>
      </c>
      <c r="W1402">
        <v>0</v>
      </c>
    </row>
    <row r="1403" spans="1:23" x14ac:dyDescent="0.3">
      <c r="A1403" t="s">
        <v>212</v>
      </c>
      <c r="H1403">
        <v>4000</v>
      </c>
      <c r="I1403">
        <v>4000</v>
      </c>
      <c r="J1403" t="s">
        <v>333</v>
      </c>
      <c r="K1403">
        <v>1200</v>
      </c>
      <c r="L1403" t="s">
        <v>216</v>
      </c>
      <c r="M1403">
        <v>2022</v>
      </c>
      <c r="N1403" t="s">
        <v>215</v>
      </c>
      <c r="O1403">
        <v>6789.2911999999997</v>
      </c>
      <c r="P1403">
        <v>6789.2911999999997</v>
      </c>
      <c r="Q1403">
        <v>6789.2911999999997</v>
      </c>
      <c r="R1403">
        <v>6789.2911999999997</v>
      </c>
      <c r="S1403">
        <v>6789.2911999999997</v>
      </c>
      <c r="T1403">
        <v>6789.2911999999997</v>
      </c>
      <c r="U1403" t="s">
        <v>214</v>
      </c>
      <c r="V1403">
        <v>0</v>
      </c>
      <c r="W1403">
        <v>0</v>
      </c>
    </row>
    <row r="1404" spans="1:23" x14ac:dyDescent="0.3">
      <c r="A1404" t="s">
        <v>212</v>
      </c>
      <c r="H1404">
        <v>4000</v>
      </c>
      <c r="I1404">
        <v>4000</v>
      </c>
      <c r="J1404" t="s">
        <v>333</v>
      </c>
      <c r="K1404">
        <v>2100</v>
      </c>
      <c r="L1404" t="s">
        <v>217</v>
      </c>
      <c r="M1404">
        <v>2022</v>
      </c>
      <c r="N1404" t="s">
        <v>211</v>
      </c>
      <c r="O1404">
        <v>3045837.5109999999</v>
      </c>
      <c r="P1404">
        <v>3045837.5109999999</v>
      </c>
      <c r="Q1404">
        <v>3045837.5109999999</v>
      </c>
      <c r="R1404">
        <v>3045837.5109999999</v>
      </c>
      <c r="S1404">
        <v>3045837.5109999999</v>
      </c>
      <c r="T1404">
        <v>3045837.5109999999</v>
      </c>
      <c r="U1404" t="s">
        <v>214</v>
      </c>
      <c r="V1404">
        <v>37326</v>
      </c>
      <c r="W1404">
        <v>37326</v>
      </c>
    </row>
    <row r="1405" spans="1:23" x14ac:dyDescent="0.3">
      <c r="A1405" t="s">
        <v>212</v>
      </c>
      <c r="H1405">
        <v>4000</v>
      </c>
      <c r="I1405">
        <v>4000</v>
      </c>
      <c r="J1405" t="s">
        <v>333</v>
      </c>
      <c r="K1405">
        <v>2200</v>
      </c>
      <c r="L1405" t="s">
        <v>217</v>
      </c>
      <c r="M1405">
        <v>2022</v>
      </c>
      <c r="N1405" t="s">
        <v>215</v>
      </c>
      <c r="O1405">
        <v>2794505.5129999998</v>
      </c>
      <c r="P1405">
        <v>2794505.5129999998</v>
      </c>
      <c r="Q1405">
        <v>2794505.5129999998</v>
      </c>
      <c r="R1405">
        <v>2794505.5129999998</v>
      </c>
      <c r="S1405">
        <v>2794505.5129999998</v>
      </c>
      <c r="T1405">
        <v>2794505.5129999998</v>
      </c>
      <c r="U1405" t="s">
        <v>214</v>
      </c>
      <c r="V1405">
        <v>31366.386549999999</v>
      </c>
      <c r="W1405">
        <v>31366.386549999999</v>
      </c>
    </row>
    <row r="1406" spans="1:23" x14ac:dyDescent="0.3">
      <c r="A1406" t="s">
        <v>212</v>
      </c>
      <c r="H1406">
        <v>4001</v>
      </c>
      <c r="I1406">
        <v>4001</v>
      </c>
      <c r="J1406" t="s">
        <v>334</v>
      </c>
      <c r="K1406">
        <v>1</v>
      </c>
      <c r="L1406" t="s">
        <v>210</v>
      </c>
      <c r="M1406">
        <v>2023</v>
      </c>
      <c r="N1406" t="s">
        <v>211</v>
      </c>
      <c r="O1406">
        <v>12490.374</v>
      </c>
      <c r="P1406">
        <v>12490.374</v>
      </c>
      <c r="Q1406">
        <v>12490.374</v>
      </c>
      <c r="R1406">
        <v>12490.374</v>
      </c>
      <c r="S1406">
        <v>12490.374</v>
      </c>
      <c r="T1406">
        <v>12490.374</v>
      </c>
      <c r="U1406" t="s">
        <v>214</v>
      </c>
      <c r="V1406">
        <v>0</v>
      </c>
      <c r="W1406">
        <v>0</v>
      </c>
    </row>
    <row r="1407" spans="1:23" x14ac:dyDescent="0.3">
      <c r="A1407" t="s">
        <v>212</v>
      </c>
      <c r="H1407">
        <v>4001</v>
      </c>
      <c r="I1407">
        <v>4001</v>
      </c>
      <c r="J1407" t="s">
        <v>334</v>
      </c>
      <c r="K1407">
        <v>2</v>
      </c>
      <c r="L1407" t="s">
        <v>210</v>
      </c>
      <c r="M1407">
        <v>2023</v>
      </c>
      <c r="N1407" t="s">
        <v>215</v>
      </c>
      <c r="O1407">
        <v>11506.675999999999</v>
      </c>
      <c r="P1407">
        <v>11506.675999999999</v>
      </c>
      <c r="Q1407">
        <v>11506.675999999999</v>
      </c>
      <c r="R1407">
        <v>11506.675999999999</v>
      </c>
      <c r="S1407">
        <v>11506.675999999999</v>
      </c>
      <c r="T1407">
        <v>11506.675999999999</v>
      </c>
      <c r="U1407" t="s">
        <v>214</v>
      </c>
      <c r="V1407">
        <v>0</v>
      </c>
      <c r="W1407">
        <v>0</v>
      </c>
    </row>
    <row r="1408" spans="1:23" x14ac:dyDescent="0.3">
      <c r="A1408" t="s">
        <v>212</v>
      </c>
      <c r="H1408">
        <v>4001</v>
      </c>
      <c r="I1408">
        <v>4001</v>
      </c>
      <c r="J1408" t="s">
        <v>334</v>
      </c>
      <c r="K1408">
        <v>11</v>
      </c>
      <c r="L1408" t="s">
        <v>216</v>
      </c>
      <c r="M1408">
        <v>2023</v>
      </c>
      <c r="N1408" t="s">
        <v>211</v>
      </c>
      <c r="O1408">
        <v>12490.374</v>
      </c>
      <c r="P1408">
        <v>12490.374</v>
      </c>
      <c r="Q1408">
        <v>12490.374</v>
      </c>
      <c r="R1408">
        <v>12490.374</v>
      </c>
      <c r="S1408">
        <v>12490.374</v>
      </c>
      <c r="T1408">
        <v>12490.374</v>
      </c>
      <c r="U1408" t="s">
        <v>214</v>
      </c>
      <c r="V1408">
        <v>0</v>
      </c>
      <c r="W1408">
        <v>0</v>
      </c>
    </row>
    <row r="1409" spans="1:23" x14ac:dyDescent="0.3">
      <c r="A1409" t="s">
        <v>212</v>
      </c>
      <c r="H1409">
        <v>4001</v>
      </c>
      <c r="I1409">
        <v>4001</v>
      </c>
      <c r="J1409" t="s">
        <v>334</v>
      </c>
      <c r="K1409">
        <v>12</v>
      </c>
      <c r="L1409" t="s">
        <v>216</v>
      </c>
      <c r="M1409">
        <v>2023</v>
      </c>
      <c r="N1409" t="s">
        <v>215</v>
      </c>
      <c r="O1409">
        <v>11506.675999999999</v>
      </c>
      <c r="P1409">
        <v>11506.675999999999</v>
      </c>
      <c r="Q1409">
        <v>11506.675999999999</v>
      </c>
      <c r="R1409">
        <v>11506.675999999999</v>
      </c>
      <c r="S1409">
        <v>11506.675999999999</v>
      </c>
      <c r="T1409">
        <v>11506.675999999999</v>
      </c>
      <c r="U1409" t="s">
        <v>214</v>
      </c>
      <c r="V1409">
        <v>0</v>
      </c>
      <c r="W1409">
        <v>0</v>
      </c>
    </row>
    <row r="1410" spans="1:23" x14ac:dyDescent="0.3">
      <c r="A1410" t="s">
        <v>212</v>
      </c>
      <c r="H1410">
        <v>4001</v>
      </c>
      <c r="I1410">
        <v>4001</v>
      </c>
      <c r="J1410" t="s">
        <v>334</v>
      </c>
      <c r="K1410">
        <v>21</v>
      </c>
      <c r="L1410" t="s">
        <v>217</v>
      </c>
      <c r="M1410">
        <v>2023</v>
      </c>
      <c r="N1410" t="s">
        <v>211</v>
      </c>
      <c r="O1410">
        <v>3421074.4109999998</v>
      </c>
      <c r="P1410">
        <v>3421074.4109999998</v>
      </c>
      <c r="Q1410">
        <v>3421074.4109999998</v>
      </c>
      <c r="R1410">
        <v>3421074.4109999998</v>
      </c>
      <c r="S1410">
        <v>3421074.4109999998</v>
      </c>
      <c r="T1410">
        <v>3421074.4109999998</v>
      </c>
      <c r="U1410" t="s">
        <v>214</v>
      </c>
      <c r="V1410">
        <v>0</v>
      </c>
      <c r="W1410">
        <v>0</v>
      </c>
    </row>
    <row r="1411" spans="1:23" x14ac:dyDescent="0.3">
      <c r="A1411" t="s">
        <v>212</v>
      </c>
      <c r="H1411">
        <v>4001</v>
      </c>
      <c r="I1411">
        <v>4001</v>
      </c>
      <c r="J1411" t="s">
        <v>334</v>
      </c>
      <c r="K1411">
        <v>22</v>
      </c>
      <c r="L1411" t="s">
        <v>217</v>
      </c>
      <c r="M1411">
        <v>2023</v>
      </c>
      <c r="N1411" t="s">
        <v>215</v>
      </c>
      <c r="O1411">
        <v>3142875.8990000002</v>
      </c>
      <c r="P1411">
        <v>3142875.8990000002</v>
      </c>
      <c r="Q1411">
        <v>3142875.8990000002</v>
      </c>
      <c r="R1411">
        <v>3142875.8990000002</v>
      </c>
      <c r="S1411">
        <v>3142875.8990000002</v>
      </c>
      <c r="T1411">
        <v>3142875.8990000002</v>
      </c>
      <c r="U1411" t="s">
        <v>214</v>
      </c>
      <c r="V1411">
        <v>0</v>
      </c>
      <c r="W1411">
        <v>0</v>
      </c>
    </row>
    <row r="1412" spans="1:23" x14ac:dyDescent="0.3">
      <c r="A1412" t="s">
        <v>212</v>
      </c>
      <c r="H1412">
        <v>4001</v>
      </c>
      <c r="I1412">
        <v>4001</v>
      </c>
      <c r="J1412" t="s">
        <v>334</v>
      </c>
      <c r="K1412">
        <v>100</v>
      </c>
      <c r="L1412" t="s">
        <v>210</v>
      </c>
      <c r="M1412">
        <v>2022</v>
      </c>
      <c r="N1412" t="s">
        <v>211</v>
      </c>
      <c r="O1412">
        <v>7337.1869999999999</v>
      </c>
      <c r="P1412">
        <v>7337.1869999999999</v>
      </c>
      <c r="Q1412">
        <v>7337.1869999999999</v>
      </c>
      <c r="R1412">
        <v>7337.1869999999999</v>
      </c>
      <c r="S1412">
        <v>7337.1869999999999</v>
      </c>
      <c r="T1412">
        <v>7337.1869999999999</v>
      </c>
      <c r="U1412" t="s">
        <v>214</v>
      </c>
      <c r="V1412">
        <v>0</v>
      </c>
      <c r="W1412">
        <v>0</v>
      </c>
    </row>
    <row r="1413" spans="1:23" x14ac:dyDescent="0.3">
      <c r="A1413" t="s">
        <v>212</v>
      </c>
      <c r="H1413">
        <v>4001</v>
      </c>
      <c r="I1413">
        <v>4001</v>
      </c>
      <c r="J1413" t="s">
        <v>334</v>
      </c>
      <c r="K1413">
        <v>200</v>
      </c>
      <c r="L1413" t="s">
        <v>210</v>
      </c>
      <c r="M1413">
        <v>2022</v>
      </c>
      <c r="N1413" t="s">
        <v>215</v>
      </c>
      <c r="O1413">
        <v>6789.2911999999997</v>
      </c>
      <c r="P1413">
        <v>6789.2911999999997</v>
      </c>
      <c r="Q1413">
        <v>6789.2911999999997</v>
      </c>
      <c r="R1413">
        <v>6789.2911999999997</v>
      </c>
      <c r="S1413">
        <v>6789.2911999999997</v>
      </c>
      <c r="T1413">
        <v>6789.2911999999997</v>
      </c>
      <c r="U1413" t="s">
        <v>214</v>
      </c>
      <c r="V1413">
        <v>0</v>
      </c>
      <c r="W1413">
        <v>0</v>
      </c>
    </row>
    <row r="1414" spans="1:23" x14ac:dyDescent="0.3">
      <c r="A1414" t="s">
        <v>212</v>
      </c>
      <c r="H1414">
        <v>4001</v>
      </c>
      <c r="I1414">
        <v>4001</v>
      </c>
      <c r="J1414" t="s">
        <v>334</v>
      </c>
      <c r="K1414">
        <v>1100</v>
      </c>
      <c r="L1414" t="s">
        <v>216</v>
      </c>
      <c r="M1414">
        <v>2022</v>
      </c>
      <c r="N1414" t="s">
        <v>211</v>
      </c>
      <c r="O1414">
        <v>7337.1869999999999</v>
      </c>
      <c r="P1414">
        <v>7337.1869999999999</v>
      </c>
      <c r="Q1414">
        <v>7337.1869999999999</v>
      </c>
      <c r="R1414">
        <v>7337.1869999999999</v>
      </c>
      <c r="S1414">
        <v>7337.1869999999999</v>
      </c>
      <c r="T1414">
        <v>7337.1869999999999</v>
      </c>
      <c r="U1414" t="s">
        <v>214</v>
      </c>
      <c r="V1414">
        <v>0</v>
      </c>
      <c r="W1414">
        <v>0</v>
      </c>
    </row>
    <row r="1415" spans="1:23" x14ac:dyDescent="0.3">
      <c r="A1415" t="s">
        <v>212</v>
      </c>
      <c r="H1415">
        <v>4001</v>
      </c>
      <c r="I1415">
        <v>4001</v>
      </c>
      <c r="J1415" t="s">
        <v>334</v>
      </c>
      <c r="K1415">
        <v>1200</v>
      </c>
      <c r="L1415" t="s">
        <v>216</v>
      </c>
      <c r="M1415">
        <v>2022</v>
      </c>
      <c r="N1415" t="s">
        <v>215</v>
      </c>
      <c r="O1415">
        <v>6789.2911999999997</v>
      </c>
      <c r="P1415">
        <v>6789.2911999999997</v>
      </c>
      <c r="Q1415">
        <v>6789.2911999999997</v>
      </c>
      <c r="R1415">
        <v>6789.2911999999997</v>
      </c>
      <c r="S1415">
        <v>6789.2911999999997</v>
      </c>
      <c r="T1415">
        <v>6789.2911999999997</v>
      </c>
      <c r="U1415" t="s">
        <v>214</v>
      </c>
      <c r="V1415">
        <v>0</v>
      </c>
      <c r="W1415">
        <v>0</v>
      </c>
    </row>
    <row r="1416" spans="1:23" x14ac:dyDescent="0.3">
      <c r="A1416" t="s">
        <v>212</v>
      </c>
      <c r="H1416">
        <v>4001</v>
      </c>
      <c r="I1416">
        <v>4001</v>
      </c>
      <c r="J1416" t="s">
        <v>334</v>
      </c>
      <c r="K1416">
        <v>2100</v>
      </c>
      <c r="L1416" t="s">
        <v>217</v>
      </c>
      <c r="M1416">
        <v>2022</v>
      </c>
      <c r="N1416" t="s">
        <v>211</v>
      </c>
      <c r="O1416">
        <v>3045837.5109999999</v>
      </c>
      <c r="P1416">
        <v>3045837.5109999999</v>
      </c>
      <c r="Q1416">
        <v>3045837.5109999999</v>
      </c>
      <c r="R1416">
        <v>3045837.5109999999</v>
      </c>
      <c r="S1416">
        <v>3045837.5109999999</v>
      </c>
      <c r="T1416">
        <v>3045837.5109999999</v>
      </c>
      <c r="U1416" t="s">
        <v>214</v>
      </c>
      <c r="V1416">
        <v>202.9</v>
      </c>
      <c r="W1416">
        <v>202.9</v>
      </c>
    </row>
    <row r="1417" spans="1:23" x14ac:dyDescent="0.3">
      <c r="A1417" t="s">
        <v>212</v>
      </c>
      <c r="H1417">
        <v>4001</v>
      </c>
      <c r="I1417">
        <v>4001</v>
      </c>
      <c r="J1417" t="s">
        <v>334</v>
      </c>
      <c r="K1417">
        <v>2200</v>
      </c>
      <c r="L1417" t="s">
        <v>217</v>
      </c>
      <c r="M1417">
        <v>2022</v>
      </c>
      <c r="N1417" t="s">
        <v>215</v>
      </c>
      <c r="O1417">
        <v>2794505.5129999998</v>
      </c>
      <c r="P1417">
        <v>2794505.5129999998</v>
      </c>
      <c r="Q1417">
        <v>2794505.5129999998</v>
      </c>
      <c r="R1417">
        <v>2794505.5129999998</v>
      </c>
      <c r="S1417">
        <v>2794505.5129999998</v>
      </c>
      <c r="T1417">
        <v>2794505.5129999998</v>
      </c>
      <c r="U1417" t="s">
        <v>214</v>
      </c>
      <c r="V1417">
        <v>170.50420170000001</v>
      </c>
      <c r="W1417">
        <v>170.50420170000001</v>
      </c>
    </row>
    <row r="1418" spans="1:23" x14ac:dyDescent="0.3">
      <c r="A1418" t="s">
        <v>212</v>
      </c>
      <c r="H1418">
        <v>4002</v>
      </c>
      <c r="I1418">
        <v>4002</v>
      </c>
      <c r="J1418" t="s">
        <v>335</v>
      </c>
      <c r="K1418">
        <v>1</v>
      </c>
      <c r="L1418" t="s">
        <v>210</v>
      </c>
      <c r="M1418">
        <v>2023</v>
      </c>
      <c r="N1418" t="s">
        <v>211</v>
      </c>
      <c r="O1418">
        <v>12490.374</v>
      </c>
      <c r="P1418">
        <v>12490.374</v>
      </c>
      <c r="Q1418">
        <v>12490.374</v>
      </c>
      <c r="R1418">
        <v>12490.374</v>
      </c>
      <c r="S1418">
        <v>12490.374</v>
      </c>
      <c r="T1418">
        <v>12490.374</v>
      </c>
      <c r="U1418" t="s">
        <v>214</v>
      </c>
      <c r="V1418">
        <v>0</v>
      </c>
      <c r="W1418">
        <v>0</v>
      </c>
    </row>
    <row r="1419" spans="1:23" x14ac:dyDescent="0.3">
      <c r="A1419" t="s">
        <v>212</v>
      </c>
      <c r="H1419">
        <v>4002</v>
      </c>
      <c r="I1419">
        <v>4002</v>
      </c>
      <c r="J1419" t="s">
        <v>335</v>
      </c>
      <c r="K1419">
        <v>2</v>
      </c>
      <c r="L1419" t="s">
        <v>210</v>
      </c>
      <c r="M1419">
        <v>2023</v>
      </c>
      <c r="N1419" t="s">
        <v>215</v>
      </c>
      <c r="O1419">
        <v>11506.675999999999</v>
      </c>
      <c r="P1419">
        <v>11506.675999999999</v>
      </c>
      <c r="Q1419">
        <v>11506.675999999999</v>
      </c>
      <c r="R1419">
        <v>11506.675999999999</v>
      </c>
      <c r="S1419">
        <v>11506.675999999999</v>
      </c>
      <c r="T1419">
        <v>11506.675999999999</v>
      </c>
      <c r="U1419" t="s">
        <v>214</v>
      </c>
      <c r="V1419">
        <v>0</v>
      </c>
      <c r="W1419">
        <v>0</v>
      </c>
    </row>
    <row r="1420" spans="1:23" x14ac:dyDescent="0.3">
      <c r="A1420" t="s">
        <v>212</v>
      </c>
      <c r="H1420">
        <v>4002</v>
      </c>
      <c r="I1420">
        <v>4002</v>
      </c>
      <c r="J1420" t="s">
        <v>335</v>
      </c>
      <c r="K1420">
        <v>11</v>
      </c>
      <c r="L1420" t="s">
        <v>216</v>
      </c>
      <c r="M1420">
        <v>2023</v>
      </c>
      <c r="N1420" t="s">
        <v>211</v>
      </c>
      <c r="O1420">
        <v>12490.374</v>
      </c>
      <c r="P1420">
        <v>12490.374</v>
      </c>
      <c r="Q1420">
        <v>12490.374</v>
      </c>
      <c r="R1420">
        <v>12490.374</v>
      </c>
      <c r="S1420">
        <v>12490.374</v>
      </c>
      <c r="T1420">
        <v>12490.374</v>
      </c>
      <c r="U1420" t="s">
        <v>214</v>
      </c>
      <c r="V1420">
        <v>0</v>
      </c>
      <c r="W1420">
        <v>0</v>
      </c>
    </row>
    <row r="1421" spans="1:23" x14ac:dyDescent="0.3">
      <c r="A1421" t="s">
        <v>212</v>
      </c>
      <c r="H1421">
        <v>4002</v>
      </c>
      <c r="I1421">
        <v>4002</v>
      </c>
      <c r="J1421" t="s">
        <v>335</v>
      </c>
      <c r="K1421">
        <v>12</v>
      </c>
      <c r="L1421" t="s">
        <v>216</v>
      </c>
      <c r="M1421">
        <v>2023</v>
      </c>
      <c r="N1421" t="s">
        <v>215</v>
      </c>
      <c r="O1421">
        <v>11506.675999999999</v>
      </c>
      <c r="P1421">
        <v>11506.675999999999</v>
      </c>
      <c r="Q1421">
        <v>11506.675999999999</v>
      </c>
      <c r="R1421">
        <v>11506.675999999999</v>
      </c>
      <c r="S1421">
        <v>11506.675999999999</v>
      </c>
      <c r="T1421">
        <v>11506.675999999999</v>
      </c>
      <c r="U1421" t="s">
        <v>214</v>
      </c>
      <c r="V1421">
        <v>0</v>
      </c>
      <c r="W1421">
        <v>0</v>
      </c>
    </row>
    <row r="1422" spans="1:23" x14ac:dyDescent="0.3">
      <c r="A1422" t="s">
        <v>212</v>
      </c>
      <c r="H1422">
        <v>4002</v>
      </c>
      <c r="I1422">
        <v>4002</v>
      </c>
      <c r="J1422" t="s">
        <v>335</v>
      </c>
      <c r="K1422">
        <v>21</v>
      </c>
      <c r="L1422" t="s">
        <v>217</v>
      </c>
      <c r="M1422">
        <v>2023</v>
      </c>
      <c r="N1422" t="s">
        <v>211</v>
      </c>
      <c r="O1422">
        <v>3421074.4109999998</v>
      </c>
      <c r="P1422">
        <v>3421074.4109999998</v>
      </c>
      <c r="Q1422">
        <v>3421074.4109999998</v>
      </c>
      <c r="R1422">
        <v>3421074.4109999998</v>
      </c>
      <c r="S1422">
        <v>3421074.4109999998</v>
      </c>
      <c r="T1422">
        <v>3421074.4109999998</v>
      </c>
      <c r="U1422" t="s">
        <v>214</v>
      </c>
      <c r="V1422">
        <v>60</v>
      </c>
      <c r="W1422">
        <v>60</v>
      </c>
    </row>
    <row r="1423" spans="1:23" x14ac:dyDescent="0.3">
      <c r="A1423" t="s">
        <v>212</v>
      </c>
      <c r="H1423">
        <v>4002</v>
      </c>
      <c r="I1423">
        <v>4002</v>
      </c>
      <c r="J1423" t="s">
        <v>335</v>
      </c>
      <c r="K1423">
        <v>22</v>
      </c>
      <c r="L1423" t="s">
        <v>217</v>
      </c>
      <c r="M1423">
        <v>2023</v>
      </c>
      <c r="N1423" t="s">
        <v>215</v>
      </c>
      <c r="O1423">
        <v>3142875.8990000002</v>
      </c>
      <c r="P1423">
        <v>3142875.8990000002</v>
      </c>
      <c r="Q1423">
        <v>3142875.8990000002</v>
      </c>
      <c r="R1423">
        <v>3142875.8990000002</v>
      </c>
      <c r="S1423">
        <v>3142875.8990000002</v>
      </c>
      <c r="T1423">
        <v>3142875.8990000002</v>
      </c>
      <c r="U1423" t="s">
        <v>214</v>
      </c>
      <c r="V1423">
        <v>50.420168070000003</v>
      </c>
      <c r="W1423">
        <v>50.420168070000003</v>
      </c>
    </row>
    <row r="1424" spans="1:23" x14ac:dyDescent="0.3">
      <c r="A1424" t="s">
        <v>212</v>
      </c>
      <c r="H1424">
        <v>4002</v>
      </c>
      <c r="I1424">
        <v>4002</v>
      </c>
      <c r="J1424" t="s">
        <v>335</v>
      </c>
      <c r="K1424">
        <v>100</v>
      </c>
      <c r="L1424" t="s">
        <v>210</v>
      </c>
      <c r="M1424">
        <v>2022</v>
      </c>
      <c r="N1424" t="s">
        <v>211</v>
      </c>
      <c r="O1424">
        <v>7337.1869999999999</v>
      </c>
      <c r="P1424">
        <v>7337.1869999999999</v>
      </c>
      <c r="Q1424">
        <v>7337.1869999999999</v>
      </c>
      <c r="R1424">
        <v>7337.1869999999999</v>
      </c>
      <c r="S1424">
        <v>7337.1869999999999</v>
      </c>
      <c r="T1424">
        <v>7337.1869999999999</v>
      </c>
      <c r="U1424" t="s">
        <v>214</v>
      </c>
      <c r="V1424">
        <v>0</v>
      </c>
      <c r="W1424">
        <v>0</v>
      </c>
    </row>
    <row r="1425" spans="1:23" x14ac:dyDescent="0.3">
      <c r="A1425" t="s">
        <v>212</v>
      </c>
      <c r="H1425">
        <v>4002</v>
      </c>
      <c r="I1425">
        <v>4002</v>
      </c>
      <c r="J1425" t="s">
        <v>335</v>
      </c>
      <c r="K1425">
        <v>200</v>
      </c>
      <c r="L1425" t="s">
        <v>210</v>
      </c>
      <c r="M1425">
        <v>2022</v>
      </c>
      <c r="N1425" t="s">
        <v>215</v>
      </c>
      <c r="O1425">
        <v>6789.2911999999997</v>
      </c>
      <c r="P1425">
        <v>6789.2911999999997</v>
      </c>
      <c r="Q1425">
        <v>6789.2911999999997</v>
      </c>
      <c r="R1425">
        <v>6789.2911999999997</v>
      </c>
      <c r="S1425">
        <v>6789.2911999999997</v>
      </c>
      <c r="T1425">
        <v>6789.2911999999997</v>
      </c>
      <c r="U1425" t="s">
        <v>214</v>
      </c>
      <c r="V1425">
        <v>0</v>
      </c>
      <c r="W1425">
        <v>0</v>
      </c>
    </row>
    <row r="1426" spans="1:23" x14ac:dyDescent="0.3">
      <c r="A1426" t="s">
        <v>212</v>
      </c>
      <c r="H1426">
        <v>4002</v>
      </c>
      <c r="I1426">
        <v>4002</v>
      </c>
      <c r="J1426" t="s">
        <v>335</v>
      </c>
      <c r="K1426">
        <v>1100</v>
      </c>
      <c r="L1426" t="s">
        <v>216</v>
      </c>
      <c r="M1426">
        <v>2022</v>
      </c>
      <c r="N1426" t="s">
        <v>211</v>
      </c>
      <c r="O1426">
        <v>7337.1869999999999</v>
      </c>
      <c r="P1426">
        <v>7337.1869999999999</v>
      </c>
      <c r="Q1426">
        <v>7337.1869999999999</v>
      </c>
      <c r="R1426">
        <v>7337.1869999999999</v>
      </c>
      <c r="S1426">
        <v>7337.1869999999999</v>
      </c>
      <c r="T1426">
        <v>7337.1869999999999</v>
      </c>
      <c r="U1426" t="s">
        <v>214</v>
      </c>
      <c r="V1426">
        <v>0</v>
      </c>
      <c r="W1426">
        <v>0</v>
      </c>
    </row>
    <row r="1427" spans="1:23" x14ac:dyDescent="0.3">
      <c r="A1427" t="s">
        <v>212</v>
      </c>
      <c r="H1427">
        <v>4002</v>
      </c>
      <c r="I1427">
        <v>4002</v>
      </c>
      <c r="J1427" t="s">
        <v>335</v>
      </c>
      <c r="K1427">
        <v>1200</v>
      </c>
      <c r="L1427" t="s">
        <v>216</v>
      </c>
      <c r="M1427">
        <v>2022</v>
      </c>
      <c r="N1427" t="s">
        <v>215</v>
      </c>
      <c r="O1427">
        <v>6789.2911999999997</v>
      </c>
      <c r="P1427">
        <v>6789.2911999999997</v>
      </c>
      <c r="Q1427">
        <v>6789.2911999999997</v>
      </c>
      <c r="R1427">
        <v>6789.2911999999997</v>
      </c>
      <c r="S1427">
        <v>6789.2911999999997</v>
      </c>
      <c r="T1427">
        <v>6789.2911999999997</v>
      </c>
      <c r="U1427" t="s">
        <v>214</v>
      </c>
      <c r="V1427">
        <v>0</v>
      </c>
      <c r="W1427">
        <v>0</v>
      </c>
    </row>
    <row r="1428" spans="1:23" x14ac:dyDescent="0.3">
      <c r="A1428" t="s">
        <v>212</v>
      </c>
      <c r="H1428">
        <v>4002</v>
      </c>
      <c r="I1428">
        <v>4002</v>
      </c>
      <c r="J1428" t="s">
        <v>335</v>
      </c>
      <c r="K1428">
        <v>2100</v>
      </c>
      <c r="L1428" t="s">
        <v>217</v>
      </c>
      <c r="M1428">
        <v>2022</v>
      </c>
      <c r="N1428" t="s">
        <v>211</v>
      </c>
      <c r="O1428">
        <v>3045837.5109999999</v>
      </c>
      <c r="P1428">
        <v>3045837.5109999999</v>
      </c>
      <c r="Q1428">
        <v>3045837.5109999999</v>
      </c>
      <c r="R1428">
        <v>3045837.5109999999</v>
      </c>
      <c r="S1428">
        <v>3045837.5109999999</v>
      </c>
      <c r="T1428">
        <v>3045837.5109999999</v>
      </c>
      <c r="U1428" t="s">
        <v>214</v>
      </c>
      <c r="V1428">
        <v>225</v>
      </c>
      <c r="W1428">
        <v>225</v>
      </c>
    </row>
    <row r="1429" spans="1:23" x14ac:dyDescent="0.3">
      <c r="A1429" t="s">
        <v>212</v>
      </c>
      <c r="H1429">
        <v>4002</v>
      </c>
      <c r="I1429">
        <v>4002</v>
      </c>
      <c r="J1429" t="s">
        <v>335</v>
      </c>
      <c r="K1429">
        <v>2200</v>
      </c>
      <c r="L1429" t="s">
        <v>217</v>
      </c>
      <c r="M1429">
        <v>2022</v>
      </c>
      <c r="N1429" t="s">
        <v>215</v>
      </c>
      <c r="O1429">
        <v>2794505.5129999998</v>
      </c>
      <c r="P1429">
        <v>2794505.5129999998</v>
      </c>
      <c r="Q1429">
        <v>2794505.5129999998</v>
      </c>
      <c r="R1429">
        <v>2794505.5129999998</v>
      </c>
      <c r="S1429">
        <v>2794505.5129999998</v>
      </c>
      <c r="T1429">
        <v>2794505.5129999998</v>
      </c>
      <c r="U1429" t="s">
        <v>214</v>
      </c>
      <c r="V1429">
        <v>189.0756303</v>
      </c>
      <c r="W1429">
        <v>189.0756303</v>
      </c>
    </row>
    <row r="1430" spans="1:23" x14ac:dyDescent="0.3">
      <c r="A1430" t="s">
        <v>212</v>
      </c>
      <c r="H1430">
        <v>4003</v>
      </c>
      <c r="I1430">
        <v>4003</v>
      </c>
      <c r="J1430" t="s">
        <v>336</v>
      </c>
      <c r="K1430">
        <v>1</v>
      </c>
      <c r="L1430" t="s">
        <v>210</v>
      </c>
      <c r="M1430">
        <v>2023</v>
      </c>
      <c r="N1430" t="s">
        <v>211</v>
      </c>
      <c r="O1430">
        <v>12490.374</v>
      </c>
      <c r="P1430">
        <v>12490.374</v>
      </c>
      <c r="Q1430">
        <v>12490.374</v>
      </c>
      <c r="R1430">
        <v>12490.374</v>
      </c>
      <c r="S1430">
        <v>12490.374</v>
      </c>
      <c r="T1430">
        <v>12490.374</v>
      </c>
      <c r="U1430" t="s">
        <v>214</v>
      </c>
      <c r="V1430">
        <v>0</v>
      </c>
      <c r="W1430">
        <v>0</v>
      </c>
    </row>
    <row r="1431" spans="1:23" x14ac:dyDescent="0.3">
      <c r="A1431" t="s">
        <v>212</v>
      </c>
      <c r="H1431">
        <v>4003</v>
      </c>
      <c r="I1431">
        <v>4003</v>
      </c>
      <c r="J1431" t="s">
        <v>336</v>
      </c>
      <c r="K1431">
        <v>2</v>
      </c>
      <c r="L1431" t="s">
        <v>210</v>
      </c>
      <c r="M1431">
        <v>2023</v>
      </c>
      <c r="N1431" t="s">
        <v>215</v>
      </c>
      <c r="O1431">
        <v>11506.675999999999</v>
      </c>
      <c r="P1431">
        <v>11506.675999999999</v>
      </c>
      <c r="Q1431">
        <v>11506.675999999999</v>
      </c>
      <c r="R1431">
        <v>11506.675999999999</v>
      </c>
      <c r="S1431">
        <v>11506.675999999999</v>
      </c>
      <c r="T1431">
        <v>11506.675999999999</v>
      </c>
      <c r="U1431" t="s">
        <v>214</v>
      </c>
      <c r="V1431">
        <v>0</v>
      </c>
      <c r="W1431">
        <v>0</v>
      </c>
    </row>
    <row r="1432" spans="1:23" x14ac:dyDescent="0.3">
      <c r="A1432" t="s">
        <v>212</v>
      </c>
      <c r="H1432">
        <v>4003</v>
      </c>
      <c r="I1432">
        <v>4003</v>
      </c>
      <c r="J1432" t="s">
        <v>336</v>
      </c>
      <c r="K1432">
        <v>11</v>
      </c>
      <c r="L1432" t="s">
        <v>216</v>
      </c>
      <c r="M1432">
        <v>2023</v>
      </c>
      <c r="N1432" t="s">
        <v>211</v>
      </c>
      <c r="O1432">
        <v>12490.374</v>
      </c>
      <c r="P1432">
        <v>12490.374</v>
      </c>
      <c r="Q1432">
        <v>12490.374</v>
      </c>
      <c r="R1432">
        <v>12490.374</v>
      </c>
      <c r="S1432">
        <v>12490.374</v>
      </c>
      <c r="T1432">
        <v>12490.374</v>
      </c>
      <c r="U1432" t="s">
        <v>214</v>
      </c>
      <c r="V1432">
        <v>0</v>
      </c>
      <c r="W1432">
        <v>0</v>
      </c>
    </row>
    <row r="1433" spans="1:23" x14ac:dyDescent="0.3">
      <c r="A1433" t="s">
        <v>212</v>
      </c>
      <c r="H1433">
        <v>4003</v>
      </c>
      <c r="I1433">
        <v>4003</v>
      </c>
      <c r="J1433" t="s">
        <v>336</v>
      </c>
      <c r="K1433">
        <v>12</v>
      </c>
      <c r="L1433" t="s">
        <v>216</v>
      </c>
      <c r="M1433">
        <v>2023</v>
      </c>
      <c r="N1433" t="s">
        <v>215</v>
      </c>
      <c r="O1433">
        <v>11506.675999999999</v>
      </c>
      <c r="P1433">
        <v>11506.675999999999</v>
      </c>
      <c r="Q1433">
        <v>11506.675999999999</v>
      </c>
      <c r="R1433">
        <v>11506.675999999999</v>
      </c>
      <c r="S1433">
        <v>11506.675999999999</v>
      </c>
      <c r="T1433">
        <v>11506.675999999999</v>
      </c>
      <c r="U1433" t="s">
        <v>214</v>
      </c>
      <c r="V1433">
        <v>0</v>
      </c>
      <c r="W1433">
        <v>0</v>
      </c>
    </row>
    <row r="1434" spans="1:23" x14ac:dyDescent="0.3">
      <c r="A1434" t="s">
        <v>212</v>
      </c>
      <c r="H1434">
        <v>4003</v>
      </c>
      <c r="I1434">
        <v>4003</v>
      </c>
      <c r="J1434" t="s">
        <v>336</v>
      </c>
      <c r="K1434">
        <v>21</v>
      </c>
      <c r="L1434" t="s">
        <v>217</v>
      </c>
      <c r="M1434">
        <v>2023</v>
      </c>
      <c r="N1434" t="s">
        <v>211</v>
      </c>
      <c r="O1434">
        <v>3421074.4109999998</v>
      </c>
      <c r="P1434">
        <v>3421074.4109999998</v>
      </c>
      <c r="Q1434">
        <v>3421074.4109999998</v>
      </c>
      <c r="R1434">
        <v>3421074.4109999998</v>
      </c>
      <c r="S1434">
        <v>3421074.4109999998</v>
      </c>
      <c r="T1434">
        <v>3421074.4109999998</v>
      </c>
      <c r="U1434" t="s">
        <v>214</v>
      </c>
      <c r="V1434">
        <v>0</v>
      </c>
      <c r="W1434">
        <v>0</v>
      </c>
    </row>
    <row r="1435" spans="1:23" x14ac:dyDescent="0.3">
      <c r="A1435" t="s">
        <v>212</v>
      </c>
      <c r="H1435">
        <v>4003</v>
      </c>
      <c r="I1435">
        <v>4003</v>
      </c>
      <c r="J1435" t="s">
        <v>336</v>
      </c>
      <c r="K1435">
        <v>22</v>
      </c>
      <c r="L1435" t="s">
        <v>217</v>
      </c>
      <c r="M1435">
        <v>2023</v>
      </c>
      <c r="N1435" t="s">
        <v>215</v>
      </c>
      <c r="O1435">
        <v>3142875.8990000002</v>
      </c>
      <c r="P1435">
        <v>3142875.8990000002</v>
      </c>
      <c r="Q1435">
        <v>3142875.8990000002</v>
      </c>
      <c r="R1435">
        <v>3142875.8990000002</v>
      </c>
      <c r="S1435">
        <v>3142875.8990000002</v>
      </c>
      <c r="T1435">
        <v>3142875.8990000002</v>
      </c>
      <c r="U1435" t="s">
        <v>214</v>
      </c>
      <c r="V1435">
        <v>0</v>
      </c>
      <c r="W1435">
        <v>0</v>
      </c>
    </row>
    <row r="1436" spans="1:23" x14ac:dyDescent="0.3">
      <c r="A1436" t="s">
        <v>212</v>
      </c>
      <c r="H1436">
        <v>4003</v>
      </c>
      <c r="I1436">
        <v>4003</v>
      </c>
      <c r="J1436" t="s">
        <v>336</v>
      </c>
      <c r="K1436">
        <v>100</v>
      </c>
      <c r="L1436" t="s">
        <v>210</v>
      </c>
      <c r="M1436">
        <v>2022</v>
      </c>
      <c r="N1436" t="s">
        <v>211</v>
      </c>
      <c r="O1436">
        <v>7337.1869999999999</v>
      </c>
      <c r="P1436">
        <v>7337.1869999999999</v>
      </c>
      <c r="Q1436">
        <v>7337.1869999999999</v>
      </c>
      <c r="R1436">
        <v>7337.1869999999999</v>
      </c>
      <c r="S1436">
        <v>7337.1869999999999</v>
      </c>
      <c r="T1436">
        <v>7337.1869999999999</v>
      </c>
      <c r="U1436" t="s">
        <v>214</v>
      </c>
      <c r="V1436">
        <v>0</v>
      </c>
      <c r="W1436">
        <v>0</v>
      </c>
    </row>
    <row r="1437" spans="1:23" x14ac:dyDescent="0.3">
      <c r="A1437" t="s">
        <v>212</v>
      </c>
      <c r="H1437">
        <v>4003</v>
      </c>
      <c r="I1437">
        <v>4003</v>
      </c>
      <c r="J1437" t="s">
        <v>336</v>
      </c>
      <c r="K1437">
        <v>200</v>
      </c>
      <c r="L1437" t="s">
        <v>210</v>
      </c>
      <c r="M1437">
        <v>2022</v>
      </c>
      <c r="N1437" t="s">
        <v>215</v>
      </c>
      <c r="O1437">
        <v>6789.2911999999997</v>
      </c>
      <c r="P1437">
        <v>6789.2911999999997</v>
      </c>
      <c r="Q1437">
        <v>6789.2911999999997</v>
      </c>
      <c r="R1437">
        <v>6789.2911999999997</v>
      </c>
      <c r="S1437">
        <v>6789.2911999999997</v>
      </c>
      <c r="T1437">
        <v>6789.2911999999997</v>
      </c>
      <c r="U1437" t="s">
        <v>214</v>
      </c>
      <c r="V1437">
        <v>0</v>
      </c>
      <c r="W1437">
        <v>0</v>
      </c>
    </row>
    <row r="1438" spans="1:23" x14ac:dyDescent="0.3">
      <c r="A1438" t="s">
        <v>212</v>
      </c>
      <c r="H1438">
        <v>4003</v>
      </c>
      <c r="I1438">
        <v>4003</v>
      </c>
      <c r="J1438" t="s">
        <v>336</v>
      </c>
      <c r="K1438">
        <v>1100</v>
      </c>
      <c r="L1438" t="s">
        <v>216</v>
      </c>
      <c r="M1438">
        <v>2022</v>
      </c>
      <c r="N1438" t="s">
        <v>211</v>
      </c>
      <c r="O1438">
        <v>7337.1869999999999</v>
      </c>
      <c r="P1438">
        <v>7337.1869999999999</v>
      </c>
      <c r="Q1438">
        <v>7337.1869999999999</v>
      </c>
      <c r="R1438">
        <v>7337.1869999999999</v>
      </c>
      <c r="S1438">
        <v>7337.1869999999999</v>
      </c>
      <c r="T1438">
        <v>7337.1869999999999</v>
      </c>
      <c r="U1438" t="s">
        <v>214</v>
      </c>
      <c r="V1438">
        <v>0</v>
      </c>
      <c r="W1438">
        <v>0</v>
      </c>
    </row>
    <row r="1439" spans="1:23" x14ac:dyDescent="0.3">
      <c r="A1439" t="s">
        <v>212</v>
      </c>
      <c r="H1439">
        <v>4003</v>
      </c>
      <c r="I1439">
        <v>4003</v>
      </c>
      <c r="J1439" t="s">
        <v>336</v>
      </c>
      <c r="K1439">
        <v>1200</v>
      </c>
      <c r="L1439" t="s">
        <v>216</v>
      </c>
      <c r="M1439">
        <v>2022</v>
      </c>
      <c r="N1439" t="s">
        <v>215</v>
      </c>
      <c r="O1439">
        <v>6789.2911999999997</v>
      </c>
      <c r="P1439">
        <v>6789.2911999999997</v>
      </c>
      <c r="Q1439">
        <v>6789.2911999999997</v>
      </c>
      <c r="R1439">
        <v>6789.2911999999997</v>
      </c>
      <c r="S1439">
        <v>6789.2911999999997</v>
      </c>
      <c r="T1439">
        <v>6789.2911999999997</v>
      </c>
      <c r="U1439" t="s">
        <v>214</v>
      </c>
      <c r="V1439">
        <v>0</v>
      </c>
      <c r="W1439">
        <v>0</v>
      </c>
    </row>
    <row r="1440" spans="1:23" x14ac:dyDescent="0.3">
      <c r="A1440" t="s">
        <v>212</v>
      </c>
      <c r="H1440">
        <v>4003</v>
      </c>
      <c r="I1440">
        <v>4003</v>
      </c>
      <c r="J1440" t="s">
        <v>336</v>
      </c>
      <c r="K1440">
        <v>2100</v>
      </c>
      <c r="L1440" t="s">
        <v>217</v>
      </c>
      <c r="M1440">
        <v>2022</v>
      </c>
      <c r="N1440" t="s">
        <v>211</v>
      </c>
      <c r="O1440">
        <v>3045837.5109999999</v>
      </c>
      <c r="P1440">
        <v>3045837.5109999999</v>
      </c>
      <c r="Q1440">
        <v>3045837.5109999999</v>
      </c>
      <c r="R1440">
        <v>3045837.5109999999</v>
      </c>
      <c r="S1440">
        <v>3045837.5109999999</v>
      </c>
      <c r="T1440">
        <v>3045837.5109999999</v>
      </c>
      <c r="U1440" t="s">
        <v>214</v>
      </c>
      <c r="V1440">
        <v>0</v>
      </c>
      <c r="W1440">
        <v>0</v>
      </c>
    </row>
    <row r="1441" spans="1:23" x14ac:dyDescent="0.3">
      <c r="A1441" t="s">
        <v>212</v>
      </c>
      <c r="H1441">
        <v>4003</v>
      </c>
      <c r="I1441">
        <v>4003</v>
      </c>
      <c r="J1441" t="s">
        <v>336</v>
      </c>
      <c r="K1441">
        <v>2200</v>
      </c>
      <c r="L1441" t="s">
        <v>217</v>
      </c>
      <c r="M1441">
        <v>2022</v>
      </c>
      <c r="N1441" t="s">
        <v>215</v>
      </c>
      <c r="O1441">
        <v>2794505.5129999998</v>
      </c>
      <c r="P1441">
        <v>2794505.5129999998</v>
      </c>
      <c r="Q1441">
        <v>2794505.5129999998</v>
      </c>
      <c r="R1441">
        <v>2794505.5129999998</v>
      </c>
      <c r="S1441">
        <v>2794505.5129999998</v>
      </c>
      <c r="T1441">
        <v>2794505.5129999998</v>
      </c>
      <c r="U1441" t="s">
        <v>214</v>
      </c>
      <c r="V1441">
        <v>0</v>
      </c>
      <c r="W1441">
        <v>0</v>
      </c>
    </row>
    <row r="1442" spans="1:23" x14ac:dyDescent="0.3">
      <c r="A1442" t="s">
        <v>212</v>
      </c>
      <c r="H1442">
        <v>4006</v>
      </c>
      <c r="I1442">
        <v>4006</v>
      </c>
      <c r="J1442" t="s">
        <v>337</v>
      </c>
      <c r="K1442">
        <v>1</v>
      </c>
      <c r="L1442" t="s">
        <v>210</v>
      </c>
      <c r="M1442">
        <v>2023</v>
      </c>
      <c r="N1442" t="s">
        <v>211</v>
      </c>
      <c r="O1442">
        <v>12490.374</v>
      </c>
      <c r="P1442">
        <v>12490.374</v>
      </c>
      <c r="Q1442">
        <v>12490.374</v>
      </c>
      <c r="R1442">
        <v>12490.374</v>
      </c>
      <c r="S1442">
        <v>12490.374</v>
      </c>
      <c r="T1442">
        <v>12490.374</v>
      </c>
      <c r="U1442" t="s">
        <v>214</v>
      </c>
      <c r="V1442">
        <v>0</v>
      </c>
      <c r="W1442">
        <v>0</v>
      </c>
    </row>
    <row r="1443" spans="1:23" x14ac:dyDescent="0.3">
      <c r="A1443" t="s">
        <v>212</v>
      </c>
      <c r="H1443">
        <v>4006</v>
      </c>
      <c r="I1443">
        <v>4006</v>
      </c>
      <c r="J1443" t="s">
        <v>337</v>
      </c>
      <c r="K1443">
        <v>2</v>
      </c>
      <c r="L1443" t="s">
        <v>210</v>
      </c>
      <c r="M1443">
        <v>2023</v>
      </c>
      <c r="N1443" t="s">
        <v>215</v>
      </c>
      <c r="O1443">
        <v>11506.675999999999</v>
      </c>
      <c r="P1443">
        <v>11506.675999999999</v>
      </c>
      <c r="Q1443">
        <v>11506.675999999999</v>
      </c>
      <c r="R1443">
        <v>11506.675999999999</v>
      </c>
      <c r="S1443">
        <v>11506.675999999999</v>
      </c>
      <c r="T1443">
        <v>11506.675999999999</v>
      </c>
      <c r="U1443" t="s">
        <v>214</v>
      </c>
      <c r="V1443">
        <v>0</v>
      </c>
      <c r="W1443">
        <v>0</v>
      </c>
    </row>
    <row r="1444" spans="1:23" x14ac:dyDescent="0.3">
      <c r="A1444" t="s">
        <v>212</v>
      </c>
      <c r="H1444">
        <v>4006</v>
      </c>
      <c r="I1444">
        <v>4006</v>
      </c>
      <c r="J1444" t="s">
        <v>337</v>
      </c>
      <c r="K1444">
        <v>11</v>
      </c>
      <c r="L1444" t="s">
        <v>216</v>
      </c>
      <c r="M1444">
        <v>2023</v>
      </c>
      <c r="N1444" t="s">
        <v>211</v>
      </c>
      <c r="O1444">
        <v>12490.374</v>
      </c>
      <c r="P1444">
        <v>12490.374</v>
      </c>
      <c r="Q1444">
        <v>12490.374</v>
      </c>
      <c r="R1444">
        <v>12490.374</v>
      </c>
      <c r="S1444">
        <v>12490.374</v>
      </c>
      <c r="T1444">
        <v>12490.374</v>
      </c>
      <c r="U1444" t="s">
        <v>214</v>
      </c>
      <c r="V1444">
        <v>0</v>
      </c>
      <c r="W1444">
        <v>0</v>
      </c>
    </row>
    <row r="1445" spans="1:23" x14ac:dyDescent="0.3">
      <c r="A1445" t="s">
        <v>212</v>
      </c>
      <c r="H1445">
        <v>4006</v>
      </c>
      <c r="I1445">
        <v>4006</v>
      </c>
      <c r="J1445" t="s">
        <v>337</v>
      </c>
      <c r="K1445">
        <v>12</v>
      </c>
      <c r="L1445" t="s">
        <v>216</v>
      </c>
      <c r="M1445">
        <v>2023</v>
      </c>
      <c r="N1445" t="s">
        <v>215</v>
      </c>
      <c r="O1445">
        <v>11506.675999999999</v>
      </c>
      <c r="P1445">
        <v>11506.675999999999</v>
      </c>
      <c r="Q1445">
        <v>11506.675999999999</v>
      </c>
      <c r="R1445">
        <v>11506.675999999999</v>
      </c>
      <c r="S1445">
        <v>11506.675999999999</v>
      </c>
      <c r="T1445">
        <v>11506.675999999999</v>
      </c>
      <c r="U1445" t="s">
        <v>214</v>
      </c>
      <c r="V1445">
        <v>0</v>
      </c>
      <c r="W1445">
        <v>0</v>
      </c>
    </row>
    <row r="1446" spans="1:23" x14ac:dyDescent="0.3">
      <c r="A1446" t="s">
        <v>212</v>
      </c>
      <c r="H1446">
        <v>4006</v>
      </c>
      <c r="I1446">
        <v>4006</v>
      </c>
      <c r="J1446" t="s">
        <v>337</v>
      </c>
      <c r="K1446">
        <v>21</v>
      </c>
      <c r="L1446" t="s">
        <v>217</v>
      </c>
      <c r="M1446">
        <v>2023</v>
      </c>
      <c r="N1446" t="s">
        <v>211</v>
      </c>
      <c r="O1446">
        <v>3421074.4109999998</v>
      </c>
      <c r="P1446">
        <v>3421074.4109999998</v>
      </c>
      <c r="Q1446">
        <v>3421074.4109999998</v>
      </c>
      <c r="R1446">
        <v>3421074.4109999998</v>
      </c>
      <c r="S1446">
        <v>3421074.4109999998</v>
      </c>
      <c r="T1446">
        <v>3421074.4109999998</v>
      </c>
      <c r="U1446" t="s">
        <v>214</v>
      </c>
      <c r="V1446">
        <v>0</v>
      </c>
      <c r="W1446">
        <v>0</v>
      </c>
    </row>
    <row r="1447" spans="1:23" x14ac:dyDescent="0.3">
      <c r="A1447" t="s">
        <v>212</v>
      </c>
      <c r="H1447">
        <v>4006</v>
      </c>
      <c r="I1447">
        <v>4006</v>
      </c>
      <c r="J1447" t="s">
        <v>337</v>
      </c>
      <c r="K1447">
        <v>22</v>
      </c>
      <c r="L1447" t="s">
        <v>217</v>
      </c>
      <c r="M1447">
        <v>2023</v>
      </c>
      <c r="N1447" t="s">
        <v>215</v>
      </c>
      <c r="O1447">
        <v>3142875.8990000002</v>
      </c>
      <c r="P1447">
        <v>3142875.8990000002</v>
      </c>
      <c r="Q1447">
        <v>3142875.8990000002</v>
      </c>
      <c r="R1447">
        <v>3142875.8990000002</v>
      </c>
      <c r="S1447">
        <v>3142875.8990000002</v>
      </c>
      <c r="T1447">
        <v>3142875.8990000002</v>
      </c>
      <c r="U1447" t="s">
        <v>214</v>
      </c>
      <c r="V1447">
        <v>0</v>
      </c>
      <c r="W1447">
        <v>0</v>
      </c>
    </row>
    <row r="1448" spans="1:23" x14ac:dyDescent="0.3">
      <c r="A1448" t="s">
        <v>212</v>
      </c>
      <c r="H1448">
        <v>4006</v>
      </c>
      <c r="I1448">
        <v>4006</v>
      </c>
      <c r="J1448" t="s">
        <v>337</v>
      </c>
      <c r="K1448">
        <v>100</v>
      </c>
      <c r="L1448" t="s">
        <v>210</v>
      </c>
      <c r="M1448">
        <v>2022</v>
      </c>
      <c r="N1448" t="s">
        <v>211</v>
      </c>
      <c r="O1448">
        <v>7337.1869999999999</v>
      </c>
      <c r="P1448">
        <v>7337.1869999999999</v>
      </c>
      <c r="Q1448">
        <v>7337.1869999999999</v>
      </c>
      <c r="R1448">
        <v>7337.1869999999999</v>
      </c>
      <c r="S1448">
        <v>7337.1869999999999</v>
      </c>
      <c r="T1448">
        <v>7337.1869999999999</v>
      </c>
      <c r="U1448" t="s">
        <v>214</v>
      </c>
      <c r="V1448">
        <v>0</v>
      </c>
      <c r="W1448">
        <v>0</v>
      </c>
    </row>
    <row r="1449" spans="1:23" x14ac:dyDescent="0.3">
      <c r="A1449" t="s">
        <v>212</v>
      </c>
      <c r="H1449">
        <v>4006</v>
      </c>
      <c r="I1449">
        <v>4006</v>
      </c>
      <c r="J1449" t="s">
        <v>337</v>
      </c>
      <c r="K1449">
        <v>200</v>
      </c>
      <c r="L1449" t="s">
        <v>210</v>
      </c>
      <c r="M1449">
        <v>2022</v>
      </c>
      <c r="N1449" t="s">
        <v>215</v>
      </c>
      <c r="O1449">
        <v>6789.2911999999997</v>
      </c>
      <c r="P1449">
        <v>6789.2911999999997</v>
      </c>
      <c r="Q1449">
        <v>6789.2911999999997</v>
      </c>
      <c r="R1449">
        <v>6789.2911999999997</v>
      </c>
      <c r="S1449">
        <v>6789.2911999999997</v>
      </c>
      <c r="T1449">
        <v>6789.2911999999997</v>
      </c>
      <c r="U1449" t="s">
        <v>214</v>
      </c>
      <c r="V1449">
        <v>0</v>
      </c>
      <c r="W1449">
        <v>0</v>
      </c>
    </row>
    <row r="1450" spans="1:23" x14ac:dyDescent="0.3">
      <c r="A1450" t="s">
        <v>212</v>
      </c>
      <c r="H1450">
        <v>4006</v>
      </c>
      <c r="I1450">
        <v>4006</v>
      </c>
      <c r="J1450" t="s">
        <v>337</v>
      </c>
      <c r="K1450">
        <v>1100</v>
      </c>
      <c r="L1450" t="s">
        <v>216</v>
      </c>
      <c r="M1450">
        <v>2022</v>
      </c>
      <c r="N1450" t="s">
        <v>211</v>
      </c>
      <c r="O1450">
        <v>7337.1869999999999</v>
      </c>
      <c r="P1450">
        <v>7337.1869999999999</v>
      </c>
      <c r="Q1450">
        <v>7337.1869999999999</v>
      </c>
      <c r="R1450">
        <v>7337.1869999999999</v>
      </c>
      <c r="S1450">
        <v>7337.1869999999999</v>
      </c>
      <c r="T1450">
        <v>7337.1869999999999</v>
      </c>
      <c r="U1450" t="s">
        <v>214</v>
      </c>
      <c r="V1450">
        <v>0</v>
      </c>
      <c r="W1450">
        <v>0</v>
      </c>
    </row>
    <row r="1451" spans="1:23" x14ac:dyDescent="0.3">
      <c r="A1451" t="s">
        <v>212</v>
      </c>
      <c r="H1451">
        <v>4006</v>
      </c>
      <c r="I1451">
        <v>4006</v>
      </c>
      <c r="J1451" t="s">
        <v>337</v>
      </c>
      <c r="K1451">
        <v>1200</v>
      </c>
      <c r="L1451" t="s">
        <v>216</v>
      </c>
      <c r="M1451">
        <v>2022</v>
      </c>
      <c r="N1451" t="s">
        <v>215</v>
      </c>
      <c r="O1451">
        <v>6789.2911999999997</v>
      </c>
      <c r="P1451">
        <v>6789.2911999999997</v>
      </c>
      <c r="Q1451">
        <v>6789.2911999999997</v>
      </c>
      <c r="R1451">
        <v>6789.2911999999997</v>
      </c>
      <c r="S1451">
        <v>6789.2911999999997</v>
      </c>
      <c r="T1451">
        <v>6789.2911999999997</v>
      </c>
      <c r="U1451" t="s">
        <v>214</v>
      </c>
      <c r="V1451">
        <v>0</v>
      </c>
      <c r="W1451">
        <v>0</v>
      </c>
    </row>
    <row r="1452" spans="1:23" x14ac:dyDescent="0.3">
      <c r="A1452" t="s">
        <v>212</v>
      </c>
      <c r="H1452">
        <v>4006</v>
      </c>
      <c r="I1452">
        <v>4006</v>
      </c>
      <c r="J1452" t="s">
        <v>337</v>
      </c>
      <c r="K1452">
        <v>2100</v>
      </c>
      <c r="L1452" t="s">
        <v>217</v>
      </c>
      <c r="M1452">
        <v>2022</v>
      </c>
      <c r="N1452" t="s">
        <v>211</v>
      </c>
      <c r="O1452">
        <v>3045837.5109999999</v>
      </c>
      <c r="P1452">
        <v>3045837.5109999999</v>
      </c>
      <c r="Q1452">
        <v>3045837.5109999999</v>
      </c>
      <c r="R1452">
        <v>3045837.5109999999</v>
      </c>
      <c r="S1452">
        <v>3045837.5109999999</v>
      </c>
      <c r="T1452">
        <v>3045837.5109999999</v>
      </c>
      <c r="U1452" t="s">
        <v>214</v>
      </c>
      <c r="V1452">
        <v>0</v>
      </c>
      <c r="W1452">
        <v>0</v>
      </c>
    </row>
    <row r="1453" spans="1:23" x14ac:dyDescent="0.3">
      <c r="A1453" t="s">
        <v>212</v>
      </c>
      <c r="H1453">
        <v>4006</v>
      </c>
      <c r="I1453">
        <v>4006</v>
      </c>
      <c r="J1453" t="s">
        <v>337</v>
      </c>
      <c r="K1453">
        <v>2200</v>
      </c>
      <c r="L1453" t="s">
        <v>217</v>
      </c>
      <c r="M1453">
        <v>2022</v>
      </c>
      <c r="N1453" t="s">
        <v>215</v>
      </c>
      <c r="O1453">
        <v>2794505.5129999998</v>
      </c>
      <c r="P1453">
        <v>2794505.5129999998</v>
      </c>
      <c r="Q1453">
        <v>2794505.5129999998</v>
      </c>
      <c r="R1453">
        <v>2794505.5129999998</v>
      </c>
      <c r="S1453">
        <v>2794505.5129999998</v>
      </c>
      <c r="T1453">
        <v>2794505.5129999998</v>
      </c>
      <c r="U1453" t="s">
        <v>214</v>
      </c>
      <c r="V1453">
        <v>0</v>
      </c>
      <c r="W1453">
        <v>0</v>
      </c>
    </row>
    <row r="1454" spans="1:23" x14ac:dyDescent="0.3">
      <c r="A1454" t="s">
        <v>212</v>
      </c>
      <c r="H1454">
        <v>4020</v>
      </c>
      <c r="I1454">
        <v>4020</v>
      </c>
      <c r="J1454" t="s">
        <v>338</v>
      </c>
      <c r="K1454">
        <v>1</v>
      </c>
      <c r="L1454" t="s">
        <v>210</v>
      </c>
      <c r="M1454">
        <v>2023</v>
      </c>
      <c r="N1454" t="s">
        <v>211</v>
      </c>
      <c r="O1454">
        <v>12490.374</v>
      </c>
      <c r="P1454">
        <v>12490.374</v>
      </c>
      <c r="Q1454">
        <v>12490.374</v>
      </c>
      <c r="R1454">
        <v>12490.374</v>
      </c>
      <c r="S1454">
        <v>12490.374</v>
      </c>
      <c r="T1454">
        <v>12490.374</v>
      </c>
      <c r="U1454" t="s">
        <v>214</v>
      </c>
      <c r="V1454">
        <v>0</v>
      </c>
      <c r="W1454">
        <v>0</v>
      </c>
    </row>
    <row r="1455" spans="1:23" x14ac:dyDescent="0.3">
      <c r="A1455" t="s">
        <v>212</v>
      </c>
      <c r="H1455">
        <v>4020</v>
      </c>
      <c r="I1455">
        <v>4020</v>
      </c>
      <c r="J1455" t="s">
        <v>338</v>
      </c>
      <c r="K1455">
        <v>2</v>
      </c>
      <c r="L1455" t="s">
        <v>210</v>
      </c>
      <c r="M1455">
        <v>2023</v>
      </c>
      <c r="N1455" t="s">
        <v>215</v>
      </c>
      <c r="O1455">
        <v>11506.675999999999</v>
      </c>
      <c r="P1455">
        <v>11506.675999999999</v>
      </c>
      <c r="Q1455">
        <v>11506.675999999999</v>
      </c>
      <c r="R1455">
        <v>11506.675999999999</v>
      </c>
      <c r="S1455">
        <v>11506.675999999999</v>
      </c>
      <c r="T1455">
        <v>11506.675999999999</v>
      </c>
      <c r="U1455" t="s">
        <v>214</v>
      </c>
      <c r="V1455">
        <v>0</v>
      </c>
      <c r="W1455">
        <v>0</v>
      </c>
    </row>
    <row r="1456" spans="1:23" x14ac:dyDescent="0.3">
      <c r="A1456" t="s">
        <v>212</v>
      </c>
      <c r="H1456">
        <v>4020</v>
      </c>
      <c r="I1456">
        <v>4020</v>
      </c>
      <c r="J1456" t="s">
        <v>338</v>
      </c>
      <c r="K1456">
        <v>11</v>
      </c>
      <c r="L1456" t="s">
        <v>216</v>
      </c>
      <c r="M1456">
        <v>2023</v>
      </c>
      <c r="N1456" t="s">
        <v>211</v>
      </c>
      <c r="O1456">
        <v>12490.374</v>
      </c>
      <c r="P1456">
        <v>12490.374</v>
      </c>
      <c r="Q1456">
        <v>12490.374</v>
      </c>
      <c r="R1456">
        <v>12490.374</v>
      </c>
      <c r="S1456">
        <v>12490.374</v>
      </c>
      <c r="T1456">
        <v>12490.374</v>
      </c>
      <c r="U1456" t="s">
        <v>214</v>
      </c>
      <c r="V1456">
        <v>0</v>
      </c>
      <c r="W1456">
        <v>0</v>
      </c>
    </row>
    <row r="1457" spans="1:23" x14ac:dyDescent="0.3">
      <c r="A1457" t="s">
        <v>212</v>
      </c>
      <c r="H1457">
        <v>4020</v>
      </c>
      <c r="I1457">
        <v>4020</v>
      </c>
      <c r="J1457" t="s">
        <v>338</v>
      </c>
      <c r="K1457">
        <v>12</v>
      </c>
      <c r="L1457" t="s">
        <v>216</v>
      </c>
      <c r="M1457">
        <v>2023</v>
      </c>
      <c r="N1457" t="s">
        <v>215</v>
      </c>
      <c r="O1457">
        <v>11506.675999999999</v>
      </c>
      <c r="P1457">
        <v>11506.675999999999</v>
      </c>
      <c r="Q1457">
        <v>11506.675999999999</v>
      </c>
      <c r="R1457">
        <v>11506.675999999999</v>
      </c>
      <c r="S1457">
        <v>11506.675999999999</v>
      </c>
      <c r="T1457">
        <v>11506.675999999999</v>
      </c>
      <c r="U1457" t="s">
        <v>214</v>
      </c>
      <c r="V1457">
        <v>0</v>
      </c>
      <c r="W1457">
        <v>0</v>
      </c>
    </row>
    <row r="1458" spans="1:23" x14ac:dyDescent="0.3">
      <c r="A1458" t="s">
        <v>212</v>
      </c>
      <c r="H1458">
        <v>4020</v>
      </c>
      <c r="I1458">
        <v>4020</v>
      </c>
      <c r="J1458" t="s">
        <v>338</v>
      </c>
      <c r="K1458">
        <v>21</v>
      </c>
      <c r="L1458" t="s">
        <v>217</v>
      </c>
      <c r="M1458">
        <v>2023</v>
      </c>
      <c r="N1458" t="s">
        <v>211</v>
      </c>
      <c r="O1458">
        <v>3421074.4109999998</v>
      </c>
      <c r="P1458">
        <v>3421074.4109999998</v>
      </c>
      <c r="Q1458">
        <v>3421074.4109999998</v>
      </c>
      <c r="R1458">
        <v>3421074.4109999998</v>
      </c>
      <c r="S1458">
        <v>3421074.4109999998</v>
      </c>
      <c r="T1458">
        <v>3421074.4109999998</v>
      </c>
      <c r="U1458" t="s">
        <v>214</v>
      </c>
      <c r="V1458">
        <v>1344.5360000000001</v>
      </c>
      <c r="W1458">
        <v>1344.5360000000001</v>
      </c>
    </row>
    <row r="1459" spans="1:23" x14ac:dyDescent="0.3">
      <c r="A1459" t="s">
        <v>212</v>
      </c>
      <c r="H1459">
        <v>4020</v>
      </c>
      <c r="I1459">
        <v>4020</v>
      </c>
      <c r="J1459" t="s">
        <v>338</v>
      </c>
      <c r="K1459">
        <v>22</v>
      </c>
      <c r="L1459" t="s">
        <v>217</v>
      </c>
      <c r="M1459">
        <v>2023</v>
      </c>
      <c r="N1459" t="s">
        <v>215</v>
      </c>
      <c r="O1459">
        <v>3142875.8990000002</v>
      </c>
      <c r="P1459">
        <v>3142875.8990000002</v>
      </c>
      <c r="Q1459">
        <v>3142875.8990000002</v>
      </c>
      <c r="R1459">
        <v>3142875.8990000002</v>
      </c>
      <c r="S1459">
        <v>3142875.8990000002</v>
      </c>
      <c r="T1459">
        <v>3142875.8990000002</v>
      </c>
      <c r="U1459" t="s">
        <v>214</v>
      </c>
      <c r="V1459">
        <v>1344.5360000000001</v>
      </c>
      <c r="W1459">
        <v>1344.5360000000001</v>
      </c>
    </row>
    <row r="1460" spans="1:23" x14ac:dyDescent="0.3">
      <c r="A1460" t="s">
        <v>212</v>
      </c>
      <c r="H1460">
        <v>4020</v>
      </c>
      <c r="I1460">
        <v>4020</v>
      </c>
      <c r="J1460" t="s">
        <v>338</v>
      </c>
      <c r="K1460">
        <v>100</v>
      </c>
      <c r="L1460" t="s">
        <v>210</v>
      </c>
      <c r="M1460">
        <v>2022</v>
      </c>
      <c r="N1460" t="s">
        <v>211</v>
      </c>
      <c r="O1460">
        <v>7337.1869999999999</v>
      </c>
      <c r="P1460">
        <v>7337.1869999999999</v>
      </c>
      <c r="Q1460">
        <v>7337.1869999999999</v>
      </c>
      <c r="R1460">
        <v>7337.1869999999999</v>
      </c>
      <c r="S1460">
        <v>7337.1869999999999</v>
      </c>
      <c r="T1460">
        <v>7337.1869999999999</v>
      </c>
      <c r="U1460" t="s">
        <v>214</v>
      </c>
      <c r="V1460">
        <v>0</v>
      </c>
      <c r="W1460">
        <v>0</v>
      </c>
    </row>
    <row r="1461" spans="1:23" x14ac:dyDescent="0.3">
      <c r="A1461" t="s">
        <v>212</v>
      </c>
      <c r="H1461">
        <v>4020</v>
      </c>
      <c r="I1461">
        <v>4020</v>
      </c>
      <c r="J1461" t="s">
        <v>338</v>
      </c>
      <c r="K1461">
        <v>200</v>
      </c>
      <c r="L1461" t="s">
        <v>210</v>
      </c>
      <c r="M1461">
        <v>2022</v>
      </c>
      <c r="N1461" t="s">
        <v>215</v>
      </c>
      <c r="O1461">
        <v>6789.2911999999997</v>
      </c>
      <c r="P1461">
        <v>6789.2911999999997</v>
      </c>
      <c r="Q1461">
        <v>6789.2911999999997</v>
      </c>
      <c r="R1461">
        <v>6789.2911999999997</v>
      </c>
      <c r="S1461">
        <v>6789.2911999999997</v>
      </c>
      <c r="T1461">
        <v>6789.2911999999997</v>
      </c>
      <c r="U1461" t="s">
        <v>214</v>
      </c>
      <c r="V1461">
        <v>0</v>
      </c>
      <c r="W1461">
        <v>0</v>
      </c>
    </row>
    <row r="1462" spans="1:23" x14ac:dyDescent="0.3">
      <c r="A1462" t="s">
        <v>212</v>
      </c>
      <c r="H1462">
        <v>4020</v>
      </c>
      <c r="I1462">
        <v>4020</v>
      </c>
      <c r="J1462" t="s">
        <v>338</v>
      </c>
      <c r="K1462">
        <v>1100</v>
      </c>
      <c r="L1462" t="s">
        <v>216</v>
      </c>
      <c r="M1462">
        <v>2022</v>
      </c>
      <c r="N1462" t="s">
        <v>211</v>
      </c>
      <c r="O1462">
        <v>7337.1869999999999</v>
      </c>
      <c r="P1462">
        <v>7337.1869999999999</v>
      </c>
      <c r="Q1462">
        <v>7337.1869999999999</v>
      </c>
      <c r="R1462">
        <v>7337.1869999999999</v>
      </c>
      <c r="S1462">
        <v>7337.1869999999999</v>
      </c>
      <c r="T1462">
        <v>7337.1869999999999</v>
      </c>
      <c r="U1462" t="s">
        <v>214</v>
      </c>
      <c r="V1462">
        <v>0</v>
      </c>
      <c r="W1462">
        <v>0</v>
      </c>
    </row>
    <row r="1463" spans="1:23" x14ac:dyDescent="0.3">
      <c r="A1463" t="s">
        <v>212</v>
      </c>
      <c r="H1463">
        <v>4020</v>
      </c>
      <c r="I1463">
        <v>4020</v>
      </c>
      <c r="J1463" t="s">
        <v>338</v>
      </c>
      <c r="K1463">
        <v>1200</v>
      </c>
      <c r="L1463" t="s">
        <v>216</v>
      </c>
      <c r="M1463">
        <v>2022</v>
      </c>
      <c r="N1463" t="s">
        <v>215</v>
      </c>
      <c r="O1463">
        <v>6789.2911999999997</v>
      </c>
      <c r="P1463">
        <v>6789.2911999999997</v>
      </c>
      <c r="Q1463">
        <v>6789.2911999999997</v>
      </c>
      <c r="R1463">
        <v>6789.2911999999997</v>
      </c>
      <c r="S1463">
        <v>6789.2911999999997</v>
      </c>
      <c r="T1463">
        <v>6789.2911999999997</v>
      </c>
      <c r="U1463" t="s">
        <v>214</v>
      </c>
      <c r="V1463">
        <v>0</v>
      </c>
      <c r="W1463">
        <v>0</v>
      </c>
    </row>
    <row r="1464" spans="1:23" x14ac:dyDescent="0.3">
      <c r="A1464" t="s">
        <v>212</v>
      </c>
      <c r="H1464">
        <v>4020</v>
      </c>
      <c r="I1464">
        <v>4020</v>
      </c>
      <c r="J1464" t="s">
        <v>338</v>
      </c>
      <c r="K1464">
        <v>2100</v>
      </c>
      <c r="L1464" t="s">
        <v>217</v>
      </c>
      <c r="M1464">
        <v>2022</v>
      </c>
      <c r="N1464" t="s">
        <v>211</v>
      </c>
      <c r="O1464">
        <v>3045837.5109999999</v>
      </c>
      <c r="P1464">
        <v>3045837.5109999999</v>
      </c>
      <c r="Q1464">
        <v>3045837.5109999999</v>
      </c>
      <c r="R1464">
        <v>3045837.5109999999</v>
      </c>
      <c r="S1464">
        <v>3045837.5109999999</v>
      </c>
      <c r="T1464">
        <v>3045837.5109999999</v>
      </c>
      <c r="U1464" t="s">
        <v>214</v>
      </c>
      <c r="V1464">
        <v>0</v>
      </c>
      <c r="W1464">
        <v>0</v>
      </c>
    </row>
    <row r="1465" spans="1:23" x14ac:dyDescent="0.3">
      <c r="A1465" t="s">
        <v>212</v>
      </c>
      <c r="H1465">
        <v>4020</v>
      </c>
      <c r="I1465">
        <v>4020</v>
      </c>
      <c r="J1465" t="s">
        <v>338</v>
      </c>
      <c r="K1465">
        <v>2200</v>
      </c>
      <c r="L1465" t="s">
        <v>217</v>
      </c>
      <c r="M1465">
        <v>2022</v>
      </c>
      <c r="N1465" t="s">
        <v>215</v>
      </c>
      <c r="O1465">
        <v>2794505.5129999998</v>
      </c>
      <c r="P1465">
        <v>2794505.5129999998</v>
      </c>
      <c r="Q1465">
        <v>2794505.5129999998</v>
      </c>
      <c r="R1465">
        <v>2794505.5129999998</v>
      </c>
      <c r="S1465">
        <v>2794505.5129999998</v>
      </c>
      <c r="T1465">
        <v>2794505.5129999998</v>
      </c>
      <c r="U1465" t="s">
        <v>214</v>
      </c>
      <c r="V1465">
        <v>0</v>
      </c>
      <c r="W1465">
        <v>0</v>
      </c>
    </row>
    <row r="1466" spans="1:23" x14ac:dyDescent="0.3">
      <c r="A1466" t="s">
        <v>212</v>
      </c>
      <c r="H1466">
        <v>4021</v>
      </c>
      <c r="I1466">
        <v>4021</v>
      </c>
      <c r="J1466" t="s">
        <v>339</v>
      </c>
      <c r="K1466">
        <v>1</v>
      </c>
      <c r="L1466" t="s">
        <v>210</v>
      </c>
      <c r="M1466">
        <v>2023</v>
      </c>
      <c r="N1466" t="s">
        <v>211</v>
      </c>
      <c r="O1466">
        <v>12490.374</v>
      </c>
      <c r="P1466">
        <v>12490.374</v>
      </c>
      <c r="Q1466">
        <v>12490.374</v>
      </c>
      <c r="R1466">
        <v>12490.374</v>
      </c>
      <c r="S1466">
        <v>12490.374</v>
      </c>
      <c r="T1466">
        <v>12490.374</v>
      </c>
      <c r="U1466" t="s">
        <v>214</v>
      </c>
      <c r="V1466">
        <v>0</v>
      </c>
      <c r="W1466">
        <v>0</v>
      </c>
    </row>
    <row r="1467" spans="1:23" x14ac:dyDescent="0.3">
      <c r="A1467" t="s">
        <v>212</v>
      </c>
      <c r="H1467">
        <v>4021</v>
      </c>
      <c r="I1467">
        <v>4021</v>
      </c>
      <c r="J1467" t="s">
        <v>339</v>
      </c>
      <c r="K1467">
        <v>2</v>
      </c>
      <c r="L1467" t="s">
        <v>210</v>
      </c>
      <c r="M1467">
        <v>2023</v>
      </c>
      <c r="N1467" t="s">
        <v>215</v>
      </c>
      <c r="O1467">
        <v>11506.675999999999</v>
      </c>
      <c r="P1467">
        <v>11506.675999999999</v>
      </c>
      <c r="Q1467">
        <v>11506.675999999999</v>
      </c>
      <c r="R1467">
        <v>11506.675999999999</v>
      </c>
      <c r="S1467">
        <v>11506.675999999999</v>
      </c>
      <c r="T1467">
        <v>11506.675999999999</v>
      </c>
      <c r="U1467" t="s">
        <v>214</v>
      </c>
      <c r="V1467">
        <v>0</v>
      </c>
      <c r="W1467">
        <v>0</v>
      </c>
    </row>
    <row r="1468" spans="1:23" x14ac:dyDescent="0.3">
      <c r="A1468" t="s">
        <v>212</v>
      </c>
      <c r="H1468">
        <v>4021</v>
      </c>
      <c r="I1468">
        <v>4021</v>
      </c>
      <c r="J1468" t="s">
        <v>339</v>
      </c>
      <c r="K1468">
        <v>11</v>
      </c>
      <c r="L1468" t="s">
        <v>216</v>
      </c>
      <c r="M1468">
        <v>2023</v>
      </c>
      <c r="N1468" t="s">
        <v>211</v>
      </c>
      <c r="O1468">
        <v>12490.374</v>
      </c>
      <c r="P1468">
        <v>12490.374</v>
      </c>
      <c r="Q1468">
        <v>12490.374</v>
      </c>
      <c r="R1468">
        <v>12490.374</v>
      </c>
      <c r="S1468">
        <v>12490.374</v>
      </c>
      <c r="T1468">
        <v>12490.374</v>
      </c>
      <c r="U1468" t="s">
        <v>214</v>
      </c>
      <c r="V1468">
        <v>0</v>
      </c>
      <c r="W1468">
        <v>0</v>
      </c>
    </row>
    <row r="1469" spans="1:23" x14ac:dyDescent="0.3">
      <c r="A1469" t="s">
        <v>212</v>
      </c>
      <c r="H1469">
        <v>4021</v>
      </c>
      <c r="I1469">
        <v>4021</v>
      </c>
      <c r="J1469" t="s">
        <v>339</v>
      </c>
      <c r="K1469">
        <v>12</v>
      </c>
      <c r="L1469" t="s">
        <v>216</v>
      </c>
      <c r="M1469">
        <v>2023</v>
      </c>
      <c r="N1469" t="s">
        <v>215</v>
      </c>
      <c r="O1469">
        <v>11506.675999999999</v>
      </c>
      <c r="P1469">
        <v>11506.675999999999</v>
      </c>
      <c r="Q1469">
        <v>11506.675999999999</v>
      </c>
      <c r="R1469">
        <v>11506.675999999999</v>
      </c>
      <c r="S1469">
        <v>11506.675999999999</v>
      </c>
      <c r="T1469">
        <v>11506.675999999999</v>
      </c>
      <c r="U1469" t="s">
        <v>214</v>
      </c>
      <c r="V1469">
        <v>0</v>
      </c>
      <c r="W1469">
        <v>0</v>
      </c>
    </row>
    <row r="1470" spans="1:23" x14ac:dyDescent="0.3">
      <c r="A1470" t="s">
        <v>212</v>
      </c>
      <c r="H1470">
        <v>4021</v>
      </c>
      <c r="I1470">
        <v>4021</v>
      </c>
      <c r="J1470" t="s">
        <v>339</v>
      </c>
      <c r="K1470">
        <v>21</v>
      </c>
      <c r="L1470" t="s">
        <v>217</v>
      </c>
      <c r="M1470">
        <v>2023</v>
      </c>
      <c r="N1470" t="s">
        <v>211</v>
      </c>
      <c r="O1470">
        <v>3421074.4109999998</v>
      </c>
      <c r="P1470">
        <v>3421074.4109999998</v>
      </c>
      <c r="Q1470">
        <v>3421074.4109999998</v>
      </c>
      <c r="R1470">
        <v>3421074.4109999998</v>
      </c>
      <c r="S1470">
        <v>3421074.4109999998</v>
      </c>
      <c r="T1470">
        <v>3421074.4109999998</v>
      </c>
      <c r="U1470" t="s">
        <v>214</v>
      </c>
      <c r="V1470">
        <v>0</v>
      </c>
      <c r="W1470">
        <v>0</v>
      </c>
    </row>
    <row r="1471" spans="1:23" x14ac:dyDescent="0.3">
      <c r="A1471" t="s">
        <v>212</v>
      </c>
      <c r="H1471">
        <v>4021</v>
      </c>
      <c r="I1471">
        <v>4021</v>
      </c>
      <c r="J1471" t="s">
        <v>339</v>
      </c>
      <c r="K1471">
        <v>22</v>
      </c>
      <c r="L1471" t="s">
        <v>217</v>
      </c>
      <c r="M1471">
        <v>2023</v>
      </c>
      <c r="N1471" t="s">
        <v>215</v>
      </c>
      <c r="O1471">
        <v>3142875.8990000002</v>
      </c>
      <c r="P1471">
        <v>3142875.8990000002</v>
      </c>
      <c r="Q1471">
        <v>3142875.8990000002</v>
      </c>
      <c r="R1471">
        <v>3142875.8990000002</v>
      </c>
      <c r="S1471">
        <v>3142875.8990000002</v>
      </c>
      <c r="T1471">
        <v>3142875.8990000002</v>
      </c>
      <c r="U1471" t="s">
        <v>214</v>
      </c>
      <c r="V1471">
        <v>0</v>
      </c>
      <c r="W1471">
        <v>0</v>
      </c>
    </row>
    <row r="1472" spans="1:23" x14ac:dyDescent="0.3">
      <c r="A1472" t="s">
        <v>212</v>
      </c>
      <c r="H1472">
        <v>4021</v>
      </c>
      <c r="I1472">
        <v>4021</v>
      </c>
      <c r="J1472" t="s">
        <v>339</v>
      </c>
      <c r="K1472">
        <v>100</v>
      </c>
      <c r="L1472" t="s">
        <v>210</v>
      </c>
      <c r="M1472">
        <v>2022</v>
      </c>
      <c r="N1472" t="s">
        <v>211</v>
      </c>
      <c r="O1472">
        <v>7337.1869999999999</v>
      </c>
      <c r="P1472">
        <v>7337.1869999999999</v>
      </c>
      <c r="Q1472">
        <v>7337.1869999999999</v>
      </c>
      <c r="R1472">
        <v>7337.1869999999999</v>
      </c>
      <c r="S1472">
        <v>7337.1869999999999</v>
      </c>
      <c r="T1472">
        <v>7337.1869999999999</v>
      </c>
      <c r="U1472" t="s">
        <v>214</v>
      </c>
      <c r="V1472">
        <v>0</v>
      </c>
      <c r="W1472">
        <v>0</v>
      </c>
    </row>
    <row r="1473" spans="1:23" x14ac:dyDescent="0.3">
      <c r="A1473" t="s">
        <v>212</v>
      </c>
      <c r="H1473">
        <v>4021</v>
      </c>
      <c r="I1473">
        <v>4021</v>
      </c>
      <c r="J1473" t="s">
        <v>339</v>
      </c>
      <c r="K1473">
        <v>200</v>
      </c>
      <c r="L1473" t="s">
        <v>210</v>
      </c>
      <c r="M1473">
        <v>2022</v>
      </c>
      <c r="N1473" t="s">
        <v>215</v>
      </c>
      <c r="O1473">
        <v>6789.2911999999997</v>
      </c>
      <c r="P1473">
        <v>6789.2911999999997</v>
      </c>
      <c r="Q1473">
        <v>6789.2911999999997</v>
      </c>
      <c r="R1473">
        <v>6789.2911999999997</v>
      </c>
      <c r="S1473">
        <v>6789.2911999999997</v>
      </c>
      <c r="T1473">
        <v>6789.2911999999997</v>
      </c>
      <c r="U1473" t="s">
        <v>214</v>
      </c>
      <c r="V1473">
        <v>0</v>
      </c>
      <c r="W1473">
        <v>0</v>
      </c>
    </row>
    <row r="1474" spans="1:23" x14ac:dyDescent="0.3">
      <c r="A1474" t="s">
        <v>212</v>
      </c>
      <c r="H1474">
        <v>4021</v>
      </c>
      <c r="I1474">
        <v>4021</v>
      </c>
      <c r="J1474" t="s">
        <v>339</v>
      </c>
      <c r="K1474">
        <v>1100</v>
      </c>
      <c r="L1474" t="s">
        <v>216</v>
      </c>
      <c r="M1474">
        <v>2022</v>
      </c>
      <c r="N1474" t="s">
        <v>211</v>
      </c>
      <c r="O1474">
        <v>7337.1869999999999</v>
      </c>
      <c r="P1474">
        <v>7337.1869999999999</v>
      </c>
      <c r="Q1474">
        <v>7337.1869999999999</v>
      </c>
      <c r="R1474">
        <v>7337.1869999999999</v>
      </c>
      <c r="S1474">
        <v>7337.1869999999999</v>
      </c>
      <c r="T1474">
        <v>7337.1869999999999</v>
      </c>
      <c r="U1474" t="s">
        <v>214</v>
      </c>
      <c r="V1474">
        <v>0</v>
      </c>
      <c r="W1474">
        <v>0</v>
      </c>
    </row>
    <row r="1475" spans="1:23" x14ac:dyDescent="0.3">
      <c r="A1475" t="s">
        <v>212</v>
      </c>
      <c r="H1475">
        <v>4021</v>
      </c>
      <c r="I1475">
        <v>4021</v>
      </c>
      <c r="J1475" t="s">
        <v>339</v>
      </c>
      <c r="K1475">
        <v>1200</v>
      </c>
      <c r="L1475" t="s">
        <v>216</v>
      </c>
      <c r="M1475">
        <v>2022</v>
      </c>
      <c r="N1475" t="s">
        <v>215</v>
      </c>
      <c r="O1475">
        <v>6789.2911999999997</v>
      </c>
      <c r="P1475">
        <v>6789.2911999999997</v>
      </c>
      <c r="Q1475">
        <v>6789.2911999999997</v>
      </c>
      <c r="R1475">
        <v>6789.2911999999997</v>
      </c>
      <c r="S1475">
        <v>6789.2911999999997</v>
      </c>
      <c r="T1475">
        <v>6789.2911999999997</v>
      </c>
      <c r="U1475" t="s">
        <v>214</v>
      </c>
      <c r="V1475">
        <v>0</v>
      </c>
      <c r="W1475">
        <v>0</v>
      </c>
    </row>
    <row r="1476" spans="1:23" x14ac:dyDescent="0.3">
      <c r="A1476" t="s">
        <v>212</v>
      </c>
      <c r="H1476">
        <v>4021</v>
      </c>
      <c r="I1476">
        <v>4021</v>
      </c>
      <c r="J1476" t="s">
        <v>339</v>
      </c>
      <c r="K1476">
        <v>2100</v>
      </c>
      <c r="L1476" t="s">
        <v>217</v>
      </c>
      <c r="M1476">
        <v>2022</v>
      </c>
      <c r="N1476" t="s">
        <v>211</v>
      </c>
      <c r="O1476">
        <v>3045837.5109999999</v>
      </c>
      <c r="P1476">
        <v>3045837.5109999999</v>
      </c>
      <c r="Q1476">
        <v>3045837.5109999999</v>
      </c>
      <c r="R1476">
        <v>3045837.5109999999</v>
      </c>
      <c r="S1476">
        <v>3045837.5109999999</v>
      </c>
      <c r="T1476">
        <v>3045837.5109999999</v>
      </c>
      <c r="U1476" t="s">
        <v>214</v>
      </c>
      <c r="V1476">
        <v>0</v>
      </c>
      <c r="W1476">
        <v>0</v>
      </c>
    </row>
    <row r="1477" spans="1:23" x14ac:dyDescent="0.3">
      <c r="A1477" t="s">
        <v>212</v>
      </c>
      <c r="H1477">
        <v>4021</v>
      </c>
      <c r="I1477">
        <v>4021</v>
      </c>
      <c r="J1477" t="s">
        <v>339</v>
      </c>
      <c r="K1477">
        <v>2200</v>
      </c>
      <c r="L1477" t="s">
        <v>217</v>
      </c>
      <c r="M1477">
        <v>2022</v>
      </c>
      <c r="N1477" t="s">
        <v>215</v>
      </c>
      <c r="O1477">
        <v>2794505.5129999998</v>
      </c>
      <c r="P1477">
        <v>2794505.5129999998</v>
      </c>
      <c r="Q1477">
        <v>2794505.5129999998</v>
      </c>
      <c r="R1477">
        <v>2794505.5129999998</v>
      </c>
      <c r="S1477">
        <v>2794505.5129999998</v>
      </c>
      <c r="T1477">
        <v>2794505.5129999998</v>
      </c>
      <c r="U1477" t="s">
        <v>214</v>
      </c>
      <c r="V1477">
        <v>0</v>
      </c>
      <c r="W1477">
        <v>0</v>
      </c>
    </row>
    <row r="1478" spans="1:23" x14ac:dyDescent="0.3">
      <c r="A1478" t="s">
        <v>212</v>
      </c>
      <c r="H1478">
        <v>4100</v>
      </c>
      <c r="I1478">
        <v>4100</v>
      </c>
      <c r="J1478" t="s">
        <v>340</v>
      </c>
      <c r="K1478">
        <v>1</v>
      </c>
      <c r="L1478" t="s">
        <v>210</v>
      </c>
      <c r="M1478">
        <v>2023</v>
      </c>
      <c r="N1478" t="s">
        <v>211</v>
      </c>
      <c r="O1478">
        <v>12490.374</v>
      </c>
      <c r="P1478">
        <v>12490.374</v>
      </c>
      <c r="Q1478">
        <v>12490.374</v>
      </c>
      <c r="R1478">
        <v>12490.374</v>
      </c>
      <c r="S1478">
        <v>12490.374</v>
      </c>
      <c r="T1478">
        <v>12490.374</v>
      </c>
      <c r="U1478" t="s">
        <v>214</v>
      </c>
      <c r="V1478">
        <v>0</v>
      </c>
      <c r="W1478">
        <v>0</v>
      </c>
    </row>
    <row r="1479" spans="1:23" x14ac:dyDescent="0.3">
      <c r="A1479" t="s">
        <v>212</v>
      </c>
      <c r="H1479">
        <v>4100</v>
      </c>
      <c r="I1479">
        <v>4100</v>
      </c>
      <c r="J1479" t="s">
        <v>340</v>
      </c>
      <c r="K1479">
        <v>2</v>
      </c>
      <c r="L1479" t="s">
        <v>210</v>
      </c>
      <c r="M1479">
        <v>2023</v>
      </c>
      <c r="N1479" t="s">
        <v>215</v>
      </c>
      <c r="O1479">
        <v>11506.675999999999</v>
      </c>
      <c r="P1479">
        <v>11506.675999999999</v>
      </c>
      <c r="Q1479">
        <v>11506.675999999999</v>
      </c>
      <c r="R1479">
        <v>11506.675999999999</v>
      </c>
      <c r="S1479">
        <v>11506.675999999999</v>
      </c>
      <c r="T1479">
        <v>11506.675999999999</v>
      </c>
      <c r="U1479" t="s">
        <v>214</v>
      </c>
      <c r="V1479">
        <v>0</v>
      </c>
      <c r="W1479">
        <v>0</v>
      </c>
    </row>
    <row r="1480" spans="1:23" x14ac:dyDescent="0.3">
      <c r="A1480" t="s">
        <v>212</v>
      </c>
      <c r="H1480">
        <v>4100</v>
      </c>
      <c r="I1480">
        <v>4100</v>
      </c>
      <c r="J1480" t="s">
        <v>340</v>
      </c>
      <c r="K1480">
        <v>11</v>
      </c>
      <c r="L1480" t="s">
        <v>216</v>
      </c>
      <c r="M1480">
        <v>2023</v>
      </c>
      <c r="N1480" t="s">
        <v>211</v>
      </c>
      <c r="O1480">
        <v>12490.374</v>
      </c>
      <c r="P1480">
        <v>12490.374</v>
      </c>
      <c r="Q1480">
        <v>12490.374</v>
      </c>
      <c r="R1480">
        <v>12490.374</v>
      </c>
      <c r="S1480">
        <v>12490.374</v>
      </c>
      <c r="T1480">
        <v>12490.374</v>
      </c>
      <c r="U1480" t="s">
        <v>214</v>
      </c>
      <c r="V1480">
        <v>0</v>
      </c>
      <c r="W1480">
        <v>0</v>
      </c>
    </row>
    <row r="1481" spans="1:23" x14ac:dyDescent="0.3">
      <c r="A1481" t="s">
        <v>212</v>
      </c>
      <c r="H1481">
        <v>4100</v>
      </c>
      <c r="I1481">
        <v>4100</v>
      </c>
      <c r="J1481" t="s">
        <v>340</v>
      </c>
      <c r="K1481">
        <v>12</v>
      </c>
      <c r="L1481" t="s">
        <v>216</v>
      </c>
      <c r="M1481">
        <v>2023</v>
      </c>
      <c r="N1481" t="s">
        <v>215</v>
      </c>
      <c r="O1481">
        <v>11506.675999999999</v>
      </c>
      <c r="P1481">
        <v>11506.675999999999</v>
      </c>
      <c r="Q1481">
        <v>11506.675999999999</v>
      </c>
      <c r="R1481">
        <v>11506.675999999999</v>
      </c>
      <c r="S1481">
        <v>11506.675999999999</v>
      </c>
      <c r="T1481">
        <v>11506.675999999999</v>
      </c>
      <c r="U1481" t="s">
        <v>214</v>
      </c>
      <c r="V1481">
        <v>0</v>
      </c>
      <c r="W1481">
        <v>0</v>
      </c>
    </row>
    <row r="1482" spans="1:23" x14ac:dyDescent="0.3">
      <c r="A1482" t="s">
        <v>212</v>
      </c>
      <c r="H1482">
        <v>4100</v>
      </c>
      <c r="I1482">
        <v>4100</v>
      </c>
      <c r="J1482" t="s">
        <v>340</v>
      </c>
      <c r="K1482">
        <v>21</v>
      </c>
      <c r="L1482" t="s">
        <v>217</v>
      </c>
      <c r="M1482">
        <v>2023</v>
      </c>
      <c r="N1482" t="s">
        <v>211</v>
      </c>
      <c r="O1482">
        <v>3421074.4109999998</v>
      </c>
      <c r="P1482">
        <v>3421074.4109999998</v>
      </c>
      <c r="Q1482">
        <v>3421074.4109999998</v>
      </c>
      <c r="R1482">
        <v>3421074.4109999998</v>
      </c>
      <c r="S1482">
        <v>3421074.4109999998</v>
      </c>
      <c r="T1482">
        <v>3421074.4109999998</v>
      </c>
      <c r="U1482" t="s">
        <v>214</v>
      </c>
      <c r="V1482">
        <v>277747.81800000003</v>
      </c>
      <c r="W1482">
        <v>277747.81800000003</v>
      </c>
    </row>
    <row r="1483" spans="1:23" x14ac:dyDescent="0.3">
      <c r="A1483" t="s">
        <v>212</v>
      </c>
      <c r="H1483">
        <v>4100</v>
      </c>
      <c r="I1483">
        <v>4100</v>
      </c>
      <c r="J1483" t="s">
        <v>340</v>
      </c>
      <c r="K1483">
        <v>22</v>
      </c>
      <c r="L1483" t="s">
        <v>217</v>
      </c>
      <c r="M1483">
        <v>2023</v>
      </c>
      <c r="N1483" t="s">
        <v>215</v>
      </c>
      <c r="O1483">
        <v>3142875.8990000002</v>
      </c>
      <c r="P1483">
        <v>3142875.8990000002</v>
      </c>
      <c r="Q1483">
        <v>3142875.8990000002</v>
      </c>
      <c r="R1483">
        <v>3142875.8990000002</v>
      </c>
      <c r="S1483">
        <v>3142875.8990000002</v>
      </c>
      <c r="T1483">
        <v>3142875.8990000002</v>
      </c>
      <c r="U1483" t="s">
        <v>214</v>
      </c>
      <c r="V1483">
        <v>233401.52770000001</v>
      </c>
      <c r="W1483">
        <v>233401.52770000001</v>
      </c>
    </row>
    <row r="1484" spans="1:23" x14ac:dyDescent="0.3">
      <c r="A1484" t="s">
        <v>212</v>
      </c>
      <c r="H1484">
        <v>4100</v>
      </c>
      <c r="I1484">
        <v>4100</v>
      </c>
      <c r="J1484" t="s">
        <v>340</v>
      </c>
      <c r="K1484">
        <v>100</v>
      </c>
      <c r="L1484" t="s">
        <v>210</v>
      </c>
      <c r="M1484">
        <v>2022</v>
      </c>
      <c r="N1484" t="s">
        <v>211</v>
      </c>
      <c r="O1484">
        <v>7337.1869999999999</v>
      </c>
      <c r="P1484">
        <v>7337.1869999999999</v>
      </c>
      <c r="Q1484">
        <v>7337.1869999999999</v>
      </c>
      <c r="R1484">
        <v>7337.1869999999999</v>
      </c>
      <c r="S1484">
        <v>7337.1869999999999</v>
      </c>
      <c r="T1484">
        <v>7337.1869999999999</v>
      </c>
      <c r="U1484" t="s">
        <v>214</v>
      </c>
      <c r="V1484">
        <v>0</v>
      </c>
      <c r="W1484">
        <v>0</v>
      </c>
    </row>
    <row r="1485" spans="1:23" x14ac:dyDescent="0.3">
      <c r="A1485" t="s">
        <v>212</v>
      </c>
      <c r="H1485">
        <v>4100</v>
      </c>
      <c r="I1485">
        <v>4100</v>
      </c>
      <c r="J1485" t="s">
        <v>340</v>
      </c>
      <c r="K1485">
        <v>200</v>
      </c>
      <c r="L1485" t="s">
        <v>210</v>
      </c>
      <c r="M1485">
        <v>2022</v>
      </c>
      <c r="N1485" t="s">
        <v>215</v>
      </c>
      <c r="O1485">
        <v>6789.2911999999997</v>
      </c>
      <c r="P1485">
        <v>6789.2911999999997</v>
      </c>
      <c r="Q1485">
        <v>6789.2911999999997</v>
      </c>
      <c r="R1485">
        <v>6789.2911999999997</v>
      </c>
      <c r="S1485">
        <v>6789.2911999999997</v>
      </c>
      <c r="T1485">
        <v>6789.2911999999997</v>
      </c>
      <c r="U1485" t="s">
        <v>214</v>
      </c>
      <c r="V1485">
        <v>0</v>
      </c>
      <c r="W1485">
        <v>0</v>
      </c>
    </row>
    <row r="1486" spans="1:23" x14ac:dyDescent="0.3">
      <c r="A1486" t="s">
        <v>212</v>
      </c>
      <c r="H1486">
        <v>4100</v>
      </c>
      <c r="I1486">
        <v>4100</v>
      </c>
      <c r="J1486" t="s">
        <v>340</v>
      </c>
      <c r="K1486">
        <v>1100</v>
      </c>
      <c r="L1486" t="s">
        <v>216</v>
      </c>
      <c r="M1486">
        <v>2022</v>
      </c>
      <c r="N1486" t="s">
        <v>211</v>
      </c>
      <c r="O1486">
        <v>7337.1869999999999</v>
      </c>
      <c r="P1486">
        <v>7337.1869999999999</v>
      </c>
      <c r="Q1486">
        <v>7337.1869999999999</v>
      </c>
      <c r="R1486">
        <v>7337.1869999999999</v>
      </c>
      <c r="S1486">
        <v>7337.1869999999999</v>
      </c>
      <c r="T1486">
        <v>7337.1869999999999</v>
      </c>
      <c r="U1486" t="s">
        <v>214</v>
      </c>
      <c r="V1486">
        <v>0</v>
      </c>
      <c r="W1486">
        <v>0</v>
      </c>
    </row>
    <row r="1487" spans="1:23" x14ac:dyDescent="0.3">
      <c r="A1487" t="s">
        <v>212</v>
      </c>
      <c r="H1487">
        <v>4100</v>
      </c>
      <c r="I1487">
        <v>4100</v>
      </c>
      <c r="J1487" t="s">
        <v>340</v>
      </c>
      <c r="K1487">
        <v>1200</v>
      </c>
      <c r="L1487" t="s">
        <v>216</v>
      </c>
      <c r="M1487">
        <v>2022</v>
      </c>
      <c r="N1487" t="s">
        <v>215</v>
      </c>
      <c r="O1487">
        <v>6789.2911999999997</v>
      </c>
      <c r="P1487">
        <v>6789.2911999999997</v>
      </c>
      <c r="Q1487">
        <v>6789.2911999999997</v>
      </c>
      <c r="R1487">
        <v>6789.2911999999997</v>
      </c>
      <c r="S1487">
        <v>6789.2911999999997</v>
      </c>
      <c r="T1487">
        <v>6789.2911999999997</v>
      </c>
      <c r="U1487" t="s">
        <v>214</v>
      </c>
      <c r="V1487">
        <v>0</v>
      </c>
      <c r="W1487">
        <v>0</v>
      </c>
    </row>
    <row r="1488" spans="1:23" x14ac:dyDescent="0.3">
      <c r="A1488" t="s">
        <v>212</v>
      </c>
      <c r="H1488">
        <v>4100</v>
      </c>
      <c r="I1488">
        <v>4100</v>
      </c>
      <c r="J1488" t="s">
        <v>340</v>
      </c>
      <c r="K1488">
        <v>2100</v>
      </c>
      <c r="L1488" t="s">
        <v>217</v>
      </c>
      <c r="M1488">
        <v>2022</v>
      </c>
      <c r="N1488" t="s">
        <v>211</v>
      </c>
      <c r="O1488">
        <v>3045837.5109999999</v>
      </c>
      <c r="P1488">
        <v>3045837.5109999999</v>
      </c>
      <c r="Q1488">
        <v>3045837.5109999999</v>
      </c>
      <c r="R1488">
        <v>3045837.5109999999</v>
      </c>
      <c r="S1488">
        <v>3045837.5109999999</v>
      </c>
      <c r="T1488">
        <v>3045837.5109999999</v>
      </c>
      <c r="U1488" t="s">
        <v>214</v>
      </c>
      <c r="V1488">
        <v>292981.76199999999</v>
      </c>
      <c r="W1488">
        <v>292981.76199999999</v>
      </c>
    </row>
    <row r="1489" spans="1:23" x14ac:dyDescent="0.3">
      <c r="A1489" t="s">
        <v>212</v>
      </c>
      <c r="H1489">
        <v>4100</v>
      </c>
      <c r="I1489">
        <v>4100</v>
      </c>
      <c r="J1489" t="s">
        <v>340</v>
      </c>
      <c r="K1489">
        <v>2200</v>
      </c>
      <c r="L1489" t="s">
        <v>217</v>
      </c>
      <c r="M1489">
        <v>2022</v>
      </c>
      <c r="N1489" t="s">
        <v>215</v>
      </c>
      <c r="O1489">
        <v>2794505.5129999998</v>
      </c>
      <c r="P1489">
        <v>2794505.5129999998</v>
      </c>
      <c r="Q1489">
        <v>2794505.5129999998</v>
      </c>
      <c r="R1489">
        <v>2794505.5129999998</v>
      </c>
      <c r="S1489">
        <v>2794505.5129999998</v>
      </c>
      <c r="T1489">
        <v>2794505.5129999998</v>
      </c>
      <c r="U1489" t="s">
        <v>214</v>
      </c>
      <c r="V1489">
        <v>246203.16130000001</v>
      </c>
      <c r="W1489">
        <v>246203.16130000001</v>
      </c>
    </row>
    <row r="1490" spans="1:23" x14ac:dyDescent="0.3">
      <c r="A1490" t="s">
        <v>212</v>
      </c>
      <c r="H1490">
        <v>4101</v>
      </c>
      <c r="I1490">
        <v>4101</v>
      </c>
      <c r="J1490" t="s">
        <v>341</v>
      </c>
      <c r="K1490">
        <v>1</v>
      </c>
      <c r="L1490" t="s">
        <v>210</v>
      </c>
      <c r="M1490">
        <v>2023</v>
      </c>
      <c r="N1490" t="s">
        <v>211</v>
      </c>
      <c r="O1490">
        <v>12490.374</v>
      </c>
      <c r="P1490">
        <v>12490.374</v>
      </c>
      <c r="Q1490">
        <v>12490.374</v>
      </c>
      <c r="R1490">
        <v>12490.374</v>
      </c>
      <c r="S1490">
        <v>12490.374</v>
      </c>
      <c r="T1490">
        <v>12490.374</v>
      </c>
      <c r="U1490" t="s">
        <v>214</v>
      </c>
      <c r="V1490">
        <v>0</v>
      </c>
      <c r="W1490">
        <v>0</v>
      </c>
    </row>
    <row r="1491" spans="1:23" x14ac:dyDescent="0.3">
      <c r="A1491" t="s">
        <v>212</v>
      </c>
      <c r="H1491">
        <v>4101</v>
      </c>
      <c r="I1491">
        <v>4101</v>
      </c>
      <c r="J1491" t="s">
        <v>341</v>
      </c>
      <c r="K1491">
        <v>2</v>
      </c>
      <c r="L1491" t="s">
        <v>210</v>
      </c>
      <c r="M1491">
        <v>2023</v>
      </c>
      <c r="N1491" t="s">
        <v>215</v>
      </c>
      <c r="O1491">
        <v>11506.675999999999</v>
      </c>
      <c r="P1491">
        <v>11506.675999999999</v>
      </c>
      <c r="Q1491">
        <v>11506.675999999999</v>
      </c>
      <c r="R1491">
        <v>11506.675999999999</v>
      </c>
      <c r="S1491">
        <v>11506.675999999999</v>
      </c>
      <c r="T1491">
        <v>11506.675999999999</v>
      </c>
      <c r="U1491" t="s">
        <v>214</v>
      </c>
      <c r="V1491">
        <v>0</v>
      </c>
      <c r="W1491">
        <v>0</v>
      </c>
    </row>
    <row r="1492" spans="1:23" x14ac:dyDescent="0.3">
      <c r="A1492" t="s">
        <v>212</v>
      </c>
      <c r="H1492">
        <v>4101</v>
      </c>
      <c r="I1492">
        <v>4101</v>
      </c>
      <c r="J1492" t="s">
        <v>341</v>
      </c>
      <c r="K1492">
        <v>11</v>
      </c>
      <c r="L1492" t="s">
        <v>216</v>
      </c>
      <c r="M1492">
        <v>2023</v>
      </c>
      <c r="N1492" t="s">
        <v>211</v>
      </c>
      <c r="O1492">
        <v>12490.374</v>
      </c>
      <c r="P1492">
        <v>12490.374</v>
      </c>
      <c r="Q1492">
        <v>12490.374</v>
      </c>
      <c r="R1492">
        <v>12490.374</v>
      </c>
      <c r="S1492">
        <v>12490.374</v>
      </c>
      <c r="T1492">
        <v>12490.374</v>
      </c>
      <c r="U1492" t="s">
        <v>214</v>
      </c>
      <c r="V1492">
        <v>0</v>
      </c>
      <c r="W1492">
        <v>0</v>
      </c>
    </row>
    <row r="1493" spans="1:23" x14ac:dyDescent="0.3">
      <c r="A1493" t="s">
        <v>212</v>
      </c>
      <c r="H1493">
        <v>4101</v>
      </c>
      <c r="I1493">
        <v>4101</v>
      </c>
      <c r="J1493" t="s">
        <v>341</v>
      </c>
      <c r="K1493">
        <v>12</v>
      </c>
      <c r="L1493" t="s">
        <v>216</v>
      </c>
      <c r="M1493">
        <v>2023</v>
      </c>
      <c r="N1493" t="s">
        <v>215</v>
      </c>
      <c r="O1493">
        <v>11506.675999999999</v>
      </c>
      <c r="P1493">
        <v>11506.675999999999</v>
      </c>
      <c r="Q1493">
        <v>11506.675999999999</v>
      </c>
      <c r="R1493">
        <v>11506.675999999999</v>
      </c>
      <c r="S1493">
        <v>11506.675999999999</v>
      </c>
      <c r="T1493">
        <v>11506.675999999999</v>
      </c>
      <c r="U1493" t="s">
        <v>214</v>
      </c>
      <c r="V1493">
        <v>0</v>
      </c>
      <c r="W1493">
        <v>0</v>
      </c>
    </row>
    <row r="1494" spans="1:23" x14ac:dyDescent="0.3">
      <c r="A1494" t="s">
        <v>212</v>
      </c>
      <c r="H1494">
        <v>4101</v>
      </c>
      <c r="I1494">
        <v>4101</v>
      </c>
      <c r="J1494" t="s">
        <v>341</v>
      </c>
      <c r="K1494">
        <v>21</v>
      </c>
      <c r="L1494" t="s">
        <v>217</v>
      </c>
      <c r="M1494">
        <v>2023</v>
      </c>
      <c r="N1494" t="s">
        <v>211</v>
      </c>
      <c r="O1494">
        <v>3421074.4109999998</v>
      </c>
      <c r="P1494">
        <v>3421074.4109999998</v>
      </c>
      <c r="Q1494">
        <v>3421074.4109999998</v>
      </c>
      <c r="R1494">
        <v>3421074.4109999998</v>
      </c>
      <c r="S1494">
        <v>3421074.4109999998</v>
      </c>
      <c r="T1494">
        <v>3421074.4109999998</v>
      </c>
      <c r="U1494" t="s">
        <v>214</v>
      </c>
      <c r="V1494">
        <v>0</v>
      </c>
      <c r="W1494">
        <v>0</v>
      </c>
    </row>
    <row r="1495" spans="1:23" x14ac:dyDescent="0.3">
      <c r="A1495" t="s">
        <v>212</v>
      </c>
      <c r="H1495">
        <v>4101</v>
      </c>
      <c r="I1495">
        <v>4101</v>
      </c>
      <c r="J1495" t="s">
        <v>341</v>
      </c>
      <c r="K1495">
        <v>22</v>
      </c>
      <c r="L1495" t="s">
        <v>217</v>
      </c>
      <c r="M1495">
        <v>2023</v>
      </c>
      <c r="N1495" t="s">
        <v>215</v>
      </c>
      <c r="O1495">
        <v>3142875.8990000002</v>
      </c>
      <c r="P1495">
        <v>3142875.8990000002</v>
      </c>
      <c r="Q1495">
        <v>3142875.8990000002</v>
      </c>
      <c r="R1495">
        <v>3142875.8990000002</v>
      </c>
      <c r="S1495">
        <v>3142875.8990000002</v>
      </c>
      <c r="T1495">
        <v>3142875.8990000002</v>
      </c>
      <c r="U1495" t="s">
        <v>214</v>
      </c>
      <c r="V1495">
        <v>0</v>
      </c>
      <c r="W1495">
        <v>0</v>
      </c>
    </row>
    <row r="1496" spans="1:23" x14ac:dyDescent="0.3">
      <c r="A1496" t="s">
        <v>212</v>
      </c>
      <c r="H1496">
        <v>4101</v>
      </c>
      <c r="I1496">
        <v>4101</v>
      </c>
      <c r="J1496" t="s">
        <v>341</v>
      </c>
      <c r="K1496">
        <v>100</v>
      </c>
      <c r="L1496" t="s">
        <v>210</v>
      </c>
      <c r="M1496">
        <v>2022</v>
      </c>
      <c r="N1496" t="s">
        <v>211</v>
      </c>
      <c r="O1496">
        <v>7337.1869999999999</v>
      </c>
      <c r="P1496">
        <v>7337.1869999999999</v>
      </c>
      <c r="Q1496">
        <v>7337.1869999999999</v>
      </c>
      <c r="R1496">
        <v>7337.1869999999999</v>
      </c>
      <c r="S1496">
        <v>7337.1869999999999</v>
      </c>
      <c r="T1496">
        <v>7337.1869999999999</v>
      </c>
      <c r="U1496" t="s">
        <v>214</v>
      </c>
      <c r="V1496">
        <v>0</v>
      </c>
      <c r="W1496">
        <v>0</v>
      </c>
    </row>
    <row r="1497" spans="1:23" x14ac:dyDescent="0.3">
      <c r="A1497" t="s">
        <v>212</v>
      </c>
      <c r="H1497">
        <v>4101</v>
      </c>
      <c r="I1497">
        <v>4101</v>
      </c>
      <c r="J1497" t="s">
        <v>341</v>
      </c>
      <c r="K1497">
        <v>200</v>
      </c>
      <c r="L1497" t="s">
        <v>210</v>
      </c>
      <c r="M1497">
        <v>2022</v>
      </c>
      <c r="N1497" t="s">
        <v>215</v>
      </c>
      <c r="O1497">
        <v>6789.2911999999997</v>
      </c>
      <c r="P1497">
        <v>6789.2911999999997</v>
      </c>
      <c r="Q1497">
        <v>6789.2911999999997</v>
      </c>
      <c r="R1497">
        <v>6789.2911999999997</v>
      </c>
      <c r="S1497">
        <v>6789.2911999999997</v>
      </c>
      <c r="T1497">
        <v>6789.2911999999997</v>
      </c>
      <c r="U1497" t="s">
        <v>214</v>
      </c>
      <c r="V1497">
        <v>0</v>
      </c>
      <c r="W1497">
        <v>0</v>
      </c>
    </row>
    <row r="1498" spans="1:23" x14ac:dyDescent="0.3">
      <c r="A1498" t="s">
        <v>212</v>
      </c>
      <c r="H1498">
        <v>4101</v>
      </c>
      <c r="I1498">
        <v>4101</v>
      </c>
      <c r="J1498" t="s">
        <v>341</v>
      </c>
      <c r="K1498">
        <v>1100</v>
      </c>
      <c r="L1498" t="s">
        <v>216</v>
      </c>
      <c r="M1498">
        <v>2022</v>
      </c>
      <c r="N1498" t="s">
        <v>211</v>
      </c>
      <c r="O1498">
        <v>7337.1869999999999</v>
      </c>
      <c r="P1498">
        <v>7337.1869999999999</v>
      </c>
      <c r="Q1498">
        <v>7337.1869999999999</v>
      </c>
      <c r="R1498">
        <v>7337.1869999999999</v>
      </c>
      <c r="S1498">
        <v>7337.1869999999999</v>
      </c>
      <c r="T1498">
        <v>7337.1869999999999</v>
      </c>
      <c r="U1498" t="s">
        <v>214</v>
      </c>
      <c r="V1498">
        <v>0</v>
      </c>
      <c r="W1498">
        <v>0</v>
      </c>
    </row>
    <row r="1499" spans="1:23" x14ac:dyDescent="0.3">
      <c r="A1499" t="s">
        <v>212</v>
      </c>
      <c r="H1499">
        <v>4101</v>
      </c>
      <c r="I1499">
        <v>4101</v>
      </c>
      <c r="J1499" t="s">
        <v>341</v>
      </c>
      <c r="K1499">
        <v>1200</v>
      </c>
      <c r="L1499" t="s">
        <v>216</v>
      </c>
      <c r="M1499">
        <v>2022</v>
      </c>
      <c r="N1499" t="s">
        <v>215</v>
      </c>
      <c r="O1499">
        <v>6789.2911999999997</v>
      </c>
      <c r="P1499">
        <v>6789.2911999999997</v>
      </c>
      <c r="Q1499">
        <v>6789.2911999999997</v>
      </c>
      <c r="R1499">
        <v>6789.2911999999997</v>
      </c>
      <c r="S1499">
        <v>6789.2911999999997</v>
      </c>
      <c r="T1499">
        <v>6789.2911999999997</v>
      </c>
      <c r="U1499" t="s">
        <v>214</v>
      </c>
      <c r="V1499">
        <v>0</v>
      </c>
      <c r="W1499">
        <v>0</v>
      </c>
    </row>
    <row r="1500" spans="1:23" x14ac:dyDescent="0.3">
      <c r="A1500" t="s">
        <v>212</v>
      </c>
      <c r="H1500">
        <v>4101</v>
      </c>
      <c r="I1500">
        <v>4101</v>
      </c>
      <c r="J1500" t="s">
        <v>341</v>
      </c>
      <c r="K1500">
        <v>2100</v>
      </c>
      <c r="L1500" t="s">
        <v>217</v>
      </c>
      <c r="M1500">
        <v>2022</v>
      </c>
      <c r="N1500" t="s">
        <v>211</v>
      </c>
      <c r="O1500">
        <v>3045837.5109999999</v>
      </c>
      <c r="P1500">
        <v>3045837.5109999999</v>
      </c>
      <c r="Q1500">
        <v>3045837.5109999999</v>
      </c>
      <c r="R1500">
        <v>3045837.5109999999</v>
      </c>
      <c r="S1500">
        <v>3045837.5109999999</v>
      </c>
      <c r="T1500">
        <v>3045837.5109999999</v>
      </c>
      <c r="U1500" t="s">
        <v>214</v>
      </c>
      <c r="V1500">
        <v>0</v>
      </c>
      <c r="W1500">
        <v>0</v>
      </c>
    </row>
    <row r="1501" spans="1:23" x14ac:dyDescent="0.3">
      <c r="A1501" t="s">
        <v>212</v>
      </c>
      <c r="H1501">
        <v>4101</v>
      </c>
      <c r="I1501">
        <v>4101</v>
      </c>
      <c r="J1501" t="s">
        <v>341</v>
      </c>
      <c r="K1501">
        <v>2200</v>
      </c>
      <c r="L1501" t="s">
        <v>217</v>
      </c>
      <c r="M1501">
        <v>2022</v>
      </c>
      <c r="N1501" t="s">
        <v>215</v>
      </c>
      <c r="O1501">
        <v>2794505.5129999998</v>
      </c>
      <c r="P1501">
        <v>2794505.5129999998</v>
      </c>
      <c r="Q1501">
        <v>2794505.5129999998</v>
      </c>
      <c r="R1501">
        <v>2794505.5129999998</v>
      </c>
      <c r="S1501">
        <v>2794505.5129999998</v>
      </c>
      <c r="T1501">
        <v>2794505.5129999998</v>
      </c>
      <c r="U1501" t="s">
        <v>214</v>
      </c>
      <c r="V1501">
        <v>0</v>
      </c>
      <c r="W1501">
        <v>0</v>
      </c>
    </row>
    <row r="1502" spans="1:23" x14ac:dyDescent="0.3">
      <c r="A1502" t="s">
        <v>212</v>
      </c>
      <c r="H1502">
        <v>4302</v>
      </c>
      <c r="I1502">
        <v>4302</v>
      </c>
      <c r="J1502" t="s">
        <v>342</v>
      </c>
      <c r="K1502">
        <v>1</v>
      </c>
      <c r="L1502" t="s">
        <v>210</v>
      </c>
      <c r="M1502">
        <v>2023</v>
      </c>
      <c r="N1502" t="s">
        <v>211</v>
      </c>
      <c r="O1502">
        <v>12490.374</v>
      </c>
      <c r="P1502">
        <v>12490.374</v>
      </c>
      <c r="Q1502">
        <v>12490.374</v>
      </c>
      <c r="R1502">
        <v>12490.374</v>
      </c>
      <c r="S1502">
        <v>12490.374</v>
      </c>
      <c r="T1502">
        <v>12490.374</v>
      </c>
      <c r="U1502" t="s">
        <v>214</v>
      </c>
      <c r="V1502">
        <v>0</v>
      </c>
      <c r="W1502">
        <v>0</v>
      </c>
    </row>
    <row r="1503" spans="1:23" x14ac:dyDescent="0.3">
      <c r="A1503" t="s">
        <v>212</v>
      </c>
      <c r="H1503">
        <v>4302</v>
      </c>
      <c r="I1503">
        <v>4302</v>
      </c>
      <c r="J1503" t="s">
        <v>342</v>
      </c>
      <c r="K1503">
        <v>2</v>
      </c>
      <c r="L1503" t="s">
        <v>210</v>
      </c>
      <c r="M1503">
        <v>2023</v>
      </c>
      <c r="N1503" t="s">
        <v>215</v>
      </c>
      <c r="O1503">
        <v>11506.675999999999</v>
      </c>
      <c r="P1503">
        <v>11506.675999999999</v>
      </c>
      <c r="Q1503">
        <v>11506.675999999999</v>
      </c>
      <c r="R1503">
        <v>11506.675999999999</v>
      </c>
      <c r="S1503">
        <v>11506.675999999999</v>
      </c>
      <c r="T1503">
        <v>11506.675999999999</v>
      </c>
      <c r="U1503" t="s">
        <v>214</v>
      </c>
      <c r="V1503">
        <v>0</v>
      </c>
      <c r="W1503">
        <v>0</v>
      </c>
    </row>
    <row r="1504" spans="1:23" x14ac:dyDescent="0.3">
      <c r="A1504" t="s">
        <v>212</v>
      </c>
      <c r="H1504">
        <v>4302</v>
      </c>
      <c r="I1504">
        <v>4302</v>
      </c>
      <c r="J1504" t="s">
        <v>342</v>
      </c>
      <c r="K1504">
        <v>11</v>
      </c>
      <c r="L1504" t="s">
        <v>216</v>
      </c>
      <c r="M1504">
        <v>2023</v>
      </c>
      <c r="N1504" t="s">
        <v>211</v>
      </c>
      <c r="O1504">
        <v>12490.374</v>
      </c>
      <c r="P1504">
        <v>12490.374</v>
      </c>
      <c r="Q1504">
        <v>12490.374</v>
      </c>
      <c r="R1504">
        <v>12490.374</v>
      </c>
      <c r="S1504">
        <v>12490.374</v>
      </c>
      <c r="T1504">
        <v>12490.374</v>
      </c>
      <c r="U1504" t="s">
        <v>214</v>
      </c>
      <c r="V1504">
        <v>0</v>
      </c>
      <c r="W1504">
        <v>0</v>
      </c>
    </row>
    <row r="1505" spans="1:23" x14ac:dyDescent="0.3">
      <c r="A1505" t="s">
        <v>212</v>
      </c>
      <c r="H1505">
        <v>4302</v>
      </c>
      <c r="I1505">
        <v>4302</v>
      </c>
      <c r="J1505" t="s">
        <v>342</v>
      </c>
      <c r="K1505">
        <v>12</v>
      </c>
      <c r="L1505" t="s">
        <v>216</v>
      </c>
      <c r="M1505">
        <v>2023</v>
      </c>
      <c r="N1505" t="s">
        <v>215</v>
      </c>
      <c r="O1505">
        <v>11506.675999999999</v>
      </c>
      <c r="P1505">
        <v>11506.675999999999</v>
      </c>
      <c r="Q1505">
        <v>11506.675999999999</v>
      </c>
      <c r="R1505">
        <v>11506.675999999999</v>
      </c>
      <c r="S1505">
        <v>11506.675999999999</v>
      </c>
      <c r="T1505">
        <v>11506.675999999999</v>
      </c>
      <c r="U1505" t="s">
        <v>214</v>
      </c>
      <c r="V1505">
        <v>0</v>
      </c>
      <c r="W1505">
        <v>0</v>
      </c>
    </row>
    <row r="1506" spans="1:23" x14ac:dyDescent="0.3">
      <c r="A1506" t="s">
        <v>212</v>
      </c>
      <c r="H1506">
        <v>4302</v>
      </c>
      <c r="I1506">
        <v>4302</v>
      </c>
      <c r="J1506" t="s">
        <v>342</v>
      </c>
      <c r="K1506">
        <v>21</v>
      </c>
      <c r="L1506" t="s">
        <v>217</v>
      </c>
      <c r="M1506">
        <v>2023</v>
      </c>
      <c r="N1506" t="s">
        <v>211</v>
      </c>
      <c r="O1506">
        <v>3421074.4109999998</v>
      </c>
      <c r="P1506">
        <v>3421074.4109999998</v>
      </c>
      <c r="Q1506">
        <v>3421074.4109999998</v>
      </c>
      <c r="R1506">
        <v>3421074.4109999998</v>
      </c>
      <c r="S1506">
        <v>3421074.4109999998</v>
      </c>
      <c r="T1506">
        <v>3421074.4109999998</v>
      </c>
      <c r="U1506" t="s">
        <v>214</v>
      </c>
      <c r="V1506">
        <v>0</v>
      </c>
      <c r="W1506">
        <v>0</v>
      </c>
    </row>
    <row r="1507" spans="1:23" x14ac:dyDescent="0.3">
      <c r="A1507" t="s">
        <v>212</v>
      </c>
      <c r="H1507">
        <v>4302</v>
      </c>
      <c r="I1507">
        <v>4302</v>
      </c>
      <c r="J1507" t="s">
        <v>342</v>
      </c>
      <c r="K1507">
        <v>22</v>
      </c>
      <c r="L1507" t="s">
        <v>217</v>
      </c>
      <c r="M1507">
        <v>2023</v>
      </c>
      <c r="N1507" t="s">
        <v>215</v>
      </c>
      <c r="O1507">
        <v>3142875.8990000002</v>
      </c>
      <c r="P1507">
        <v>3142875.8990000002</v>
      </c>
      <c r="Q1507">
        <v>3142875.8990000002</v>
      </c>
      <c r="R1507">
        <v>3142875.8990000002</v>
      </c>
      <c r="S1507">
        <v>3142875.8990000002</v>
      </c>
      <c r="T1507">
        <v>3142875.8990000002</v>
      </c>
      <c r="U1507" t="s">
        <v>214</v>
      </c>
      <c r="V1507">
        <v>0</v>
      </c>
      <c r="W1507">
        <v>0</v>
      </c>
    </row>
    <row r="1508" spans="1:23" x14ac:dyDescent="0.3">
      <c r="A1508" t="s">
        <v>212</v>
      </c>
      <c r="H1508">
        <v>4302</v>
      </c>
      <c r="I1508">
        <v>4302</v>
      </c>
      <c r="J1508" t="s">
        <v>342</v>
      </c>
      <c r="K1508">
        <v>100</v>
      </c>
      <c r="L1508" t="s">
        <v>210</v>
      </c>
      <c r="M1508">
        <v>2022</v>
      </c>
      <c r="N1508" t="s">
        <v>211</v>
      </c>
      <c r="O1508">
        <v>7337.1869999999999</v>
      </c>
      <c r="P1508">
        <v>7337.1869999999999</v>
      </c>
      <c r="Q1508">
        <v>7337.1869999999999</v>
      </c>
      <c r="R1508">
        <v>7337.1869999999999</v>
      </c>
      <c r="S1508">
        <v>7337.1869999999999</v>
      </c>
      <c r="T1508">
        <v>7337.1869999999999</v>
      </c>
      <c r="U1508" t="s">
        <v>214</v>
      </c>
      <c r="V1508">
        <v>0</v>
      </c>
      <c r="W1508">
        <v>0</v>
      </c>
    </row>
    <row r="1509" spans="1:23" x14ac:dyDescent="0.3">
      <c r="A1509" t="s">
        <v>212</v>
      </c>
      <c r="H1509">
        <v>4302</v>
      </c>
      <c r="I1509">
        <v>4302</v>
      </c>
      <c r="J1509" t="s">
        <v>342</v>
      </c>
      <c r="K1509">
        <v>200</v>
      </c>
      <c r="L1509" t="s">
        <v>210</v>
      </c>
      <c r="M1509">
        <v>2022</v>
      </c>
      <c r="N1509" t="s">
        <v>215</v>
      </c>
      <c r="O1509">
        <v>6789.2911999999997</v>
      </c>
      <c r="P1509">
        <v>6789.2911999999997</v>
      </c>
      <c r="Q1509">
        <v>6789.2911999999997</v>
      </c>
      <c r="R1509">
        <v>6789.2911999999997</v>
      </c>
      <c r="S1509">
        <v>6789.2911999999997</v>
      </c>
      <c r="T1509">
        <v>6789.2911999999997</v>
      </c>
      <c r="U1509" t="s">
        <v>214</v>
      </c>
      <c r="V1509">
        <v>0</v>
      </c>
      <c r="W1509">
        <v>0</v>
      </c>
    </row>
    <row r="1510" spans="1:23" x14ac:dyDescent="0.3">
      <c r="A1510" t="s">
        <v>212</v>
      </c>
      <c r="H1510">
        <v>4302</v>
      </c>
      <c r="I1510">
        <v>4302</v>
      </c>
      <c r="J1510" t="s">
        <v>342</v>
      </c>
      <c r="K1510">
        <v>1100</v>
      </c>
      <c r="L1510" t="s">
        <v>216</v>
      </c>
      <c r="M1510">
        <v>2022</v>
      </c>
      <c r="N1510" t="s">
        <v>211</v>
      </c>
      <c r="O1510">
        <v>7337.1869999999999</v>
      </c>
      <c r="P1510">
        <v>7337.1869999999999</v>
      </c>
      <c r="Q1510">
        <v>7337.1869999999999</v>
      </c>
      <c r="R1510">
        <v>7337.1869999999999</v>
      </c>
      <c r="S1510">
        <v>7337.1869999999999</v>
      </c>
      <c r="T1510">
        <v>7337.1869999999999</v>
      </c>
      <c r="U1510" t="s">
        <v>214</v>
      </c>
      <c r="V1510">
        <v>0</v>
      </c>
      <c r="W1510">
        <v>0</v>
      </c>
    </row>
    <row r="1511" spans="1:23" x14ac:dyDescent="0.3">
      <c r="A1511" t="s">
        <v>212</v>
      </c>
      <c r="H1511">
        <v>4302</v>
      </c>
      <c r="I1511">
        <v>4302</v>
      </c>
      <c r="J1511" t="s">
        <v>342</v>
      </c>
      <c r="K1511">
        <v>1200</v>
      </c>
      <c r="L1511" t="s">
        <v>216</v>
      </c>
      <c r="M1511">
        <v>2022</v>
      </c>
      <c r="N1511" t="s">
        <v>215</v>
      </c>
      <c r="O1511">
        <v>6789.2911999999997</v>
      </c>
      <c r="P1511">
        <v>6789.2911999999997</v>
      </c>
      <c r="Q1511">
        <v>6789.2911999999997</v>
      </c>
      <c r="R1511">
        <v>6789.2911999999997</v>
      </c>
      <c r="S1511">
        <v>6789.2911999999997</v>
      </c>
      <c r="T1511">
        <v>6789.2911999999997</v>
      </c>
      <c r="U1511" t="s">
        <v>214</v>
      </c>
      <c r="V1511">
        <v>0</v>
      </c>
      <c r="W1511">
        <v>0</v>
      </c>
    </row>
    <row r="1512" spans="1:23" x14ac:dyDescent="0.3">
      <c r="A1512" t="s">
        <v>212</v>
      </c>
      <c r="H1512">
        <v>4302</v>
      </c>
      <c r="I1512">
        <v>4302</v>
      </c>
      <c r="J1512" t="s">
        <v>342</v>
      </c>
      <c r="K1512">
        <v>2100</v>
      </c>
      <c r="L1512" t="s">
        <v>217</v>
      </c>
      <c r="M1512">
        <v>2022</v>
      </c>
      <c r="N1512" t="s">
        <v>211</v>
      </c>
      <c r="O1512">
        <v>3045837.5109999999</v>
      </c>
      <c r="P1512">
        <v>3045837.5109999999</v>
      </c>
      <c r="Q1512">
        <v>3045837.5109999999</v>
      </c>
      <c r="R1512">
        <v>3045837.5109999999</v>
      </c>
      <c r="S1512">
        <v>3045837.5109999999</v>
      </c>
      <c r="T1512">
        <v>3045837.5109999999</v>
      </c>
      <c r="U1512" t="s">
        <v>214</v>
      </c>
      <c r="V1512">
        <v>0</v>
      </c>
      <c r="W1512">
        <v>0</v>
      </c>
    </row>
    <row r="1513" spans="1:23" x14ac:dyDescent="0.3">
      <c r="A1513" t="s">
        <v>212</v>
      </c>
      <c r="H1513">
        <v>4302</v>
      </c>
      <c r="I1513">
        <v>4302</v>
      </c>
      <c r="J1513" t="s">
        <v>342</v>
      </c>
      <c r="K1513">
        <v>2200</v>
      </c>
      <c r="L1513" t="s">
        <v>217</v>
      </c>
      <c r="M1513">
        <v>2022</v>
      </c>
      <c r="N1513" t="s">
        <v>215</v>
      </c>
      <c r="O1513">
        <v>2794505.5129999998</v>
      </c>
      <c r="P1513">
        <v>2794505.5129999998</v>
      </c>
      <c r="Q1513">
        <v>2794505.5129999998</v>
      </c>
      <c r="R1513">
        <v>2794505.5129999998</v>
      </c>
      <c r="S1513">
        <v>2794505.5129999998</v>
      </c>
      <c r="T1513">
        <v>2794505.5129999998</v>
      </c>
      <c r="U1513" t="s">
        <v>214</v>
      </c>
      <c r="V1513">
        <v>0</v>
      </c>
      <c r="W1513">
        <v>0</v>
      </c>
    </row>
    <row r="1514" spans="1:23" x14ac:dyDescent="0.3">
      <c r="A1514" t="s">
        <v>212</v>
      </c>
      <c r="H1514">
        <v>4400</v>
      </c>
      <c r="I1514">
        <v>4400</v>
      </c>
      <c r="J1514" t="s">
        <v>343</v>
      </c>
      <c r="K1514">
        <v>1</v>
      </c>
      <c r="L1514" t="s">
        <v>210</v>
      </c>
      <c r="M1514">
        <v>2023</v>
      </c>
      <c r="N1514" t="s">
        <v>211</v>
      </c>
      <c r="O1514">
        <v>12490.374</v>
      </c>
      <c r="P1514">
        <v>12490.374</v>
      </c>
      <c r="Q1514">
        <v>12490.374</v>
      </c>
      <c r="R1514">
        <v>12490.374</v>
      </c>
      <c r="S1514">
        <v>12490.374</v>
      </c>
      <c r="T1514">
        <v>12490.374</v>
      </c>
      <c r="U1514" t="s">
        <v>214</v>
      </c>
      <c r="V1514">
        <v>0</v>
      </c>
      <c r="W1514">
        <v>0</v>
      </c>
    </row>
    <row r="1515" spans="1:23" x14ac:dyDescent="0.3">
      <c r="A1515" t="s">
        <v>212</v>
      </c>
      <c r="H1515">
        <v>4400</v>
      </c>
      <c r="I1515">
        <v>4400</v>
      </c>
      <c r="J1515" t="s">
        <v>343</v>
      </c>
      <c r="K1515">
        <v>2</v>
      </c>
      <c r="L1515" t="s">
        <v>210</v>
      </c>
      <c r="M1515">
        <v>2023</v>
      </c>
      <c r="N1515" t="s">
        <v>215</v>
      </c>
      <c r="O1515">
        <v>11506.675999999999</v>
      </c>
      <c r="P1515">
        <v>11506.675999999999</v>
      </c>
      <c r="Q1515">
        <v>11506.675999999999</v>
      </c>
      <c r="R1515">
        <v>11506.675999999999</v>
      </c>
      <c r="S1515">
        <v>11506.675999999999</v>
      </c>
      <c r="T1515">
        <v>11506.675999999999</v>
      </c>
      <c r="U1515" t="s">
        <v>214</v>
      </c>
      <c r="V1515">
        <v>0</v>
      </c>
      <c r="W1515">
        <v>0</v>
      </c>
    </row>
    <row r="1516" spans="1:23" x14ac:dyDescent="0.3">
      <c r="A1516" t="s">
        <v>212</v>
      </c>
      <c r="H1516">
        <v>4400</v>
      </c>
      <c r="I1516">
        <v>4400</v>
      </c>
      <c r="J1516" t="s">
        <v>343</v>
      </c>
      <c r="K1516">
        <v>11</v>
      </c>
      <c r="L1516" t="s">
        <v>216</v>
      </c>
      <c r="M1516">
        <v>2023</v>
      </c>
      <c r="N1516" t="s">
        <v>211</v>
      </c>
      <c r="O1516">
        <v>12490.374</v>
      </c>
      <c r="P1516">
        <v>12490.374</v>
      </c>
      <c r="Q1516">
        <v>12490.374</v>
      </c>
      <c r="R1516">
        <v>12490.374</v>
      </c>
      <c r="S1516">
        <v>12490.374</v>
      </c>
      <c r="T1516">
        <v>12490.374</v>
      </c>
      <c r="U1516" t="s">
        <v>214</v>
      </c>
      <c r="V1516">
        <v>0</v>
      </c>
      <c r="W1516">
        <v>0</v>
      </c>
    </row>
    <row r="1517" spans="1:23" x14ac:dyDescent="0.3">
      <c r="A1517" t="s">
        <v>212</v>
      </c>
      <c r="H1517">
        <v>4400</v>
      </c>
      <c r="I1517">
        <v>4400</v>
      </c>
      <c r="J1517" t="s">
        <v>343</v>
      </c>
      <c r="K1517">
        <v>12</v>
      </c>
      <c r="L1517" t="s">
        <v>216</v>
      </c>
      <c r="M1517">
        <v>2023</v>
      </c>
      <c r="N1517" t="s">
        <v>215</v>
      </c>
      <c r="O1517">
        <v>11506.675999999999</v>
      </c>
      <c r="P1517">
        <v>11506.675999999999</v>
      </c>
      <c r="Q1517">
        <v>11506.675999999999</v>
      </c>
      <c r="R1517">
        <v>11506.675999999999</v>
      </c>
      <c r="S1517">
        <v>11506.675999999999</v>
      </c>
      <c r="T1517">
        <v>11506.675999999999</v>
      </c>
      <c r="U1517" t="s">
        <v>214</v>
      </c>
      <c r="V1517">
        <v>0</v>
      </c>
      <c r="W1517">
        <v>0</v>
      </c>
    </row>
    <row r="1518" spans="1:23" x14ac:dyDescent="0.3">
      <c r="A1518" t="s">
        <v>212</v>
      </c>
      <c r="H1518">
        <v>4400</v>
      </c>
      <c r="I1518">
        <v>4400</v>
      </c>
      <c r="J1518" t="s">
        <v>343</v>
      </c>
      <c r="K1518">
        <v>21</v>
      </c>
      <c r="L1518" t="s">
        <v>217</v>
      </c>
      <c r="M1518">
        <v>2023</v>
      </c>
      <c r="N1518" t="s">
        <v>211</v>
      </c>
      <c r="O1518">
        <v>3421074.4109999998</v>
      </c>
      <c r="P1518">
        <v>3421074.4109999998</v>
      </c>
      <c r="Q1518">
        <v>3421074.4109999998</v>
      </c>
      <c r="R1518">
        <v>3421074.4109999998</v>
      </c>
      <c r="S1518">
        <v>3421074.4109999998</v>
      </c>
      <c r="T1518">
        <v>3421074.4109999998</v>
      </c>
      <c r="U1518" t="s">
        <v>214</v>
      </c>
      <c r="V1518">
        <v>0</v>
      </c>
      <c r="W1518">
        <v>0</v>
      </c>
    </row>
    <row r="1519" spans="1:23" x14ac:dyDescent="0.3">
      <c r="A1519" t="s">
        <v>212</v>
      </c>
      <c r="H1519">
        <v>4400</v>
      </c>
      <c r="I1519">
        <v>4400</v>
      </c>
      <c r="J1519" t="s">
        <v>343</v>
      </c>
      <c r="K1519">
        <v>22</v>
      </c>
      <c r="L1519" t="s">
        <v>217</v>
      </c>
      <c r="M1519">
        <v>2023</v>
      </c>
      <c r="N1519" t="s">
        <v>215</v>
      </c>
      <c r="O1519">
        <v>3142875.8990000002</v>
      </c>
      <c r="P1519">
        <v>3142875.8990000002</v>
      </c>
      <c r="Q1519">
        <v>3142875.8990000002</v>
      </c>
      <c r="R1519">
        <v>3142875.8990000002</v>
      </c>
      <c r="S1519">
        <v>3142875.8990000002</v>
      </c>
      <c r="T1519">
        <v>3142875.8990000002</v>
      </c>
      <c r="U1519" t="s">
        <v>214</v>
      </c>
      <c r="V1519">
        <v>0</v>
      </c>
      <c r="W1519">
        <v>0</v>
      </c>
    </row>
    <row r="1520" spans="1:23" x14ac:dyDescent="0.3">
      <c r="A1520" t="s">
        <v>212</v>
      </c>
      <c r="H1520">
        <v>4400</v>
      </c>
      <c r="I1520">
        <v>4400</v>
      </c>
      <c r="J1520" t="s">
        <v>343</v>
      </c>
      <c r="K1520">
        <v>100</v>
      </c>
      <c r="L1520" t="s">
        <v>210</v>
      </c>
      <c r="M1520">
        <v>2022</v>
      </c>
      <c r="N1520" t="s">
        <v>211</v>
      </c>
      <c r="O1520">
        <v>7337.1869999999999</v>
      </c>
      <c r="P1520">
        <v>7337.1869999999999</v>
      </c>
      <c r="Q1520">
        <v>7337.1869999999999</v>
      </c>
      <c r="R1520">
        <v>7337.1869999999999</v>
      </c>
      <c r="S1520">
        <v>7337.1869999999999</v>
      </c>
      <c r="T1520">
        <v>7337.1869999999999</v>
      </c>
      <c r="U1520" t="s">
        <v>214</v>
      </c>
      <c r="V1520">
        <v>0</v>
      </c>
      <c r="W1520">
        <v>0</v>
      </c>
    </row>
    <row r="1521" spans="1:23" x14ac:dyDescent="0.3">
      <c r="A1521" t="s">
        <v>212</v>
      </c>
      <c r="H1521">
        <v>4400</v>
      </c>
      <c r="I1521">
        <v>4400</v>
      </c>
      <c r="J1521" t="s">
        <v>343</v>
      </c>
      <c r="K1521">
        <v>200</v>
      </c>
      <c r="L1521" t="s">
        <v>210</v>
      </c>
      <c r="M1521">
        <v>2022</v>
      </c>
      <c r="N1521" t="s">
        <v>215</v>
      </c>
      <c r="O1521">
        <v>6789.2911999999997</v>
      </c>
      <c r="P1521">
        <v>6789.2911999999997</v>
      </c>
      <c r="Q1521">
        <v>6789.2911999999997</v>
      </c>
      <c r="R1521">
        <v>6789.2911999999997</v>
      </c>
      <c r="S1521">
        <v>6789.2911999999997</v>
      </c>
      <c r="T1521">
        <v>6789.2911999999997</v>
      </c>
      <c r="U1521" t="s">
        <v>214</v>
      </c>
      <c r="V1521">
        <v>0</v>
      </c>
      <c r="W1521">
        <v>0</v>
      </c>
    </row>
    <row r="1522" spans="1:23" x14ac:dyDescent="0.3">
      <c r="A1522" t="s">
        <v>212</v>
      </c>
      <c r="H1522">
        <v>4400</v>
      </c>
      <c r="I1522">
        <v>4400</v>
      </c>
      <c r="J1522" t="s">
        <v>343</v>
      </c>
      <c r="K1522">
        <v>1100</v>
      </c>
      <c r="L1522" t="s">
        <v>216</v>
      </c>
      <c r="M1522">
        <v>2022</v>
      </c>
      <c r="N1522" t="s">
        <v>211</v>
      </c>
      <c r="O1522">
        <v>7337.1869999999999</v>
      </c>
      <c r="P1522">
        <v>7337.1869999999999</v>
      </c>
      <c r="Q1522">
        <v>7337.1869999999999</v>
      </c>
      <c r="R1522">
        <v>7337.1869999999999</v>
      </c>
      <c r="S1522">
        <v>7337.1869999999999</v>
      </c>
      <c r="T1522">
        <v>7337.1869999999999</v>
      </c>
      <c r="U1522" t="s">
        <v>214</v>
      </c>
      <c r="V1522">
        <v>0</v>
      </c>
      <c r="W1522">
        <v>0</v>
      </c>
    </row>
    <row r="1523" spans="1:23" x14ac:dyDescent="0.3">
      <c r="A1523" t="s">
        <v>212</v>
      </c>
      <c r="H1523">
        <v>4400</v>
      </c>
      <c r="I1523">
        <v>4400</v>
      </c>
      <c r="J1523" t="s">
        <v>343</v>
      </c>
      <c r="K1523">
        <v>1200</v>
      </c>
      <c r="L1523" t="s">
        <v>216</v>
      </c>
      <c r="M1523">
        <v>2022</v>
      </c>
      <c r="N1523" t="s">
        <v>215</v>
      </c>
      <c r="O1523">
        <v>6789.2911999999997</v>
      </c>
      <c r="P1523">
        <v>6789.2911999999997</v>
      </c>
      <c r="Q1523">
        <v>6789.2911999999997</v>
      </c>
      <c r="R1523">
        <v>6789.2911999999997</v>
      </c>
      <c r="S1523">
        <v>6789.2911999999997</v>
      </c>
      <c r="T1523">
        <v>6789.2911999999997</v>
      </c>
      <c r="U1523" t="s">
        <v>214</v>
      </c>
      <c r="V1523">
        <v>0</v>
      </c>
      <c r="W1523">
        <v>0</v>
      </c>
    </row>
    <row r="1524" spans="1:23" x14ac:dyDescent="0.3">
      <c r="A1524" t="s">
        <v>212</v>
      </c>
      <c r="H1524">
        <v>4400</v>
      </c>
      <c r="I1524">
        <v>4400</v>
      </c>
      <c r="J1524" t="s">
        <v>343</v>
      </c>
      <c r="K1524">
        <v>2100</v>
      </c>
      <c r="L1524" t="s">
        <v>217</v>
      </c>
      <c r="M1524">
        <v>2022</v>
      </c>
      <c r="N1524" t="s">
        <v>211</v>
      </c>
      <c r="O1524">
        <v>3045837.5109999999</v>
      </c>
      <c r="P1524">
        <v>3045837.5109999999</v>
      </c>
      <c r="Q1524">
        <v>3045837.5109999999</v>
      </c>
      <c r="R1524">
        <v>3045837.5109999999</v>
      </c>
      <c r="S1524">
        <v>3045837.5109999999</v>
      </c>
      <c r="T1524">
        <v>3045837.5109999999</v>
      </c>
      <c r="U1524" t="s">
        <v>214</v>
      </c>
      <c r="V1524">
        <v>0</v>
      </c>
      <c r="W1524">
        <v>0</v>
      </c>
    </row>
    <row r="1525" spans="1:23" x14ac:dyDescent="0.3">
      <c r="A1525" t="s">
        <v>212</v>
      </c>
      <c r="H1525">
        <v>4400</v>
      </c>
      <c r="I1525">
        <v>4400</v>
      </c>
      <c r="J1525" t="s">
        <v>343</v>
      </c>
      <c r="K1525">
        <v>2200</v>
      </c>
      <c r="L1525" t="s">
        <v>217</v>
      </c>
      <c r="M1525">
        <v>2022</v>
      </c>
      <c r="N1525" t="s">
        <v>215</v>
      </c>
      <c r="O1525">
        <v>2794505.5129999998</v>
      </c>
      <c r="P1525">
        <v>2794505.5129999998</v>
      </c>
      <c r="Q1525">
        <v>2794505.5129999998</v>
      </c>
      <c r="R1525">
        <v>2794505.5129999998</v>
      </c>
      <c r="S1525">
        <v>2794505.5129999998</v>
      </c>
      <c r="T1525">
        <v>2794505.5129999998</v>
      </c>
      <c r="U1525" t="s">
        <v>214</v>
      </c>
      <c r="V1525">
        <v>0</v>
      </c>
      <c r="W1525">
        <v>0</v>
      </c>
    </row>
    <row r="1526" spans="1:23" x14ac:dyDescent="0.3">
      <c r="A1526" t="s">
        <v>212</v>
      </c>
      <c r="H1526">
        <v>4420</v>
      </c>
      <c r="I1526">
        <v>4420</v>
      </c>
      <c r="J1526" t="s">
        <v>344</v>
      </c>
      <c r="K1526">
        <v>1</v>
      </c>
      <c r="L1526" t="s">
        <v>210</v>
      </c>
      <c r="M1526">
        <v>2023</v>
      </c>
      <c r="N1526" t="s">
        <v>211</v>
      </c>
      <c r="O1526">
        <v>12490.374</v>
      </c>
      <c r="P1526">
        <v>12490.374</v>
      </c>
      <c r="Q1526">
        <v>12490.374</v>
      </c>
      <c r="R1526">
        <v>12490.374</v>
      </c>
      <c r="S1526">
        <v>12490.374</v>
      </c>
      <c r="T1526">
        <v>12490.374</v>
      </c>
      <c r="U1526" t="s">
        <v>214</v>
      </c>
      <c r="V1526">
        <v>0</v>
      </c>
      <c r="W1526">
        <v>0</v>
      </c>
    </row>
    <row r="1527" spans="1:23" x14ac:dyDescent="0.3">
      <c r="A1527" t="s">
        <v>212</v>
      </c>
      <c r="H1527">
        <v>4420</v>
      </c>
      <c r="I1527">
        <v>4420</v>
      </c>
      <c r="J1527" t="s">
        <v>344</v>
      </c>
      <c r="K1527">
        <v>2</v>
      </c>
      <c r="L1527" t="s">
        <v>210</v>
      </c>
      <c r="M1527">
        <v>2023</v>
      </c>
      <c r="N1527" t="s">
        <v>215</v>
      </c>
      <c r="O1527">
        <v>11506.675999999999</v>
      </c>
      <c r="P1527">
        <v>11506.675999999999</v>
      </c>
      <c r="Q1527">
        <v>11506.675999999999</v>
      </c>
      <c r="R1527">
        <v>11506.675999999999</v>
      </c>
      <c r="S1527">
        <v>11506.675999999999</v>
      </c>
      <c r="T1527">
        <v>11506.675999999999</v>
      </c>
      <c r="U1527" t="s">
        <v>214</v>
      </c>
      <c r="V1527">
        <v>0</v>
      </c>
      <c r="W1527">
        <v>0</v>
      </c>
    </row>
    <row r="1528" spans="1:23" x14ac:dyDescent="0.3">
      <c r="A1528" t="s">
        <v>212</v>
      </c>
      <c r="H1528">
        <v>4420</v>
      </c>
      <c r="I1528">
        <v>4420</v>
      </c>
      <c r="J1528" t="s">
        <v>344</v>
      </c>
      <c r="K1528">
        <v>11</v>
      </c>
      <c r="L1528" t="s">
        <v>216</v>
      </c>
      <c r="M1528">
        <v>2023</v>
      </c>
      <c r="N1528" t="s">
        <v>211</v>
      </c>
      <c r="O1528">
        <v>12490.374</v>
      </c>
      <c r="P1528">
        <v>12490.374</v>
      </c>
      <c r="Q1528">
        <v>12490.374</v>
      </c>
      <c r="R1528">
        <v>12490.374</v>
      </c>
      <c r="S1528">
        <v>12490.374</v>
      </c>
      <c r="T1528">
        <v>12490.374</v>
      </c>
      <c r="U1528" t="s">
        <v>214</v>
      </c>
      <c r="V1528">
        <v>0</v>
      </c>
      <c r="W1528">
        <v>0</v>
      </c>
    </row>
    <row r="1529" spans="1:23" x14ac:dyDescent="0.3">
      <c r="A1529" t="s">
        <v>212</v>
      </c>
      <c r="H1529">
        <v>4420</v>
      </c>
      <c r="I1529">
        <v>4420</v>
      </c>
      <c r="J1529" t="s">
        <v>344</v>
      </c>
      <c r="K1529">
        <v>12</v>
      </c>
      <c r="L1529" t="s">
        <v>216</v>
      </c>
      <c r="M1529">
        <v>2023</v>
      </c>
      <c r="N1529" t="s">
        <v>215</v>
      </c>
      <c r="O1529">
        <v>11506.675999999999</v>
      </c>
      <c r="P1529">
        <v>11506.675999999999</v>
      </c>
      <c r="Q1529">
        <v>11506.675999999999</v>
      </c>
      <c r="R1529">
        <v>11506.675999999999</v>
      </c>
      <c r="S1529">
        <v>11506.675999999999</v>
      </c>
      <c r="T1529">
        <v>11506.675999999999</v>
      </c>
      <c r="U1529" t="s">
        <v>214</v>
      </c>
      <c r="V1529">
        <v>0</v>
      </c>
      <c r="W1529">
        <v>0</v>
      </c>
    </row>
    <row r="1530" spans="1:23" x14ac:dyDescent="0.3">
      <c r="A1530" t="s">
        <v>212</v>
      </c>
      <c r="H1530">
        <v>4420</v>
      </c>
      <c r="I1530">
        <v>4420</v>
      </c>
      <c r="J1530" t="s">
        <v>344</v>
      </c>
      <c r="K1530">
        <v>21</v>
      </c>
      <c r="L1530" t="s">
        <v>217</v>
      </c>
      <c r="M1530">
        <v>2023</v>
      </c>
      <c r="N1530" t="s">
        <v>211</v>
      </c>
      <c r="O1530">
        <v>3421074.4109999998</v>
      </c>
      <c r="P1530">
        <v>3421074.4109999998</v>
      </c>
      <c r="Q1530">
        <v>3421074.4109999998</v>
      </c>
      <c r="R1530">
        <v>3421074.4109999998</v>
      </c>
      <c r="S1530">
        <v>3421074.4109999998</v>
      </c>
      <c r="T1530">
        <v>3421074.4109999998</v>
      </c>
      <c r="U1530" t="s">
        <v>214</v>
      </c>
      <c r="V1530">
        <v>0</v>
      </c>
      <c r="W1530">
        <v>0</v>
      </c>
    </row>
    <row r="1531" spans="1:23" x14ac:dyDescent="0.3">
      <c r="A1531" t="s">
        <v>212</v>
      </c>
      <c r="H1531">
        <v>4420</v>
      </c>
      <c r="I1531">
        <v>4420</v>
      </c>
      <c r="J1531" t="s">
        <v>344</v>
      </c>
      <c r="K1531">
        <v>22</v>
      </c>
      <c r="L1531" t="s">
        <v>217</v>
      </c>
      <c r="M1531">
        <v>2023</v>
      </c>
      <c r="N1531" t="s">
        <v>215</v>
      </c>
      <c r="O1531">
        <v>3142875.8990000002</v>
      </c>
      <c r="P1531">
        <v>3142875.8990000002</v>
      </c>
      <c r="Q1531">
        <v>3142875.8990000002</v>
      </c>
      <c r="R1531">
        <v>3142875.8990000002</v>
      </c>
      <c r="S1531">
        <v>3142875.8990000002</v>
      </c>
      <c r="T1531">
        <v>3142875.8990000002</v>
      </c>
      <c r="U1531" t="s">
        <v>214</v>
      </c>
      <c r="V1531">
        <v>0</v>
      </c>
      <c r="W1531">
        <v>0</v>
      </c>
    </row>
    <row r="1532" spans="1:23" x14ac:dyDescent="0.3">
      <c r="A1532" t="s">
        <v>212</v>
      </c>
      <c r="H1532">
        <v>4420</v>
      </c>
      <c r="I1532">
        <v>4420</v>
      </c>
      <c r="J1532" t="s">
        <v>344</v>
      </c>
      <c r="K1532">
        <v>100</v>
      </c>
      <c r="L1532" t="s">
        <v>210</v>
      </c>
      <c r="M1532">
        <v>2022</v>
      </c>
      <c r="N1532" t="s">
        <v>211</v>
      </c>
      <c r="O1532">
        <v>7337.1869999999999</v>
      </c>
      <c r="P1532">
        <v>7337.1869999999999</v>
      </c>
      <c r="Q1532">
        <v>7337.1869999999999</v>
      </c>
      <c r="R1532">
        <v>7337.1869999999999</v>
      </c>
      <c r="S1532">
        <v>7337.1869999999999</v>
      </c>
      <c r="T1532">
        <v>7337.1869999999999</v>
      </c>
      <c r="U1532" t="s">
        <v>214</v>
      </c>
      <c r="V1532">
        <v>0</v>
      </c>
      <c r="W1532">
        <v>0</v>
      </c>
    </row>
    <row r="1533" spans="1:23" x14ac:dyDescent="0.3">
      <c r="A1533" t="s">
        <v>212</v>
      </c>
      <c r="H1533">
        <v>4420</v>
      </c>
      <c r="I1533">
        <v>4420</v>
      </c>
      <c r="J1533" t="s">
        <v>344</v>
      </c>
      <c r="K1533">
        <v>200</v>
      </c>
      <c r="L1533" t="s">
        <v>210</v>
      </c>
      <c r="M1533">
        <v>2022</v>
      </c>
      <c r="N1533" t="s">
        <v>215</v>
      </c>
      <c r="O1533">
        <v>6789.2911999999997</v>
      </c>
      <c r="P1533">
        <v>6789.2911999999997</v>
      </c>
      <c r="Q1533">
        <v>6789.2911999999997</v>
      </c>
      <c r="R1533">
        <v>6789.2911999999997</v>
      </c>
      <c r="S1533">
        <v>6789.2911999999997</v>
      </c>
      <c r="T1533">
        <v>6789.2911999999997</v>
      </c>
      <c r="U1533" t="s">
        <v>214</v>
      </c>
      <c r="V1533">
        <v>0</v>
      </c>
      <c r="W1533">
        <v>0</v>
      </c>
    </row>
    <row r="1534" spans="1:23" x14ac:dyDescent="0.3">
      <c r="A1534" t="s">
        <v>212</v>
      </c>
      <c r="H1534">
        <v>4420</v>
      </c>
      <c r="I1534">
        <v>4420</v>
      </c>
      <c r="J1534" t="s">
        <v>344</v>
      </c>
      <c r="K1534">
        <v>1100</v>
      </c>
      <c r="L1534" t="s">
        <v>216</v>
      </c>
      <c r="M1534">
        <v>2022</v>
      </c>
      <c r="N1534" t="s">
        <v>211</v>
      </c>
      <c r="O1534">
        <v>7337.1869999999999</v>
      </c>
      <c r="P1534">
        <v>7337.1869999999999</v>
      </c>
      <c r="Q1534">
        <v>7337.1869999999999</v>
      </c>
      <c r="R1534">
        <v>7337.1869999999999</v>
      </c>
      <c r="S1534">
        <v>7337.1869999999999</v>
      </c>
      <c r="T1534">
        <v>7337.1869999999999</v>
      </c>
      <c r="U1534" t="s">
        <v>214</v>
      </c>
      <c r="V1534">
        <v>0</v>
      </c>
      <c r="W1534">
        <v>0</v>
      </c>
    </row>
    <row r="1535" spans="1:23" x14ac:dyDescent="0.3">
      <c r="A1535" t="s">
        <v>212</v>
      </c>
      <c r="H1535">
        <v>4420</v>
      </c>
      <c r="I1535">
        <v>4420</v>
      </c>
      <c r="J1535" t="s">
        <v>344</v>
      </c>
      <c r="K1535">
        <v>1200</v>
      </c>
      <c r="L1535" t="s">
        <v>216</v>
      </c>
      <c r="M1535">
        <v>2022</v>
      </c>
      <c r="N1535" t="s">
        <v>215</v>
      </c>
      <c r="O1535">
        <v>6789.2911999999997</v>
      </c>
      <c r="P1535">
        <v>6789.2911999999997</v>
      </c>
      <c r="Q1535">
        <v>6789.2911999999997</v>
      </c>
      <c r="R1535">
        <v>6789.2911999999997</v>
      </c>
      <c r="S1535">
        <v>6789.2911999999997</v>
      </c>
      <c r="T1535">
        <v>6789.2911999999997</v>
      </c>
      <c r="U1535" t="s">
        <v>214</v>
      </c>
      <c r="V1535">
        <v>0</v>
      </c>
      <c r="W1535">
        <v>0</v>
      </c>
    </row>
    <row r="1536" spans="1:23" x14ac:dyDescent="0.3">
      <c r="A1536" t="s">
        <v>212</v>
      </c>
      <c r="H1536">
        <v>4420</v>
      </c>
      <c r="I1536">
        <v>4420</v>
      </c>
      <c r="J1536" t="s">
        <v>344</v>
      </c>
      <c r="K1536">
        <v>2100</v>
      </c>
      <c r="L1536" t="s">
        <v>217</v>
      </c>
      <c r="M1536">
        <v>2022</v>
      </c>
      <c r="N1536" t="s">
        <v>211</v>
      </c>
      <c r="O1536">
        <v>3045837.5109999999</v>
      </c>
      <c r="P1536">
        <v>3045837.5109999999</v>
      </c>
      <c r="Q1536">
        <v>3045837.5109999999</v>
      </c>
      <c r="R1536">
        <v>3045837.5109999999</v>
      </c>
      <c r="S1536">
        <v>3045837.5109999999</v>
      </c>
      <c r="T1536">
        <v>3045837.5109999999</v>
      </c>
      <c r="U1536" t="s">
        <v>214</v>
      </c>
      <c r="V1536">
        <v>0</v>
      </c>
      <c r="W1536">
        <v>0</v>
      </c>
    </row>
    <row r="1537" spans="1:23" x14ac:dyDescent="0.3">
      <c r="A1537" t="s">
        <v>212</v>
      </c>
      <c r="H1537">
        <v>4420</v>
      </c>
      <c r="I1537">
        <v>4420</v>
      </c>
      <c r="J1537" t="s">
        <v>344</v>
      </c>
      <c r="K1537">
        <v>2200</v>
      </c>
      <c r="L1537" t="s">
        <v>217</v>
      </c>
      <c r="M1537">
        <v>2022</v>
      </c>
      <c r="N1537" t="s">
        <v>215</v>
      </c>
      <c r="O1537">
        <v>2794505.5129999998</v>
      </c>
      <c r="P1537">
        <v>2794505.5129999998</v>
      </c>
      <c r="Q1537">
        <v>2794505.5129999998</v>
      </c>
      <c r="R1537">
        <v>2794505.5129999998</v>
      </c>
      <c r="S1537">
        <v>2794505.5129999998</v>
      </c>
      <c r="T1537">
        <v>2794505.5129999998</v>
      </c>
      <c r="U1537" t="s">
        <v>214</v>
      </c>
      <c r="V1537">
        <v>0</v>
      </c>
      <c r="W1537">
        <v>0</v>
      </c>
    </row>
    <row r="1538" spans="1:23" x14ac:dyDescent="0.3">
      <c r="A1538" t="s">
        <v>212</v>
      </c>
      <c r="H1538">
        <v>5509</v>
      </c>
      <c r="I1538">
        <v>5509</v>
      </c>
      <c r="J1538" t="s">
        <v>345</v>
      </c>
      <c r="K1538">
        <v>1</v>
      </c>
      <c r="L1538" t="s">
        <v>210</v>
      </c>
      <c r="M1538">
        <v>2023</v>
      </c>
      <c r="N1538" t="s">
        <v>211</v>
      </c>
      <c r="O1538">
        <v>12490.374</v>
      </c>
      <c r="P1538">
        <v>12490.374</v>
      </c>
      <c r="Q1538">
        <v>12490.374</v>
      </c>
      <c r="R1538">
        <v>12490.374</v>
      </c>
      <c r="S1538">
        <v>12490.374</v>
      </c>
      <c r="T1538">
        <v>12490.374</v>
      </c>
      <c r="U1538" t="s">
        <v>214</v>
      </c>
      <c r="V1538">
        <v>45.8</v>
      </c>
      <c r="W1538">
        <v>45.8</v>
      </c>
    </row>
    <row r="1539" spans="1:23" x14ac:dyDescent="0.3">
      <c r="A1539" t="s">
        <v>212</v>
      </c>
      <c r="H1539">
        <v>5509</v>
      </c>
      <c r="I1539">
        <v>5509</v>
      </c>
      <c r="J1539" t="s">
        <v>345</v>
      </c>
      <c r="K1539">
        <v>2</v>
      </c>
      <c r="L1539" t="s">
        <v>210</v>
      </c>
      <c r="M1539">
        <v>2023</v>
      </c>
      <c r="N1539" t="s">
        <v>215</v>
      </c>
      <c r="O1539">
        <v>11506.675999999999</v>
      </c>
      <c r="P1539">
        <v>11506.675999999999</v>
      </c>
      <c r="Q1539">
        <v>11506.675999999999</v>
      </c>
      <c r="R1539">
        <v>11506.675999999999</v>
      </c>
      <c r="S1539">
        <v>11506.675999999999</v>
      </c>
      <c r="T1539">
        <v>11506.675999999999</v>
      </c>
      <c r="U1539" t="s">
        <v>214</v>
      </c>
      <c r="V1539">
        <v>42.379938930000002</v>
      </c>
      <c r="W1539">
        <v>42.379938930000002</v>
      </c>
    </row>
    <row r="1540" spans="1:23" x14ac:dyDescent="0.3">
      <c r="A1540" t="s">
        <v>212</v>
      </c>
      <c r="H1540">
        <v>5509</v>
      </c>
      <c r="I1540">
        <v>5509</v>
      </c>
      <c r="J1540" t="s">
        <v>345</v>
      </c>
      <c r="K1540">
        <v>11</v>
      </c>
      <c r="L1540" t="s">
        <v>216</v>
      </c>
      <c r="M1540">
        <v>2023</v>
      </c>
      <c r="N1540" t="s">
        <v>211</v>
      </c>
      <c r="O1540">
        <v>12490.374</v>
      </c>
      <c r="P1540">
        <v>12490.374</v>
      </c>
      <c r="Q1540">
        <v>12490.374</v>
      </c>
      <c r="R1540">
        <v>12490.374</v>
      </c>
      <c r="S1540">
        <v>12490.374</v>
      </c>
      <c r="T1540">
        <v>12490.374</v>
      </c>
      <c r="U1540" t="s">
        <v>214</v>
      </c>
      <c r="V1540">
        <v>45.8</v>
      </c>
      <c r="W1540">
        <v>45.8</v>
      </c>
    </row>
    <row r="1541" spans="1:23" x14ac:dyDescent="0.3">
      <c r="A1541" t="s">
        <v>212</v>
      </c>
      <c r="H1541">
        <v>5509</v>
      </c>
      <c r="I1541">
        <v>5509</v>
      </c>
      <c r="J1541" t="s">
        <v>345</v>
      </c>
      <c r="K1541">
        <v>12</v>
      </c>
      <c r="L1541" t="s">
        <v>216</v>
      </c>
      <c r="M1541">
        <v>2023</v>
      </c>
      <c r="N1541" t="s">
        <v>215</v>
      </c>
      <c r="O1541">
        <v>11506.675999999999</v>
      </c>
      <c r="P1541">
        <v>11506.675999999999</v>
      </c>
      <c r="Q1541">
        <v>11506.675999999999</v>
      </c>
      <c r="R1541">
        <v>11506.675999999999</v>
      </c>
      <c r="S1541">
        <v>11506.675999999999</v>
      </c>
      <c r="T1541">
        <v>11506.675999999999</v>
      </c>
      <c r="U1541" t="s">
        <v>214</v>
      </c>
      <c r="V1541">
        <v>42.379938930000002</v>
      </c>
      <c r="W1541">
        <v>42.379938930000002</v>
      </c>
    </row>
    <row r="1542" spans="1:23" x14ac:dyDescent="0.3">
      <c r="A1542" t="s">
        <v>212</v>
      </c>
      <c r="H1542">
        <v>5509</v>
      </c>
      <c r="I1542">
        <v>5509</v>
      </c>
      <c r="J1542" t="s">
        <v>345</v>
      </c>
      <c r="K1542">
        <v>21</v>
      </c>
      <c r="L1542" t="s">
        <v>217</v>
      </c>
      <c r="M1542">
        <v>2023</v>
      </c>
      <c r="N1542" t="s">
        <v>211</v>
      </c>
      <c r="O1542">
        <v>3421074.4109999998</v>
      </c>
      <c r="P1542">
        <v>3421074.4109999998</v>
      </c>
      <c r="Q1542">
        <v>3421074.4109999998</v>
      </c>
      <c r="R1542">
        <v>3421074.4109999998</v>
      </c>
      <c r="S1542">
        <v>3421074.4109999998</v>
      </c>
      <c r="T1542">
        <v>3421074.4109999998</v>
      </c>
      <c r="U1542" t="s">
        <v>214</v>
      </c>
      <c r="V1542">
        <v>368.2</v>
      </c>
      <c r="W1542">
        <v>368.2</v>
      </c>
    </row>
    <row r="1543" spans="1:23" x14ac:dyDescent="0.3">
      <c r="A1543" t="s">
        <v>212</v>
      </c>
      <c r="H1543">
        <v>5509</v>
      </c>
      <c r="I1543">
        <v>5509</v>
      </c>
      <c r="J1543" t="s">
        <v>345</v>
      </c>
      <c r="K1543">
        <v>22</v>
      </c>
      <c r="L1543" t="s">
        <v>217</v>
      </c>
      <c r="M1543">
        <v>2023</v>
      </c>
      <c r="N1543" t="s">
        <v>215</v>
      </c>
      <c r="O1543">
        <v>3142875.8990000002</v>
      </c>
      <c r="P1543">
        <v>3142875.8990000002</v>
      </c>
      <c r="Q1543">
        <v>3142875.8990000002</v>
      </c>
      <c r="R1543">
        <v>3142875.8990000002</v>
      </c>
      <c r="S1543">
        <v>3142875.8990000002</v>
      </c>
      <c r="T1543">
        <v>3142875.8990000002</v>
      </c>
      <c r="U1543" t="s">
        <v>214</v>
      </c>
      <c r="V1543">
        <v>340.70509850000002</v>
      </c>
      <c r="W1543">
        <v>340.70509850000002</v>
      </c>
    </row>
    <row r="1544" spans="1:23" x14ac:dyDescent="0.3">
      <c r="A1544" t="s">
        <v>212</v>
      </c>
      <c r="H1544">
        <v>5509</v>
      </c>
      <c r="I1544">
        <v>5509</v>
      </c>
      <c r="J1544" t="s">
        <v>345</v>
      </c>
      <c r="K1544">
        <v>100</v>
      </c>
      <c r="L1544" t="s">
        <v>210</v>
      </c>
      <c r="M1544">
        <v>2022</v>
      </c>
      <c r="N1544" t="s">
        <v>211</v>
      </c>
      <c r="O1544">
        <v>7337.1869999999999</v>
      </c>
      <c r="P1544">
        <v>7337.1869999999999</v>
      </c>
      <c r="Q1544">
        <v>7337.1869999999999</v>
      </c>
      <c r="R1544">
        <v>7337.1869999999999</v>
      </c>
      <c r="S1544">
        <v>7337.1869999999999</v>
      </c>
      <c r="T1544">
        <v>7337.1869999999999</v>
      </c>
      <c r="U1544" t="s">
        <v>214</v>
      </c>
      <c r="V1544">
        <v>0</v>
      </c>
      <c r="W1544">
        <v>0</v>
      </c>
    </row>
    <row r="1545" spans="1:23" x14ac:dyDescent="0.3">
      <c r="A1545" t="s">
        <v>212</v>
      </c>
      <c r="H1545">
        <v>5509</v>
      </c>
      <c r="I1545">
        <v>5509</v>
      </c>
      <c r="J1545" t="s">
        <v>345</v>
      </c>
      <c r="K1545">
        <v>200</v>
      </c>
      <c r="L1545" t="s">
        <v>210</v>
      </c>
      <c r="M1545">
        <v>2022</v>
      </c>
      <c r="N1545" t="s">
        <v>215</v>
      </c>
      <c r="O1545">
        <v>6789.2911999999997</v>
      </c>
      <c r="P1545">
        <v>6789.2911999999997</v>
      </c>
      <c r="Q1545">
        <v>6789.2911999999997</v>
      </c>
      <c r="R1545">
        <v>6789.2911999999997</v>
      </c>
      <c r="S1545">
        <v>6789.2911999999997</v>
      </c>
      <c r="T1545">
        <v>6789.2911999999997</v>
      </c>
      <c r="U1545" t="s">
        <v>214</v>
      </c>
      <c r="V1545">
        <v>0</v>
      </c>
      <c r="W1545">
        <v>0</v>
      </c>
    </row>
    <row r="1546" spans="1:23" x14ac:dyDescent="0.3">
      <c r="A1546" t="s">
        <v>212</v>
      </c>
      <c r="H1546">
        <v>5509</v>
      </c>
      <c r="I1546">
        <v>5509</v>
      </c>
      <c r="J1546" t="s">
        <v>345</v>
      </c>
      <c r="K1546">
        <v>1100</v>
      </c>
      <c r="L1546" t="s">
        <v>216</v>
      </c>
      <c r="M1546">
        <v>2022</v>
      </c>
      <c r="N1546" t="s">
        <v>211</v>
      </c>
      <c r="O1546">
        <v>7337.1869999999999</v>
      </c>
      <c r="P1546">
        <v>7337.1869999999999</v>
      </c>
      <c r="Q1546">
        <v>7337.1869999999999</v>
      </c>
      <c r="R1546">
        <v>7337.1869999999999</v>
      </c>
      <c r="S1546">
        <v>7337.1869999999999</v>
      </c>
      <c r="T1546">
        <v>7337.1869999999999</v>
      </c>
      <c r="U1546" t="s">
        <v>214</v>
      </c>
      <c r="V1546">
        <v>0</v>
      </c>
      <c r="W1546">
        <v>0</v>
      </c>
    </row>
    <row r="1547" spans="1:23" x14ac:dyDescent="0.3">
      <c r="A1547" t="s">
        <v>212</v>
      </c>
      <c r="H1547">
        <v>5509</v>
      </c>
      <c r="I1547">
        <v>5509</v>
      </c>
      <c r="J1547" t="s">
        <v>345</v>
      </c>
      <c r="K1547">
        <v>1200</v>
      </c>
      <c r="L1547" t="s">
        <v>216</v>
      </c>
      <c r="M1547">
        <v>2022</v>
      </c>
      <c r="N1547" t="s">
        <v>215</v>
      </c>
      <c r="O1547">
        <v>6789.2911999999997</v>
      </c>
      <c r="P1547">
        <v>6789.2911999999997</v>
      </c>
      <c r="Q1547">
        <v>6789.2911999999997</v>
      </c>
      <c r="R1547">
        <v>6789.2911999999997</v>
      </c>
      <c r="S1547">
        <v>6789.2911999999997</v>
      </c>
      <c r="T1547">
        <v>6789.2911999999997</v>
      </c>
      <c r="U1547" t="s">
        <v>214</v>
      </c>
      <c r="V1547">
        <v>0</v>
      </c>
      <c r="W1547">
        <v>0</v>
      </c>
    </row>
    <row r="1548" spans="1:23" x14ac:dyDescent="0.3">
      <c r="A1548" t="s">
        <v>212</v>
      </c>
      <c r="H1548">
        <v>5509</v>
      </c>
      <c r="I1548">
        <v>5509</v>
      </c>
      <c r="J1548" t="s">
        <v>345</v>
      </c>
      <c r="K1548">
        <v>2100</v>
      </c>
      <c r="L1548" t="s">
        <v>217</v>
      </c>
      <c r="M1548">
        <v>2022</v>
      </c>
      <c r="N1548" t="s">
        <v>211</v>
      </c>
      <c r="O1548">
        <v>3045837.5109999999</v>
      </c>
      <c r="P1548">
        <v>3045837.5109999999</v>
      </c>
      <c r="Q1548">
        <v>3045837.5109999999</v>
      </c>
      <c r="R1548">
        <v>3045837.5109999999</v>
      </c>
      <c r="S1548">
        <v>3045837.5109999999</v>
      </c>
      <c r="T1548">
        <v>3045837.5109999999</v>
      </c>
      <c r="U1548" t="s">
        <v>214</v>
      </c>
      <c r="V1548">
        <v>1250.0920000000001</v>
      </c>
      <c r="W1548">
        <v>1250.0920000000001</v>
      </c>
    </row>
    <row r="1549" spans="1:23" x14ac:dyDescent="0.3">
      <c r="A1549" t="s">
        <v>212</v>
      </c>
      <c r="H1549">
        <v>5509</v>
      </c>
      <c r="I1549">
        <v>5509</v>
      </c>
      <c r="J1549" t="s">
        <v>345</v>
      </c>
      <c r="K1549">
        <v>2200</v>
      </c>
      <c r="L1549" t="s">
        <v>217</v>
      </c>
      <c r="M1549">
        <v>2022</v>
      </c>
      <c r="N1549" t="s">
        <v>215</v>
      </c>
      <c r="O1549">
        <v>2794505.5129999998</v>
      </c>
      <c r="P1549">
        <v>2794505.5129999998</v>
      </c>
      <c r="Q1549">
        <v>2794505.5129999998</v>
      </c>
      <c r="R1549">
        <v>2794505.5129999998</v>
      </c>
      <c r="S1549">
        <v>2794505.5129999998</v>
      </c>
      <c r="T1549">
        <v>2794505.5129999998</v>
      </c>
      <c r="U1549" t="s">
        <v>214</v>
      </c>
      <c r="V1549">
        <v>1156.7428520000001</v>
      </c>
      <c r="W1549">
        <v>1156.7428520000001</v>
      </c>
    </row>
    <row r="1550" spans="1:23" x14ac:dyDescent="0.3">
      <c r="A1550" t="s">
        <v>212</v>
      </c>
      <c r="H1550" t="s">
        <v>346</v>
      </c>
      <c r="I1550" t="s">
        <v>347</v>
      </c>
      <c r="J1550" t="s">
        <v>348</v>
      </c>
      <c r="K1550">
        <v>1</v>
      </c>
      <c r="L1550" t="s">
        <v>210</v>
      </c>
      <c r="M1550">
        <v>2023</v>
      </c>
      <c r="N1550" t="s">
        <v>211</v>
      </c>
      <c r="O1550">
        <v>12490.374</v>
      </c>
      <c r="P1550">
        <v>12490.374</v>
      </c>
      <c r="Q1550">
        <v>12490.374</v>
      </c>
      <c r="R1550">
        <v>12490.374</v>
      </c>
      <c r="S1550">
        <v>12490.374</v>
      </c>
      <c r="T1550">
        <v>12490.374</v>
      </c>
      <c r="U1550" t="s">
        <v>214</v>
      </c>
      <c r="V1550">
        <v>0</v>
      </c>
      <c r="W1550">
        <v>0</v>
      </c>
    </row>
    <row r="1551" spans="1:23" x14ac:dyDescent="0.3">
      <c r="A1551" t="s">
        <v>212</v>
      </c>
      <c r="H1551" t="s">
        <v>346</v>
      </c>
      <c r="I1551" t="s">
        <v>347</v>
      </c>
      <c r="J1551" t="s">
        <v>348</v>
      </c>
      <c r="K1551">
        <v>2</v>
      </c>
      <c r="L1551" t="s">
        <v>210</v>
      </c>
      <c r="M1551">
        <v>2023</v>
      </c>
      <c r="N1551" t="s">
        <v>215</v>
      </c>
      <c r="O1551">
        <v>11506.675999999999</v>
      </c>
      <c r="P1551">
        <v>11506.675999999999</v>
      </c>
      <c r="Q1551">
        <v>11506.675999999999</v>
      </c>
      <c r="R1551">
        <v>11506.675999999999</v>
      </c>
      <c r="S1551">
        <v>11506.675999999999</v>
      </c>
      <c r="T1551">
        <v>11506.675999999999</v>
      </c>
      <c r="U1551" t="s">
        <v>214</v>
      </c>
      <c r="V1551">
        <v>0</v>
      </c>
      <c r="W1551">
        <v>0</v>
      </c>
    </row>
    <row r="1552" spans="1:23" x14ac:dyDescent="0.3">
      <c r="A1552" t="s">
        <v>212</v>
      </c>
      <c r="H1552" t="s">
        <v>346</v>
      </c>
      <c r="I1552" t="s">
        <v>347</v>
      </c>
      <c r="J1552" t="s">
        <v>348</v>
      </c>
      <c r="K1552">
        <v>11</v>
      </c>
      <c r="L1552" t="s">
        <v>216</v>
      </c>
      <c r="M1552">
        <v>2023</v>
      </c>
      <c r="N1552" t="s">
        <v>211</v>
      </c>
      <c r="O1552">
        <v>12490.374</v>
      </c>
      <c r="P1552">
        <v>12490.374</v>
      </c>
      <c r="Q1552">
        <v>12490.374</v>
      </c>
      <c r="R1552">
        <v>12490.374</v>
      </c>
      <c r="S1552">
        <v>12490.374</v>
      </c>
      <c r="T1552">
        <v>12490.374</v>
      </c>
      <c r="U1552" t="s">
        <v>214</v>
      </c>
      <c r="V1552">
        <v>0</v>
      </c>
      <c r="W1552">
        <v>0</v>
      </c>
    </row>
    <row r="1553" spans="1:23" x14ac:dyDescent="0.3">
      <c r="A1553" t="s">
        <v>212</v>
      </c>
      <c r="H1553" t="s">
        <v>346</v>
      </c>
      <c r="I1553" t="s">
        <v>347</v>
      </c>
      <c r="J1553" t="s">
        <v>348</v>
      </c>
      <c r="K1553">
        <v>12</v>
      </c>
      <c r="L1553" t="s">
        <v>216</v>
      </c>
      <c r="M1553">
        <v>2023</v>
      </c>
      <c r="N1553" t="s">
        <v>215</v>
      </c>
      <c r="O1553">
        <v>11506.675999999999</v>
      </c>
      <c r="P1553">
        <v>11506.675999999999</v>
      </c>
      <c r="Q1553">
        <v>11506.675999999999</v>
      </c>
      <c r="R1553">
        <v>11506.675999999999</v>
      </c>
      <c r="S1553">
        <v>11506.675999999999</v>
      </c>
      <c r="T1553">
        <v>11506.675999999999</v>
      </c>
      <c r="U1553" t="s">
        <v>214</v>
      </c>
      <c r="V1553">
        <v>0</v>
      </c>
      <c r="W1553">
        <v>0</v>
      </c>
    </row>
    <row r="1554" spans="1:23" x14ac:dyDescent="0.3">
      <c r="A1554" t="s">
        <v>212</v>
      </c>
      <c r="H1554" t="s">
        <v>346</v>
      </c>
      <c r="I1554" t="s">
        <v>347</v>
      </c>
      <c r="J1554" t="s">
        <v>348</v>
      </c>
      <c r="K1554">
        <v>21</v>
      </c>
      <c r="L1554" t="s">
        <v>217</v>
      </c>
      <c r="M1554">
        <v>2023</v>
      </c>
      <c r="N1554" t="s">
        <v>211</v>
      </c>
      <c r="O1554">
        <v>3421074.4109999998</v>
      </c>
      <c r="P1554">
        <v>3421074.4109999998</v>
      </c>
      <c r="Q1554">
        <v>3421074.4109999998</v>
      </c>
      <c r="R1554">
        <v>3421074.4109999998</v>
      </c>
      <c r="S1554">
        <v>3421074.4109999998</v>
      </c>
      <c r="T1554">
        <v>3421074.4109999998</v>
      </c>
      <c r="U1554" t="s">
        <v>214</v>
      </c>
      <c r="V1554">
        <v>0</v>
      </c>
      <c r="W1554">
        <v>0</v>
      </c>
    </row>
    <row r="1555" spans="1:23" x14ac:dyDescent="0.3">
      <c r="A1555" t="s">
        <v>212</v>
      </c>
      <c r="H1555" t="s">
        <v>346</v>
      </c>
      <c r="I1555" t="s">
        <v>347</v>
      </c>
      <c r="J1555" t="s">
        <v>348</v>
      </c>
      <c r="K1555">
        <v>22</v>
      </c>
      <c r="L1555" t="s">
        <v>217</v>
      </c>
      <c r="M1555">
        <v>2023</v>
      </c>
      <c r="N1555" t="s">
        <v>215</v>
      </c>
      <c r="O1555">
        <v>3142875.8990000002</v>
      </c>
      <c r="P1555">
        <v>3142875.8990000002</v>
      </c>
      <c r="Q1555">
        <v>3142875.8990000002</v>
      </c>
      <c r="R1555">
        <v>3142875.8990000002</v>
      </c>
      <c r="S1555">
        <v>3142875.8990000002</v>
      </c>
      <c r="T1555">
        <v>3142875.8990000002</v>
      </c>
      <c r="U1555" t="s">
        <v>214</v>
      </c>
      <c r="V1555">
        <v>0</v>
      </c>
      <c r="W1555">
        <v>0</v>
      </c>
    </row>
    <row r="1556" spans="1:23" x14ac:dyDescent="0.3">
      <c r="A1556" t="s">
        <v>212</v>
      </c>
      <c r="H1556" t="s">
        <v>346</v>
      </c>
      <c r="I1556" t="s">
        <v>347</v>
      </c>
      <c r="J1556" t="s">
        <v>348</v>
      </c>
      <c r="K1556">
        <v>100</v>
      </c>
      <c r="L1556" t="s">
        <v>210</v>
      </c>
      <c r="M1556">
        <v>2022</v>
      </c>
      <c r="N1556" t="s">
        <v>211</v>
      </c>
      <c r="O1556">
        <v>7337.1869999999999</v>
      </c>
      <c r="P1556">
        <v>7337.1869999999999</v>
      </c>
      <c r="Q1556">
        <v>7337.1869999999999</v>
      </c>
      <c r="R1556">
        <v>7337.1869999999999</v>
      </c>
      <c r="S1556">
        <v>7337.1869999999999</v>
      </c>
      <c r="T1556">
        <v>7337.1869999999999</v>
      </c>
      <c r="U1556" t="s">
        <v>214</v>
      </c>
      <c r="V1556">
        <v>0</v>
      </c>
      <c r="W1556">
        <v>0</v>
      </c>
    </row>
    <row r="1557" spans="1:23" x14ac:dyDescent="0.3">
      <c r="A1557" t="s">
        <v>212</v>
      </c>
      <c r="H1557" t="s">
        <v>346</v>
      </c>
      <c r="I1557" t="s">
        <v>347</v>
      </c>
      <c r="J1557" t="s">
        <v>348</v>
      </c>
      <c r="K1557">
        <v>200</v>
      </c>
      <c r="L1557" t="s">
        <v>210</v>
      </c>
      <c r="M1557">
        <v>2022</v>
      </c>
      <c r="N1557" t="s">
        <v>215</v>
      </c>
      <c r="O1557">
        <v>6789.2911999999997</v>
      </c>
      <c r="P1557">
        <v>6789.2911999999997</v>
      </c>
      <c r="Q1557">
        <v>6789.2911999999997</v>
      </c>
      <c r="R1557">
        <v>6789.2911999999997</v>
      </c>
      <c r="S1557">
        <v>6789.2911999999997</v>
      </c>
      <c r="T1557">
        <v>6789.2911999999997</v>
      </c>
      <c r="U1557" t="s">
        <v>214</v>
      </c>
      <c r="V1557">
        <v>0</v>
      </c>
      <c r="W1557">
        <v>0</v>
      </c>
    </row>
    <row r="1558" spans="1:23" x14ac:dyDescent="0.3">
      <c r="A1558" t="s">
        <v>212</v>
      </c>
      <c r="H1558" t="s">
        <v>346</v>
      </c>
      <c r="I1558" t="s">
        <v>347</v>
      </c>
      <c r="J1558" t="s">
        <v>348</v>
      </c>
      <c r="K1558">
        <v>1100</v>
      </c>
      <c r="L1558" t="s">
        <v>216</v>
      </c>
      <c r="M1558">
        <v>2022</v>
      </c>
      <c r="N1558" t="s">
        <v>211</v>
      </c>
      <c r="O1558">
        <v>7337.1869999999999</v>
      </c>
      <c r="P1558">
        <v>7337.1869999999999</v>
      </c>
      <c r="Q1558">
        <v>7337.1869999999999</v>
      </c>
      <c r="R1558">
        <v>7337.1869999999999</v>
      </c>
      <c r="S1558">
        <v>7337.1869999999999</v>
      </c>
      <c r="T1558">
        <v>7337.1869999999999</v>
      </c>
      <c r="U1558" t="s">
        <v>214</v>
      </c>
      <c r="V1558">
        <v>0</v>
      </c>
      <c r="W1558">
        <v>0</v>
      </c>
    </row>
    <row r="1559" spans="1:23" x14ac:dyDescent="0.3">
      <c r="A1559" t="s">
        <v>212</v>
      </c>
      <c r="H1559" t="s">
        <v>346</v>
      </c>
      <c r="I1559" t="s">
        <v>347</v>
      </c>
      <c r="J1559" t="s">
        <v>348</v>
      </c>
      <c r="K1559">
        <v>1200</v>
      </c>
      <c r="L1559" t="s">
        <v>216</v>
      </c>
      <c r="M1559">
        <v>2022</v>
      </c>
      <c r="N1559" t="s">
        <v>215</v>
      </c>
      <c r="O1559">
        <v>6789.2911999999997</v>
      </c>
      <c r="P1559">
        <v>6789.2911999999997</v>
      </c>
      <c r="Q1559">
        <v>6789.2911999999997</v>
      </c>
      <c r="R1559">
        <v>6789.2911999999997</v>
      </c>
      <c r="S1559">
        <v>6789.2911999999997</v>
      </c>
      <c r="T1559">
        <v>6789.2911999999997</v>
      </c>
      <c r="U1559" t="s">
        <v>214</v>
      </c>
      <c r="V1559">
        <v>0</v>
      </c>
      <c r="W1559">
        <v>0</v>
      </c>
    </row>
    <row r="1560" spans="1:23" x14ac:dyDescent="0.3">
      <c r="A1560" t="s">
        <v>212</v>
      </c>
      <c r="H1560" t="s">
        <v>346</v>
      </c>
      <c r="I1560" t="s">
        <v>347</v>
      </c>
      <c r="J1560" t="s">
        <v>348</v>
      </c>
      <c r="K1560">
        <v>2100</v>
      </c>
      <c r="L1560" t="s">
        <v>217</v>
      </c>
      <c r="M1560">
        <v>2022</v>
      </c>
      <c r="N1560" t="s">
        <v>211</v>
      </c>
      <c r="O1560">
        <v>3045837.5109999999</v>
      </c>
      <c r="P1560">
        <v>3045837.5109999999</v>
      </c>
      <c r="Q1560">
        <v>3045837.5109999999</v>
      </c>
      <c r="R1560">
        <v>3045837.5109999999</v>
      </c>
      <c r="S1560">
        <v>3045837.5109999999</v>
      </c>
      <c r="T1560">
        <v>3045837.5109999999</v>
      </c>
      <c r="U1560" t="s">
        <v>214</v>
      </c>
      <c r="V1560">
        <v>0</v>
      </c>
      <c r="W1560">
        <v>0</v>
      </c>
    </row>
    <row r="1561" spans="1:23" x14ac:dyDescent="0.3">
      <c r="A1561" t="s">
        <v>212</v>
      </c>
      <c r="H1561" t="s">
        <v>346</v>
      </c>
      <c r="I1561" t="s">
        <v>347</v>
      </c>
      <c r="J1561" t="s">
        <v>348</v>
      </c>
      <c r="K1561">
        <v>2200</v>
      </c>
      <c r="L1561" t="s">
        <v>217</v>
      </c>
      <c r="M1561">
        <v>2022</v>
      </c>
      <c r="N1561" t="s">
        <v>215</v>
      </c>
      <c r="O1561">
        <v>2794505.5129999998</v>
      </c>
      <c r="P1561">
        <v>2794505.5129999998</v>
      </c>
      <c r="Q1561">
        <v>2794505.5129999998</v>
      </c>
      <c r="R1561">
        <v>2794505.5129999998</v>
      </c>
      <c r="S1561">
        <v>2794505.5129999998</v>
      </c>
      <c r="T1561">
        <v>2794505.5129999998</v>
      </c>
      <c r="U1561" t="s">
        <v>214</v>
      </c>
      <c r="V1561">
        <v>0</v>
      </c>
      <c r="W1561">
        <v>0</v>
      </c>
    </row>
    <row r="1562" spans="1:23" x14ac:dyDescent="0.3">
      <c r="A1562" t="s">
        <v>212</v>
      </c>
      <c r="H1562" t="s">
        <v>349</v>
      </c>
      <c r="I1562" t="s">
        <v>350</v>
      </c>
      <c r="J1562" t="s">
        <v>351</v>
      </c>
      <c r="K1562">
        <v>1</v>
      </c>
      <c r="L1562" t="s">
        <v>210</v>
      </c>
      <c r="M1562">
        <v>2023</v>
      </c>
      <c r="N1562" t="s">
        <v>211</v>
      </c>
      <c r="O1562">
        <v>12490.374</v>
      </c>
      <c r="P1562">
        <v>12490.374</v>
      </c>
      <c r="Q1562">
        <v>12490.374</v>
      </c>
      <c r="R1562">
        <v>12490.374</v>
      </c>
      <c r="S1562">
        <v>12490.374</v>
      </c>
      <c r="T1562">
        <v>12490.374</v>
      </c>
      <c r="U1562" t="s">
        <v>214</v>
      </c>
      <c r="V1562">
        <v>0</v>
      </c>
      <c r="W1562">
        <v>0</v>
      </c>
    </row>
    <row r="1563" spans="1:23" x14ac:dyDescent="0.3">
      <c r="A1563" t="s">
        <v>212</v>
      </c>
      <c r="H1563" t="s">
        <v>349</v>
      </c>
      <c r="I1563" t="s">
        <v>350</v>
      </c>
      <c r="J1563" t="s">
        <v>351</v>
      </c>
      <c r="K1563">
        <v>2</v>
      </c>
      <c r="L1563" t="s">
        <v>210</v>
      </c>
      <c r="M1563">
        <v>2023</v>
      </c>
      <c r="N1563" t="s">
        <v>215</v>
      </c>
      <c r="O1563">
        <v>11506.675999999999</v>
      </c>
      <c r="P1563">
        <v>11506.675999999999</v>
      </c>
      <c r="Q1563">
        <v>11506.675999999999</v>
      </c>
      <c r="R1563">
        <v>11506.675999999999</v>
      </c>
      <c r="S1563">
        <v>11506.675999999999</v>
      </c>
      <c r="T1563">
        <v>11506.675999999999</v>
      </c>
      <c r="U1563" t="s">
        <v>214</v>
      </c>
      <c r="V1563">
        <v>0</v>
      </c>
      <c r="W1563">
        <v>0</v>
      </c>
    </row>
    <row r="1564" spans="1:23" x14ac:dyDescent="0.3">
      <c r="A1564" t="s">
        <v>212</v>
      </c>
      <c r="H1564" t="s">
        <v>349</v>
      </c>
      <c r="I1564" t="s">
        <v>350</v>
      </c>
      <c r="J1564" t="s">
        <v>351</v>
      </c>
      <c r="K1564">
        <v>11</v>
      </c>
      <c r="L1564" t="s">
        <v>216</v>
      </c>
      <c r="M1564">
        <v>2023</v>
      </c>
      <c r="N1564" t="s">
        <v>211</v>
      </c>
      <c r="O1564">
        <v>12490.374</v>
      </c>
      <c r="P1564">
        <v>12490.374</v>
      </c>
      <c r="Q1564">
        <v>12490.374</v>
      </c>
      <c r="R1564">
        <v>12490.374</v>
      </c>
      <c r="S1564">
        <v>12490.374</v>
      </c>
      <c r="T1564">
        <v>12490.374</v>
      </c>
      <c r="U1564" t="s">
        <v>214</v>
      </c>
      <c r="V1564">
        <v>0</v>
      </c>
      <c r="W1564">
        <v>0</v>
      </c>
    </row>
    <row r="1565" spans="1:23" x14ac:dyDescent="0.3">
      <c r="A1565" t="s">
        <v>212</v>
      </c>
      <c r="H1565" t="s">
        <v>349</v>
      </c>
      <c r="I1565" t="s">
        <v>350</v>
      </c>
      <c r="J1565" t="s">
        <v>351</v>
      </c>
      <c r="K1565">
        <v>12</v>
      </c>
      <c r="L1565" t="s">
        <v>216</v>
      </c>
      <c r="M1565">
        <v>2023</v>
      </c>
      <c r="N1565" t="s">
        <v>215</v>
      </c>
      <c r="O1565">
        <v>11506.675999999999</v>
      </c>
      <c r="P1565">
        <v>11506.675999999999</v>
      </c>
      <c r="Q1565">
        <v>11506.675999999999</v>
      </c>
      <c r="R1565">
        <v>11506.675999999999</v>
      </c>
      <c r="S1565">
        <v>11506.675999999999</v>
      </c>
      <c r="T1565">
        <v>11506.675999999999</v>
      </c>
      <c r="U1565" t="s">
        <v>214</v>
      </c>
      <c r="V1565">
        <v>0</v>
      </c>
      <c r="W1565">
        <v>0</v>
      </c>
    </row>
    <row r="1566" spans="1:23" x14ac:dyDescent="0.3">
      <c r="A1566" t="s">
        <v>212</v>
      </c>
      <c r="H1566" t="s">
        <v>349</v>
      </c>
      <c r="I1566" t="s">
        <v>350</v>
      </c>
      <c r="J1566" t="s">
        <v>351</v>
      </c>
      <c r="K1566">
        <v>21</v>
      </c>
      <c r="L1566" t="s">
        <v>217</v>
      </c>
      <c r="M1566">
        <v>2023</v>
      </c>
      <c r="N1566" t="s">
        <v>211</v>
      </c>
      <c r="O1566">
        <v>3421074.4109999998</v>
      </c>
      <c r="P1566">
        <v>3421074.4109999998</v>
      </c>
      <c r="Q1566">
        <v>3421074.4109999998</v>
      </c>
      <c r="R1566">
        <v>3421074.4109999998</v>
      </c>
      <c r="S1566">
        <v>3421074.4109999998</v>
      </c>
      <c r="T1566">
        <v>3421074.4109999998</v>
      </c>
      <c r="U1566" t="s">
        <v>214</v>
      </c>
      <c r="V1566">
        <v>0</v>
      </c>
      <c r="W1566">
        <v>0</v>
      </c>
    </row>
    <row r="1567" spans="1:23" x14ac:dyDescent="0.3">
      <c r="A1567" t="s">
        <v>212</v>
      </c>
      <c r="H1567" t="s">
        <v>349</v>
      </c>
      <c r="I1567" t="s">
        <v>350</v>
      </c>
      <c r="J1567" t="s">
        <v>351</v>
      </c>
      <c r="K1567">
        <v>22</v>
      </c>
      <c r="L1567" t="s">
        <v>217</v>
      </c>
      <c r="M1567">
        <v>2023</v>
      </c>
      <c r="N1567" t="s">
        <v>215</v>
      </c>
      <c r="O1567">
        <v>3142875.8990000002</v>
      </c>
      <c r="P1567">
        <v>3142875.8990000002</v>
      </c>
      <c r="Q1567">
        <v>3142875.8990000002</v>
      </c>
      <c r="R1567">
        <v>3142875.8990000002</v>
      </c>
      <c r="S1567">
        <v>3142875.8990000002</v>
      </c>
      <c r="T1567">
        <v>3142875.8990000002</v>
      </c>
      <c r="U1567" t="s">
        <v>214</v>
      </c>
      <c r="V1567">
        <v>0</v>
      </c>
      <c r="W1567">
        <v>0</v>
      </c>
    </row>
    <row r="1568" spans="1:23" x14ac:dyDescent="0.3">
      <c r="A1568" t="s">
        <v>212</v>
      </c>
      <c r="H1568" t="s">
        <v>349</v>
      </c>
      <c r="I1568" t="s">
        <v>350</v>
      </c>
      <c r="J1568" t="s">
        <v>351</v>
      </c>
      <c r="K1568">
        <v>100</v>
      </c>
      <c r="L1568" t="s">
        <v>210</v>
      </c>
      <c r="M1568">
        <v>2022</v>
      </c>
      <c r="N1568" t="s">
        <v>211</v>
      </c>
      <c r="O1568">
        <v>7337.1869999999999</v>
      </c>
      <c r="P1568">
        <v>7337.1869999999999</v>
      </c>
      <c r="Q1568">
        <v>7337.1869999999999</v>
      </c>
      <c r="R1568">
        <v>7337.1869999999999</v>
      </c>
      <c r="S1568">
        <v>7337.1869999999999</v>
      </c>
      <c r="T1568">
        <v>7337.1869999999999</v>
      </c>
      <c r="U1568" t="s">
        <v>214</v>
      </c>
      <c r="V1568">
        <v>0</v>
      </c>
      <c r="W1568">
        <v>0</v>
      </c>
    </row>
    <row r="1569" spans="1:23" x14ac:dyDescent="0.3">
      <c r="A1569" t="s">
        <v>212</v>
      </c>
      <c r="H1569" t="s">
        <v>349</v>
      </c>
      <c r="I1569" t="s">
        <v>350</v>
      </c>
      <c r="J1569" t="s">
        <v>351</v>
      </c>
      <c r="K1569">
        <v>200</v>
      </c>
      <c r="L1569" t="s">
        <v>210</v>
      </c>
      <c r="M1569">
        <v>2022</v>
      </c>
      <c r="N1569" t="s">
        <v>215</v>
      </c>
      <c r="O1569">
        <v>6789.2911999999997</v>
      </c>
      <c r="P1569">
        <v>6789.2911999999997</v>
      </c>
      <c r="Q1569">
        <v>6789.2911999999997</v>
      </c>
      <c r="R1569">
        <v>6789.2911999999997</v>
      </c>
      <c r="S1569">
        <v>6789.2911999999997</v>
      </c>
      <c r="T1569">
        <v>6789.2911999999997</v>
      </c>
      <c r="U1569" t="s">
        <v>214</v>
      </c>
      <c r="V1569">
        <v>0</v>
      </c>
      <c r="W1569">
        <v>0</v>
      </c>
    </row>
    <row r="1570" spans="1:23" x14ac:dyDescent="0.3">
      <c r="A1570" t="s">
        <v>212</v>
      </c>
      <c r="H1570" t="s">
        <v>349</v>
      </c>
      <c r="I1570" t="s">
        <v>350</v>
      </c>
      <c r="J1570" t="s">
        <v>351</v>
      </c>
      <c r="K1570">
        <v>1100</v>
      </c>
      <c r="L1570" t="s">
        <v>216</v>
      </c>
      <c r="M1570">
        <v>2022</v>
      </c>
      <c r="N1570" t="s">
        <v>211</v>
      </c>
      <c r="O1570">
        <v>7337.1869999999999</v>
      </c>
      <c r="P1570">
        <v>7337.1869999999999</v>
      </c>
      <c r="Q1570">
        <v>7337.1869999999999</v>
      </c>
      <c r="R1570">
        <v>7337.1869999999999</v>
      </c>
      <c r="S1570">
        <v>7337.1869999999999</v>
      </c>
      <c r="T1570">
        <v>7337.1869999999999</v>
      </c>
      <c r="U1570" t="s">
        <v>214</v>
      </c>
      <c r="V1570">
        <v>0</v>
      </c>
      <c r="W1570">
        <v>0</v>
      </c>
    </row>
    <row r="1571" spans="1:23" x14ac:dyDescent="0.3">
      <c r="A1571" t="s">
        <v>212</v>
      </c>
      <c r="H1571" t="s">
        <v>349</v>
      </c>
      <c r="I1571" t="s">
        <v>350</v>
      </c>
      <c r="J1571" t="s">
        <v>351</v>
      </c>
      <c r="K1571">
        <v>1200</v>
      </c>
      <c r="L1571" t="s">
        <v>216</v>
      </c>
      <c r="M1571">
        <v>2022</v>
      </c>
      <c r="N1571" t="s">
        <v>215</v>
      </c>
      <c r="O1571">
        <v>6789.2911999999997</v>
      </c>
      <c r="P1571">
        <v>6789.2911999999997</v>
      </c>
      <c r="Q1571">
        <v>6789.2911999999997</v>
      </c>
      <c r="R1571">
        <v>6789.2911999999997</v>
      </c>
      <c r="S1571">
        <v>6789.2911999999997</v>
      </c>
      <c r="T1571">
        <v>6789.2911999999997</v>
      </c>
      <c r="U1571" t="s">
        <v>214</v>
      </c>
      <c r="V1571">
        <v>0</v>
      </c>
      <c r="W1571">
        <v>0</v>
      </c>
    </row>
    <row r="1572" spans="1:23" x14ac:dyDescent="0.3">
      <c r="A1572" t="s">
        <v>212</v>
      </c>
      <c r="H1572" t="s">
        <v>349</v>
      </c>
      <c r="I1572" t="s">
        <v>350</v>
      </c>
      <c r="J1572" t="s">
        <v>351</v>
      </c>
      <c r="K1572">
        <v>2100</v>
      </c>
      <c r="L1572" t="s">
        <v>217</v>
      </c>
      <c r="M1572">
        <v>2022</v>
      </c>
      <c r="N1572" t="s">
        <v>211</v>
      </c>
      <c r="O1572">
        <v>3045837.5109999999</v>
      </c>
      <c r="P1572">
        <v>3045837.5109999999</v>
      </c>
      <c r="Q1572">
        <v>3045837.5109999999</v>
      </c>
      <c r="R1572">
        <v>3045837.5109999999</v>
      </c>
      <c r="S1572">
        <v>3045837.5109999999</v>
      </c>
      <c r="T1572">
        <v>3045837.5109999999</v>
      </c>
      <c r="U1572" t="s">
        <v>214</v>
      </c>
      <c r="V1572">
        <v>0</v>
      </c>
      <c r="W1572">
        <v>0</v>
      </c>
    </row>
    <row r="1573" spans="1:23" x14ac:dyDescent="0.3">
      <c r="A1573" t="s">
        <v>212</v>
      </c>
      <c r="H1573" t="s">
        <v>349</v>
      </c>
      <c r="I1573" t="s">
        <v>350</v>
      </c>
      <c r="J1573" t="s">
        <v>351</v>
      </c>
      <c r="K1573">
        <v>2200</v>
      </c>
      <c r="L1573" t="s">
        <v>217</v>
      </c>
      <c r="M1573">
        <v>2022</v>
      </c>
      <c r="N1573" t="s">
        <v>215</v>
      </c>
      <c r="O1573">
        <v>2794505.5129999998</v>
      </c>
      <c r="P1573">
        <v>2794505.5129999998</v>
      </c>
      <c r="Q1573">
        <v>2794505.5129999998</v>
      </c>
      <c r="R1573">
        <v>2794505.5129999998</v>
      </c>
      <c r="S1573">
        <v>2794505.5129999998</v>
      </c>
      <c r="T1573">
        <v>2794505.5129999998</v>
      </c>
      <c r="U1573" t="s">
        <v>214</v>
      </c>
      <c r="V1573">
        <v>0</v>
      </c>
      <c r="W1573">
        <v>0</v>
      </c>
    </row>
    <row r="1574" spans="1:23" x14ac:dyDescent="0.3">
      <c r="A1574" t="s">
        <v>352</v>
      </c>
      <c r="B1574" t="s">
        <v>353</v>
      </c>
    </row>
    <row r="1575" spans="1:23" x14ac:dyDescent="0.3">
      <c r="B1575">
        <v>0</v>
      </c>
    </row>
  </sheetData>
  <autoFilter ref="A1:W1575" xr:uid="{7EA20A30-ABE6-44F1-A0A3-AEAADEC0C9F6}"/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5C16BD3-7942-4542-A25E-D8C17C4E8DC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imput</vt:lpstr>
      <vt:lpstr>RTC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Occidental Sfax Centre Accounting Manager</dc:creator>
  <cp:lastModifiedBy>Occidental Sfax Centre Accounting Manager</cp:lastModifiedBy>
  <dcterms:created xsi:type="dcterms:W3CDTF">2023-11-03T17:14:10Z</dcterms:created>
  <dcterms:modified xsi:type="dcterms:W3CDTF">2023-11-03T17:58:34Z</dcterms:modified>
</cp:coreProperties>
</file>