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40001_{9272B121-E8D9-4E0D-9A11-A620AD67ED33}" xr6:coauthVersionLast="47" xr6:coauthVersionMax="47" xr10:uidLastSave="{00000000-0000-0000-0000-000000000000}"/>
  <bookViews>
    <workbookView xWindow="-28920" yWindow="-120" windowWidth="29040" windowHeight="15720"/>
  </bookViews>
  <sheets>
    <sheet name="Janv1" sheetId="1" r:id="rId1"/>
  </sheets>
  <externalReferences>
    <externalReference r:id="rId2"/>
  </externalReferences>
  <definedNames>
    <definedName name="Autres">#REF!</definedName>
    <definedName name="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1" l="1"/>
  <c r="Q10" i="1" s="1" a="1"/>
  <c r="Q10" i="1" s="1"/>
  <c r="H58" i="1"/>
  <c r="F58" i="1"/>
  <c r="D58" i="1"/>
  <c r="N58" i="1" s="1"/>
  <c r="G57" i="1"/>
  <c r="E57" i="1"/>
  <c r="C57" i="1"/>
  <c r="N57" i="1" s="1"/>
  <c r="G56" i="1"/>
  <c r="H55" i="1"/>
  <c r="H59" i="1" s="1"/>
  <c r="G55" i="1"/>
  <c r="F55" i="1"/>
  <c r="F59" i="1" s="1"/>
  <c r="E55" i="1"/>
  <c r="E56" i="1" s="1"/>
  <c r="D55" i="1"/>
  <c r="D59" i="1" s="1"/>
  <c r="N59" i="1" s="1"/>
  <c r="C55" i="1"/>
  <c r="C56" i="1" s="1"/>
  <c r="N56" i="1" s="1"/>
  <c r="N62" i="1" s="1"/>
  <c r="N54" i="1"/>
  <c r="H54" i="1"/>
  <c r="G54" i="1"/>
  <c r="F54" i="1"/>
  <c r="E54" i="1"/>
  <c r="D54" i="1"/>
  <c r="C54" i="1"/>
  <c r="H53" i="1"/>
  <c r="G53" i="1"/>
  <c r="F53" i="1"/>
  <c r="E53" i="1"/>
  <c r="D53" i="1"/>
  <c r="C53" i="1"/>
  <c r="N53" i="1" s="1"/>
  <c r="O54" i="1" s="1"/>
  <c r="P23" i="1"/>
  <c r="P22" i="1"/>
  <c r="P21" i="1"/>
  <c r="P20" i="1"/>
  <c r="P19" i="1"/>
  <c r="P18" i="1"/>
  <c r="Q23" i="1" s="1" a="1"/>
  <c r="Q23" i="1" s="1"/>
  <c r="P17" i="1"/>
  <c r="P16" i="1"/>
  <c r="P15" i="1"/>
  <c r="P14" i="1"/>
  <c r="P13" i="1"/>
  <c r="P12" i="1"/>
  <c r="P11" i="1"/>
  <c r="P10" i="1"/>
  <c r="P9" i="1"/>
  <c r="P8" i="1"/>
  <c r="P7" i="1"/>
  <c r="P6" i="1"/>
  <c r="N63" i="1" l="1"/>
  <c r="N5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<sst xmlns="http://schemas.openxmlformats.org/spreadsheetml/2006/main" count="53" uniqueCount="35">
  <si>
    <t>VENTILATION DU PAIEMENT</t>
  </si>
  <si>
    <t>OBSERVATIONS</t>
  </si>
  <si>
    <t>PARTIES VERSANTES</t>
  </si>
  <si>
    <t>CAISSE</t>
  </si>
  <si>
    <t>BANQUE</t>
  </si>
  <si>
    <t>DATE</t>
  </si>
  <si>
    <t>ESPÈCES 20%</t>
  </si>
  <si>
    <t>ESPÈCES 30%</t>
  </si>
  <si>
    <t>CHÈQUES ET C.C.P 20%</t>
  </si>
  <si>
    <t>CHÈQUES ET C.C.P 30%</t>
  </si>
  <si>
    <t>CARTE BANCAIRE 20%</t>
  </si>
  <si>
    <t>CARTE BANCAIRE 30%</t>
  </si>
  <si>
    <t>N° Chèque</t>
  </si>
  <si>
    <t>Banque</t>
  </si>
  <si>
    <t>Date remise</t>
  </si>
  <si>
    <t>N° Remise</t>
  </si>
  <si>
    <t>Nb Ptt Total</t>
  </si>
  <si>
    <t>CA</t>
  </si>
  <si>
    <t>SOMME.SI.ENS(C5:H5;SI(L5="";[0];[1]))</t>
  </si>
  <si>
    <t>CIC</t>
  </si>
  <si>
    <t>*0000037</t>
  </si>
  <si>
    <t>.0000073</t>
  </si>
  <si>
    <t>CM</t>
  </si>
  <si>
    <t>Av remise</t>
  </si>
  <si>
    <t>Ap remise</t>
  </si>
  <si>
    <t>Tartuff</t>
  </si>
  <si>
    <t>Dupont</t>
  </si>
  <si>
    <t>Durant</t>
  </si>
  <si>
    <t>Dujardin</t>
  </si>
  <si>
    <t>Dupotin</t>
  </si>
  <si>
    <t>Futar</t>
  </si>
  <si>
    <t>…</t>
  </si>
  <si>
    <t>CE</t>
  </si>
  <si>
    <t>Gwendoline</t>
  </si>
  <si>
    <t>Schubert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</si>
</sst>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_-* #,##0\ _€_-;\-* #,##0\ _€_-;_-* &quot;-&quot;\ _€_-;_-@_-"/>
    <numFmt numFmtId="166" formatCode="#,##0.00&quot; &quot;[$€-40C];[Red]&quot;-&quot;#,##0.00&quot; &quot;[$€-40C]"/>
    <numFmt numFmtId="167" formatCode="#,##0.00\ [$€-40C];[Red]#,##0.00\ [$€-40C]"/>
  </numFmts>
  <fonts count="8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i/>
      <sz val="12"/>
      <color rgb="FFFF0000"/>
      <name val="Arial"/>
      <family val="2"/>
    </font>
    <font>
      <i/>
      <sz val="11"/>
      <color rgb="FF0070C0"/>
      <name val="Arial"/>
      <family val="2"/>
    </font>
    <font>
      <sz val="11"/>
      <color theme="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1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 shrinkToFit="1"/>
    </xf>
    <xf numFmtId="164" fontId="0" fillId="2" borderId="4" xfId="0" applyNumberFormat="1" applyFill="1" applyBorder="1" applyAlignment="1">
      <alignment horizontal="center"/>
    </xf>
    <xf numFmtId="165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/>
    </xf>
    <xf numFmtId="14" fontId="0" fillId="2" borderId="4" xfId="0" applyNumberFormat="1" applyFill="1" applyBorder="1" applyAlignment="1">
      <alignment horizontal="left"/>
    </xf>
    <xf numFmtId="0" fontId="0" fillId="2" borderId="4" xfId="0" quotePrefix="1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14" fontId="0" fillId="0" borderId="8" xfId="0" applyNumberFormat="1" applyBorder="1" applyAlignment="1">
      <alignment horizontal="left"/>
    </xf>
    <xf numFmtId="0" fontId="1" fillId="0" borderId="8" xfId="0" applyFont="1" applyBorder="1"/>
    <xf numFmtId="0" fontId="0" fillId="2" borderId="8" xfId="0" quotePrefix="1" applyFill="1" applyBorder="1" applyAlignment="1">
      <alignment horizontal="center" vertical="center" wrapText="1"/>
    </xf>
    <xf numFmtId="164" fontId="0" fillId="2" borderId="8" xfId="0" applyNumberFormat="1" applyFill="1" applyBorder="1" applyAlignment="1">
      <alignment horizontal="center" vertical="center" wrapText="1"/>
    </xf>
    <xf numFmtId="165" fontId="0" fillId="2" borderId="8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left"/>
    </xf>
    <xf numFmtId="14" fontId="0" fillId="2" borderId="8" xfId="0" applyNumberFormat="1" applyFill="1" applyBorder="1" applyAlignment="1">
      <alignment horizontal="left"/>
    </xf>
    <xf numFmtId="0" fontId="1" fillId="2" borderId="8" xfId="0" applyFont="1" applyFill="1" applyBorder="1"/>
    <xf numFmtId="0" fontId="0" fillId="0" borderId="8" xfId="0" applyBorder="1" applyAlignment="1">
      <alignment horizontal="left" vertical="center" wrapText="1" shrinkToFit="1"/>
    </xf>
    <xf numFmtId="14" fontId="0" fillId="0" borderId="8" xfId="0" applyNumberFormat="1" applyBorder="1" applyAlignment="1">
      <alignment horizontal="left" vertical="center" wrapText="1" shrinkToFit="1"/>
    </xf>
    <xf numFmtId="164" fontId="0" fillId="2" borderId="8" xfId="0" applyNumberFormat="1" applyFill="1" applyBorder="1" applyAlignment="1">
      <alignment horizontal="center"/>
    </xf>
    <xf numFmtId="165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left" vertical="center" wrapText="1" shrinkToFit="1"/>
    </xf>
    <xf numFmtId="14" fontId="0" fillId="2" borderId="8" xfId="0" applyNumberFormat="1" applyFill="1" applyBorder="1" applyAlignment="1">
      <alignment horizontal="left" vertical="center" wrapText="1" shrinkToFit="1"/>
    </xf>
    <xf numFmtId="164" fontId="0" fillId="0" borderId="8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4" fontId="0" fillId="3" borderId="8" xfId="0" applyNumberFormat="1" applyFill="1" applyBorder="1" applyAlignment="1">
      <alignment horizontal="center" vertical="center" wrapText="1"/>
    </xf>
    <xf numFmtId="165" fontId="0" fillId="3" borderId="8" xfId="0" applyNumberForma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left" vertical="center" wrapText="1" shrinkToFit="1"/>
    </xf>
    <xf numFmtId="14" fontId="0" fillId="3" borderId="8" xfId="0" applyNumberFormat="1" applyFill="1" applyBorder="1" applyAlignment="1">
      <alignment horizontal="left" vertical="center" wrapText="1" shrinkToFit="1"/>
    </xf>
    <xf numFmtId="0" fontId="1" fillId="3" borderId="8" xfId="0" applyFont="1" applyFill="1" applyBorder="1"/>
    <xf numFmtId="164" fontId="0" fillId="2" borderId="8" xfId="0" applyNumberFormat="1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0" fontId="1" fillId="2" borderId="8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 shrinkToFit="1"/>
    </xf>
    <xf numFmtId="0" fontId="0" fillId="0" borderId="9" xfId="0" applyBorder="1"/>
    <xf numFmtId="0" fontId="0" fillId="0" borderId="0" xfId="0" applyAlignment="1">
      <alignment horizontal="center"/>
    </xf>
    <xf numFmtId="166" fontId="0" fillId="0" borderId="0" xfId="0" applyNumberFormat="1" applyAlignment="1">
      <alignment horizontal="right" vertical="center" wrapText="1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6" fontId="4" fillId="0" borderId="1" xfId="0" applyNumberFormat="1" applyFont="1" applyBorder="1" applyAlignment="1">
      <alignment horizontal="right" vertical="center" wrapText="1"/>
    </xf>
    <xf numFmtId="166" fontId="5" fillId="0" borderId="11" xfId="0" applyNumberFormat="1" applyFont="1" applyBorder="1"/>
    <xf numFmtId="9" fontId="6" fillId="0" borderId="0" xfId="0" applyNumberFormat="1" applyFont="1"/>
    <xf numFmtId="167" fontId="0" fillId="0" borderId="0" xfId="0" applyNumberFormat="1"/>
    <xf numFmtId="166" fontId="5" fillId="0" borderId="0" xfId="0" applyNumberFormat="1" applyFont="1"/>
    <xf numFmtId="9" fontId="7" fillId="0" borderId="0" xfId="0" applyNumberFormat="1" applyFont="1"/>
    <xf numFmtId="164" fontId="0" fillId="0" borderId="0" xfId="0" applyNumberFormat="1"/>
    <xf numFmtId="0" fontId="4" fillId="0" borderId="0" xfId="0" applyFont="1"/>
    <xf numFmtId="167" fontId="4" fillId="0" borderId="0" xfId="0" applyNumberFormat="1" applyFont="1"/>
    <xf numFmtId="0" fontId="1" fillId="0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2000%20-%20Professionnel/6000%20-%20Emplois%20Ost&#233;opathe%20-%20D&#233;marche/0%20-%20Allevard/Ost&#233;o%20pro/1000%20-%20Gestion%20-%20Formulaire/200%20-%20Ann&#233;e%202023/200%20-%20Tableau%20Recettes%20ALLEVARD%2020223xl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1"/>
      <sheetName val="Esp1"/>
      <sheetName val="Févr2"/>
      <sheetName val="Esp2"/>
      <sheetName val="Mar3"/>
      <sheetName val="Esp3"/>
      <sheetName val="Avr4"/>
      <sheetName val="Esp4"/>
      <sheetName val="Mai5"/>
      <sheetName val="Esp5"/>
      <sheetName val="Juin6"/>
      <sheetName val="Esp6"/>
      <sheetName val="Juil7"/>
      <sheetName val="Esp7"/>
      <sheetName val="Août8"/>
      <sheetName val="Esp8"/>
      <sheetName val="Sept9"/>
      <sheetName val="Esp9"/>
      <sheetName val="Oct10"/>
      <sheetName val="Esp10"/>
      <sheetName val="Nov11"/>
      <sheetName val="Esp11"/>
      <sheetName val="Déc12"/>
      <sheetName val="Esp12"/>
      <sheetName val="Total 22"/>
      <sheetName val="Feuil1"/>
      <sheetName val="CR 22"/>
      <sheetName val="CR 22 test"/>
      <sheetName val="Graph"/>
      <sheetName val="Décaissement"/>
      <sheetName val="Trésorerie Pro "/>
      <sheetName val="Trésorerie Per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89"/>
  <sheetViews>
    <sheetView tabSelected="1"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P6" sqref="P6"/>
    </sheetView>
  </sheetViews>
  <sheetFormatPr baseColWidth="10" defaultRowHeight="14.25" x14ac:dyDescent="0.2"/>
  <cols>
    <col min="1" max="1" width="2.5" customWidth="1"/>
    <col min="2" max="2" width="7.875" style="72" customWidth="1"/>
    <col min="3" max="3" width="9.25" style="72" customWidth="1"/>
    <col min="4" max="4" width="9.25" customWidth="1"/>
    <col min="5" max="6" width="10" customWidth="1"/>
    <col min="7" max="8" width="13" customWidth="1"/>
    <col min="9" max="9" width="20" style="63" customWidth="1"/>
    <col min="10" max="13" width="10" style="63" customWidth="1"/>
    <col min="14" max="14" width="35.875" customWidth="1"/>
    <col min="15" max="15" width="2.375" customWidth="1"/>
    <col min="16" max="16" width="5.25" customWidth="1"/>
  </cols>
  <sheetData>
    <row r="1" spans="2:18" x14ac:dyDescent="0.2">
      <c r="B1" s="1">
        <v>44927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2:18" ht="14.25" customHeight="1" x14ac:dyDescent="0.2">
      <c r="B2" s="3"/>
      <c r="C2" s="4" t="s">
        <v>0</v>
      </c>
      <c r="D2" s="5"/>
      <c r="E2" s="5"/>
      <c r="F2" s="5"/>
      <c r="G2" s="5"/>
      <c r="H2" s="5"/>
      <c r="I2" s="6" t="s">
        <v>1</v>
      </c>
      <c r="J2" s="7"/>
      <c r="K2" s="7"/>
      <c r="L2" s="7"/>
      <c r="M2" s="7"/>
      <c r="N2" s="2" t="s">
        <v>2</v>
      </c>
    </row>
    <row r="3" spans="2:18" ht="12.75" customHeight="1" x14ac:dyDescent="0.2">
      <c r="B3" s="3"/>
      <c r="C3" s="4" t="s">
        <v>3</v>
      </c>
      <c r="D3" s="8"/>
      <c r="E3" s="9" t="s">
        <v>4</v>
      </c>
      <c r="F3" s="10"/>
      <c r="G3" s="10"/>
      <c r="H3" s="10"/>
      <c r="I3" s="11"/>
      <c r="J3" s="12"/>
      <c r="K3" s="12"/>
      <c r="L3" s="12"/>
      <c r="M3" s="12"/>
      <c r="N3" s="2"/>
    </row>
    <row r="4" spans="2:18" ht="38.25" x14ac:dyDescent="0.2">
      <c r="B4" s="13" t="s">
        <v>5</v>
      </c>
      <c r="C4" s="14" t="s">
        <v>6</v>
      </c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5"/>
      <c r="J4" s="16" t="s">
        <v>12</v>
      </c>
      <c r="K4" s="16" t="s">
        <v>13</v>
      </c>
      <c r="L4" s="16" t="s">
        <v>14</v>
      </c>
      <c r="M4" s="16" t="s">
        <v>15</v>
      </c>
      <c r="N4" s="2"/>
      <c r="P4" s="17" t="s">
        <v>16</v>
      </c>
    </row>
    <row r="5" spans="2:18" ht="17.25" customHeight="1" x14ac:dyDescent="0.2">
      <c r="B5" s="18">
        <v>44930</v>
      </c>
      <c r="C5" s="19"/>
      <c r="D5" s="20"/>
      <c r="E5" s="20">
        <v>60</v>
      </c>
      <c r="F5" s="20"/>
      <c r="G5" s="20"/>
      <c r="H5" s="20"/>
      <c r="I5" s="21"/>
      <c r="J5" s="21">
        <v>6739282</v>
      </c>
      <c r="K5" s="21" t="s">
        <v>19</v>
      </c>
      <c r="L5" s="22">
        <v>44932</v>
      </c>
      <c r="M5" s="21">
        <v>4055791</v>
      </c>
      <c r="N5" s="21" t="s">
        <v>25</v>
      </c>
      <c r="P5" s="23" t="str">
        <f>IF(SUM(B5:H5),"1","0")</f>
        <v>1</v>
      </c>
      <c r="R5" t="s">
        <v>18</v>
      </c>
    </row>
    <row r="6" spans="2:18" x14ac:dyDescent="0.2">
      <c r="B6" s="24"/>
      <c r="C6" s="25">
        <v>60</v>
      </c>
      <c r="D6" s="26"/>
      <c r="E6" s="26"/>
      <c r="F6" s="26"/>
      <c r="G6" s="26"/>
      <c r="H6" s="26"/>
      <c r="I6" s="27"/>
      <c r="J6" s="27"/>
      <c r="K6" s="27"/>
      <c r="L6" s="28">
        <v>44932</v>
      </c>
      <c r="M6" s="27">
        <v>4055791</v>
      </c>
      <c r="N6" s="29" t="s">
        <v>26</v>
      </c>
      <c r="P6" s="30" t="str">
        <f t="shared" ref="P5:P23" si="0">IF(SUM(B6:H6),"1","0")</f>
        <v>1</v>
      </c>
    </row>
    <row r="7" spans="2:18" x14ac:dyDescent="0.2">
      <c r="B7" s="31"/>
      <c r="C7" s="32"/>
      <c r="D7" s="33"/>
      <c r="E7" s="33">
        <v>60</v>
      </c>
      <c r="F7" s="33"/>
      <c r="G7" s="33"/>
      <c r="H7" s="33"/>
      <c r="I7" s="34"/>
      <c r="J7" s="34">
        <v>3915034</v>
      </c>
      <c r="K7" s="34" t="s">
        <v>22</v>
      </c>
      <c r="L7" s="35">
        <v>44932</v>
      </c>
      <c r="M7" s="34">
        <v>4055791</v>
      </c>
      <c r="N7" s="36" t="s">
        <v>27</v>
      </c>
      <c r="P7" s="30" t="str">
        <f t="shared" si="0"/>
        <v>1</v>
      </c>
    </row>
    <row r="8" spans="2:18" x14ac:dyDescent="0.2">
      <c r="B8" s="24"/>
      <c r="C8" s="25"/>
      <c r="D8" s="26"/>
      <c r="E8" s="26">
        <v>60</v>
      </c>
      <c r="F8" s="26"/>
      <c r="G8" s="26"/>
      <c r="H8" s="26"/>
      <c r="I8" s="37"/>
      <c r="J8" s="27">
        <v>3915035</v>
      </c>
      <c r="K8" s="37" t="s">
        <v>22</v>
      </c>
      <c r="L8" s="38">
        <v>44932</v>
      </c>
      <c r="M8" s="37">
        <v>4055791</v>
      </c>
      <c r="N8" s="29" t="s">
        <v>28</v>
      </c>
      <c r="P8" s="30" t="str">
        <f t="shared" si="0"/>
        <v>1</v>
      </c>
    </row>
    <row r="9" spans="2:18" x14ac:dyDescent="0.2">
      <c r="B9" s="39"/>
      <c r="C9" s="40"/>
      <c r="D9" s="33"/>
      <c r="E9" s="33"/>
      <c r="F9" s="33"/>
      <c r="G9" s="33">
        <v>60</v>
      </c>
      <c r="H9" s="33"/>
      <c r="I9" s="41"/>
      <c r="J9" s="41"/>
      <c r="K9" s="41"/>
      <c r="L9" s="42">
        <v>44932</v>
      </c>
      <c r="M9" s="41"/>
      <c r="N9" s="36" t="s">
        <v>29</v>
      </c>
      <c r="P9" s="30" t="str">
        <f t="shared" si="0"/>
        <v>1</v>
      </c>
    </row>
    <row r="10" spans="2:18" x14ac:dyDescent="0.2">
      <c r="B10" s="43"/>
      <c r="C10" s="44"/>
      <c r="D10" s="26"/>
      <c r="E10" s="26">
        <v>60</v>
      </c>
      <c r="F10" s="26"/>
      <c r="G10" s="26"/>
      <c r="H10" s="26"/>
      <c r="I10" s="37"/>
      <c r="J10" s="37" t="s">
        <v>20</v>
      </c>
      <c r="K10" s="37" t="s">
        <v>17</v>
      </c>
      <c r="L10" s="38">
        <v>44932</v>
      </c>
      <c r="M10" s="37">
        <v>4055791</v>
      </c>
      <c r="N10" s="29" t="s">
        <v>30</v>
      </c>
      <c r="P10" s="30" t="str">
        <f t="shared" si="0"/>
        <v>1</v>
      </c>
      <c r="Q10" cm="1">
        <f t="array" ref="Q10">SUM((P5:P10)*60)</f>
        <v>360</v>
      </c>
    </row>
    <row r="11" spans="2:18" ht="8.25" customHeight="1" x14ac:dyDescent="0.2">
      <c r="B11" s="45"/>
      <c r="C11" s="46"/>
      <c r="D11" s="47"/>
      <c r="E11" s="47"/>
      <c r="F11" s="47"/>
      <c r="G11" s="47"/>
      <c r="H11" s="47"/>
      <c r="I11" s="48"/>
      <c r="J11" s="48"/>
      <c r="K11" s="48"/>
      <c r="L11" s="49"/>
      <c r="M11" s="48"/>
      <c r="N11" s="50"/>
      <c r="P11" s="30" t="str">
        <f t="shared" si="0"/>
        <v>0</v>
      </c>
    </row>
    <row r="12" spans="2:18" x14ac:dyDescent="0.2">
      <c r="B12" s="39">
        <v>44933</v>
      </c>
      <c r="C12" s="40"/>
      <c r="D12" s="33"/>
      <c r="E12" s="33">
        <v>60</v>
      </c>
      <c r="F12" s="33"/>
      <c r="G12" s="33"/>
      <c r="H12" s="33"/>
      <c r="I12" s="41"/>
      <c r="J12" s="41">
        <v>826119</v>
      </c>
      <c r="K12" s="41"/>
      <c r="L12" s="41"/>
      <c r="M12" s="41"/>
      <c r="N12" s="36" t="s">
        <v>31</v>
      </c>
      <c r="P12" s="30" t="str">
        <f t="shared" si="0"/>
        <v>1</v>
      </c>
    </row>
    <row r="13" spans="2:18" x14ac:dyDescent="0.2">
      <c r="B13" s="43"/>
      <c r="C13" s="44">
        <v>60</v>
      </c>
      <c r="D13" s="26"/>
      <c r="E13" s="26"/>
      <c r="F13" s="26"/>
      <c r="G13" s="26"/>
      <c r="H13" s="26"/>
      <c r="I13" s="37"/>
      <c r="J13" s="37"/>
      <c r="K13" s="37"/>
      <c r="L13" s="37"/>
      <c r="M13" s="37"/>
      <c r="N13" s="75" t="s">
        <v>31</v>
      </c>
      <c r="P13" s="30" t="str">
        <f t="shared" si="0"/>
        <v>1</v>
      </c>
    </row>
    <row r="14" spans="2:18" x14ac:dyDescent="0.2">
      <c r="B14" s="39"/>
      <c r="C14" s="40"/>
      <c r="D14" s="33"/>
      <c r="E14" s="33">
        <v>60</v>
      </c>
      <c r="F14" s="33"/>
      <c r="G14" s="33"/>
      <c r="H14" s="33"/>
      <c r="I14" s="41"/>
      <c r="J14" s="41" t="s">
        <v>21</v>
      </c>
      <c r="K14" s="41"/>
      <c r="L14" s="41"/>
      <c r="M14" s="41"/>
      <c r="N14" s="36" t="s">
        <v>31</v>
      </c>
      <c r="P14" s="30" t="str">
        <f t="shared" si="0"/>
        <v>1</v>
      </c>
    </row>
    <row r="15" spans="2:18" x14ac:dyDescent="0.2">
      <c r="B15" s="24">
        <v>44937</v>
      </c>
      <c r="C15" s="25"/>
      <c r="D15" s="26"/>
      <c r="E15" s="26">
        <v>60</v>
      </c>
      <c r="F15" s="26"/>
      <c r="G15" s="26"/>
      <c r="H15" s="26"/>
      <c r="I15" s="37"/>
      <c r="J15" s="37">
        <v>8051183</v>
      </c>
      <c r="K15" s="37" t="s">
        <v>19</v>
      </c>
      <c r="L15" s="37"/>
      <c r="M15" s="37"/>
      <c r="N15" s="75" t="s">
        <v>31</v>
      </c>
      <c r="P15" s="30" t="str">
        <f t="shared" si="0"/>
        <v>1</v>
      </c>
    </row>
    <row r="16" spans="2:18" x14ac:dyDescent="0.2">
      <c r="B16" s="39"/>
      <c r="C16" s="40"/>
      <c r="D16" s="33"/>
      <c r="E16" s="33">
        <v>60</v>
      </c>
      <c r="F16" s="33"/>
      <c r="G16" s="33"/>
      <c r="H16" s="33"/>
      <c r="I16" s="41"/>
      <c r="J16" s="41">
        <v>6739284</v>
      </c>
      <c r="K16" s="41" t="s">
        <v>32</v>
      </c>
      <c r="L16" s="41"/>
      <c r="M16" s="41"/>
      <c r="N16" s="36" t="s">
        <v>31</v>
      </c>
      <c r="P16" s="30" t="str">
        <f t="shared" si="0"/>
        <v>1</v>
      </c>
    </row>
    <row r="17" spans="2:17" x14ac:dyDescent="0.2">
      <c r="B17" s="24"/>
      <c r="C17" s="25">
        <v>60</v>
      </c>
      <c r="D17" s="26"/>
      <c r="E17" s="26"/>
      <c r="F17" s="26"/>
      <c r="G17" s="26"/>
      <c r="H17" s="26"/>
      <c r="I17" s="37"/>
      <c r="J17" s="37"/>
      <c r="K17" s="37"/>
      <c r="L17" s="37"/>
      <c r="M17" s="37"/>
      <c r="N17" s="75" t="s">
        <v>31</v>
      </c>
      <c r="P17" s="30" t="str">
        <f t="shared" si="0"/>
        <v>1</v>
      </c>
    </row>
    <row r="18" spans="2:17" x14ac:dyDescent="0.2">
      <c r="B18" s="39"/>
      <c r="C18" s="40"/>
      <c r="D18" s="33"/>
      <c r="E18" s="33">
        <v>60</v>
      </c>
      <c r="F18" s="33"/>
      <c r="G18" s="33"/>
      <c r="H18" s="33"/>
      <c r="I18" s="41"/>
      <c r="J18" s="41">
        <v>5470339</v>
      </c>
      <c r="K18" s="41" t="s">
        <v>22</v>
      </c>
      <c r="L18" s="41"/>
      <c r="M18" s="41"/>
      <c r="N18" s="36" t="s">
        <v>31</v>
      </c>
      <c r="P18" s="30" t="str">
        <f t="shared" si="0"/>
        <v>1</v>
      </c>
    </row>
    <row r="19" spans="2:17" x14ac:dyDescent="0.2">
      <c r="B19" s="24">
        <v>44940</v>
      </c>
      <c r="C19" s="25"/>
      <c r="D19" s="26"/>
      <c r="E19" s="26">
        <v>60</v>
      </c>
      <c r="F19" s="26"/>
      <c r="G19" s="26"/>
      <c r="H19" s="26"/>
      <c r="I19" s="37"/>
      <c r="J19" s="37"/>
      <c r="K19" s="37"/>
      <c r="L19" s="37"/>
      <c r="M19" s="37"/>
      <c r="N19" s="75" t="s">
        <v>31</v>
      </c>
      <c r="P19" s="30" t="str">
        <f t="shared" si="0"/>
        <v>1</v>
      </c>
    </row>
    <row r="20" spans="2:17" s="54" customFormat="1" x14ac:dyDescent="0.2">
      <c r="B20" s="51"/>
      <c r="C20" s="52"/>
      <c r="D20" s="33"/>
      <c r="E20" s="33"/>
      <c r="F20" s="33"/>
      <c r="G20" s="33"/>
      <c r="H20" s="33"/>
      <c r="I20" s="41"/>
      <c r="J20" s="41"/>
      <c r="K20" s="41"/>
      <c r="L20" s="41"/>
      <c r="M20" s="41"/>
      <c r="N20" s="36" t="s">
        <v>31</v>
      </c>
      <c r="P20" s="30" t="str">
        <f t="shared" si="0"/>
        <v>0</v>
      </c>
      <c r="Q20"/>
    </row>
    <row r="21" spans="2:17" x14ac:dyDescent="0.2">
      <c r="B21" s="24"/>
      <c r="C21" s="25"/>
      <c r="D21" s="26"/>
      <c r="E21" s="26">
        <v>60</v>
      </c>
      <c r="F21" s="26"/>
      <c r="G21" s="26"/>
      <c r="H21" s="26"/>
      <c r="I21" s="37"/>
      <c r="J21" s="37"/>
      <c r="K21" s="37"/>
      <c r="L21" s="37"/>
      <c r="M21" s="37"/>
      <c r="N21" s="75" t="s">
        <v>31</v>
      </c>
      <c r="P21" s="30" t="str">
        <f t="shared" si="0"/>
        <v>1</v>
      </c>
    </row>
    <row r="22" spans="2:17" x14ac:dyDescent="0.2">
      <c r="B22" s="39"/>
      <c r="C22" s="40"/>
      <c r="D22" s="33"/>
      <c r="E22" s="33">
        <v>60</v>
      </c>
      <c r="F22" s="33"/>
      <c r="G22" s="33"/>
      <c r="H22" s="33"/>
      <c r="I22" s="41"/>
      <c r="J22" s="41"/>
      <c r="K22" s="41"/>
      <c r="L22" s="41"/>
      <c r="M22" s="41"/>
      <c r="N22" s="36" t="s">
        <v>31</v>
      </c>
      <c r="P22" s="30" t="str">
        <f t="shared" si="0"/>
        <v>1</v>
      </c>
    </row>
    <row r="23" spans="2:17" x14ac:dyDescent="0.2">
      <c r="B23" s="24">
        <v>44944</v>
      </c>
      <c r="C23" s="25"/>
      <c r="D23" s="26"/>
      <c r="E23" s="26"/>
      <c r="F23" s="26"/>
      <c r="G23" s="26"/>
      <c r="H23" s="26"/>
      <c r="I23" s="37"/>
      <c r="J23" s="37"/>
      <c r="K23" s="37"/>
      <c r="L23" s="37"/>
      <c r="M23" s="37"/>
      <c r="N23" s="75" t="s">
        <v>31</v>
      </c>
      <c r="P23" s="30" t="str">
        <f t="shared" si="0"/>
        <v>1</v>
      </c>
      <c r="Q23" cm="1">
        <f t="array" ref="Q23">SUM(($P$12:P23)*60)</f>
        <v>660</v>
      </c>
    </row>
    <row r="24" spans="2:17" x14ac:dyDescent="0.2">
      <c r="B24" s="39"/>
      <c r="C24" s="40"/>
      <c r="D24" s="33"/>
      <c r="E24" s="33"/>
      <c r="F24" s="33"/>
      <c r="G24" s="33"/>
      <c r="H24" s="33"/>
      <c r="I24" s="41"/>
      <c r="J24" s="41"/>
      <c r="K24" s="41"/>
      <c r="L24" s="41"/>
      <c r="M24" s="41"/>
      <c r="N24" s="36" t="s">
        <v>31</v>
      </c>
    </row>
    <row r="25" spans="2:17" x14ac:dyDescent="0.2">
      <c r="B25" s="24"/>
      <c r="C25" s="25"/>
      <c r="D25" s="26"/>
      <c r="E25" s="26"/>
      <c r="F25" s="26"/>
      <c r="G25" s="26"/>
      <c r="H25" s="26"/>
      <c r="I25" s="37"/>
      <c r="J25" s="37"/>
      <c r="K25" s="37"/>
      <c r="L25" s="37"/>
      <c r="M25" s="37"/>
      <c r="N25" s="75" t="s">
        <v>31</v>
      </c>
    </row>
    <row r="26" spans="2:17" x14ac:dyDescent="0.2">
      <c r="B26" s="39"/>
      <c r="C26" s="40"/>
      <c r="D26" s="33"/>
      <c r="E26" s="33"/>
      <c r="F26" s="33"/>
      <c r="G26" s="33"/>
      <c r="H26" s="33"/>
      <c r="I26" s="41"/>
      <c r="J26" s="41"/>
      <c r="K26" s="41"/>
      <c r="L26" s="41"/>
      <c r="M26" s="41"/>
      <c r="N26" s="36" t="s">
        <v>31</v>
      </c>
    </row>
    <row r="27" spans="2:17" x14ac:dyDescent="0.2">
      <c r="B27" s="24"/>
      <c r="C27" s="25"/>
      <c r="D27" s="26"/>
      <c r="E27" s="26"/>
      <c r="F27" s="26"/>
      <c r="G27" s="26"/>
      <c r="H27" s="26"/>
      <c r="I27" s="37"/>
      <c r="J27" s="37"/>
      <c r="K27" s="37"/>
      <c r="L27" s="37"/>
      <c r="M27" s="37"/>
      <c r="N27" s="75" t="s">
        <v>31</v>
      </c>
    </row>
    <row r="28" spans="2:17" x14ac:dyDescent="0.2">
      <c r="B28" s="51"/>
      <c r="C28" s="52"/>
      <c r="D28" s="33"/>
      <c r="E28" s="33"/>
      <c r="F28" s="33"/>
      <c r="G28" s="33"/>
      <c r="H28" s="33"/>
      <c r="I28" s="41"/>
      <c r="J28" s="41"/>
      <c r="K28" s="41"/>
      <c r="L28" s="41"/>
      <c r="M28" s="41"/>
      <c r="N28" s="53"/>
    </row>
    <row r="29" spans="2:17" x14ac:dyDescent="0.2">
      <c r="B29" s="24"/>
      <c r="C29" s="25"/>
      <c r="D29" s="26"/>
      <c r="E29" s="26"/>
      <c r="F29" s="26"/>
      <c r="G29" s="26"/>
      <c r="H29" s="26"/>
      <c r="I29" s="37"/>
      <c r="J29" s="37"/>
      <c r="K29" s="37"/>
      <c r="L29" s="37"/>
      <c r="M29" s="37"/>
      <c r="N29" s="29"/>
    </row>
    <row r="30" spans="2:17" x14ac:dyDescent="0.2">
      <c r="B30" s="39">
        <v>44947</v>
      </c>
      <c r="C30" s="40"/>
      <c r="D30" s="33"/>
      <c r="E30" s="33"/>
      <c r="F30" s="33"/>
      <c r="G30" s="33"/>
      <c r="H30" s="33"/>
      <c r="I30" s="41"/>
      <c r="J30" s="41"/>
      <c r="K30" s="41"/>
      <c r="L30" s="41"/>
      <c r="M30" s="41"/>
      <c r="N30" s="36"/>
    </row>
    <row r="31" spans="2:17" x14ac:dyDescent="0.2">
      <c r="B31" s="24"/>
      <c r="C31" s="25"/>
      <c r="D31" s="26"/>
      <c r="E31" s="26"/>
      <c r="F31" s="26"/>
      <c r="G31" s="26"/>
      <c r="H31" s="26"/>
      <c r="I31" s="37"/>
      <c r="J31" s="37"/>
      <c r="K31" s="37"/>
      <c r="L31" s="37"/>
      <c r="M31" s="37"/>
      <c r="N31" s="29"/>
    </row>
    <row r="32" spans="2:17" x14ac:dyDescent="0.2">
      <c r="B32" s="39"/>
      <c r="C32" s="40"/>
      <c r="D32" s="33"/>
      <c r="E32" s="33"/>
      <c r="F32" s="33"/>
      <c r="G32" s="33"/>
      <c r="H32" s="33"/>
      <c r="I32" s="41"/>
      <c r="J32" s="41"/>
      <c r="K32" s="41"/>
      <c r="L32" s="41"/>
      <c r="M32" s="41"/>
      <c r="N32" s="36"/>
    </row>
    <row r="33" spans="2:14" x14ac:dyDescent="0.2">
      <c r="B33" s="24"/>
      <c r="C33" s="25"/>
      <c r="D33" s="26"/>
      <c r="E33" s="26"/>
      <c r="F33" s="26"/>
      <c r="G33" s="26"/>
      <c r="H33" s="26"/>
      <c r="I33" s="37"/>
      <c r="J33" s="37"/>
      <c r="K33" s="37"/>
      <c r="L33" s="37"/>
      <c r="M33" s="37"/>
      <c r="N33" s="29"/>
    </row>
    <row r="34" spans="2:14" x14ac:dyDescent="0.2">
      <c r="B34" s="39"/>
      <c r="C34" s="40"/>
      <c r="D34" s="33"/>
      <c r="E34" s="33"/>
      <c r="F34" s="33"/>
      <c r="G34" s="33"/>
      <c r="H34" s="33"/>
      <c r="I34" s="41"/>
      <c r="J34" s="41"/>
      <c r="K34" s="41"/>
      <c r="L34" s="41"/>
      <c r="M34" s="41"/>
      <c r="N34" s="36"/>
    </row>
    <row r="35" spans="2:14" x14ac:dyDescent="0.2">
      <c r="B35" s="24"/>
      <c r="C35" s="25"/>
      <c r="D35" s="55"/>
      <c r="E35" s="26"/>
      <c r="F35" s="26"/>
      <c r="G35" s="26"/>
      <c r="H35" s="26"/>
      <c r="I35" s="37"/>
      <c r="J35" s="37"/>
      <c r="K35" s="37"/>
      <c r="L35" s="37"/>
      <c r="M35" s="37"/>
      <c r="N35" s="29"/>
    </row>
    <row r="36" spans="2:14" x14ac:dyDescent="0.2">
      <c r="B36" s="39"/>
      <c r="C36" s="40"/>
      <c r="D36" s="33"/>
      <c r="E36" s="33"/>
      <c r="F36" s="33"/>
      <c r="G36" s="33"/>
      <c r="H36" s="33"/>
      <c r="I36" s="41"/>
      <c r="J36" s="41"/>
      <c r="K36" s="41"/>
      <c r="L36" s="41"/>
      <c r="M36" s="41"/>
      <c r="N36" s="36"/>
    </row>
    <row r="37" spans="2:14" x14ac:dyDescent="0.2">
      <c r="B37" s="24"/>
      <c r="C37" s="25"/>
      <c r="D37" s="26"/>
      <c r="E37" s="26"/>
      <c r="F37" s="26"/>
      <c r="G37" s="26"/>
      <c r="H37" s="26"/>
      <c r="I37" s="37"/>
      <c r="J37" s="37"/>
      <c r="K37" s="37"/>
      <c r="L37" s="37"/>
      <c r="M37" s="37"/>
      <c r="N37" s="29"/>
    </row>
    <row r="38" spans="2:14" x14ac:dyDescent="0.2">
      <c r="B38" s="39"/>
      <c r="C38" s="40"/>
      <c r="D38" s="33"/>
      <c r="E38" s="33"/>
      <c r="F38" s="33"/>
      <c r="G38" s="33"/>
      <c r="H38" s="33"/>
      <c r="I38" s="41"/>
      <c r="J38" s="41"/>
      <c r="K38" s="41"/>
      <c r="L38" s="41"/>
      <c r="M38" s="41"/>
      <c r="N38" s="36"/>
    </row>
    <row r="39" spans="2:14" x14ac:dyDescent="0.2">
      <c r="B39" s="24"/>
      <c r="C39" s="25"/>
      <c r="D39" s="26"/>
      <c r="E39" s="26"/>
      <c r="F39" s="26"/>
      <c r="G39" s="26"/>
      <c r="H39" s="26"/>
      <c r="I39" s="37"/>
      <c r="J39" s="37"/>
      <c r="K39" s="37"/>
      <c r="L39" s="37"/>
      <c r="M39" s="37"/>
      <c r="N39" s="29"/>
    </row>
    <row r="40" spans="2:14" x14ac:dyDescent="0.2">
      <c r="B40" s="39"/>
      <c r="C40" s="40"/>
      <c r="D40" s="33"/>
      <c r="E40" s="33"/>
      <c r="F40" s="33"/>
      <c r="G40" s="33"/>
      <c r="H40" s="33"/>
      <c r="I40" s="41"/>
      <c r="J40" s="41"/>
      <c r="K40" s="41"/>
      <c r="L40" s="41"/>
      <c r="M40" s="41"/>
      <c r="N40" s="36"/>
    </row>
    <row r="41" spans="2:14" x14ac:dyDescent="0.2">
      <c r="B41" s="24"/>
      <c r="C41" s="25"/>
      <c r="D41" s="26"/>
      <c r="E41" s="26"/>
      <c r="F41" s="26"/>
      <c r="G41" s="26"/>
      <c r="H41" s="26"/>
      <c r="I41" s="37"/>
      <c r="J41" s="37"/>
      <c r="K41" s="37"/>
      <c r="L41" s="37"/>
      <c r="M41" s="37"/>
      <c r="N41" s="29"/>
    </row>
    <row r="42" spans="2:14" x14ac:dyDescent="0.2">
      <c r="B42" s="39"/>
      <c r="C42" s="40"/>
      <c r="D42" s="33"/>
      <c r="E42" s="33"/>
      <c r="F42" s="33"/>
      <c r="G42" s="33"/>
      <c r="H42" s="33"/>
      <c r="I42" s="41"/>
      <c r="J42" s="41"/>
      <c r="K42" s="41"/>
      <c r="L42" s="41"/>
      <c r="M42" s="41"/>
      <c r="N42" s="36"/>
    </row>
    <row r="43" spans="2:14" x14ac:dyDescent="0.2">
      <c r="B43" s="24"/>
      <c r="C43" s="25"/>
      <c r="D43" s="26"/>
      <c r="E43" s="26"/>
      <c r="F43" s="26"/>
      <c r="G43" s="26"/>
      <c r="H43" s="26"/>
      <c r="I43" s="37"/>
      <c r="J43" s="37"/>
      <c r="K43" s="37"/>
      <c r="L43" s="37"/>
      <c r="M43" s="37"/>
      <c r="N43" s="29"/>
    </row>
    <row r="44" spans="2:14" x14ac:dyDescent="0.2">
      <c r="B44" s="39"/>
      <c r="C44" s="40"/>
      <c r="D44" s="33"/>
      <c r="E44" s="33"/>
      <c r="F44" s="33"/>
      <c r="G44" s="33"/>
      <c r="H44" s="33"/>
      <c r="I44" s="41"/>
      <c r="J44" s="41"/>
      <c r="K44" s="41"/>
      <c r="L44" s="41"/>
      <c r="M44" s="41"/>
      <c r="N44" s="36"/>
    </row>
    <row r="45" spans="2:14" x14ac:dyDescent="0.2">
      <c r="B45" s="24"/>
      <c r="C45" s="25"/>
      <c r="D45" s="26"/>
      <c r="E45" s="26"/>
      <c r="F45" s="26"/>
      <c r="G45" s="26"/>
      <c r="H45" s="26"/>
      <c r="I45" s="37"/>
      <c r="J45" s="37"/>
      <c r="K45" s="37"/>
      <c r="L45" s="37"/>
      <c r="M45" s="37"/>
      <c r="N45" s="29"/>
    </row>
    <row r="46" spans="2:14" x14ac:dyDescent="0.2">
      <c r="B46" s="39"/>
      <c r="C46" s="40"/>
      <c r="D46" s="33"/>
      <c r="E46" s="33"/>
      <c r="F46" s="33"/>
      <c r="G46" s="33"/>
      <c r="H46" s="33"/>
      <c r="I46" s="41"/>
      <c r="J46" s="41"/>
      <c r="K46" s="41"/>
      <c r="L46" s="41"/>
      <c r="M46" s="41"/>
      <c r="N46" s="36"/>
    </row>
    <row r="47" spans="2:14" x14ac:dyDescent="0.2">
      <c r="B47" s="24"/>
      <c r="C47" s="25"/>
      <c r="D47" s="26"/>
      <c r="E47" s="26"/>
      <c r="F47" s="26"/>
      <c r="G47" s="26"/>
      <c r="H47" s="26"/>
      <c r="I47" s="37"/>
      <c r="J47" s="37"/>
      <c r="K47" s="37"/>
      <c r="L47" s="37"/>
      <c r="M47" s="37"/>
      <c r="N47" s="29"/>
    </row>
    <row r="48" spans="2:14" x14ac:dyDescent="0.2">
      <c r="B48" s="39"/>
      <c r="C48" s="40"/>
      <c r="D48" s="33"/>
      <c r="E48" s="33"/>
      <c r="F48" s="33"/>
      <c r="G48" s="33"/>
      <c r="H48" s="33"/>
      <c r="I48" s="41"/>
      <c r="J48" s="41"/>
      <c r="K48" s="41"/>
      <c r="L48" s="41"/>
      <c r="M48" s="41"/>
      <c r="N48" s="36"/>
    </row>
    <row r="49" spans="2:16" x14ac:dyDescent="0.2">
      <c r="B49" s="24"/>
      <c r="C49" s="25"/>
      <c r="D49" s="26"/>
      <c r="E49" s="26"/>
      <c r="F49" s="26"/>
      <c r="G49" s="26"/>
      <c r="H49" s="26"/>
      <c r="I49" s="37"/>
      <c r="J49" s="37"/>
      <c r="K49" s="37"/>
      <c r="L49" s="37"/>
      <c r="M49" s="37"/>
      <c r="N49" s="29"/>
    </row>
    <row r="50" spans="2:16" x14ac:dyDescent="0.2">
      <c r="B50" s="39"/>
      <c r="C50" s="40"/>
      <c r="D50" s="33"/>
      <c r="E50" s="33"/>
      <c r="F50" s="33"/>
      <c r="G50" s="33"/>
      <c r="H50" s="33"/>
      <c r="I50" s="41"/>
      <c r="J50" s="41"/>
      <c r="K50" s="41"/>
      <c r="L50" s="41"/>
      <c r="M50" s="41"/>
      <c r="N50" s="36"/>
    </row>
    <row r="51" spans="2:16" x14ac:dyDescent="0.2">
      <c r="B51" s="56"/>
      <c r="C51" s="57"/>
      <c r="D51" s="58"/>
      <c r="E51" s="58"/>
      <c r="F51" s="58"/>
      <c r="G51" s="58"/>
      <c r="H51" s="58"/>
      <c r="I51" s="59"/>
      <c r="J51" s="59"/>
      <c r="K51" s="59"/>
      <c r="L51" s="59"/>
      <c r="M51" s="59"/>
      <c r="N51" s="60"/>
    </row>
    <row r="52" spans="2:16" x14ac:dyDescent="0.2">
      <c r="B52" s="61"/>
      <c r="C52" s="61"/>
      <c r="D52" s="62"/>
      <c r="E52" s="62"/>
      <c r="F52" s="62"/>
      <c r="G52" s="62"/>
      <c r="H52" s="62"/>
    </row>
    <row r="53" spans="2:16" x14ac:dyDescent="0.2">
      <c r="B53" s="61" t="s">
        <v>23</v>
      </c>
      <c r="C53" s="64">
        <f t="shared" ref="C53:H53" si="1">SUM(C5:C10)</f>
        <v>60</v>
      </c>
      <c r="D53" s="64">
        <f t="shared" si="1"/>
        <v>0</v>
      </c>
      <c r="E53" s="64">
        <f t="shared" si="1"/>
        <v>240</v>
      </c>
      <c r="F53" s="64">
        <f t="shared" si="1"/>
        <v>0</v>
      </c>
      <c r="G53" s="64">
        <f t="shared" si="1"/>
        <v>60</v>
      </c>
      <c r="H53" s="64">
        <f t="shared" si="1"/>
        <v>0</v>
      </c>
      <c r="N53" s="65">
        <f>SUM(C53:I53)</f>
        <v>360</v>
      </c>
    </row>
    <row r="54" spans="2:16" x14ac:dyDescent="0.2">
      <c r="B54" s="61" t="s">
        <v>24</v>
      </c>
      <c r="C54" s="64">
        <f t="shared" ref="C54:H54" si="2">SUM(C12:C51)</f>
        <v>120</v>
      </c>
      <c r="D54" s="64">
        <f t="shared" si="2"/>
        <v>0</v>
      </c>
      <c r="E54" s="64">
        <f t="shared" si="2"/>
        <v>480</v>
      </c>
      <c r="F54" s="64">
        <f t="shared" si="2"/>
        <v>0</v>
      </c>
      <c r="G54" s="64">
        <f t="shared" si="2"/>
        <v>0</v>
      </c>
      <c r="H54" s="64">
        <f t="shared" si="2"/>
        <v>0</v>
      </c>
      <c r="N54" s="65">
        <f>SUM(C54:I54)</f>
        <v>600</v>
      </c>
      <c r="O54" s="65">
        <f>SUM(N53:N54)</f>
        <v>960</v>
      </c>
      <c r="P54" s="65"/>
    </row>
    <row r="55" spans="2:16" ht="15" x14ac:dyDescent="0.2">
      <c r="B55" s="61"/>
      <c r="C55" s="66">
        <f>SUM(C5:C51)</f>
        <v>180</v>
      </c>
      <c r="D55" s="66">
        <f>SUM(D5:D51)</f>
        <v>0</v>
      </c>
      <c r="E55" s="66">
        <f t="shared" ref="E55:H55" si="3">SUM(E5:E51)</f>
        <v>720</v>
      </c>
      <c r="F55" s="66">
        <f t="shared" si="3"/>
        <v>0</v>
      </c>
      <c r="G55" s="66">
        <f t="shared" si="3"/>
        <v>60</v>
      </c>
      <c r="H55" s="66">
        <f t="shared" si="3"/>
        <v>0</v>
      </c>
      <c r="N55" s="67">
        <f>SUM(C55:H55)</f>
        <v>960</v>
      </c>
    </row>
    <row r="56" spans="2:16" ht="15" x14ac:dyDescent="0.2">
      <c r="B56" s="68">
        <v>0.8</v>
      </c>
      <c r="C56" s="69">
        <f>C55*0.8</f>
        <v>144</v>
      </c>
      <c r="E56" s="69">
        <f>E55*0.8</f>
        <v>576</v>
      </c>
      <c r="F56" s="69"/>
      <c r="G56" s="69">
        <f>G55*0.8</f>
        <v>48</v>
      </c>
      <c r="H56" s="69"/>
      <c r="N56" s="70">
        <f>SUM(C56:I56)</f>
        <v>768</v>
      </c>
    </row>
    <row r="57" spans="2:16" ht="15" x14ac:dyDescent="0.2">
      <c r="B57" s="68">
        <v>0.2</v>
      </c>
      <c r="C57" s="69">
        <f>C55*0.2</f>
        <v>36</v>
      </c>
      <c r="E57" s="69">
        <f>E55*0.2</f>
        <v>144</v>
      </c>
      <c r="F57" s="69"/>
      <c r="G57" s="69">
        <f>G55*0.2</f>
        <v>12</v>
      </c>
      <c r="H57" s="69"/>
      <c r="N57" s="70">
        <f>SUM(C57:I57)</f>
        <v>192</v>
      </c>
    </row>
    <row r="58" spans="2:16" ht="15" x14ac:dyDescent="0.2">
      <c r="B58" s="71">
        <v>0.7</v>
      </c>
      <c r="D58" s="69">
        <f>D55*0.7</f>
        <v>0</v>
      </c>
      <c r="F58" s="69">
        <f>F55*0.7</f>
        <v>0</v>
      </c>
      <c r="H58" s="69">
        <f>H55*0.7</f>
        <v>0</v>
      </c>
      <c r="I58"/>
      <c r="J58"/>
      <c r="K58"/>
      <c r="L58"/>
      <c r="M58"/>
      <c r="N58" s="70">
        <f>SUM(C58:I58)</f>
        <v>0</v>
      </c>
    </row>
    <row r="59" spans="2:16" ht="15" x14ac:dyDescent="0.2">
      <c r="B59" s="71">
        <v>0.3</v>
      </c>
      <c r="D59" s="69">
        <f>D55*0.3</f>
        <v>0</v>
      </c>
      <c r="F59" s="69">
        <f>F55*0.3</f>
        <v>0</v>
      </c>
      <c r="H59" s="69">
        <f>H55*0.3</f>
        <v>0</v>
      </c>
      <c r="I59"/>
      <c r="J59"/>
      <c r="K59"/>
      <c r="L59"/>
      <c r="M59"/>
      <c r="N59" s="70">
        <f>SUM(C59:I59)</f>
        <v>0</v>
      </c>
    </row>
    <row r="60" spans="2:16" x14ac:dyDescent="0.2">
      <c r="B60"/>
      <c r="C60"/>
      <c r="I60"/>
      <c r="J60"/>
      <c r="K60"/>
      <c r="L60"/>
      <c r="M60"/>
    </row>
    <row r="61" spans="2:16" x14ac:dyDescent="0.2">
      <c r="B61"/>
      <c r="C61"/>
      <c r="I61"/>
      <c r="J61"/>
      <c r="K61"/>
      <c r="L61"/>
      <c r="M61"/>
    </row>
    <row r="62" spans="2:16" ht="15" x14ac:dyDescent="0.25">
      <c r="B62"/>
      <c r="C62"/>
      <c r="I62" s="73" t="s">
        <v>34</v>
      </c>
      <c r="J62" s="73"/>
      <c r="K62" s="73"/>
      <c r="L62" s="73"/>
      <c r="M62" s="73"/>
      <c r="N62" s="74">
        <f>N56+N58</f>
        <v>768</v>
      </c>
    </row>
    <row r="63" spans="2:16" ht="15" x14ac:dyDescent="0.25">
      <c r="B63"/>
      <c r="C63"/>
      <c r="I63" s="73" t="s">
        <v>33</v>
      </c>
      <c r="J63" s="73"/>
      <c r="K63" s="73"/>
      <c r="L63" s="73"/>
      <c r="M63" s="73"/>
      <c r="N63" s="74">
        <f>N57+N59</f>
        <v>192</v>
      </c>
    </row>
    <row r="64" spans="2:16" x14ac:dyDescent="0.2">
      <c r="B64"/>
      <c r="C64"/>
      <c r="I64"/>
      <c r="J64"/>
      <c r="K64"/>
      <c r="L64"/>
      <c r="M64"/>
    </row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  <row r="604" customFormat="1" x14ac:dyDescent="0.2"/>
    <row r="605" customFormat="1" x14ac:dyDescent="0.2"/>
    <row r="606" customFormat="1" x14ac:dyDescent="0.2"/>
    <row r="607" customFormat="1" x14ac:dyDescent="0.2"/>
    <row r="608" customFormat="1" x14ac:dyDescent="0.2"/>
    <row r="609" customFormat="1" x14ac:dyDescent="0.2"/>
    <row r="610" customFormat="1" x14ac:dyDescent="0.2"/>
    <row r="611" customFormat="1" x14ac:dyDescent="0.2"/>
    <row r="612" customFormat="1" x14ac:dyDescent="0.2"/>
    <row r="613" customFormat="1" x14ac:dyDescent="0.2"/>
    <row r="614" customFormat="1" x14ac:dyDescent="0.2"/>
    <row r="615" customFormat="1" x14ac:dyDescent="0.2"/>
    <row r="616" customFormat="1" x14ac:dyDescent="0.2"/>
    <row r="617" customFormat="1" x14ac:dyDescent="0.2"/>
    <row r="618" customFormat="1" x14ac:dyDescent="0.2"/>
    <row r="619" customFormat="1" x14ac:dyDescent="0.2"/>
    <row r="620" customFormat="1" x14ac:dyDescent="0.2"/>
    <row r="621" customFormat="1" x14ac:dyDescent="0.2"/>
    <row r="622" customFormat="1" x14ac:dyDescent="0.2"/>
    <row r="623" customFormat="1" x14ac:dyDescent="0.2"/>
    <row r="624" customFormat="1" x14ac:dyDescent="0.2"/>
    <row r="625" customFormat="1" x14ac:dyDescent="0.2"/>
    <row r="626" customFormat="1" x14ac:dyDescent="0.2"/>
    <row r="627" customFormat="1" x14ac:dyDescent="0.2"/>
    <row r="628" customFormat="1" x14ac:dyDescent="0.2"/>
    <row r="629" customFormat="1" x14ac:dyDescent="0.2"/>
    <row r="630" customFormat="1" x14ac:dyDescent="0.2"/>
    <row r="631" customFormat="1" x14ac:dyDescent="0.2"/>
    <row r="632" customFormat="1" x14ac:dyDescent="0.2"/>
    <row r="633" customFormat="1" x14ac:dyDescent="0.2"/>
    <row r="634" customFormat="1" x14ac:dyDescent="0.2"/>
    <row r="635" customFormat="1" x14ac:dyDescent="0.2"/>
    <row r="636" customFormat="1" x14ac:dyDescent="0.2"/>
    <row r="637" customFormat="1" x14ac:dyDescent="0.2"/>
    <row r="638" customFormat="1" x14ac:dyDescent="0.2"/>
    <row r="639" customFormat="1" x14ac:dyDescent="0.2"/>
    <row r="640" customFormat="1" x14ac:dyDescent="0.2"/>
    <row r="641" customFormat="1" x14ac:dyDescent="0.2"/>
    <row r="642" customFormat="1" x14ac:dyDescent="0.2"/>
    <row r="643" customFormat="1" x14ac:dyDescent="0.2"/>
    <row r="644" customFormat="1" x14ac:dyDescent="0.2"/>
    <row r="645" customFormat="1" x14ac:dyDescent="0.2"/>
    <row r="646" customFormat="1" x14ac:dyDescent="0.2"/>
    <row r="647" customFormat="1" x14ac:dyDescent="0.2"/>
    <row r="648" customFormat="1" x14ac:dyDescent="0.2"/>
    <row r="649" customFormat="1" x14ac:dyDescent="0.2"/>
    <row r="650" customFormat="1" x14ac:dyDescent="0.2"/>
    <row r="651" customFormat="1" x14ac:dyDescent="0.2"/>
    <row r="652" customFormat="1" x14ac:dyDescent="0.2"/>
    <row r="653" customFormat="1" x14ac:dyDescent="0.2"/>
    <row r="654" customFormat="1" x14ac:dyDescent="0.2"/>
    <row r="655" customFormat="1" x14ac:dyDescent="0.2"/>
    <row r="656" customFormat="1" x14ac:dyDescent="0.2"/>
    <row r="657" customFormat="1" x14ac:dyDescent="0.2"/>
    <row r="658" customFormat="1" x14ac:dyDescent="0.2"/>
    <row r="659" customFormat="1" x14ac:dyDescent="0.2"/>
    <row r="660" customFormat="1" x14ac:dyDescent="0.2"/>
    <row r="661" customFormat="1" x14ac:dyDescent="0.2"/>
    <row r="662" customFormat="1" x14ac:dyDescent="0.2"/>
    <row r="663" customFormat="1" x14ac:dyDescent="0.2"/>
    <row r="664" customFormat="1" x14ac:dyDescent="0.2"/>
    <row r="665" customFormat="1" x14ac:dyDescent="0.2"/>
    <row r="666" customFormat="1" x14ac:dyDescent="0.2"/>
    <row r="667" customFormat="1" x14ac:dyDescent="0.2"/>
    <row r="668" customFormat="1" x14ac:dyDescent="0.2"/>
    <row r="669" customFormat="1" x14ac:dyDescent="0.2"/>
    <row r="670" customFormat="1" x14ac:dyDescent="0.2"/>
    <row r="671" customFormat="1" x14ac:dyDescent="0.2"/>
    <row r="672" customFormat="1" x14ac:dyDescent="0.2"/>
    <row r="673" customFormat="1" x14ac:dyDescent="0.2"/>
    <row r="674" customFormat="1" x14ac:dyDescent="0.2"/>
    <row r="675" customFormat="1" x14ac:dyDescent="0.2"/>
    <row r="676" customFormat="1" x14ac:dyDescent="0.2"/>
    <row r="677" customFormat="1" x14ac:dyDescent="0.2"/>
    <row r="678" customFormat="1" x14ac:dyDescent="0.2"/>
    <row r="679" customFormat="1" x14ac:dyDescent="0.2"/>
    <row r="680" customFormat="1" x14ac:dyDescent="0.2"/>
    <row r="681" customFormat="1" x14ac:dyDescent="0.2"/>
    <row r="682" customFormat="1" x14ac:dyDescent="0.2"/>
    <row r="683" customFormat="1" x14ac:dyDescent="0.2"/>
    <row r="684" customFormat="1" x14ac:dyDescent="0.2"/>
    <row r="685" customFormat="1" x14ac:dyDescent="0.2"/>
    <row r="686" customFormat="1" x14ac:dyDescent="0.2"/>
    <row r="687" customFormat="1" x14ac:dyDescent="0.2"/>
    <row r="688" customFormat="1" x14ac:dyDescent="0.2"/>
    <row r="689" customFormat="1" x14ac:dyDescent="0.2"/>
  </sheetData>
  <mergeCells count="6">
    <mergeCell ref="B1:N1"/>
    <mergeCell ref="C2:H2"/>
    <mergeCell ref="I2:I4"/>
    <mergeCell ref="N2:N4"/>
    <mergeCell ref="C3:D3"/>
    <mergeCell ref="E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2023-01-14T16:11:21Z</dcterms:created>
  <dcterms:modified xsi:type="dcterms:W3CDTF">2023-01-14T16:32:39Z</dcterms:modified>
</cp:coreProperties>
</file>