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drawings/drawing2.xml" ContentType="application/vnd.openxmlformats-officedocument.drawing+xml"/>
  <Override PartName="/xl/charts/chart3.xml" ContentType="application/vnd.openxmlformats-officedocument.drawingml.chart+xml"/>
  <Override PartName="/xl/drawings/drawing3.xml" ContentType="application/vnd.openxmlformats-officedocument.drawing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/>
  <mc:AlternateContent xmlns:mc="http://schemas.openxmlformats.org/markup-compatibility/2006">
    <mc:Choice Requires="x15">
      <x15ac:absPath xmlns:x15ac="http://schemas.microsoft.com/office/spreadsheetml/2010/11/ac" url="C:\Users\André\Downloads\"/>
    </mc:Choice>
  </mc:AlternateContent>
  <xr:revisionPtr revIDLastSave="0" documentId="13_ncr:1_{347E5D56-851D-4BA4-BCB9-F1C2D0231562}" xr6:coauthVersionLast="47" xr6:coauthVersionMax="47" xr10:uidLastSave="{00000000-0000-0000-0000-000000000000}"/>
  <bookViews>
    <workbookView xWindow="-120" yWindow="-120" windowWidth="29040" windowHeight="15720" tabRatio="743" xr2:uid="{00000000-000D-0000-FFFF-FFFF00000000}"/>
  </bookViews>
  <sheets>
    <sheet name="Maison" sheetId="1" r:id="rId1"/>
    <sheet name="Electricité" sheetId="10" r:id="rId2"/>
    <sheet name="Gaz" sheetId="6" r:id="rId3"/>
  </sheets>
  <definedNames>
    <definedName name="_xlnm._FilterDatabase" localSheetId="0" hidden="1">Maison!$A$3:$M$151</definedName>
    <definedName name="anne2022">Maison!$A$104:$M$158</definedName>
    <definedName name="annee2021">Maison!$A$53:$M$103</definedName>
    <definedName name="_xlnm.Print_Area" localSheetId="0">Maison!$A$2:$L$3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51" i="1" l="1"/>
  <c r="G151" i="1"/>
  <c r="B151" i="1"/>
  <c r="L151" i="1" s="1"/>
  <c r="H129" i="1"/>
  <c r="G129" i="1"/>
  <c r="H150" i="1"/>
  <c r="G150" i="1"/>
  <c r="B150" i="1"/>
  <c r="M150" i="1" s="1"/>
  <c r="H149" i="1"/>
  <c r="G149" i="1"/>
  <c r="B149" i="1"/>
  <c r="M149" i="1" s="1"/>
  <c r="H148" i="1"/>
  <c r="G148" i="1"/>
  <c r="B148" i="1"/>
  <c r="M148" i="1" s="1"/>
  <c r="H147" i="1"/>
  <c r="G147" i="1"/>
  <c r="B147" i="1"/>
  <c r="M147" i="1" s="1"/>
  <c r="B146" i="1"/>
  <c r="L146" i="1" s="1"/>
  <c r="H146" i="1"/>
  <c r="G146" i="1"/>
  <c r="H145" i="1"/>
  <c r="G145" i="1"/>
  <c r="B145" i="1"/>
  <c r="L145" i="1" s="1"/>
  <c r="H144" i="1"/>
  <c r="G144" i="1"/>
  <c r="B144" i="1"/>
  <c r="M144" i="1" s="1"/>
  <c r="H143" i="1"/>
  <c r="G143" i="1"/>
  <c r="B143" i="1"/>
  <c r="M143" i="1" s="1"/>
  <c r="H142" i="1"/>
  <c r="G142" i="1"/>
  <c r="B142" i="1"/>
  <c r="M142" i="1" s="1"/>
  <c r="H141" i="1"/>
  <c r="G141" i="1"/>
  <c r="B141" i="1"/>
  <c r="M141" i="1" s="1"/>
  <c r="H140" i="1"/>
  <c r="G140" i="1"/>
  <c r="B140" i="1"/>
  <c r="M140" i="1" s="1"/>
  <c r="H139" i="1"/>
  <c r="G139" i="1"/>
  <c r="B139" i="1"/>
  <c r="L139" i="1" s="1"/>
  <c r="H138" i="1"/>
  <c r="G138" i="1"/>
  <c r="B138" i="1"/>
  <c r="L138" i="1" s="1"/>
  <c r="H137" i="1"/>
  <c r="G137" i="1"/>
  <c r="B137" i="1"/>
  <c r="M137" i="1" s="1"/>
  <c r="H136" i="1"/>
  <c r="G136" i="1"/>
  <c r="B136" i="1"/>
  <c r="L136" i="1" s="1"/>
  <c r="H135" i="1"/>
  <c r="G135" i="1"/>
  <c r="B135" i="1"/>
  <c r="L135" i="1" s="1"/>
  <c r="H134" i="1"/>
  <c r="G134" i="1"/>
  <c r="M151" i="1" l="1"/>
  <c r="I151" i="1"/>
  <c r="J151" i="1"/>
  <c r="J142" i="1"/>
  <c r="M146" i="1"/>
  <c r="J136" i="1"/>
  <c r="J143" i="1"/>
  <c r="J138" i="1"/>
  <c r="J137" i="1"/>
  <c r="L150" i="1"/>
  <c r="M136" i="1"/>
  <c r="L137" i="1"/>
  <c r="I139" i="1"/>
  <c r="J139" i="1"/>
  <c r="J147" i="1"/>
  <c r="J150" i="1"/>
  <c r="J148" i="1"/>
  <c r="M139" i="1"/>
  <c r="L148" i="1"/>
  <c r="M138" i="1"/>
  <c r="L142" i="1"/>
  <c r="I148" i="1"/>
  <c r="J144" i="1"/>
  <c r="L144" i="1"/>
  <c r="J145" i="1"/>
  <c r="J149" i="1"/>
  <c r="M145" i="1"/>
  <c r="J146" i="1"/>
  <c r="I135" i="1"/>
  <c r="J135" i="1"/>
  <c r="I146" i="1"/>
  <c r="M135" i="1"/>
  <c r="I143" i="1"/>
  <c r="J141" i="1"/>
  <c r="L141" i="1"/>
  <c r="L143" i="1"/>
  <c r="J140" i="1"/>
  <c r="L147" i="1"/>
  <c r="L140" i="1"/>
  <c r="I144" i="1"/>
  <c r="I136" i="1"/>
  <c r="I142" i="1"/>
  <c r="L149" i="1"/>
  <c r="I150" i="1"/>
  <c r="I149" i="1"/>
  <c r="I147" i="1"/>
  <c r="I145" i="1"/>
  <c r="I141" i="1"/>
  <c r="I140" i="1"/>
  <c r="I138" i="1"/>
  <c r="I137" i="1"/>
  <c r="B134" i="1"/>
  <c r="H133" i="1"/>
  <c r="G133" i="1"/>
  <c r="B133" i="1"/>
  <c r="M133" i="1" s="1"/>
  <c r="H132" i="1"/>
  <c r="G132" i="1"/>
  <c r="B132" i="1"/>
  <c r="M132" i="1" s="1"/>
  <c r="H131" i="1"/>
  <c r="G131" i="1"/>
  <c r="B131" i="1"/>
  <c r="M131" i="1" s="1"/>
  <c r="H130" i="1"/>
  <c r="G130" i="1"/>
  <c r="B130" i="1"/>
  <c r="L130" i="1" s="1"/>
  <c r="B129" i="1"/>
  <c r="I129" i="1" s="1"/>
  <c r="H128" i="1"/>
  <c r="G128" i="1"/>
  <c r="B128" i="1"/>
  <c r="M128" i="1" s="1"/>
  <c r="H127" i="1"/>
  <c r="G127" i="1"/>
  <c r="B127" i="1"/>
  <c r="M127" i="1" s="1"/>
  <c r="H126" i="1"/>
  <c r="G126" i="1"/>
  <c r="B126" i="1"/>
  <c r="L126" i="1" s="1"/>
  <c r="H125" i="1"/>
  <c r="G125" i="1"/>
  <c r="B125" i="1"/>
  <c r="M125" i="1" s="1"/>
  <c r="H124" i="1"/>
  <c r="G124" i="1"/>
  <c r="K142" i="1" l="1"/>
  <c r="J129" i="1"/>
  <c r="K151" i="1"/>
  <c r="K143" i="1"/>
  <c r="K138" i="1"/>
  <c r="K136" i="1"/>
  <c r="K141" i="1"/>
  <c r="K137" i="1"/>
  <c r="K147" i="1"/>
  <c r="K139" i="1"/>
  <c r="K146" i="1"/>
  <c r="K150" i="1"/>
  <c r="K144" i="1"/>
  <c r="L128" i="1"/>
  <c r="K145" i="1"/>
  <c r="K148" i="1"/>
  <c r="K140" i="1"/>
  <c r="L133" i="1"/>
  <c r="I134" i="1"/>
  <c r="K135" i="1"/>
  <c r="L132" i="1"/>
  <c r="J132" i="1"/>
  <c r="I131" i="1"/>
  <c r="L125" i="1"/>
  <c r="J131" i="1"/>
  <c r="J134" i="1"/>
  <c r="L134" i="1"/>
  <c r="M134" i="1"/>
  <c r="L131" i="1"/>
  <c r="I133" i="1"/>
  <c r="J133" i="1"/>
  <c r="K149" i="1"/>
  <c r="J130" i="1"/>
  <c r="I132" i="1"/>
  <c r="M130" i="1"/>
  <c r="I130" i="1"/>
  <c r="J127" i="1"/>
  <c r="L127" i="1"/>
  <c r="J126" i="1"/>
  <c r="I126" i="1"/>
  <c r="I125" i="1"/>
  <c r="M126" i="1"/>
  <c r="J125" i="1"/>
  <c r="J128" i="1"/>
  <c r="I128" i="1"/>
  <c r="I127" i="1"/>
  <c r="B124" i="1"/>
  <c r="H123" i="1"/>
  <c r="G123" i="1"/>
  <c r="B123" i="1"/>
  <c r="L123" i="1" s="1"/>
  <c r="H122" i="1"/>
  <c r="G122" i="1"/>
  <c r="B122" i="1"/>
  <c r="M122" i="1" s="1"/>
  <c r="B121" i="1"/>
  <c r="L121" i="1" s="1"/>
  <c r="H121" i="1"/>
  <c r="G121" i="1"/>
  <c r="H120" i="1"/>
  <c r="G120" i="1"/>
  <c r="B120" i="1"/>
  <c r="L120" i="1" s="1"/>
  <c r="H119" i="1"/>
  <c r="G119" i="1"/>
  <c r="B119" i="1"/>
  <c r="M119" i="1" s="1"/>
  <c r="H118" i="1"/>
  <c r="G118" i="1"/>
  <c r="B118" i="1"/>
  <c r="M118" i="1" s="1"/>
  <c r="H117" i="1"/>
  <c r="G117" i="1"/>
  <c r="B117" i="1"/>
  <c r="M117" i="1" s="1"/>
  <c r="H116" i="1"/>
  <c r="G116" i="1"/>
  <c r="B116" i="1"/>
  <c r="M116" i="1" s="1"/>
  <c r="H115" i="1"/>
  <c r="G115" i="1"/>
  <c r="B115" i="1"/>
  <c r="L115" i="1" s="1"/>
  <c r="H114" i="1"/>
  <c r="G114" i="1"/>
  <c r="B114" i="1"/>
  <c r="M114" i="1" s="1"/>
  <c r="H113" i="1"/>
  <c r="G113" i="1"/>
  <c r="B113" i="1"/>
  <c r="M113" i="1" s="1"/>
  <c r="H112" i="1"/>
  <c r="G112" i="1"/>
  <c r="B112" i="1"/>
  <c r="M112" i="1" s="1"/>
  <c r="H111" i="1"/>
  <c r="G111" i="1"/>
  <c r="B111" i="1"/>
  <c r="M111" i="1" s="1"/>
  <c r="H110" i="1"/>
  <c r="G110" i="1"/>
  <c r="B110" i="1"/>
  <c r="M110" i="1" s="1"/>
  <c r="H109" i="1"/>
  <c r="G109" i="1"/>
  <c r="B109" i="1"/>
  <c r="L109" i="1" s="1"/>
  <c r="H108" i="1"/>
  <c r="G108" i="1"/>
  <c r="B108" i="1"/>
  <c r="H107" i="1"/>
  <c r="G107" i="1"/>
  <c r="B107" i="1"/>
  <c r="M107" i="1" s="1"/>
  <c r="H106" i="1"/>
  <c r="G106" i="1"/>
  <c r="B106" i="1"/>
  <c r="M106" i="1" s="1"/>
  <c r="H105" i="1"/>
  <c r="G105" i="1"/>
  <c r="B105" i="1"/>
  <c r="H104" i="1"/>
  <c r="G104" i="1"/>
  <c r="B104" i="1"/>
  <c r="M104" i="1" s="1"/>
  <c r="H103" i="1"/>
  <c r="G103" i="1"/>
  <c r="B103" i="1"/>
  <c r="M103" i="1" s="1"/>
  <c r="K130" i="1" l="1"/>
  <c r="K129" i="1"/>
  <c r="L113" i="1"/>
  <c r="I108" i="1"/>
  <c r="M120" i="1"/>
  <c r="L103" i="1"/>
  <c r="I123" i="1"/>
  <c r="J122" i="1"/>
  <c r="K133" i="1"/>
  <c r="K132" i="1"/>
  <c r="I117" i="1"/>
  <c r="J117" i="1"/>
  <c r="M115" i="1"/>
  <c r="L117" i="1"/>
  <c r="J110" i="1"/>
  <c r="L110" i="1"/>
  <c r="J115" i="1"/>
  <c r="M123" i="1"/>
  <c r="L112" i="1"/>
  <c r="J103" i="1"/>
  <c r="L122" i="1"/>
  <c r="K131" i="1"/>
  <c r="J109" i="1"/>
  <c r="I119" i="1"/>
  <c r="J119" i="1"/>
  <c r="M109" i="1"/>
  <c r="J111" i="1"/>
  <c r="I116" i="1"/>
  <c r="L119" i="1"/>
  <c r="K134" i="1"/>
  <c r="J116" i="1"/>
  <c r="L116" i="1"/>
  <c r="L111" i="1"/>
  <c r="L104" i="1"/>
  <c r="J106" i="1"/>
  <c r="L106" i="1"/>
  <c r="J123" i="1"/>
  <c r="L108" i="1"/>
  <c r="M124" i="1"/>
  <c r="L124" i="1"/>
  <c r="I115" i="1"/>
  <c r="I124" i="1"/>
  <c r="J108" i="1"/>
  <c r="K125" i="1"/>
  <c r="J107" i="1"/>
  <c r="J114" i="1"/>
  <c r="J124" i="1"/>
  <c r="M108" i="1"/>
  <c r="I107" i="1"/>
  <c r="J118" i="1"/>
  <c r="L107" i="1"/>
  <c r="I110" i="1"/>
  <c r="K128" i="1"/>
  <c r="L114" i="1"/>
  <c r="I118" i="1"/>
  <c r="K127" i="1"/>
  <c r="J104" i="1"/>
  <c r="J113" i="1"/>
  <c r="L118" i="1"/>
  <c r="M121" i="1"/>
  <c r="K126" i="1"/>
  <c r="I120" i="1"/>
  <c r="I103" i="1"/>
  <c r="J112" i="1"/>
  <c r="J120" i="1"/>
  <c r="I122" i="1"/>
  <c r="I121" i="1"/>
  <c r="J121" i="1"/>
  <c r="J105" i="1"/>
  <c r="L105" i="1"/>
  <c r="I114" i="1"/>
  <c r="I113" i="1"/>
  <c r="I112" i="1"/>
  <c r="I111" i="1"/>
  <c r="I109" i="1"/>
  <c r="I106" i="1"/>
  <c r="I105" i="1"/>
  <c r="I104" i="1"/>
  <c r="H102" i="1"/>
  <c r="G102" i="1"/>
  <c r="B102" i="1"/>
  <c r="L102" i="1" s="1"/>
  <c r="H101" i="1"/>
  <c r="G101" i="1"/>
  <c r="B101" i="1"/>
  <c r="M101" i="1" s="1"/>
  <c r="H100" i="1"/>
  <c r="G100" i="1"/>
  <c r="B100" i="1"/>
  <c r="L100" i="1" s="1"/>
  <c r="H99" i="1"/>
  <c r="G99" i="1"/>
  <c r="B99" i="1"/>
  <c r="M99" i="1" s="1"/>
  <c r="H98" i="1"/>
  <c r="G98" i="1"/>
  <c r="B98" i="1"/>
  <c r="M98" i="1" s="1"/>
  <c r="H97" i="1"/>
  <c r="G97" i="1"/>
  <c r="B97" i="1"/>
  <c r="L97" i="1" s="1"/>
  <c r="H96" i="1"/>
  <c r="G96" i="1"/>
  <c r="B96" i="1"/>
  <c r="M96" i="1" s="1"/>
  <c r="H95" i="1"/>
  <c r="G95" i="1"/>
  <c r="B95" i="1"/>
  <c r="M95" i="1" s="1"/>
  <c r="H94" i="1"/>
  <c r="G94" i="1"/>
  <c r="B94" i="1"/>
  <c r="L94" i="1" s="1"/>
  <c r="H93" i="1"/>
  <c r="G93" i="1"/>
  <c r="B93" i="1"/>
  <c r="M93" i="1" s="1"/>
  <c r="B92" i="1"/>
  <c r="L92" i="1" s="1"/>
  <c r="H92" i="1"/>
  <c r="G92" i="1"/>
  <c r="B91" i="1"/>
  <c r="M91" i="1" s="1"/>
  <c r="H91" i="1"/>
  <c r="G91" i="1"/>
  <c r="H90" i="1"/>
  <c r="G90" i="1"/>
  <c r="B90" i="1"/>
  <c r="M90" i="1" s="1"/>
  <c r="H89" i="1"/>
  <c r="G89" i="1"/>
  <c r="B89" i="1"/>
  <c r="M89" i="1" s="1"/>
  <c r="H88" i="1"/>
  <c r="G88" i="1"/>
  <c r="B88" i="1"/>
  <c r="M88" i="1" s="1"/>
  <c r="H87" i="1"/>
  <c r="G87" i="1"/>
  <c r="B87" i="1"/>
  <c r="M87" i="1" s="1"/>
  <c r="H86" i="1"/>
  <c r="G86" i="1"/>
  <c r="B86" i="1"/>
  <c r="M86" i="1" s="1"/>
  <c r="H85" i="1"/>
  <c r="G85" i="1"/>
  <c r="B85" i="1"/>
  <c r="M85" i="1" s="1"/>
  <c r="H84" i="1"/>
  <c r="G84" i="1"/>
  <c r="B84" i="1"/>
  <c r="L84" i="1" s="1"/>
  <c r="H83" i="1"/>
  <c r="G83" i="1"/>
  <c r="B83" i="1"/>
  <c r="L83" i="1" s="1"/>
  <c r="H82" i="1"/>
  <c r="G82" i="1"/>
  <c r="B82" i="1"/>
  <c r="L82" i="1" s="1"/>
  <c r="H81" i="1"/>
  <c r="G81" i="1"/>
  <c r="B81" i="1"/>
  <c r="M81" i="1" s="1"/>
  <c r="H80" i="1"/>
  <c r="G80" i="1"/>
  <c r="B80" i="1"/>
  <c r="M80" i="1" s="1"/>
  <c r="H79" i="1"/>
  <c r="G79" i="1"/>
  <c r="B79" i="1"/>
  <c r="M79" i="1" s="1"/>
  <c r="H78" i="1"/>
  <c r="G78" i="1"/>
  <c r="B78" i="1"/>
  <c r="M78" i="1" s="1"/>
  <c r="H77" i="1"/>
  <c r="G77" i="1"/>
  <c r="B77" i="1"/>
  <c r="M77" i="1" s="1"/>
  <c r="H76" i="1"/>
  <c r="G76" i="1"/>
  <c r="H75" i="1"/>
  <c r="G75" i="1"/>
  <c r="B76" i="1"/>
  <c r="M76" i="1" s="1"/>
  <c r="B75" i="1"/>
  <c r="L75" i="1" s="1"/>
  <c r="H74" i="1"/>
  <c r="G74" i="1"/>
  <c r="B74" i="1"/>
  <c r="M74" i="1" s="1"/>
  <c r="H73" i="1"/>
  <c r="G73" i="1"/>
  <c r="B73" i="1"/>
  <c r="L73" i="1" s="1"/>
  <c r="H72" i="1"/>
  <c r="G72" i="1"/>
  <c r="B72" i="1"/>
  <c r="M72" i="1" s="1"/>
  <c r="H71" i="1"/>
  <c r="G71" i="1"/>
  <c r="B71" i="1"/>
  <c r="M71" i="1" s="1"/>
  <c r="H70" i="1"/>
  <c r="G70" i="1"/>
  <c r="B70" i="1"/>
  <c r="M70" i="1" s="1"/>
  <c r="H69" i="1"/>
  <c r="G69" i="1"/>
  <c r="B69" i="1"/>
  <c r="L69" i="1" s="1"/>
  <c r="H68" i="1"/>
  <c r="G68" i="1"/>
  <c r="B68" i="1"/>
  <c r="M68" i="1" s="1"/>
  <c r="H67" i="1"/>
  <c r="G67" i="1"/>
  <c r="B67" i="1"/>
  <c r="L67" i="1" s="1"/>
  <c r="H66" i="1"/>
  <c r="G66" i="1"/>
  <c r="B66" i="1"/>
  <c r="M66" i="1" s="1"/>
  <c r="H65" i="1"/>
  <c r="G65" i="1"/>
  <c r="B65" i="1"/>
  <c r="M65" i="1" s="1"/>
  <c r="H64" i="1"/>
  <c r="G64" i="1"/>
  <c r="B64" i="1"/>
  <c r="M64" i="1" s="1"/>
  <c r="H63" i="1"/>
  <c r="G63" i="1"/>
  <c r="H62" i="1"/>
  <c r="G62" i="1"/>
  <c r="B63" i="1"/>
  <c r="M63" i="1" s="1"/>
  <c r="B62" i="1"/>
  <c r="L62" i="1" s="1"/>
  <c r="H61" i="1"/>
  <c r="G61" i="1"/>
  <c r="B61" i="1"/>
  <c r="M61" i="1" s="1"/>
  <c r="H60" i="1"/>
  <c r="G60" i="1"/>
  <c r="B60" i="1"/>
  <c r="M60" i="1" s="1"/>
  <c r="H59" i="1"/>
  <c r="G59" i="1"/>
  <c r="B59" i="1"/>
  <c r="M59" i="1" s="1"/>
  <c r="H58" i="1"/>
  <c r="G58" i="1"/>
  <c r="H57" i="1"/>
  <c r="G57" i="1"/>
  <c r="B58" i="1"/>
  <c r="M58" i="1" s="1"/>
  <c r="B57" i="1"/>
  <c r="M57" i="1" s="1"/>
  <c r="H56" i="1"/>
  <c r="G56" i="1"/>
  <c r="H55" i="1"/>
  <c r="G55" i="1"/>
  <c r="B56" i="1"/>
  <c r="L56" i="1" s="1"/>
  <c r="B55" i="1"/>
  <c r="M55" i="1" s="1"/>
  <c r="H54" i="1"/>
  <c r="G54" i="1"/>
  <c r="B54" i="1"/>
  <c r="M54" i="1" s="1"/>
  <c r="H53" i="1"/>
  <c r="G53" i="1"/>
  <c r="B53" i="1"/>
  <c r="L53" i="1" s="1"/>
  <c r="H52" i="1"/>
  <c r="G52" i="1"/>
  <c r="H51" i="1"/>
  <c r="G51" i="1"/>
  <c r="B52" i="1"/>
  <c r="M52" i="1" s="1"/>
  <c r="B51" i="1"/>
  <c r="M51" i="1" s="1"/>
  <c r="K122" i="1" l="1"/>
  <c r="K109" i="1"/>
  <c r="K110" i="1"/>
  <c r="K115" i="1"/>
  <c r="K117" i="1"/>
  <c r="K107" i="1"/>
  <c r="J83" i="1"/>
  <c r="K106" i="1"/>
  <c r="K103" i="1"/>
  <c r="K123" i="1"/>
  <c r="K116" i="1"/>
  <c r="K124" i="1"/>
  <c r="K119" i="1"/>
  <c r="M97" i="1"/>
  <c r="K108" i="1"/>
  <c r="L58" i="1"/>
  <c r="K111" i="1"/>
  <c r="K112" i="1"/>
  <c r="K118" i="1"/>
  <c r="J100" i="1"/>
  <c r="K113" i="1"/>
  <c r="K114" i="1"/>
  <c r="K104" i="1"/>
  <c r="K120" i="1"/>
  <c r="K105" i="1"/>
  <c r="K121" i="1"/>
  <c r="J58" i="1"/>
  <c r="L81" i="1"/>
  <c r="M83" i="1"/>
  <c r="M102" i="1"/>
  <c r="J70" i="1"/>
  <c r="J59" i="1"/>
  <c r="J102" i="1"/>
  <c r="L63" i="1"/>
  <c r="J67" i="1"/>
  <c r="I83" i="1"/>
  <c r="M100" i="1"/>
  <c r="J56" i="1"/>
  <c r="J95" i="1"/>
  <c r="L70" i="1"/>
  <c r="J82" i="1"/>
  <c r="L55" i="1"/>
  <c r="J94" i="1"/>
  <c r="L57" i="1"/>
  <c r="J86" i="1"/>
  <c r="J69" i="1"/>
  <c r="M69" i="1"/>
  <c r="M84" i="1"/>
  <c r="L86" i="1"/>
  <c r="M56" i="1"/>
  <c r="I52" i="1"/>
  <c r="J101" i="1"/>
  <c r="I70" i="1"/>
  <c r="M67" i="1"/>
  <c r="L95" i="1"/>
  <c r="I102" i="1"/>
  <c r="I100" i="1"/>
  <c r="L76" i="1"/>
  <c r="J90" i="1"/>
  <c r="J97" i="1"/>
  <c r="J57" i="1"/>
  <c r="I74" i="1"/>
  <c r="L90" i="1"/>
  <c r="J76" i="1"/>
  <c r="J99" i="1"/>
  <c r="I82" i="1"/>
  <c r="L85" i="1"/>
  <c r="L99" i="1"/>
  <c r="I66" i="1"/>
  <c r="J66" i="1"/>
  <c r="L87" i="1"/>
  <c r="I96" i="1"/>
  <c r="I55" i="1"/>
  <c r="J89" i="1"/>
  <c r="M53" i="1"/>
  <c r="J55" i="1"/>
  <c r="M73" i="1"/>
  <c r="L89" i="1"/>
  <c r="J81" i="1"/>
  <c r="J98" i="1"/>
  <c r="L101" i="1"/>
  <c r="I101" i="1"/>
  <c r="I99" i="1"/>
  <c r="L52" i="1"/>
  <c r="L60" i="1"/>
  <c r="L77" i="1"/>
  <c r="M82" i="1"/>
  <c r="J74" i="1"/>
  <c r="M75" i="1"/>
  <c r="I80" i="1"/>
  <c r="J85" i="1"/>
  <c r="I89" i="1"/>
  <c r="M92" i="1"/>
  <c r="J93" i="1"/>
  <c r="M94" i="1"/>
  <c r="L93" i="1"/>
  <c r="L80" i="1"/>
  <c r="I59" i="1"/>
  <c r="L66" i="1"/>
  <c r="J79" i="1"/>
  <c r="J96" i="1"/>
  <c r="J80" i="1"/>
  <c r="L74" i="1"/>
  <c r="J71" i="1"/>
  <c r="I79" i="1"/>
  <c r="J84" i="1"/>
  <c r="I88" i="1"/>
  <c r="L96" i="1"/>
  <c r="L59" i="1"/>
  <c r="L71" i="1"/>
  <c r="I73" i="1"/>
  <c r="L79" i="1"/>
  <c r="I84" i="1"/>
  <c r="J88" i="1"/>
  <c r="J91" i="1"/>
  <c r="M62" i="1"/>
  <c r="J73" i="1"/>
  <c r="L88" i="1"/>
  <c r="L91" i="1"/>
  <c r="I53" i="1"/>
  <c r="J78" i="1"/>
  <c r="I58" i="1"/>
  <c r="J63" i="1"/>
  <c r="L78" i="1"/>
  <c r="J87" i="1"/>
  <c r="I95" i="1"/>
  <c r="I98" i="1"/>
  <c r="I81" i="1"/>
  <c r="I94" i="1"/>
  <c r="L98" i="1"/>
  <c r="I86" i="1"/>
  <c r="J92" i="1"/>
  <c r="J60" i="1"/>
  <c r="J77" i="1"/>
  <c r="I97" i="1"/>
  <c r="I93" i="1"/>
  <c r="I92" i="1"/>
  <c r="I91" i="1"/>
  <c r="I90" i="1"/>
  <c r="I87" i="1"/>
  <c r="I85" i="1"/>
  <c r="I78" i="1"/>
  <c r="J54" i="1"/>
  <c r="J65" i="1"/>
  <c r="L54" i="1"/>
  <c r="J61" i="1"/>
  <c r="J62" i="1"/>
  <c r="I65" i="1"/>
  <c r="L61" i="1"/>
  <c r="L65" i="1"/>
  <c r="J68" i="1"/>
  <c r="J72" i="1"/>
  <c r="L72" i="1"/>
  <c r="J51" i="1"/>
  <c r="L68" i="1"/>
  <c r="J53" i="1"/>
  <c r="L64" i="1"/>
  <c r="J64" i="1"/>
  <c r="L51" i="1"/>
  <c r="I63" i="1"/>
  <c r="I75" i="1"/>
  <c r="J75" i="1"/>
  <c r="J52" i="1"/>
  <c r="I77" i="1"/>
  <c r="I76" i="1"/>
  <c r="I72" i="1"/>
  <c r="I71" i="1"/>
  <c r="I69" i="1"/>
  <c r="I68" i="1"/>
  <c r="I67" i="1"/>
  <c r="I64" i="1"/>
  <c r="I62" i="1"/>
  <c r="I61" i="1"/>
  <c r="I60" i="1"/>
  <c r="I57" i="1"/>
  <c r="I56" i="1"/>
  <c r="I54" i="1"/>
  <c r="I51" i="1"/>
  <c r="H50" i="1"/>
  <c r="G50" i="1"/>
  <c r="B50" i="1"/>
  <c r="M50" i="1" s="1"/>
  <c r="K83" i="1" l="1"/>
  <c r="K67" i="1"/>
  <c r="K100" i="1"/>
  <c r="K52" i="1"/>
  <c r="K98" i="1"/>
  <c r="K91" i="1"/>
  <c r="K62" i="1"/>
  <c r="K70" i="1"/>
  <c r="K59" i="1"/>
  <c r="K102" i="1"/>
  <c r="K96" i="1"/>
  <c r="K82" i="1"/>
  <c r="K95" i="1"/>
  <c r="K90" i="1"/>
  <c r="K66" i="1"/>
  <c r="K61" i="1"/>
  <c r="K94" i="1"/>
  <c r="K51" i="1"/>
  <c r="K69" i="1"/>
  <c r="K78" i="1"/>
  <c r="K97" i="1"/>
  <c r="K54" i="1"/>
  <c r="K56" i="1"/>
  <c r="K88" i="1"/>
  <c r="K76" i="1"/>
  <c r="K77" i="1"/>
  <c r="K86" i="1"/>
  <c r="K79" i="1"/>
  <c r="K92" i="1"/>
  <c r="K81" i="1"/>
  <c r="K99" i="1"/>
  <c r="K101" i="1"/>
  <c r="K85" i="1"/>
  <c r="K55" i="1"/>
  <c r="K84" i="1"/>
  <c r="K89" i="1"/>
  <c r="K64" i="1"/>
  <c r="K75" i="1"/>
  <c r="K63" i="1"/>
  <c r="K57" i="1"/>
  <c r="K74" i="1"/>
  <c r="I50" i="1"/>
  <c r="K65" i="1"/>
  <c r="K87" i="1"/>
  <c r="K71" i="1"/>
  <c r="K58" i="1"/>
  <c r="K93" i="1"/>
  <c r="K73" i="1"/>
  <c r="K80" i="1"/>
  <c r="K60" i="1"/>
  <c r="K53" i="1"/>
  <c r="J50" i="1"/>
  <c r="K68" i="1"/>
  <c r="L50" i="1"/>
  <c r="K72" i="1"/>
  <c r="H49" i="1"/>
  <c r="G49" i="1"/>
  <c r="B49" i="1"/>
  <c r="L49" i="1" s="1"/>
  <c r="M49" i="1" l="1"/>
  <c r="K50" i="1"/>
  <c r="J49" i="1"/>
  <c r="I49" i="1"/>
  <c r="H48" i="1"/>
  <c r="G48" i="1"/>
  <c r="B48" i="1"/>
  <c r="M48" i="1" s="1"/>
  <c r="K49" i="1" l="1"/>
  <c r="I48" i="1"/>
  <c r="J48" i="1"/>
  <c r="K48" i="1" s="1"/>
  <c r="L48" i="1"/>
  <c r="H47" i="1" l="1"/>
  <c r="G47" i="1"/>
  <c r="H46" i="1"/>
  <c r="G46" i="1"/>
  <c r="B47" i="1" l="1"/>
  <c r="I47" i="1" s="1"/>
  <c r="B46" i="1"/>
  <c r="J46" i="1" s="1"/>
  <c r="M47" i="1" l="1"/>
  <c r="L47" i="1"/>
  <c r="J47" i="1"/>
  <c r="K47" i="1" s="1"/>
  <c r="L46" i="1"/>
  <c r="M46" i="1"/>
  <c r="I46" i="1"/>
  <c r="K46" i="1" s="1"/>
  <c r="H45" i="1"/>
  <c r="G45" i="1"/>
  <c r="H44" i="1" l="1"/>
  <c r="G44" i="1"/>
  <c r="B45" i="1"/>
  <c r="B44" i="1"/>
  <c r="I44" i="1" l="1"/>
  <c r="L45" i="1"/>
  <c r="M45" i="1"/>
  <c r="L44" i="1"/>
  <c r="M44" i="1"/>
  <c r="J45" i="1"/>
  <c r="J44" i="1"/>
  <c r="I45" i="1"/>
  <c r="H43" i="1"/>
  <c r="G43" i="1"/>
  <c r="B43" i="1"/>
  <c r="M43" i="1" s="1"/>
  <c r="L43" i="1" l="1"/>
  <c r="K45" i="1"/>
  <c r="K44" i="1"/>
  <c r="I43" i="1"/>
  <c r="J43" i="1"/>
  <c r="H42" i="1"/>
  <c r="G42" i="1"/>
  <c r="H41" i="1"/>
  <c r="G41" i="1"/>
  <c r="H40" i="1"/>
  <c r="G40" i="1"/>
  <c r="B42" i="1"/>
  <c r="M42" i="1" s="1"/>
  <c r="B41" i="1"/>
  <c r="L41" i="1" s="1"/>
  <c r="B40" i="1"/>
  <c r="M40" i="1" s="1"/>
  <c r="J41" i="1" l="1"/>
  <c r="I42" i="1"/>
  <c r="K43" i="1"/>
  <c r="L42" i="1"/>
  <c r="I40" i="1"/>
  <c r="L40" i="1"/>
  <c r="M41" i="1"/>
  <c r="J40" i="1"/>
  <c r="J42" i="1"/>
  <c r="K42" i="1" s="1"/>
  <c r="I41" i="1"/>
  <c r="K41" i="1" s="1"/>
  <c r="H39" i="1"/>
  <c r="G39" i="1"/>
  <c r="B39" i="1"/>
  <c r="L39" i="1" s="1"/>
  <c r="K40" i="1" l="1"/>
  <c r="J39" i="1"/>
  <c r="I39" i="1"/>
  <c r="M39" i="1"/>
  <c r="H38" i="1"/>
  <c r="G38" i="1"/>
  <c r="B38" i="1"/>
  <c r="M38" i="1" s="1"/>
  <c r="I38" i="1" l="1"/>
  <c r="J38" i="1"/>
  <c r="K39" i="1"/>
  <c r="L38" i="1"/>
  <c r="H37" i="1"/>
  <c r="G37" i="1"/>
  <c r="B37" i="1"/>
  <c r="L37" i="1" s="1"/>
  <c r="K38" i="1" l="1"/>
  <c r="J37" i="1"/>
  <c r="M37" i="1"/>
  <c r="I37" i="1"/>
  <c r="H36" i="1"/>
  <c r="G36" i="1"/>
  <c r="K37" i="1" l="1"/>
  <c r="H35" i="1"/>
  <c r="G35" i="1"/>
  <c r="H34" i="1"/>
  <c r="G34" i="1"/>
  <c r="H33" i="1"/>
  <c r="G33" i="1"/>
  <c r="B36" i="1"/>
  <c r="J36" i="1" s="1"/>
  <c r="B35" i="1"/>
  <c r="M35" i="1" s="1"/>
  <c r="B34" i="1"/>
  <c r="M34" i="1" s="1"/>
  <c r="B33" i="1"/>
  <c r="L33" i="1" s="1"/>
  <c r="J33" i="1" l="1"/>
  <c r="M33" i="1"/>
  <c r="J35" i="1"/>
  <c r="I34" i="1"/>
  <c r="L35" i="1"/>
  <c r="L34" i="1"/>
  <c r="L36" i="1"/>
  <c r="M36" i="1"/>
  <c r="J34" i="1"/>
  <c r="K34" i="1" s="1"/>
  <c r="I35" i="1"/>
  <c r="K35" i="1" s="1"/>
  <c r="I36" i="1"/>
  <c r="K36" i="1" s="1"/>
  <c r="I33" i="1"/>
  <c r="K33" i="1" s="1"/>
  <c r="H32" i="1"/>
  <c r="G32" i="1"/>
  <c r="B32" i="1"/>
  <c r="J32" i="1" l="1"/>
  <c r="I32" i="1"/>
  <c r="K32" i="1" s="1"/>
  <c r="M32" i="1"/>
  <c r="L32" i="1"/>
  <c r="H31" i="1"/>
  <c r="G31" i="1"/>
  <c r="B31" i="1"/>
  <c r="M31" i="1" s="1"/>
  <c r="L31" i="1" l="1"/>
  <c r="J31" i="1"/>
  <c r="I31" i="1"/>
  <c r="K31" i="1" s="1"/>
  <c r="H30" i="1"/>
  <c r="G30" i="1"/>
  <c r="H29" i="1"/>
  <c r="G29" i="1"/>
  <c r="B30" i="1"/>
  <c r="M30" i="1" s="1"/>
  <c r="B29" i="1"/>
  <c r="L29" i="1" s="1"/>
  <c r="J29" i="1" l="1"/>
  <c r="M29" i="1"/>
  <c r="I30" i="1"/>
  <c r="L30" i="1"/>
  <c r="J30" i="1"/>
  <c r="I29" i="1"/>
  <c r="K29" i="1" s="1"/>
  <c r="H28" i="1"/>
  <c r="G28" i="1"/>
  <c r="B28" i="1"/>
  <c r="L28" i="1" s="1"/>
  <c r="M28" i="1" l="1"/>
  <c r="I28" i="1"/>
  <c r="K30" i="1"/>
  <c r="J28" i="1"/>
  <c r="H27" i="1"/>
  <c r="G27" i="1"/>
  <c r="H26" i="1"/>
  <c r="G26" i="1"/>
  <c r="H25" i="1"/>
  <c r="G25" i="1"/>
  <c r="B27" i="1"/>
  <c r="M27" i="1" s="1"/>
  <c r="B26" i="1"/>
  <c r="L26" i="1" s="1"/>
  <c r="B25" i="1"/>
  <c r="L25" i="1" s="1"/>
  <c r="L27" i="1" l="1"/>
  <c r="M25" i="1"/>
  <c r="I26" i="1"/>
  <c r="J25" i="1"/>
  <c r="J26" i="1"/>
  <c r="M26" i="1"/>
  <c r="J27" i="1"/>
  <c r="K28" i="1"/>
  <c r="K26" i="1"/>
  <c r="I25" i="1"/>
  <c r="I27" i="1"/>
  <c r="H24" i="1"/>
  <c r="G24" i="1"/>
  <c r="B24" i="1"/>
  <c r="M24" i="1" s="1"/>
  <c r="H23" i="1"/>
  <c r="G23" i="1"/>
  <c r="H22" i="1"/>
  <c r="G22" i="1"/>
  <c r="H21" i="1"/>
  <c r="G21" i="1"/>
  <c r="H20" i="1"/>
  <c r="G20" i="1"/>
  <c r="B23" i="1"/>
  <c r="B22" i="1"/>
  <c r="L22" i="1" s="1"/>
  <c r="B21" i="1"/>
  <c r="B20" i="1"/>
  <c r="H19" i="1"/>
  <c r="G19" i="1"/>
  <c r="H18" i="1"/>
  <c r="G18" i="1"/>
  <c r="H17" i="1"/>
  <c r="G17" i="1"/>
  <c r="B19" i="1"/>
  <c r="B18" i="1"/>
  <c r="M18" i="1" s="1"/>
  <c r="B17" i="1"/>
  <c r="M17" i="1" s="1"/>
  <c r="H16" i="1"/>
  <c r="G16" i="1"/>
  <c r="H15" i="1"/>
  <c r="G15" i="1"/>
  <c r="H14" i="1"/>
  <c r="G14" i="1"/>
  <c r="B16" i="1"/>
  <c r="L16" i="1" s="1"/>
  <c r="B15" i="1"/>
  <c r="M15" i="1" s="1"/>
  <c r="B14" i="1"/>
  <c r="L14" i="1" s="1"/>
  <c r="H13" i="1"/>
  <c r="G13" i="1"/>
  <c r="H12" i="1"/>
  <c r="G12" i="1"/>
  <c r="B13" i="1"/>
  <c r="B12" i="1"/>
  <c r="L12" i="1" s="1"/>
  <c r="H11" i="1"/>
  <c r="G11" i="1"/>
  <c r="B11" i="1"/>
  <c r="H10" i="1"/>
  <c r="G10" i="1"/>
  <c r="B10" i="1"/>
  <c r="M10" i="1" s="1"/>
  <c r="H9" i="1"/>
  <c r="G9" i="1"/>
  <c r="B9" i="1"/>
  <c r="M9" i="1" s="1"/>
  <c r="H8" i="1"/>
  <c r="G8" i="1"/>
  <c r="B8" i="1"/>
  <c r="L8" i="1" s="1"/>
  <c r="H7" i="1"/>
  <c r="G7" i="1"/>
  <c r="H6" i="1"/>
  <c r="G6" i="1"/>
  <c r="B7" i="1"/>
  <c r="B6" i="1"/>
  <c r="M6" i="1" s="1"/>
  <c r="H5" i="1"/>
  <c r="G5" i="1"/>
  <c r="B5" i="1"/>
  <c r="M5" i="1" s="1"/>
  <c r="L5" i="1"/>
  <c r="I18" i="1" l="1"/>
  <c r="I6" i="1"/>
  <c r="M12" i="1"/>
  <c r="I13" i="1"/>
  <c r="J13" i="1"/>
  <c r="I12" i="1"/>
  <c r="J15" i="1"/>
  <c r="L15" i="1"/>
  <c r="J9" i="1"/>
  <c r="L9" i="1"/>
  <c r="J19" i="1"/>
  <c r="I14" i="1"/>
  <c r="I15" i="1"/>
  <c r="J22" i="1"/>
  <c r="L6" i="1"/>
  <c r="I22" i="1"/>
  <c r="I20" i="1"/>
  <c r="L10" i="1"/>
  <c r="L23" i="1"/>
  <c r="M7" i="1"/>
  <c r="L7" i="1"/>
  <c r="J17" i="1"/>
  <c r="I23" i="1"/>
  <c r="J23" i="1"/>
  <c r="I7" i="1"/>
  <c r="J5" i="1"/>
  <c r="J7" i="1"/>
  <c r="I16" i="1"/>
  <c r="J14" i="1"/>
  <c r="J16" i="1"/>
  <c r="J10" i="1"/>
  <c r="L24" i="1"/>
  <c r="M14" i="1"/>
  <c r="M16" i="1"/>
  <c r="I17" i="1"/>
  <c r="M21" i="1"/>
  <c r="I21" i="1"/>
  <c r="J21" i="1"/>
  <c r="L21" i="1"/>
  <c r="M8" i="1"/>
  <c r="I8" i="1"/>
  <c r="J8" i="1"/>
  <c r="J12" i="1"/>
  <c r="L20" i="1"/>
  <c r="M20" i="1"/>
  <c r="J20" i="1"/>
  <c r="I5" i="1"/>
  <c r="M11" i="1"/>
  <c r="L11" i="1"/>
  <c r="I11" i="1"/>
  <c r="J18" i="1"/>
  <c r="L18" i="1"/>
  <c r="K25" i="1"/>
  <c r="J6" i="1"/>
  <c r="J11" i="1"/>
  <c r="M13" i="1"/>
  <c r="L13" i="1"/>
  <c r="M19" i="1"/>
  <c r="L19" i="1"/>
  <c r="I19" i="1"/>
  <c r="I24" i="1"/>
  <c r="K27" i="1"/>
  <c r="I9" i="1"/>
  <c r="I10" i="1"/>
  <c r="L17" i="1"/>
  <c r="M22" i="1"/>
  <c r="M23" i="1"/>
  <c r="J24" i="1"/>
  <c r="K14" i="1" l="1"/>
  <c r="K13" i="1"/>
  <c r="K15" i="1"/>
  <c r="K10" i="1"/>
  <c r="K9" i="1"/>
  <c r="K17" i="1"/>
  <c r="K5" i="1"/>
  <c r="K19" i="1"/>
  <c r="K22" i="1"/>
  <c r="K24" i="1"/>
  <c r="K23" i="1"/>
  <c r="K8" i="1"/>
  <c r="K7" i="1"/>
  <c r="K16" i="1"/>
  <c r="K20" i="1"/>
  <c r="K18" i="1"/>
  <c r="K6" i="1"/>
  <c r="K21" i="1"/>
  <c r="K11" i="1"/>
  <c r="K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Toche André</author>
    <author>André</author>
  </authors>
  <commentList>
    <comment ref="A3" authorId="0" shapeId="0" xr:uid="{00000000-0006-0000-0000-000001000000}">
      <text>
        <r>
          <rPr>
            <b/>
            <sz val="8"/>
            <color indexed="81"/>
            <rFont val="Tahoma"/>
            <family val="2"/>
          </rPr>
          <t>Toche André:</t>
        </r>
        <r>
          <rPr>
            <sz val="8"/>
            <color indexed="81"/>
            <rFont val="Tahoma"/>
            <family val="2"/>
          </rPr>
          <t xml:space="preserve">
15/2</t>
        </r>
      </text>
    </comment>
    <comment ref="F102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André:</t>
        </r>
        <r>
          <rPr>
            <sz val="9"/>
            <color indexed="81"/>
            <rFont val="Tahoma"/>
            <family val="2"/>
          </rPr>
          <t xml:space="preserve">
33308 relevé Ores</t>
        </r>
      </text>
    </comment>
    <comment ref="M105" authorId="1" shapeId="0" xr:uid="{00000000-0006-0000-0000-000003000000}">
      <text>
        <r>
          <rPr>
            <sz val="9"/>
            <color indexed="81"/>
            <rFont val="Tahoma"/>
            <family val="2"/>
          </rPr>
          <t>10 au lieu de 1,5 car pas cohérent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<sst xmlns="http://schemas.openxmlformats.org/spreadsheetml/2006/main" count="16" uniqueCount="13">
  <si>
    <t>Date</t>
  </si>
  <si>
    <t>Electricité</t>
  </si>
  <si>
    <t>Eau</t>
  </si>
  <si>
    <t>Jours</t>
  </si>
  <si>
    <t>KW/jour</t>
  </si>
  <si>
    <t>KW/nuit</t>
  </si>
  <si>
    <t>Total</t>
  </si>
  <si>
    <t>Gaz</t>
  </si>
  <si>
    <t>nuit</t>
  </si>
  <si>
    <t>Moyenne nuit</t>
  </si>
  <si>
    <t>l./jour</t>
  </si>
  <si>
    <t>Moyenne jour</t>
  </si>
  <si>
    <t>m³/j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</si>
</sst>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2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u/>
      <sz val="10"/>
      <name val="Arial"/>
      <family val="2"/>
    </font>
    <font>
      <b/>
      <u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164" fontId="0" fillId="0" borderId="0" xfId="0" applyNumberFormat="1" applyAlignment="1">
      <alignment horizontal="right"/>
    </xf>
    <xf numFmtId="164" fontId="0" fillId="0" borderId="1" xfId="0" applyNumberFormat="1" applyBorder="1" applyAlignment="1">
      <alignment horizontal="right"/>
    </xf>
    <xf numFmtId="15" fontId="0" fillId="0" borderId="1" xfId="0" applyNumberFormat="1" applyBorder="1" applyAlignment="1">
      <alignment horizontal="right"/>
    </xf>
    <xf numFmtId="3" fontId="0" fillId="0" borderId="1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1" fontId="0" fillId="0" borderId="1" xfId="0" applyNumberFormat="1" applyBorder="1" applyAlignment="1">
      <alignment horizontal="center"/>
    </xf>
    <xf numFmtId="0" fontId="2" fillId="0" borderId="4" xfId="0" applyFont="1" applyBorder="1" applyAlignment="1">
      <alignment vertical="center"/>
    </xf>
    <xf numFmtId="164" fontId="0" fillId="0" borderId="2" xfId="0" applyNumberFormat="1" applyBorder="1" applyAlignment="1">
      <alignment horizontal="right"/>
    </xf>
    <xf numFmtId="15" fontId="2" fillId="0" borderId="5" xfId="0" applyNumberFormat="1" applyFont="1" applyBorder="1" applyAlignment="1">
      <alignment horizontal="righ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center" vertical="center"/>
    </xf>
    <xf numFmtId="2" fontId="0" fillId="0" borderId="0" xfId="0" applyNumberFormat="1"/>
    <xf numFmtId="9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3" fontId="0" fillId="0" borderId="9" xfId="0" applyNumberFormat="1" applyBorder="1" applyAlignment="1">
      <alignment horizontal="center"/>
    </xf>
    <xf numFmtId="15" fontId="0" fillId="0" borderId="3" xfId="0" applyNumberFormat="1" applyBorder="1" applyAlignment="1">
      <alignment horizontal="right"/>
    </xf>
    <xf numFmtId="3" fontId="8" fillId="0" borderId="0" xfId="0" applyNumberFormat="1" applyFont="1" applyAlignment="1">
      <alignment horizontal="center"/>
    </xf>
    <xf numFmtId="3" fontId="8" fillId="0" borderId="1" xfId="0" applyNumberFormat="1" applyFont="1" applyBorder="1" applyAlignment="1">
      <alignment horizontal="center"/>
    </xf>
    <xf numFmtId="164" fontId="2" fillId="0" borderId="8" xfId="0" applyNumberFormat="1" applyFont="1" applyBorder="1" applyAlignment="1">
      <alignment horizontal="center" vertical="center"/>
    </xf>
    <xf numFmtId="164" fontId="8" fillId="0" borderId="2" xfId="0" applyNumberFormat="1" applyFont="1" applyBorder="1" applyAlignment="1">
      <alignment horizontal="right"/>
    </xf>
    <xf numFmtId="15" fontId="1" fillId="0" borderId="1" xfId="0" applyNumberFormat="1" applyFont="1" applyBorder="1" applyAlignment="1">
      <alignment horizontal="right"/>
    </xf>
    <xf numFmtId="164" fontId="8" fillId="2" borderId="2" xfId="0" applyNumberFormat="1" applyFont="1" applyFill="1" applyBorder="1" applyAlignment="1">
      <alignment horizontal="right"/>
    </xf>
    <xf numFmtId="0" fontId="1" fillId="0" borderId="0" xfId="0" quotePrefix="1" applyFont="1"/>
    <xf numFmtId="1" fontId="0" fillId="0" borderId="3" xfId="0" applyNumberFormat="1" applyBorder="1" applyAlignment="1">
      <alignment horizontal="center"/>
    </xf>
    <xf numFmtId="1" fontId="2" fillId="0" borderId="7" xfId="0" applyNumberFormat="1" applyFont="1" applyBorder="1" applyAlignment="1">
      <alignment horizontal="center" vertical="center"/>
    </xf>
    <xf numFmtId="3" fontId="11" fillId="0" borderId="0" xfId="0" applyNumberFormat="1" applyFont="1" applyAlignment="1">
      <alignment horizontal="center"/>
    </xf>
    <xf numFmtId="3" fontId="11" fillId="0" borderId="1" xfId="0" applyNumberFormat="1" applyFont="1" applyBorder="1" applyAlignment="1">
      <alignment horizontal="center"/>
    </xf>
    <xf numFmtId="3" fontId="12" fillId="0" borderId="0" xfId="0" applyNumberFormat="1" applyFont="1" applyAlignment="1">
      <alignment horizontal="center"/>
    </xf>
    <xf numFmtId="3" fontId="12" fillId="0" borderId="1" xfId="0" applyNumberFormat="1" applyFont="1" applyBorder="1" applyAlignment="1">
      <alignment horizontal="center"/>
    </xf>
    <xf numFmtId="3" fontId="8" fillId="0" borderId="10" xfId="0" applyNumberFormat="1" applyFont="1" applyBorder="1" applyAlignment="1">
      <alignment horizontal="center"/>
    </xf>
    <xf numFmtId="3" fontId="8" fillId="0" borderId="9" xfId="0" applyNumberFormat="1" applyFont="1" applyBorder="1" applyAlignment="1">
      <alignment horizontal="center"/>
    </xf>
    <xf numFmtId="3" fontId="0" fillId="0" borderId="10" xfId="0" applyNumberFormat="1" applyBorder="1" applyAlignment="1">
      <alignment horizontal="center"/>
    </xf>
    <xf numFmtId="15" fontId="4" fillId="0" borderId="1" xfId="0" applyNumberFormat="1" applyFont="1" applyBorder="1" applyAlignment="1">
      <alignment horizontal="center" vertical="top" wrapText="1"/>
    </xf>
    <xf numFmtId="1" fontId="4" fillId="0" borderId="1" xfId="0" applyNumberFormat="1" applyFont="1" applyBorder="1" applyAlignment="1">
      <alignment horizontal="center" vertical="top" wrapText="1"/>
    </xf>
    <xf numFmtId="3" fontId="4" fillId="0" borderId="0" xfId="0" applyNumberFormat="1" applyFont="1" applyAlignment="1">
      <alignment horizontal="center" vertical="top" wrapText="1"/>
    </xf>
    <xf numFmtId="3" fontId="4" fillId="0" borderId="1" xfId="0" applyNumberFormat="1" applyFont="1" applyBorder="1" applyAlignment="1">
      <alignment horizontal="center" vertical="top" wrapText="1"/>
    </xf>
    <xf numFmtId="164" fontId="0" fillId="0" borderId="2" xfId="0" applyNumberFormat="1" applyBorder="1" applyAlignment="1">
      <alignment horizontal="center" vertical="top" wrapText="1"/>
    </xf>
    <xf numFmtId="164" fontId="0" fillId="0" borderId="0" xfId="0" applyNumberFormat="1" applyAlignment="1">
      <alignment horizontal="center" vertical="top" wrapText="1"/>
    </xf>
    <xf numFmtId="1" fontId="4" fillId="0" borderId="1" xfId="0" quotePrefix="1" applyNumberFormat="1" applyFont="1" applyBorder="1" applyAlignment="1">
      <alignment horizontal="center" vertical="top" wrapText="1"/>
    </xf>
    <xf numFmtId="2" fontId="5" fillId="0" borderId="0" xfId="0" applyNumberFormat="1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164" fontId="0" fillId="3" borderId="1" xfId="0" applyNumberFormat="1" applyFill="1" applyBorder="1" applyAlignment="1">
      <alignment horizontal="right"/>
    </xf>
    <xf numFmtId="164" fontId="0" fillId="3" borderId="0" xfId="0" applyNumberFormat="1" applyFill="1" applyAlignment="1">
      <alignment horizontal="right"/>
    </xf>
    <xf numFmtId="164" fontId="0" fillId="3" borderId="1" xfId="0" applyNumberFormat="1" applyFill="1" applyBorder="1" applyAlignment="1">
      <alignment horizontal="center" vertical="top" wrapText="1"/>
    </xf>
    <xf numFmtId="2" fontId="2" fillId="0" borderId="11" xfId="0" applyNumberFormat="1" applyFont="1" applyBorder="1" applyAlignment="1">
      <alignment horizontal="center" vertical="center"/>
    </xf>
    <xf numFmtId="1" fontId="2" fillId="0" borderId="11" xfId="0" applyNumberFormat="1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top" wrapText="1"/>
    </xf>
    <xf numFmtId="164" fontId="2" fillId="0" borderId="11" xfId="0" applyNumberFormat="1" applyFont="1" applyBorder="1" applyAlignment="1">
      <alignment horizontal="center" vertical="center"/>
    </xf>
    <xf numFmtId="164" fontId="2" fillId="0" borderId="6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 b="1"/>
              <a:t>Electricité Comparatif 2020-2022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2022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Maison!$A$104:$A$151</c:f>
              <c:numCache>
                <c:formatCode>d\-mmm\-yy</c:formatCode>
                <c:ptCount val="48"/>
                <c:pt idx="0">
                  <c:v>44562</c:v>
                </c:pt>
                <c:pt idx="1">
                  <c:v>44564</c:v>
                </c:pt>
                <c:pt idx="2">
                  <c:v>44571</c:v>
                </c:pt>
                <c:pt idx="3">
                  <c:v>44578</c:v>
                </c:pt>
                <c:pt idx="4">
                  <c:v>44585</c:v>
                </c:pt>
                <c:pt idx="5">
                  <c:v>44592</c:v>
                </c:pt>
                <c:pt idx="6">
                  <c:v>44600</c:v>
                </c:pt>
                <c:pt idx="7">
                  <c:v>44606</c:v>
                </c:pt>
                <c:pt idx="8">
                  <c:v>44613</c:v>
                </c:pt>
                <c:pt idx="9">
                  <c:v>44621</c:v>
                </c:pt>
                <c:pt idx="10">
                  <c:v>44627</c:v>
                </c:pt>
                <c:pt idx="11">
                  <c:v>44634</c:v>
                </c:pt>
                <c:pt idx="12">
                  <c:v>44641</c:v>
                </c:pt>
                <c:pt idx="13">
                  <c:v>44648</c:v>
                </c:pt>
                <c:pt idx="14">
                  <c:v>44652</c:v>
                </c:pt>
                <c:pt idx="15">
                  <c:v>44655</c:v>
                </c:pt>
                <c:pt idx="16">
                  <c:v>44669</c:v>
                </c:pt>
                <c:pt idx="17">
                  <c:v>44676</c:v>
                </c:pt>
                <c:pt idx="18">
                  <c:v>44682</c:v>
                </c:pt>
                <c:pt idx="19">
                  <c:v>44690</c:v>
                </c:pt>
                <c:pt idx="20">
                  <c:v>44697</c:v>
                </c:pt>
                <c:pt idx="21">
                  <c:v>44704</c:v>
                </c:pt>
                <c:pt idx="22">
                  <c:v>44711</c:v>
                </c:pt>
                <c:pt idx="23">
                  <c:v>44713</c:v>
                </c:pt>
                <c:pt idx="24">
                  <c:v>44718</c:v>
                </c:pt>
                <c:pt idx="25">
                  <c:v>44719</c:v>
                </c:pt>
                <c:pt idx="26">
                  <c:v>44725</c:v>
                </c:pt>
                <c:pt idx="27">
                  <c:v>44732</c:v>
                </c:pt>
                <c:pt idx="28">
                  <c:v>44739</c:v>
                </c:pt>
                <c:pt idx="29">
                  <c:v>44743</c:v>
                </c:pt>
                <c:pt idx="30">
                  <c:v>44746</c:v>
                </c:pt>
                <c:pt idx="31">
                  <c:v>44753</c:v>
                </c:pt>
                <c:pt idx="32">
                  <c:v>44760</c:v>
                </c:pt>
                <c:pt idx="33">
                  <c:v>44767</c:v>
                </c:pt>
                <c:pt idx="34">
                  <c:v>44774</c:v>
                </c:pt>
                <c:pt idx="35">
                  <c:v>44781</c:v>
                </c:pt>
                <c:pt idx="36">
                  <c:v>44788</c:v>
                </c:pt>
                <c:pt idx="37">
                  <c:v>44795</c:v>
                </c:pt>
                <c:pt idx="38">
                  <c:v>44802</c:v>
                </c:pt>
                <c:pt idx="39">
                  <c:v>44805</c:v>
                </c:pt>
                <c:pt idx="40">
                  <c:v>44809</c:v>
                </c:pt>
                <c:pt idx="41">
                  <c:v>44816</c:v>
                </c:pt>
                <c:pt idx="42">
                  <c:v>44823</c:v>
                </c:pt>
                <c:pt idx="43">
                  <c:v>44830</c:v>
                </c:pt>
                <c:pt idx="44">
                  <c:v>44835</c:v>
                </c:pt>
                <c:pt idx="45">
                  <c:v>44837</c:v>
                </c:pt>
                <c:pt idx="46">
                  <c:v>44844</c:v>
                </c:pt>
                <c:pt idx="47">
                  <c:v>44851</c:v>
                </c:pt>
              </c:numCache>
            </c:numRef>
          </c:cat>
          <c:val>
            <c:numRef>
              <c:f>Maison!$K$104:$K$151</c:f>
              <c:numCache>
                <c:formatCode>0.0</c:formatCode>
                <c:ptCount val="48"/>
                <c:pt idx="0">
                  <c:v>13.119999999999708</c:v>
                </c:pt>
                <c:pt idx="1">
                  <c:v>16.149999999999636</c:v>
                </c:pt>
                <c:pt idx="2">
                  <c:v>14.299999999999791</c:v>
                </c:pt>
                <c:pt idx="3">
                  <c:v>12.085714285714598</c:v>
                </c:pt>
                <c:pt idx="4">
                  <c:v>13.228571428571222</c:v>
                </c:pt>
                <c:pt idx="5">
                  <c:v>11.971428571428987</c:v>
                </c:pt>
                <c:pt idx="6">
                  <c:v>12.837499999999636</c:v>
                </c:pt>
                <c:pt idx="7">
                  <c:v>11.900000000000244</c:v>
                </c:pt>
                <c:pt idx="8">
                  <c:v>12.285714285714285</c:v>
                </c:pt>
                <c:pt idx="9">
                  <c:v>11.8125</c:v>
                </c:pt>
                <c:pt idx="10">
                  <c:v>13.76666666666703</c:v>
                </c:pt>
                <c:pt idx="11">
                  <c:v>11.085714285714078</c:v>
                </c:pt>
                <c:pt idx="12">
                  <c:v>11.5</c:v>
                </c:pt>
                <c:pt idx="13">
                  <c:v>13.014285714285506</c:v>
                </c:pt>
                <c:pt idx="14">
                  <c:v>12.125</c:v>
                </c:pt>
                <c:pt idx="15">
                  <c:v>14.93333333333309</c:v>
                </c:pt>
                <c:pt idx="16">
                  <c:v>11.514285714285766</c:v>
                </c:pt>
                <c:pt idx="17">
                  <c:v>13.014285714286027</c:v>
                </c:pt>
                <c:pt idx="18">
                  <c:v>10.083333333333332</c:v>
                </c:pt>
                <c:pt idx="19">
                  <c:v>12.275000000000091</c:v>
                </c:pt>
                <c:pt idx="20">
                  <c:v>10.142857142856624</c:v>
                </c:pt>
                <c:pt idx="21">
                  <c:v>11.742857142857247</c:v>
                </c:pt>
                <c:pt idx="22">
                  <c:v>10.542857142857038</c:v>
                </c:pt>
                <c:pt idx="23">
                  <c:v>11.050000000001091</c:v>
                </c:pt>
                <c:pt idx="24">
                  <c:v>11.980000000000292</c:v>
                </c:pt>
                <c:pt idx="25">
                  <c:v>13.270000000000437</c:v>
                </c:pt>
                <c:pt idx="26">
                  <c:v>4.5383333333332603</c:v>
                </c:pt>
                <c:pt idx="27">
                  <c:v>3.5828571428568727</c:v>
                </c:pt>
                <c:pt idx="28">
                  <c:v>4.8814285714283221</c:v>
                </c:pt>
                <c:pt idx="29">
                  <c:v>5.2124999999996362</c:v>
                </c:pt>
                <c:pt idx="30">
                  <c:v>4.9866666666675883</c:v>
                </c:pt>
                <c:pt idx="31">
                  <c:v>3.5985714285712418</c:v>
                </c:pt>
                <c:pt idx="32">
                  <c:v>4.8414285714290077</c:v>
                </c:pt>
                <c:pt idx="33">
                  <c:v>4.8157142857141615</c:v>
                </c:pt>
                <c:pt idx="34">
                  <c:v>4.8999999999998964</c:v>
                </c:pt>
                <c:pt idx="35">
                  <c:v>4.6000000000001036</c:v>
                </c:pt>
                <c:pt idx="36">
                  <c:v>5.2142857142851948</c:v>
                </c:pt>
                <c:pt idx="37">
                  <c:v>6.0171428571432308</c:v>
                </c:pt>
                <c:pt idx="38">
                  <c:v>5.1585714285715119</c:v>
                </c:pt>
                <c:pt idx="39">
                  <c:v>6.3333333333333339</c:v>
                </c:pt>
                <c:pt idx="40">
                  <c:v>4.7449999999998909</c:v>
                </c:pt>
                <c:pt idx="41">
                  <c:v>6.6771428571430862</c:v>
                </c:pt>
                <c:pt idx="42">
                  <c:v>7.6142857142856109</c:v>
                </c:pt>
                <c:pt idx="43">
                  <c:v>5.5928571428573512</c:v>
                </c:pt>
                <c:pt idx="44">
                  <c:v>7.3099999999998548</c:v>
                </c:pt>
                <c:pt idx="45">
                  <c:v>8.2249999999985448</c:v>
                </c:pt>
                <c:pt idx="46">
                  <c:v>6.8000000000003116</c:v>
                </c:pt>
                <c:pt idx="47">
                  <c:v>7.6428571428571432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ECAC-4BB3-BCF1-C4013C433C82}"/>
            </c:ext>
          </c:extLst>
        </c:ser>
        <c:ser>
          <c:idx val="1"/>
          <c:order val="1"/>
          <c:tx>
            <c:v>2021</c:v>
          </c:tx>
          <c:marker>
            <c:symbol val="none"/>
          </c:marker>
          <c:val>
            <c:numRef>
              <c:f>Maison!$K$52:$K$103</c:f>
              <c:numCache>
                <c:formatCode>0.0</c:formatCode>
                <c:ptCount val="52"/>
                <c:pt idx="0">
                  <c:v>13.285714285714285</c:v>
                </c:pt>
                <c:pt idx="1">
                  <c:v>11.714285714285715</c:v>
                </c:pt>
                <c:pt idx="2">
                  <c:v>11.857142857142858</c:v>
                </c:pt>
                <c:pt idx="3">
                  <c:v>13.850000000000364</c:v>
                </c:pt>
                <c:pt idx="4">
                  <c:v>8.2999999999992724</c:v>
                </c:pt>
                <c:pt idx="5">
                  <c:v>14.725000000000364</c:v>
                </c:pt>
                <c:pt idx="6">
                  <c:v>10.899999999999636</c:v>
                </c:pt>
                <c:pt idx="7">
                  <c:v>12.799999999999793</c:v>
                </c:pt>
                <c:pt idx="8">
                  <c:v>14.314285714286338</c:v>
                </c:pt>
                <c:pt idx="9">
                  <c:v>11.571428571428571</c:v>
                </c:pt>
                <c:pt idx="10">
                  <c:v>12.349999999999454</c:v>
                </c:pt>
                <c:pt idx="11">
                  <c:v>8.3666666666673954</c:v>
                </c:pt>
                <c:pt idx="12">
                  <c:v>14.428571428570908</c:v>
                </c:pt>
                <c:pt idx="13">
                  <c:v>10.942857142856935</c:v>
                </c:pt>
                <c:pt idx="14">
                  <c:v>11.985714285714494</c:v>
                </c:pt>
                <c:pt idx="15">
                  <c:v>11.614285714285611</c:v>
                </c:pt>
                <c:pt idx="16">
                  <c:v>13.807142857143065</c:v>
                </c:pt>
                <c:pt idx="17">
                  <c:v>16</c:v>
                </c:pt>
                <c:pt idx="18">
                  <c:v>10.453846153846266</c:v>
                </c:pt>
                <c:pt idx="19">
                  <c:v>14.642857142857142</c:v>
                </c:pt>
                <c:pt idx="20">
                  <c:v>13.49999999999948</c:v>
                </c:pt>
                <c:pt idx="21">
                  <c:v>11.142857142857142</c:v>
                </c:pt>
                <c:pt idx="22">
                  <c:v>12.014285714286025</c:v>
                </c:pt>
                <c:pt idx="23">
                  <c:v>11.471428571428469</c:v>
                </c:pt>
                <c:pt idx="24">
                  <c:v>12.007142857142753</c:v>
                </c:pt>
                <c:pt idx="25">
                  <c:v>12.842857142857351</c:v>
                </c:pt>
                <c:pt idx="26">
                  <c:v>12.257142857142753</c:v>
                </c:pt>
                <c:pt idx="27">
                  <c:v>14.114285714285611</c:v>
                </c:pt>
                <c:pt idx="28">
                  <c:v>11.200000000000209</c:v>
                </c:pt>
                <c:pt idx="29">
                  <c:v>10.163636363636297</c:v>
                </c:pt>
                <c:pt idx="30">
                  <c:v>15.266666666667636</c:v>
                </c:pt>
                <c:pt idx="31">
                  <c:v>11.085714285713557</c:v>
                </c:pt>
                <c:pt idx="32">
                  <c:v>10.671428571429196</c:v>
                </c:pt>
                <c:pt idx="33">
                  <c:v>9.7285714285712217</c:v>
                </c:pt>
                <c:pt idx="34">
                  <c:v>13.257142857142753</c:v>
                </c:pt>
                <c:pt idx="35">
                  <c:v>9.9666666666667467</c:v>
                </c:pt>
                <c:pt idx="36">
                  <c:v>11.394736842105264</c:v>
                </c:pt>
                <c:pt idx="37">
                  <c:v>11.757142857143272</c:v>
                </c:pt>
                <c:pt idx="38">
                  <c:v>13.599999999999584</c:v>
                </c:pt>
                <c:pt idx="39">
                  <c:v>11.257142857142753</c:v>
                </c:pt>
                <c:pt idx="40">
                  <c:v>14.128571428571636</c:v>
                </c:pt>
                <c:pt idx="41">
                  <c:v>12.857142857142337</c:v>
                </c:pt>
                <c:pt idx="42">
                  <c:v>11.128571428571636</c:v>
                </c:pt>
                <c:pt idx="43">
                  <c:v>13.442857142857454</c:v>
                </c:pt>
                <c:pt idx="44">
                  <c:v>13.971428571428469</c:v>
                </c:pt>
                <c:pt idx="45">
                  <c:v>13.342857142856831</c:v>
                </c:pt>
                <c:pt idx="46">
                  <c:v>13.22857142857174</c:v>
                </c:pt>
                <c:pt idx="47">
                  <c:v>13</c:v>
                </c:pt>
                <c:pt idx="48">
                  <c:v>14</c:v>
                </c:pt>
                <c:pt idx="49">
                  <c:v>12.400000000000416</c:v>
                </c:pt>
                <c:pt idx="50">
                  <c:v>14.085714285714078</c:v>
                </c:pt>
                <c:pt idx="51">
                  <c:v>12.785714285714285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75C-4365-BE2F-57B32526C07C}"/>
            </c:ext>
          </c:extLst>
        </c:ser>
        <c:ser>
          <c:idx val="2"/>
          <c:order val="2"/>
          <c:tx>
            <c:v>2020</c:v>
          </c:tx>
          <c:marker>
            <c:symbol val="none"/>
          </c:marker>
          <c:val>
            <c:numRef>
              <c:f>Maison!$K$5:$K$51</c:f>
              <c:numCache>
                <c:formatCode>0.0</c:formatCode>
                <c:ptCount val="47"/>
                <c:pt idx="0">
                  <c:v>13.614285714285611</c:v>
                </c:pt>
                <c:pt idx="1">
                  <c:v>11.100000000000104</c:v>
                </c:pt>
                <c:pt idx="2">
                  <c:v>15.428571428571427</c:v>
                </c:pt>
                <c:pt idx="3">
                  <c:v>14.285714285714285</c:v>
                </c:pt>
                <c:pt idx="4">
                  <c:v>12.375</c:v>
                </c:pt>
                <c:pt idx="5">
                  <c:v>12.384615384615383</c:v>
                </c:pt>
                <c:pt idx="6">
                  <c:v>12.714285714285715</c:v>
                </c:pt>
                <c:pt idx="7">
                  <c:v>12.857142857142858</c:v>
                </c:pt>
                <c:pt idx="8">
                  <c:v>14.571428571428571</c:v>
                </c:pt>
                <c:pt idx="9">
                  <c:v>14.571428571428571</c:v>
                </c:pt>
                <c:pt idx="10">
                  <c:v>14.142857142857142</c:v>
                </c:pt>
                <c:pt idx="11">
                  <c:v>14.142857142857142</c:v>
                </c:pt>
                <c:pt idx="12">
                  <c:v>13</c:v>
                </c:pt>
                <c:pt idx="13">
                  <c:v>13.142857142857142</c:v>
                </c:pt>
                <c:pt idx="14">
                  <c:v>13.142857142857142</c:v>
                </c:pt>
                <c:pt idx="15">
                  <c:v>13.428571428571429</c:v>
                </c:pt>
                <c:pt idx="16">
                  <c:v>11.571428571428571</c:v>
                </c:pt>
                <c:pt idx="17">
                  <c:v>12.285714285714285</c:v>
                </c:pt>
                <c:pt idx="18">
                  <c:v>11.142857142857142</c:v>
                </c:pt>
                <c:pt idx="19">
                  <c:v>13.142857142857142</c:v>
                </c:pt>
                <c:pt idx="20">
                  <c:v>11.428571428571429</c:v>
                </c:pt>
                <c:pt idx="21">
                  <c:v>12.428571428571429</c:v>
                </c:pt>
                <c:pt idx="22">
                  <c:v>11.571428571428571</c:v>
                </c:pt>
                <c:pt idx="23">
                  <c:v>12.285714285714285</c:v>
                </c:pt>
                <c:pt idx="24">
                  <c:v>11.5</c:v>
                </c:pt>
                <c:pt idx="25">
                  <c:v>13.888888888888889</c:v>
                </c:pt>
                <c:pt idx="26">
                  <c:v>11.8</c:v>
                </c:pt>
                <c:pt idx="27">
                  <c:v>12.428571428571429</c:v>
                </c:pt>
                <c:pt idx="28">
                  <c:v>12.375</c:v>
                </c:pt>
                <c:pt idx="29">
                  <c:v>12.5</c:v>
                </c:pt>
                <c:pt idx="30">
                  <c:v>13.923076923076923</c:v>
                </c:pt>
                <c:pt idx="31">
                  <c:v>12.4</c:v>
                </c:pt>
                <c:pt idx="32">
                  <c:v>13.428571428571429</c:v>
                </c:pt>
                <c:pt idx="33">
                  <c:v>14.571428571428571</c:v>
                </c:pt>
                <c:pt idx="34">
                  <c:v>13.571428571428571</c:v>
                </c:pt>
                <c:pt idx="35">
                  <c:v>12.428571428571427</c:v>
                </c:pt>
                <c:pt idx="36">
                  <c:v>13.714285714285714</c:v>
                </c:pt>
                <c:pt idx="37">
                  <c:v>13.857142857142858</c:v>
                </c:pt>
                <c:pt idx="38">
                  <c:v>12.857142857142858</c:v>
                </c:pt>
                <c:pt idx="39">
                  <c:v>13.857142857142858</c:v>
                </c:pt>
                <c:pt idx="40">
                  <c:v>13.555555555555555</c:v>
                </c:pt>
                <c:pt idx="41">
                  <c:v>15.8</c:v>
                </c:pt>
                <c:pt idx="42">
                  <c:v>13.285714285714285</c:v>
                </c:pt>
                <c:pt idx="43">
                  <c:v>12.857142857142858</c:v>
                </c:pt>
                <c:pt idx="44">
                  <c:v>15.799999999999791</c:v>
                </c:pt>
                <c:pt idx="45">
                  <c:v>13.200000000000209</c:v>
                </c:pt>
                <c:pt idx="46">
                  <c:v>14.428571428571427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75C-4365-BE2F-57B32526C07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125568"/>
        <c:axId val="168127104"/>
      </c:lineChart>
      <c:dateAx>
        <c:axId val="168125568"/>
        <c:scaling>
          <c:orientation val="minMax"/>
          <c:max val="44926"/>
          <c:min val="44565"/>
        </c:scaling>
        <c:delete val="0"/>
        <c:axPos val="b"/>
        <c:numFmt formatCode="mmm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127104"/>
        <c:crossesAt val="-8"/>
        <c:auto val="1"/>
        <c:lblOffset val="100"/>
        <c:baseTimeUnit val="days"/>
      </c:dateAx>
      <c:valAx>
        <c:axId val="168127104"/>
        <c:scaling>
          <c:orientation val="minMax"/>
          <c:min val="-8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125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BE" b="1"/>
              <a:t>Gaz Comparatif 2020-2022</a:t>
            </a:r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v>2022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Maison!$A$104:$A$151</c:f>
              <c:numCache>
                <c:formatCode>d\-mmm\-yy</c:formatCode>
                <c:ptCount val="48"/>
                <c:pt idx="0">
                  <c:v>44562</c:v>
                </c:pt>
                <c:pt idx="1">
                  <c:v>44564</c:v>
                </c:pt>
                <c:pt idx="2">
                  <c:v>44571</c:v>
                </c:pt>
                <c:pt idx="3">
                  <c:v>44578</c:v>
                </c:pt>
                <c:pt idx="4">
                  <c:v>44585</c:v>
                </c:pt>
                <c:pt idx="5">
                  <c:v>44592</c:v>
                </c:pt>
                <c:pt idx="6">
                  <c:v>44600</c:v>
                </c:pt>
                <c:pt idx="7">
                  <c:v>44606</c:v>
                </c:pt>
                <c:pt idx="8">
                  <c:v>44613</c:v>
                </c:pt>
                <c:pt idx="9">
                  <c:v>44621</c:v>
                </c:pt>
                <c:pt idx="10">
                  <c:v>44627</c:v>
                </c:pt>
                <c:pt idx="11">
                  <c:v>44634</c:v>
                </c:pt>
                <c:pt idx="12">
                  <c:v>44641</c:v>
                </c:pt>
                <c:pt idx="13">
                  <c:v>44648</c:v>
                </c:pt>
                <c:pt idx="14">
                  <c:v>44652</c:v>
                </c:pt>
                <c:pt idx="15">
                  <c:v>44655</c:v>
                </c:pt>
                <c:pt idx="16">
                  <c:v>44669</c:v>
                </c:pt>
                <c:pt idx="17">
                  <c:v>44676</c:v>
                </c:pt>
                <c:pt idx="18">
                  <c:v>44682</c:v>
                </c:pt>
                <c:pt idx="19">
                  <c:v>44690</c:v>
                </c:pt>
                <c:pt idx="20">
                  <c:v>44697</c:v>
                </c:pt>
                <c:pt idx="21">
                  <c:v>44704</c:v>
                </c:pt>
                <c:pt idx="22">
                  <c:v>44711</c:v>
                </c:pt>
                <c:pt idx="23">
                  <c:v>44713</c:v>
                </c:pt>
                <c:pt idx="24">
                  <c:v>44718</c:v>
                </c:pt>
                <c:pt idx="25">
                  <c:v>44719</c:v>
                </c:pt>
                <c:pt idx="26">
                  <c:v>44725</c:v>
                </c:pt>
                <c:pt idx="27">
                  <c:v>44732</c:v>
                </c:pt>
                <c:pt idx="28">
                  <c:v>44739</c:v>
                </c:pt>
                <c:pt idx="29">
                  <c:v>44743</c:v>
                </c:pt>
                <c:pt idx="30">
                  <c:v>44746</c:v>
                </c:pt>
                <c:pt idx="31">
                  <c:v>44753</c:v>
                </c:pt>
                <c:pt idx="32">
                  <c:v>44760</c:v>
                </c:pt>
                <c:pt idx="33">
                  <c:v>44767</c:v>
                </c:pt>
                <c:pt idx="34">
                  <c:v>44774</c:v>
                </c:pt>
                <c:pt idx="35">
                  <c:v>44781</c:v>
                </c:pt>
                <c:pt idx="36">
                  <c:v>44788</c:v>
                </c:pt>
                <c:pt idx="37">
                  <c:v>44795</c:v>
                </c:pt>
                <c:pt idx="38">
                  <c:v>44802</c:v>
                </c:pt>
                <c:pt idx="39">
                  <c:v>44805</c:v>
                </c:pt>
                <c:pt idx="40">
                  <c:v>44809</c:v>
                </c:pt>
                <c:pt idx="41">
                  <c:v>44816</c:v>
                </c:pt>
                <c:pt idx="42">
                  <c:v>44823</c:v>
                </c:pt>
                <c:pt idx="43">
                  <c:v>44830</c:v>
                </c:pt>
                <c:pt idx="44">
                  <c:v>44835</c:v>
                </c:pt>
                <c:pt idx="45">
                  <c:v>44837</c:v>
                </c:pt>
                <c:pt idx="46">
                  <c:v>44844</c:v>
                </c:pt>
                <c:pt idx="47">
                  <c:v>44851</c:v>
                </c:pt>
              </c:numCache>
            </c:numRef>
          </c:cat>
          <c:val>
            <c:numRef>
              <c:f>Maison!$M$104:$M$151</c:f>
              <c:numCache>
                <c:formatCode>0.00</c:formatCode>
                <c:ptCount val="48"/>
                <c:pt idx="0">
                  <c:v>10.433999999999651</c:v>
                </c:pt>
                <c:pt idx="1">
                  <c:v>10</c:v>
                </c:pt>
                <c:pt idx="2">
                  <c:v>12.200000000000207</c:v>
                </c:pt>
                <c:pt idx="3">
                  <c:v>14.185714285713662</c:v>
                </c:pt>
                <c:pt idx="4">
                  <c:v>12.814285714286338</c:v>
                </c:pt>
                <c:pt idx="5">
                  <c:v>13.634285714285008</c:v>
                </c:pt>
                <c:pt idx="6">
                  <c:v>10.932499999999891</c:v>
                </c:pt>
                <c:pt idx="7">
                  <c:v>11.666666666666666</c:v>
                </c:pt>
                <c:pt idx="8">
                  <c:v>9.400000000000416</c:v>
                </c:pt>
                <c:pt idx="9">
                  <c:v>11.949999999999818</c:v>
                </c:pt>
                <c:pt idx="10">
                  <c:v>11.25</c:v>
                </c:pt>
                <c:pt idx="11">
                  <c:v>8.8428571428573512</c:v>
                </c:pt>
                <c:pt idx="12">
                  <c:v>6.0285714285710128</c:v>
                </c:pt>
                <c:pt idx="13">
                  <c:v>7.5714285714285712</c:v>
                </c:pt>
                <c:pt idx="14">
                  <c:v>6.4750000000003638</c:v>
                </c:pt>
                <c:pt idx="15">
                  <c:v>12.066666666668121</c:v>
                </c:pt>
                <c:pt idx="16">
                  <c:v>6.4399999999997295</c:v>
                </c:pt>
                <c:pt idx="17">
                  <c:v>3.3057142857142026</c:v>
                </c:pt>
                <c:pt idx="18">
                  <c:v>4.5333333333340606</c:v>
                </c:pt>
                <c:pt idx="19">
                  <c:v>2.8899999999994179</c:v>
                </c:pt>
                <c:pt idx="20">
                  <c:v>1.0114285714288209</c:v>
                </c:pt>
                <c:pt idx="21">
                  <c:v>0.8714285714283635</c:v>
                </c:pt>
                <c:pt idx="22">
                  <c:v>1.8085714285719274</c:v>
                </c:pt>
                <c:pt idx="23">
                  <c:v>2.9949999999989814</c:v>
                </c:pt>
                <c:pt idx="24">
                  <c:v>1.5559999999997671</c:v>
                </c:pt>
                <c:pt idx="26">
                  <c:v>1.202142857142982</c:v>
                </c:pt>
                <c:pt idx="27">
                  <c:v>0.81642857142911196</c:v>
                </c:pt>
                <c:pt idx="28">
                  <c:v>0.69999999999916851</c:v>
                </c:pt>
                <c:pt idx="29">
                  <c:v>0.66500000000087311</c:v>
                </c:pt>
                <c:pt idx="30">
                  <c:v>0.78233333333385724</c:v>
                </c:pt>
                <c:pt idx="31">
                  <c:v>0.69671428571434391</c:v>
                </c:pt>
                <c:pt idx="32">
                  <c:v>0.58157142857089639</c:v>
                </c:pt>
                <c:pt idx="33">
                  <c:v>0.48242857142862966</c:v>
                </c:pt>
                <c:pt idx="34">
                  <c:v>0.69557142857125398</c:v>
                </c:pt>
                <c:pt idx="35">
                  <c:v>0.5038571428574089</c:v>
                </c:pt>
                <c:pt idx="36">
                  <c:v>0.56485714285684352</c:v>
                </c:pt>
                <c:pt idx="37">
                  <c:v>0.50142857142886244</c:v>
                </c:pt>
                <c:pt idx="38">
                  <c:v>0.46571428571457674</c:v>
                </c:pt>
                <c:pt idx="39">
                  <c:v>0.6476666666664338</c:v>
                </c:pt>
                <c:pt idx="40">
                  <c:v>0.47799999999915599</c:v>
                </c:pt>
                <c:pt idx="41">
                  <c:v>0.73500000000058208</c:v>
                </c:pt>
                <c:pt idx="42">
                  <c:v>1.8018571428567935</c:v>
                </c:pt>
                <c:pt idx="43">
                  <c:v>3.4171428571426077</c:v>
                </c:pt>
                <c:pt idx="44">
                  <c:v>5.3339999999996506</c:v>
                </c:pt>
                <c:pt idx="45">
                  <c:v>3.0745000000024447</c:v>
                </c:pt>
                <c:pt idx="46">
                  <c:v>3.553857142857201</c:v>
                </c:pt>
                <c:pt idx="47">
                  <c:v>4.3808571428567769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4515-4C53-AA36-BE20E1E40442}"/>
            </c:ext>
          </c:extLst>
        </c:ser>
        <c:ser>
          <c:idx val="1"/>
          <c:order val="1"/>
          <c:tx>
            <c:v>2021</c:v>
          </c:tx>
          <c:marker>
            <c:symbol val="none"/>
          </c:marker>
          <c:cat>
            <c:numRef>
              <c:f>Maison!$A$104:$A$151</c:f>
              <c:numCache>
                <c:formatCode>d\-mmm\-yy</c:formatCode>
                <c:ptCount val="48"/>
                <c:pt idx="0">
                  <c:v>44562</c:v>
                </c:pt>
                <c:pt idx="1">
                  <c:v>44564</c:v>
                </c:pt>
                <c:pt idx="2">
                  <c:v>44571</c:v>
                </c:pt>
                <c:pt idx="3">
                  <c:v>44578</c:v>
                </c:pt>
                <c:pt idx="4">
                  <c:v>44585</c:v>
                </c:pt>
                <c:pt idx="5">
                  <c:v>44592</c:v>
                </c:pt>
                <c:pt idx="6">
                  <c:v>44600</c:v>
                </c:pt>
                <c:pt idx="7">
                  <c:v>44606</c:v>
                </c:pt>
                <c:pt idx="8">
                  <c:v>44613</c:v>
                </c:pt>
                <c:pt idx="9">
                  <c:v>44621</c:v>
                </c:pt>
                <c:pt idx="10">
                  <c:v>44627</c:v>
                </c:pt>
                <c:pt idx="11">
                  <c:v>44634</c:v>
                </c:pt>
                <c:pt idx="12">
                  <c:v>44641</c:v>
                </c:pt>
                <c:pt idx="13">
                  <c:v>44648</c:v>
                </c:pt>
                <c:pt idx="14">
                  <c:v>44652</c:v>
                </c:pt>
                <c:pt idx="15">
                  <c:v>44655</c:v>
                </c:pt>
                <c:pt idx="16">
                  <c:v>44669</c:v>
                </c:pt>
                <c:pt idx="17">
                  <c:v>44676</c:v>
                </c:pt>
                <c:pt idx="18">
                  <c:v>44682</c:v>
                </c:pt>
                <c:pt idx="19">
                  <c:v>44690</c:v>
                </c:pt>
                <c:pt idx="20">
                  <c:v>44697</c:v>
                </c:pt>
                <c:pt idx="21">
                  <c:v>44704</c:v>
                </c:pt>
                <c:pt idx="22">
                  <c:v>44711</c:v>
                </c:pt>
                <c:pt idx="23">
                  <c:v>44713</c:v>
                </c:pt>
                <c:pt idx="24">
                  <c:v>44718</c:v>
                </c:pt>
                <c:pt idx="25">
                  <c:v>44719</c:v>
                </c:pt>
                <c:pt idx="26">
                  <c:v>44725</c:v>
                </c:pt>
                <c:pt idx="27">
                  <c:v>44732</c:v>
                </c:pt>
                <c:pt idx="28">
                  <c:v>44739</c:v>
                </c:pt>
                <c:pt idx="29">
                  <c:v>44743</c:v>
                </c:pt>
                <c:pt idx="30">
                  <c:v>44746</c:v>
                </c:pt>
                <c:pt idx="31">
                  <c:v>44753</c:v>
                </c:pt>
                <c:pt idx="32">
                  <c:v>44760</c:v>
                </c:pt>
                <c:pt idx="33">
                  <c:v>44767</c:v>
                </c:pt>
                <c:pt idx="34">
                  <c:v>44774</c:v>
                </c:pt>
                <c:pt idx="35">
                  <c:v>44781</c:v>
                </c:pt>
                <c:pt idx="36">
                  <c:v>44788</c:v>
                </c:pt>
                <c:pt idx="37">
                  <c:v>44795</c:v>
                </c:pt>
                <c:pt idx="38">
                  <c:v>44802</c:v>
                </c:pt>
                <c:pt idx="39">
                  <c:v>44805</c:v>
                </c:pt>
                <c:pt idx="40">
                  <c:v>44809</c:v>
                </c:pt>
                <c:pt idx="41">
                  <c:v>44816</c:v>
                </c:pt>
                <c:pt idx="42">
                  <c:v>44823</c:v>
                </c:pt>
                <c:pt idx="43">
                  <c:v>44830</c:v>
                </c:pt>
                <c:pt idx="44">
                  <c:v>44835</c:v>
                </c:pt>
                <c:pt idx="45">
                  <c:v>44837</c:v>
                </c:pt>
                <c:pt idx="46">
                  <c:v>44844</c:v>
                </c:pt>
                <c:pt idx="47">
                  <c:v>44851</c:v>
                </c:pt>
              </c:numCache>
            </c:numRef>
          </c:cat>
          <c:val>
            <c:numRef>
              <c:f>Maison!$M$52:$M$103</c:f>
              <c:numCache>
                <c:formatCode>0.00</c:formatCode>
                <c:ptCount val="52"/>
                <c:pt idx="0">
                  <c:v>14.72857142857174</c:v>
                </c:pt>
                <c:pt idx="1">
                  <c:v>15.071428571428571</c:v>
                </c:pt>
                <c:pt idx="2">
                  <c:v>15.128571428571117</c:v>
                </c:pt>
                <c:pt idx="3">
                  <c:v>12.288000000000466</c:v>
                </c:pt>
                <c:pt idx="4">
                  <c:v>13.889250000000175</c:v>
                </c:pt>
                <c:pt idx="5">
                  <c:v>12.166999999999462</c:v>
                </c:pt>
                <c:pt idx="6">
                  <c:v>13.639000000001033</c:v>
                </c:pt>
                <c:pt idx="7">
                  <c:v>12.426428571428655</c:v>
                </c:pt>
                <c:pt idx="8">
                  <c:v>19.918571428570949</c:v>
                </c:pt>
                <c:pt idx="9">
                  <c:v>10.257142857143274</c:v>
                </c:pt>
                <c:pt idx="10">
                  <c:v>5.7725000000000364</c:v>
                </c:pt>
                <c:pt idx="11">
                  <c:v>9.2299999999995634</c:v>
                </c:pt>
                <c:pt idx="12">
                  <c:v>11.508571428571615</c:v>
                </c:pt>
                <c:pt idx="13">
                  <c:v>10.664285714285402</c:v>
                </c:pt>
                <c:pt idx="14">
                  <c:v>10.170000000000332</c:v>
                </c:pt>
                <c:pt idx="15">
                  <c:v>7.9642857142857144</c:v>
                </c:pt>
                <c:pt idx="16">
                  <c:v>8.5328571428570807</c:v>
                </c:pt>
                <c:pt idx="17">
                  <c:v>11.979999999999563</c:v>
                </c:pt>
                <c:pt idx="18">
                  <c:v>7.3307692307691745</c:v>
                </c:pt>
                <c:pt idx="19">
                  <c:v>7.2242857142856725</c:v>
                </c:pt>
                <c:pt idx="20">
                  <c:v>6.61428571428561</c:v>
                </c:pt>
                <c:pt idx="21">
                  <c:v>3.5985714285717614</c:v>
                </c:pt>
                <c:pt idx="22">
                  <c:v>4.5857142857140776</c:v>
                </c:pt>
                <c:pt idx="23">
                  <c:v>4.4371428571430442</c:v>
                </c:pt>
                <c:pt idx="24">
                  <c:v>0.97557142857138912</c:v>
                </c:pt>
                <c:pt idx="25">
                  <c:v>0.67314285714279065</c:v>
                </c:pt>
                <c:pt idx="26">
                  <c:v>1.452142857142982</c:v>
                </c:pt>
                <c:pt idx="27">
                  <c:v>1.4478571428569142</c:v>
                </c:pt>
                <c:pt idx="28">
                  <c:v>1.0099999999999585</c:v>
                </c:pt>
                <c:pt idx="29">
                  <c:v>1.169090909090962</c:v>
                </c:pt>
                <c:pt idx="30">
                  <c:v>0.76666666666642413</c:v>
                </c:pt>
                <c:pt idx="31">
                  <c:v>1.0242857142859845</c:v>
                </c:pt>
                <c:pt idx="32">
                  <c:v>1.0414285714286962</c:v>
                </c:pt>
                <c:pt idx="33">
                  <c:v>0.76714285714271158</c:v>
                </c:pt>
                <c:pt idx="34">
                  <c:v>1.9099999999998545</c:v>
                </c:pt>
                <c:pt idx="35">
                  <c:v>1.6255555555556687</c:v>
                </c:pt>
                <c:pt idx="36">
                  <c:v>1.6110526315789779</c:v>
                </c:pt>
                <c:pt idx="37">
                  <c:v>3.0742857142857765</c:v>
                </c:pt>
                <c:pt idx="38">
                  <c:v>4.6171428571428157</c:v>
                </c:pt>
                <c:pt idx="39">
                  <c:v>5.7514285714283426</c:v>
                </c:pt>
                <c:pt idx="40">
                  <c:v>7.3999999999998964</c:v>
                </c:pt>
                <c:pt idx="41">
                  <c:v>7.1000000000001036</c:v>
                </c:pt>
                <c:pt idx="42">
                  <c:v>5.9428571428574548</c:v>
                </c:pt>
                <c:pt idx="43">
                  <c:v>9.6285714285716359</c:v>
                </c:pt>
                <c:pt idx="44">
                  <c:v>11</c:v>
                </c:pt>
                <c:pt idx="45">
                  <c:v>9.8642857142850904</c:v>
                </c:pt>
                <c:pt idx="46">
                  <c:v>13.19000000000025</c:v>
                </c:pt>
                <c:pt idx="47">
                  <c:v>7.7099999999991269</c:v>
                </c:pt>
                <c:pt idx="48">
                  <c:v>15.240000000000872</c:v>
                </c:pt>
                <c:pt idx="49">
                  <c:v>13.065714285714161</c:v>
                </c:pt>
                <c:pt idx="50">
                  <c:v>10.927142857142567</c:v>
                </c:pt>
                <c:pt idx="51">
                  <c:v>13.425714285714744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515-4C53-AA36-BE20E1E40442}"/>
            </c:ext>
          </c:extLst>
        </c:ser>
        <c:ser>
          <c:idx val="2"/>
          <c:order val="2"/>
          <c:tx>
            <c:v>2020</c:v>
          </c:tx>
          <c:marker>
            <c:symbol val="none"/>
          </c:marker>
          <c:cat>
            <c:numRef>
              <c:f>Maison!$A$104:$A$151</c:f>
              <c:numCache>
                <c:formatCode>d\-mmm\-yy</c:formatCode>
                <c:ptCount val="48"/>
                <c:pt idx="0">
                  <c:v>44562</c:v>
                </c:pt>
                <c:pt idx="1">
                  <c:v>44564</c:v>
                </c:pt>
                <c:pt idx="2">
                  <c:v>44571</c:v>
                </c:pt>
                <c:pt idx="3">
                  <c:v>44578</c:v>
                </c:pt>
                <c:pt idx="4">
                  <c:v>44585</c:v>
                </c:pt>
                <c:pt idx="5">
                  <c:v>44592</c:v>
                </c:pt>
                <c:pt idx="6">
                  <c:v>44600</c:v>
                </c:pt>
                <c:pt idx="7">
                  <c:v>44606</c:v>
                </c:pt>
                <c:pt idx="8">
                  <c:v>44613</c:v>
                </c:pt>
                <c:pt idx="9">
                  <c:v>44621</c:v>
                </c:pt>
                <c:pt idx="10">
                  <c:v>44627</c:v>
                </c:pt>
                <c:pt idx="11">
                  <c:v>44634</c:v>
                </c:pt>
                <c:pt idx="12">
                  <c:v>44641</c:v>
                </c:pt>
                <c:pt idx="13">
                  <c:v>44648</c:v>
                </c:pt>
                <c:pt idx="14">
                  <c:v>44652</c:v>
                </c:pt>
                <c:pt idx="15">
                  <c:v>44655</c:v>
                </c:pt>
                <c:pt idx="16">
                  <c:v>44669</c:v>
                </c:pt>
                <c:pt idx="17">
                  <c:v>44676</c:v>
                </c:pt>
                <c:pt idx="18">
                  <c:v>44682</c:v>
                </c:pt>
                <c:pt idx="19">
                  <c:v>44690</c:v>
                </c:pt>
                <c:pt idx="20">
                  <c:v>44697</c:v>
                </c:pt>
                <c:pt idx="21">
                  <c:v>44704</c:v>
                </c:pt>
                <c:pt idx="22">
                  <c:v>44711</c:v>
                </c:pt>
                <c:pt idx="23">
                  <c:v>44713</c:v>
                </c:pt>
                <c:pt idx="24">
                  <c:v>44718</c:v>
                </c:pt>
                <c:pt idx="25">
                  <c:v>44719</c:v>
                </c:pt>
                <c:pt idx="26">
                  <c:v>44725</c:v>
                </c:pt>
                <c:pt idx="27">
                  <c:v>44732</c:v>
                </c:pt>
                <c:pt idx="28">
                  <c:v>44739</c:v>
                </c:pt>
                <c:pt idx="29">
                  <c:v>44743</c:v>
                </c:pt>
                <c:pt idx="30">
                  <c:v>44746</c:v>
                </c:pt>
                <c:pt idx="31">
                  <c:v>44753</c:v>
                </c:pt>
                <c:pt idx="32">
                  <c:v>44760</c:v>
                </c:pt>
                <c:pt idx="33">
                  <c:v>44767</c:v>
                </c:pt>
                <c:pt idx="34">
                  <c:v>44774</c:v>
                </c:pt>
                <c:pt idx="35">
                  <c:v>44781</c:v>
                </c:pt>
                <c:pt idx="36">
                  <c:v>44788</c:v>
                </c:pt>
                <c:pt idx="37">
                  <c:v>44795</c:v>
                </c:pt>
                <c:pt idx="38">
                  <c:v>44802</c:v>
                </c:pt>
                <c:pt idx="39">
                  <c:v>44805</c:v>
                </c:pt>
                <c:pt idx="40">
                  <c:v>44809</c:v>
                </c:pt>
                <c:pt idx="41">
                  <c:v>44816</c:v>
                </c:pt>
                <c:pt idx="42">
                  <c:v>44823</c:v>
                </c:pt>
                <c:pt idx="43">
                  <c:v>44830</c:v>
                </c:pt>
                <c:pt idx="44">
                  <c:v>44835</c:v>
                </c:pt>
                <c:pt idx="45">
                  <c:v>44837</c:v>
                </c:pt>
                <c:pt idx="46">
                  <c:v>44844</c:v>
                </c:pt>
                <c:pt idx="47">
                  <c:v>44851</c:v>
                </c:pt>
              </c:numCache>
            </c:numRef>
          </c:cat>
          <c:val>
            <c:numRef>
              <c:f>Maison!$M$5:$M$51</c:f>
              <c:numCache>
                <c:formatCode>0.00</c:formatCode>
                <c:ptCount val="47"/>
                <c:pt idx="0">
                  <c:v>11.531428571428219</c:v>
                </c:pt>
                <c:pt idx="1">
                  <c:v>11.697142857143003</c:v>
                </c:pt>
                <c:pt idx="2">
                  <c:v>14.914285714285922</c:v>
                </c:pt>
                <c:pt idx="3">
                  <c:v>10.742857142857247</c:v>
                </c:pt>
                <c:pt idx="4">
                  <c:v>11.949999999999818</c:v>
                </c:pt>
                <c:pt idx="5">
                  <c:v>11.323076923076979</c:v>
                </c:pt>
                <c:pt idx="6">
                  <c:v>12.785714285714286</c:v>
                </c:pt>
                <c:pt idx="7">
                  <c:v>11.828571428571324</c:v>
                </c:pt>
                <c:pt idx="8">
                  <c:v>9.7142857142857135</c:v>
                </c:pt>
                <c:pt idx="9">
                  <c:v>9.6285714285716359</c:v>
                </c:pt>
                <c:pt idx="10">
                  <c:v>11.099999999999584</c:v>
                </c:pt>
                <c:pt idx="11">
                  <c:v>9.7285714285717404</c:v>
                </c:pt>
                <c:pt idx="12">
                  <c:v>3.8428571428568312</c:v>
                </c:pt>
                <c:pt idx="13">
                  <c:v>5.4571428571429612</c:v>
                </c:pt>
                <c:pt idx="14">
                  <c:v>3.6571428571431688</c:v>
                </c:pt>
                <c:pt idx="15">
                  <c:v>5.2571428571427532</c:v>
                </c:pt>
                <c:pt idx="16">
                  <c:v>3.5571428571425452</c:v>
                </c:pt>
                <c:pt idx="17">
                  <c:v>5.328571428571844</c:v>
                </c:pt>
                <c:pt idx="18">
                  <c:v>1.5</c:v>
                </c:pt>
                <c:pt idx="19">
                  <c:v>1.1428571428571428</c:v>
                </c:pt>
                <c:pt idx="20">
                  <c:v>2.2285714285712208</c:v>
                </c:pt>
                <c:pt idx="21">
                  <c:v>3.0142857142855064</c:v>
                </c:pt>
                <c:pt idx="22">
                  <c:v>0.8000000000003118</c:v>
                </c:pt>
                <c:pt idx="23">
                  <c:v>0.6714285714286754</c:v>
                </c:pt>
                <c:pt idx="24">
                  <c:v>0.89999999999989611</c:v>
                </c:pt>
                <c:pt idx="25">
                  <c:v>1</c:v>
                </c:pt>
                <c:pt idx="26">
                  <c:v>0.6</c:v>
                </c:pt>
                <c:pt idx="27">
                  <c:v>0.7142857142857143</c:v>
                </c:pt>
                <c:pt idx="28">
                  <c:v>0.625</c:v>
                </c:pt>
                <c:pt idx="29">
                  <c:v>0.5</c:v>
                </c:pt>
                <c:pt idx="30">
                  <c:v>1.1538461538461537</c:v>
                </c:pt>
                <c:pt idx="31">
                  <c:v>2.3333333333333335</c:v>
                </c:pt>
                <c:pt idx="32">
                  <c:v>1.542857142857039</c:v>
                </c:pt>
                <c:pt idx="33">
                  <c:v>4.0571428571430648</c:v>
                </c:pt>
                <c:pt idx="34">
                  <c:v>5.2571428571427532</c:v>
                </c:pt>
                <c:pt idx="35">
                  <c:v>6.5428571428570388</c:v>
                </c:pt>
                <c:pt idx="36">
                  <c:v>8.0714285714285712</c:v>
                </c:pt>
                <c:pt idx="37">
                  <c:v>6.1000000000001036</c:v>
                </c:pt>
                <c:pt idx="38">
                  <c:v>6.7857142857142856</c:v>
                </c:pt>
                <c:pt idx="39">
                  <c:v>9.8285714285713244</c:v>
                </c:pt>
                <c:pt idx="40">
                  <c:v>7.355555555555636</c:v>
                </c:pt>
                <c:pt idx="41">
                  <c:v>9.0199999999997083</c:v>
                </c:pt>
                <c:pt idx="42">
                  <c:v>10.942857142857454</c:v>
                </c:pt>
                <c:pt idx="43">
                  <c:v>13.357142857142858</c:v>
                </c:pt>
                <c:pt idx="44">
                  <c:v>14.714285714285714</c:v>
                </c:pt>
                <c:pt idx="45">
                  <c:v>10.428571428571429</c:v>
                </c:pt>
                <c:pt idx="46">
                  <c:v>11.342857142856831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515-4C53-AA36-BE20E1E4044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125568"/>
        <c:axId val="168127104"/>
      </c:lineChart>
      <c:dateAx>
        <c:axId val="168125568"/>
        <c:scaling>
          <c:orientation val="minMax"/>
          <c:max val="44926"/>
          <c:min val="44565"/>
        </c:scaling>
        <c:delete val="0"/>
        <c:axPos val="b"/>
        <c:numFmt formatCode="mmm" sourceLinked="0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127104"/>
        <c:crossesAt val="0"/>
        <c:auto val="1"/>
        <c:lblOffset val="100"/>
        <c:baseTimeUnit val="days"/>
      </c:dateAx>
      <c:valAx>
        <c:axId val="168127104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1255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 w="25400">
          <a:noFill/>
        </a:ln>
      </c:spPr>
      <c:txPr>
        <a:bodyPr/>
        <a:lstStyle/>
        <a:p>
          <a:pPr>
            <a:defRPr sz="1400" b="0" i="0" u="none" strike="noStrike" baseline="0">
              <a:solidFill>
                <a:srgbClr val="424242"/>
              </a:solidFill>
              <a:latin typeface="Calibri"/>
              <a:ea typeface="Calibri"/>
              <a:cs typeface="Calibri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Maison!$K$1</c:f>
              <c:strCache>
                <c:ptCount val="1"/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trendlineType val="linear"/>
            <c:dispRSqr val="0"/>
            <c:dispEq val="0"/>
          </c:trendline>
          <c:cat>
            <c:numRef>
              <c:f>Maison!$A$4:$A$208</c:f>
              <c:numCache>
                <c:formatCode>d\-mmm\-yy</c:formatCode>
                <c:ptCount val="205"/>
                <c:pt idx="0">
                  <c:v>43836</c:v>
                </c:pt>
                <c:pt idx="1">
                  <c:v>43843</c:v>
                </c:pt>
                <c:pt idx="2">
                  <c:v>43850</c:v>
                </c:pt>
                <c:pt idx="3">
                  <c:v>43857</c:v>
                </c:pt>
                <c:pt idx="4">
                  <c:v>43864</c:v>
                </c:pt>
                <c:pt idx="5">
                  <c:v>43872</c:v>
                </c:pt>
                <c:pt idx="6">
                  <c:v>43885</c:v>
                </c:pt>
                <c:pt idx="7">
                  <c:v>43892</c:v>
                </c:pt>
                <c:pt idx="8">
                  <c:v>43899</c:v>
                </c:pt>
                <c:pt idx="9">
                  <c:v>43906</c:v>
                </c:pt>
                <c:pt idx="10">
                  <c:v>43913</c:v>
                </c:pt>
                <c:pt idx="11">
                  <c:v>43920</c:v>
                </c:pt>
                <c:pt idx="12">
                  <c:v>43927</c:v>
                </c:pt>
                <c:pt idx="13">
                  <c:v>43934</c:v>
                </c:pt>
                <c:pt idx="14">
                  <c:v>43941</c:v>
                </c:pt>
                <c:pt idx="15">
                  <c:v>43948</c:v>
                </c:pt>
                <c:pt idx="16">
                  <c:v>43955</c:v>
                </c:pt>
                <c:pt idx="17">
                  <c:v>43962</c:v>
                </c:pt>
                <c:pt idx="18">
                  <c:v>43969</c:v>
                </c:pt>
                <c:pt idx="19">
                  <c:v>43976</c:v>
                </c:pt>
                <c:pt idx="20">
                  <c:v>43983</c:v>
                </c:pt>
                <c:pt idx="21">
                  <c:v>43990</c:v>
                </c:pt>
                <c:pt idx="22">
                  <c:v>43997</c:v>
                </c:pt>
                <c:pt idx="23">
                  <c:v>44004</c:v>
                </c:pt>
                <c:pt idx="24">
                  <c:v>44011</c:v>
                </c:pt>
                <c:pt idx="25">
                  <c:v>44025</c:v>
                </c:pt>
                <c:pt idx="26">
                  <c:v>44034</c:v>
                </c:pt>
                <c:pt idx="27">
                  <c:v>44039</c:v>
                </c:pt>
                <c:pt idx="28">
                  <c:v>44046</c:v>
                </c:pt>
                <c:pt idx="29">
                  <c:v>44054</c:v>
                </c:pt>
                <c:pt idx="30">
                  <c:v>44060</c:v>
                </c:pt>
                <c:pt idx="31">
                  <c:v>44073</c:v>
                </c:pt>
                <c:pt idx="32">
                  <c:v>44088</c:v>
                </c:pt>
                <c:pt idx="33">
                  <c:v>44095</c:v>
                </c:pt>
                <c:pt idx="34">
                  <c:v>44102</c:v>
                </c:pt>
                <c:pt idx="35">
                  <c:v>44109</c:v>
                </c:pt>
                <c:pt idx="36">
                  <c:v>44116</c:v>
                </c:pt>
                <c:pt idx="37">
                  <c:v>44123</c:v>
                </c:pt>
                <c:pt idx="38">
                  <c:v>44130</c:v>
                </c:pt>
                <c:pt idx="39">
                  <c:v>44137</c:v>
                </c:pt>
                <c:pt idx="40">
                  <c:v>44144</c:v>
                </c:pt>
                <c:pt idx="41">
                  <c:v>44153</c:v>
                </c:pt>
                <c:pt idx="42">
                  <c:v>44158</c:v>
                </c:pt>
                <c:pt idx="43">
                  <c:v>44165</c:v>
                </c:pt>
                <c:pt idx="44">
                  <c:v>44172</c:v>
                </c:pt>
                <c:pt idx="45">
                  <c:v>44179</c:v>
                </c:pt>
                <c:pt idx="46">
                  <c:v>44186</c:v>
                </c:pt>
                <c:pt idx="47">
                  <c:v>44193</c:v>
                </c:pt>
                <c:pt idx="48">
                  <c:v>44200</c:v>
                </c:pt>
                <c:pt idx="49">
                  <c:v>44207</c:v>
                </c:pt>
                <c:pt idx="50">
                  <c:v>44214</c:v>
                </c:pt>
                <c:pt idx="51">
                  <c:v>44218</c:v>
                </c:pt>
                <c:pt idx="52">
                  <c:v>44222</c:v>
                </c:pt>
                <c:pt idx="53">
                  <c:v>44226</c:v>
                </c:pt>
                <c:pt idx="54">
                  <c:v>44228</c:v>
                </c:pt>
                <c:pt idx="55">
                  <c:v>44235</c:v>
                </c:pt>
                <c:pt idx="56">
                  <c:v>44242</c:v>
                </c:pt>
                <c:pt idx="57">
                  <c:v>44249</c:v>
                </c:pt>
                <c:pt idx="58">
                  <c:v>44253</c:v>
                </c:pt>
                <c:pt idx="59">
                  <c:v>44256</c:v>
                </c:pt>
                <c:pt idx="60">
                  <c:v>44263</c:v>
                </c:pt>
                <c:pt idx="61">
                  <c:v>44270</c:v>
                </c:pt>
                <c:pt idx="62">
                  <c:v>44277</c:v>
                </c:pt>
                <c:pt idx="63">
                  <c:v>44284</c:v>
                </c:pt>
                <c:pt idx="64">
                  <c:v>44298</c:v>
                </c:pt>
                <c:pt idx="65">
                  <c:v>44299</c:v>
                </c:pt>
                <c:pt idx="66">
                  <c:v>44312</c:v>
                </c:pt>
                <c:pt idx="67">
                  <c:v>44319</c:v>
                </c:pt>
                <c:pt idx="68">
                  <c:v>44326</c:v>
                </c:pt>
                <c:pt idx="69">
                  <c:v>44333</c:v>
                </c:pt>
                <c:pt idx="70">
                  <c:v>44340</c:v>
                </c:pt>
                <c:pt idx="71">
                  <c:v>44347</c:v>
                </c:pt>
                <c:pt idx="72">
                  <c:v>44361</c:v>
                </c:pt>
                <c:pt idx="73">
                  <c:v>44368</c:v>
                </c:pt>
                <c:pt idx="74">
                  <c:v>44375</c:v>
                </c:pt>
                <c:pt idx="75">
                  <c:v>44382</c:v>
                </c:pt>
                <c:pt idx="76">
                  <c:v>44389</c:v>
                </c:pt>
                <c:pt idx="77">
                  <c:v>44400</c:v>
                </c:pt>
                <c:pt idx="78">
                  <c:v>44403</c:v>
                </c:pt>
                <c:pt idx="79">
                  <c:v>44410</c:v>
                </c:pt>
                <c:pt idx="80">
                  <c:v>44417</c:v>
                </c:pt>
                <c:pt idx="81">
                  <c:v>44424</c:v>
                </c:pt>
                <c:pt idx="82">
                  <c:v>44431</c:v>
                </c:pt>
                <c:pt idx="83">
                  <c:v>44440</c:v>
                </c:pt>
                <c:pt idx="84">
                  <c:v>44459</c:v>
                </c:pt>
                <c:pt idx="85">
                  <c:v>44466</c:v>
                </c:pt>
                <c:pt idx="86">
                  <c:v>44473</c:v>
                </c:pt>
                <c:pt idx="87">
                  <c:v>44480</c:v>
                </c:pt>
                <c:pt idx="88">
                  <c:v>44487</c:v>
                </c:pt>
                <c:pt idx="89">
                  <c:v>44494</c:v>
                </c:pt>
                <c:pt idx="90">
                  <c:v>44501</c:v>
                </c:pt>
                <c:pt idx="91">
                  <c:v>44508</c:v>
                </c:pt>
                <c:pt idx="92">
                  <c:v>44515</c:v>
                </c:pt>
                <c:pt idx="93">
                  <c:v>44522</c:v>
                </c:pt>
                <c:pt idx="94">
                  <c:v>44529</c:v>
                </c:pt>
                <c:pt idx="95">
                  <c:v>44531</c:v>
                </c:pt>
                <c:pt idx="96">
                  <c:v>44536</c:v>
                </c:pt>
                <c:pt idx="97">
                  <c:v>44543</c:v>
                </c:pt>
                <c:pt idx="98">
                  <c:v>44550</c:v>
                </c:pt>
                <c:pt idx="99">
                  <c:v>44557</c:v>
                </c:pt>
                <c:pt idx="100">
                  <c:v>44562</c:v>
                </c:pt>
                <c:pt idx="101">
                  <c:v>44564</c:v>
                </c:pt>
                <c:pt idx="102">
                  <c:v>44571</c:v>
                </c:pt>
                <c:pt idx="103">
                  <c:v>44578</c:v>
                </c:pt>
                <c:pt idx="104">
                  <c:v>44585</c:v>
                </c:pt>
                <c:pt idx="105">
                  <c:v>44592</c:v>
                </c:pt>
                <c:pt idx="106">
                  <c:v>44600</c:v>
                </c:pt>
                <c:pt idx="107">
                  <c:v>44606</c:v>
                </c:pt>
                <c:pt idx="108">
                  <c:v>44613</c:v>
                </c:pt>
                <c:pt idx="109">
                  <c:v>44621</c:v>
                </c:pt>
                <c:pt idx="110">
                  <c:v>44627</c:v>
                </c:pt>
                <c:pt idx="111">
                  <c:v>44634</c:v>
                </c:pt>
                <c:pt idx="112">
                  <c:v>44641</c:v>
                </c:pt>
                <c:pt idx="113">
                  <c:v>44648</c:v>
                </c:pt>
                <c:pt idx="114">
                  <c:v>44652</c:v>
                </c:pt>
                <c:pt idx="115">
                  <c:v>44655</c:v>
                </c:pt>
                <c:pt idx="116">
                  <c:v>44669</c:v>
                </c:pt>
                <c:pt idx="117">
                  <c:v>44676</c:v>
                </c:pt>
                <c:pt idx="118">
                  <c:v>44682</c:v>
                </c:pt>
                <c:pt idx="119">
                  <c:v>44690</c:v>
                </c:pt>
                <c:pt idx="120">
                  <c:v>44697</c:v>
                </c:pt>
                <c:pt idx="121">
                  <c:v>44704</c:v>
                </c:pt>
                <c:pt idx="122">
                  <c:v>44711</c:v>
                </c:pt>
                <c:pt idx="123">
                  <c:v>44713</c:v>
                </c:pt>
                <c:pt idx="124">
                  <c:v>44718</c:v>
                </c:pt>
                <c:pt idx="125">
                  <c:v>44719</c:v>
                </c:pt>
                <c:pt idx="126">
                  <c:v>44725</c:v>
                </c:pt>
                <c:pt idx="127">
                  <c:v>44732</c:v>
                </c:pt>
                <c:pt idx="128">
                  <c:v>44739</c:v>
                </c:pt>
                <c:pt idx="129">
                  <c:v>44743</c:v>
                </c:pt>
                <c:pt idx="130">
                  <c:v>44746</c:v>
                </c:pt>
                <c:pt idx="131">
                  <c:v>44753</c:v>
                </c:pt>
                <c:pt idx="132">
                  <c:v>44760</c:v>
                </c:pt>
                <c:pt idx="133">
                  <c:v>44767</c:v>
                </c:pt>
                <c:pt idx="134">
                  <c:v>44774</c:v>
                </c:pt>
                <c:pt idx="135">
                  <c:v>44781</c:v>
                </c:pt>
                <c:pt idx="136">
                  <c:v>44788</c:v>
                </c:pt>
                <c:pt idx="137">
                  <c:v>44795</c:v>
                </c:pt>
                <c:pt idx="138">
                  <c:v>44802</c:v>
                </c:pt>
                <c:pt idx="139">
                  <c:v>44805</c:v>
                </c:pt>
                <c:pt idx="140">
                  <c:v>44809</c:v>
                </c:pt>
                <c:pt idx="141">
                  <c:v>44816</c:v>
                </c:pt>
                <c:pt idx="142">
                  <c:v>44823</c:v>
                </c:pt>
                <c:pt idx="143">
                  <c:v>44830</c:v>
                </c:pt>
                <c:pt idx="144">
                  <c:v>44835</c:v>
                </c:pt>
                <c:pt idx="145">
                  <c:v>44837</c:v>
                </c:pt>
                <c:pt idx="146">
                  <c:v>44844</c:v>
                </c:pt>
                <c:pt idx="147">
                  <c:v>44851</c:v>
                </c:pt>
              </c:numCache>
            </c:numRef>
          </c:cat>
          <c:val>
            <c:numRef>
              <c:f>Maison!$K$4:$K$208</c:f>
              <c:numCache>
                <c:formatCode>0.0</c:formatCode>
                <c:ptCount val="205"/>
                <c:pt idx="1">
                  <c:v>13.614285714285611</c:v>
                </c:pt>
                <c:pt idx="2">
                  <c:v>11.100000000000104</c:v>
                </c:pt>
                <c:pt idx="3">
                  <c:v>15.428571428571427</c:v>
                </c:pt>
                <c:pt idx="4">
                  <c:v>14.285714285714285</c:v>
                </c:pt>
                <c:pt idx="5">
                  <c:v>12.375</c:v>
                </c:pt>
                <c:pt idx="6">
                  <c:v>12.384615384615383</c:v>
                </c:pt>
                <c:pt idx="7">
                  <c:v>12.714285714285715</c:v>
                </c:pt>
                <c:pt idx="8">
                  <c:v>12.857142857142858</c:v>
                </c:pt>
                <c:pt idx="9">
                  <c:v>14.571428571428571</c:v>
                </c:pt>
                <c:pt idx="10">
                  <c:v>14.571428571428571</c:v>
                </c:pt>
                <c:pt idx="11">
                  <c:v>14.142857142857142</c:v>
                </c:pt>
                <c:pt idx="12">
                  <c:v>14.142857142857142</c:v>
                </c:pt>
                <c:pt idx="13">
                  <c:v>13</c:v>
                </c:pt>
                <c:pt idx="14">
                  <c:v>13.142857142857142</c:v>
                </c:pt>
                <c:pt idx="15">
                  <c:v>13.142857142857142</c:v>
                </c:pt>
                <c:pt idx="16">
                  <c:v>13.428571428571429</c:v>
                </c:pt>
                <c:pt idx="17">
                  <c:v>11.571428571428571</c:v>
                </c:pt>
                <c:pt idx="18">
                  <c:v>12.285714285714285</c:v>
                </c:pt>
                <c:pt idx="19">
                  <c:v>11.142857142857142</c:v>
                </c:pt>
                <c:pt idx="20">
                  <c:v>13.142857142857142</c:v>
                </c:pt>
                <c:pt idx="21">
                  <c:v>11.428571428571429</c:v>
                </c:pt>
                <c:pt idx="22">
                  <c:v>12.428571428571429</c:v>
                </c:pt>
                <c:pt idx="23">
                  <c:v>11.571428571428571</c:v>
                </c:pt>
                <c:pt idx="24">
                  <c:v>12.285714285714285</c:v>
                </c:pt>
                <c:pt idx="25">
                  <c:v>11.5</c:v>
                </c:pt>
                <c:pt idx="26">
                  <c:v>13.888888888888889</c:v>
                </c:pt>
                <c:pt idx="27">
                  <c:v>11.8</c:v>
                </c:pt>
                <c:pt idx="28">
                  <c:v>12.428571428571429</c:v>
                </c:pt>
                <c:pt idx="29">
                  <c:v>12.375</c:v>
                </c:pt>
                <c:pt idx="30">
                  <c:v>12.5</c:v>
                </c:pt>
                <c:pt idx="31">
                  <c:v>13.923076923076923</c:v>
                </c:pt>
                <c:pt idx="32">
                  <c:v>12.4</c:v>
                </c:pt>
                <c:pt idx="33">
                  <c:v>13.428571428571429</c:v>
                </c:pt>
                <c:pt idx="34">
                  <c:v>14.571428571428571</c:v>
                </c:pt>
                <c:pt idx="35">
                  <c:v>13.571428571428571</c:v>
                </c:pt>
                <c:pt idx="36">
                  <c:v>12.428571428571427</c:v>
                </c:pt>
                <c:pt idx="37">
                  <c:v>13.714285714285714</c:v>
                </c:pt>
                <c:pt idx="38">
                  <c:v>13.857142857142858</c:v>
                </c:pt>
                <c:pt idx="39">
                  <c:v>12.857142857142858</c:v>
                </c:pt>
                <c:pt idx="40">
                  <c:v>13.857142857142858</c:v>
                </c:pt>
                <c:pt idx="41">
                  <c:v>13.555555555555555</c:v>
                </c:pt>
                <c:pt idx="42">
                  <c:v>15.8</c:v>
                </c:pt>
                <c:pt idx="43">
                  <c:v>13.285714285714285</c:v>
                </c:pt>
                <c:pt idx="44">
                  <c:v>12.857142857142858</c:v>
                </c:pt>
                <c:pt idx="45">
                  <c:v>15.799999999999791</c:v>
                </c:pt>
                <c:pt idx="46">
                  <c:v>13.200000000000209</c:v>
                </c:pt>
                <c:pt idx="47">
                  <c:v>14.428571428571427</c:v>
                </c:pt>
                <c:pt idx="48">
                  <c:v>13.285714285714285</c:v>
                </c:pt>
                <c:pt idx="49">
                  <c:v>11.714285714285715</c:v>
                </c:pt>
                <c:pt idx="50">
                  <c:v>11.857142857142858</c:v>
                </c:pt>
                <c:pt idx="51">
                  <c:v>13.850000000000364</c:v>
                </c:pt>
                <c:pt idx="52">
                  <c:v>8.2999999999992724</c:v>
                </c:pt>
                <c:pt idx="53">
                  <c:v>14.725000000000364</c:v>
                </c:pt>
                <c:pt idx="54">
                  <c:v>10.899999999999636</c:v>
                </c:pt>
                <c:pt idx="55">
                  <c:v>12.799999999999793</c:v>
                </c:pt>
                <c:pt idx="56">
                  <c:v>14.314285714286338</c:v>
                </c:pt>
                <c:pt idx="57">
                  <c:v>11.571428571428571</c:v>
                </c:pt>
                <c:pt idx="58">
                  <c:v>12.349999999999454</c:v>
                </c:pt>
                <c:pt idx="59">
                  <c:v>8.3666666666673954</c:v>
                </c:pt>
                <c:pt idx="60">
                  <c:v>14.428571428570908</c:v>
                </c:pt>
                <c:pt idx="61">
                  <c:v>10.942857142856935</c:v>
                </c:pt>
                <c:pt idx="62">
                  <c:v>11.985714285714494</c:v>
                </c:pt>
                <c:pt idx="63">
                  <c:v>11.614285714285611</c:v>
                </c:pt>
                <c:pt idx="64">
                  <c:v>13.807142857143065</c:v>
                </c:pt>
                <c:pt idx="65">
                  <c:v>16</c:v>
                </c:pt>
                <c:pt idx="66">
                  <c:v>10.453846153846266</c:v>
                </c:pt>
                <c:pt idx="67">
                  <c:v>14.642857142857142</c:v>
                </c:pt>
                <c:pt idx="68">
                  <c:v>13.49999999999948</c:v>
                </c:pt>
                <c:pt idx="69">
                  <c:v>11.142857142857142</c:v>
                </c:pt>
                <c:pt idx="70">
                  <c:v>12.014285714286025</c:v>
                </c:pt>
                <c:pt idx="71">
                  <c:v>11.471428571428469</c:v>
                </c:pt>
                <c:pt idx="72">
                  <c:v>12.007142857142753</c:v>
                </c:pt>
                <c:pt idx="73">
                  <c:v>12.842857142857351</c:v>
                </c:pt>
                <c:pt idx="74">
                  <c:v>12.257142857142753</c:v>
                </c:pt>
                <c:pt idx="75">
                  <c:v>14.114285714285611</c:v>
                </c:pt>
                <c:pt idx="76">
                  <c:v>11.200000000000209</c:v>
                </c:pt>
                <c:pt idx="77">
                  <c:v>10.163636363636297</c:v>
                </c:pt>
                <c:pt idx="78">
                  <c:v>15.266666666667636</c:v>
                </c:pt>
                <c:pt idx="79">
                  <c:v>11.085714285713557</c:v>
                </c:pt>
                <c:pt idx="80">
                  <c:v>10.671428571429196</c:v>
                </c:pt>
                <c:pt idx="81">
                  <c:v>9.7285714285712217</c:v>
                </c:pt>
                <c:pt idx="82">
                  <c:v>13.257142857142753</c:v>
                </c:pt>
                <c:pt idx="83">
                  <c:v>9.9666666666667467</c:v>
                </c:pt>
                <c:pt idx="84">
                  <c:v>11.394736842105264</c:v>
                </c:pt>
                <c:pt idx="85">
                  <c:v>11.757142857143272</c:v>
                </c:pt>
                <c:pt idx="86">
                  <c:v>13.599999999999584</c:v>
                </c:pt>
                <c:pt idx="87">
                  <c:v>11.257142857142753</c:v>
                </c:pt>
                <c:pt idx="88">
                  <c:v>14.128571428571636</c:v>
                </c:pt>
                <c:pt idx="89">
                  <c:v>12.857142857142337</c:v>
                </c:pt>
                <c:pt idx="90">
                  <c:v>11.128571428571636</c:v>
                </c:pt>
                <c:pt idx="91">
                  <c:v>13.442857142857454</c:v>
                </c:pt>
                <c:pt idx="92">
                  <c:v>13.971428571428469</c:v>
                </c:pt>
                <c:pt idx="93">
                  <c:v>13.342857142856831</c:v>
                </c:pt>
                <c:pt idx="94">
                  <c:v>13.22857142857174</c:v>
                </c:pt>
                <c:pt idx="95">
                  <c:v>13</c:v>
                </c:pt>
                <c:pt idx="96">
                  <c:v>14</c:v>
                </c:pt>
                <c:pt idx="97">
                  <c:v>12.400000000000416</c:v>
                </c:pt>
                <c:pt idx="98">
                  <c:v>14.085714285714078</c:v>
                </c:pt>
                <c:pt idx="99">
                  <c:v>12.785714285714285</c:v>
                </c:pt>
                <c:pt idx="100">
                  <c:v>13.119999999999708</c:v>
                </c:pt>
                <c:pt idx="101">
                  <c:v>16.149999999999636</c:v>
                </c:pt>
                <c:pt idx="102">
                  <c:v>14.299999999999791</c:v>
                </c:pt>
                <c:pt idx="103">
                  <c:v>12.085714285714598</c:v>
                </c:pt>
                <c:pt idx="104">
                  <c:v>13.228571428571222</c:v>
                </c:pt>
                <c:pt idx="105">
                  <c:v>11.971428571428987</c:v>
                </c:pt>
                <c:pt idx="106">
                  <c:v>12.837499999999636</c:v>
                </c:pt>
                <c:pt idx="107">
                  <c:v>11.900000000000244</c:v>
                </c:pt>
                <c:pt idx="108">
                  <c:v>12.285714285714285</c:v>
                </c:pt>
                <c:pt idx="109">
                  <c:v>11.8125</c:v>
                </c:pt>
                <c:pt idx="110">
                  <c:v>13.76666666666703</c:v>
                </c:pt>
                <c:pt idx="111">
                  <c:v>11.085714285714078</c:v>
                </c:pt>
                <c:pt idx="112">
                  <c:v>11.5</c:v>
                </c:pt>
                <c:pt idx="113">
                  <c:v>13.014285714285506</c:v>
                </c:pt>
                <c:pt idx="114">
                  <c:v>12.125</c:v>
                </c:pt>
                <c:pt idx="115">
                  <c:v>14.93333333333309</c:v>
                </c:pt>
                <c:pt idx="116">
                  <c:v>11.514285714285766</c:v>
                </c:pt>
                <c:pt idx="117">
                  <c:v>13.014285714286027</c:v>
                </c:pt>
                <c:pt idx="118">
                  <c:v>10.083333333333332</c:v>
                </c:pt>
                <c:pt idx="119">
                  <c:v>12.275000000000091</c:v>
                </c:pt>
                <c:pt idx="120">
                  <c:v>10.142857142856624</c:v>
                </c:pt>
                <c:pt idx="121">
                  <c:v>11.742857142857247</c:v>
                </c:pt>
                <c:pt idx="122">
                  <c:v>10.542857142857038</c:v>
                </c:pt>
                <c:pt idx="123">
                  <c:v>11.050000000001091</c:v>
                </c:pt>
                <c:pt idx="124">
                  <c:v>11.980000000000292</c:v>
                </c:pt>
                <c:pt idx="125">
                  <c:v>13.270000000000437</c:v>
                </c:pt>
                <c:pt idx="126">
                  <c:v>4.5383333333332603</c:v>
                </c:pt>
                <c:pt idx="127">
                  <c:v>3.5828571428568727</c:v>
                </c:pt>
                <c:pt idx="128">
                  <c:v>4.8814285714283221</c:v>
                </c:pt>
                <c:pt idx="129">
                  <c:v>5.2124999999996362</c:v>
                </c:pt>
                <c:pt idx="130">
                  <c:v>4.9866666666675883</c:v>
                </c:pt>
                <c:pt idx="131">
                  <c:v>3.5985714285712418</c:v>
                </c:pt>
                <c:pt idx="132">
                  <c:v>4.8414285714290077</c:v>
                </c:pt>
                <c:pt idx="133">
                  <c:v>4.8157142857141615</c:v>
                </c:pt>
                <c:pt idx="134">
                  <c:v>4.8999999999998964</c:v>
                </c:pt>
                <c:pt idx="135">
                  <c:v>4.6000000000001036</c:v>
                </c:pt>
                <c:pt idx="136">
                  <c:v>5.2142857142851948</c:v>
                </c:pt>
                <c:pt idx="137">
                  <c:v>6.0171428571432308</c:v>
                </c:pt>
                <c:pt idx="138">
                  <c:v>5.1585714285715119</c:v>
                </c:pt>
                <c:pt idx="139">
                  <c:v>6.3333333333333339</c:v>
                </c:pt>
                <c:pt idx="140">
                  <c:v>4.7449999999998909</c:v>
                </c:pt>
                <c:pt idx="141">
                  <c:v>6.6771428571430862</c:v>
                </c:pt>
                <c:pt idx="142">
                  <c:v>7.6142857142856109</c:v>
                </c:pt>
                <c:pt idx="143">
                  <c:v>5.5928571428573512</c:v>
                </c:pt>
                <c:pt idx="144">
                  <c:v>7.3099999999998548</c:v>
                </c:pt>
                <c:pt idx="145">
                  <c:v>8.2249999999985448</c:v>
                </c:pt>
                <c:pt idx="146">
                  <c:v>6.8000000000003116</c:v>
                </c:pt>
                <c:pt idx="147">
                  <c:v>7.6428571428571432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183A-47A4-942F-F5C0A72CFD0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307328"/>
        <c:axId val="168317312"/>
      </c:lineChart>
      <c:dateAx>
        <c:axId val="168307328"/>
        <c:scaling>
          <c:orientation val="minMax"/>
        </c:scaling>
        <c:delete val="0"/>
        <c:axPos val="b"/>
        <c:numFmt formatCode="d\-mmm\-yy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5400000" vert="horz"/>
          <a:lstStyle/>
          <a:p>
            <a:pPr>
              <a:defRPr sz="900" b="0" i="0" u="none" strike="noStrike" baseline="0">
                <a:solidFill>
                  <a:srgbClr val="424242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68317312"/>
        <c:crossesAt val="-10"/>
        <c:auto val="1"/>
        <c:lblOffset val="100"/>
        <c:baseTimeUnit val="days"/>
      </c:dateAx>
      <c:valAx>
        <c:axId val="168317312"/>
        <c:scaling>
          <c:orientation val="minMax"/>
          <c:max val="25"/>
          <c:min val="-1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ln w="9525">
            <a:noFill/>
          </a:ln>
        </c:spPr>
        <c:txPr>
          <a:bodyPr rot="0" vert="horz"/>
          <a:lstStyle/>
          <a:p>
            <a:pPr>
              <a:defRPr sz="900" b="0" i="0" u="none" strike="noStrike" baseline="0">
                <a:solidFill>
                  <a:srgbClr val="424242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168307328"/>
        <c:crosses val="autoZero"/>
        <c:crossBetween val="between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0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fr-FR"/>
              <a:t>Gaz</a:t>
            </a:r>
          </a:p>
        </c:rich>
      </c:tx>
      <c:layout>
        <c:manualLayout>
          <c:xMode val="edge"/>
          <c:yMode val="edge"/>
          <c:x val="0.48600022360288131"/>
          <c:y val="2.7439024390243903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8.2000040039082053E-2"/>
          <c:y val="0.11280487804878049"/>
          <c:w val="0.73300035791033102"/>
          <c:h val="0.7652439024390244"/>
        </c:manualLayout>
      </c:layout>
      <c:lineChart>
        <c:grouping val="standard"/>
        <c:varyColors val="0"/>
        <c:ser>
          <c:idx val="0"/>
          <c:order val="0"/>
          <c:tx>
            <c:strRef>
              <c:f>Maison!$A$2:$A$122</c:f>
              <c:strCache>
                <c:ptCount val="121"/>
                <c:pt idx="0">
                  <c:v>Date</c:v>
                </c:pt>
                <c:pt idx="2">
                  <c:v>06-janv-20</c:v>
                </c:pt>
                <c:pt idx="3">
                  <c:v>13-janv-20</c:v>
                </c:pt>
                <c:pt idx="4">
                  <c:v>20-janv-20</c:v>
                </c:pt>
                <c:pt idx="5">
                  <c:v>27-janv-20</c:v>
                </c:pt>
                <c:pt idx="6">
                  <c:v>03-févr-20</c:v>
                </c:pt>
                <c:pt idx="7">
                  <c:v>11-févr-20</c:v>
                </c:pt>
                <c:pt idx="8">
                  <c:v>24-févr-20</c:v>
                </c:pt>
                <c:pt idx="9">
                  <c:v>02-mars-20</c:v>
                </c:pt>
                <c:pt idx="10">
                  <c:v>09-mars-20</c:v>
                </c:pt>
                <c:pt idx="11">
                  <c:v>16-mars-20</c:v>
                </c:pt>
                <c:pt idx="12">
                  <c:v>23-mars-20</c:v>
                </c:pt>
                <c:pt idx="13">
                  <c:v>30-mars-20</c:v>
                </c:pt>
                <c:pt idx="14">
                  <c:v>06-avr-20</c:v>
                </c:pt>
                <c:pt idx="15">
                  <c:v>13-avr-20</c:v>
                </c:pt>
                <c:pt idx="16">
                  <c:v>20-avr-20</c:v>
                </c:pt>
                <c:pt idx="17">
                  <c:v>27-avr-20</c:v>
                </c:pt>
                <c:pt idx="18">
                  <c:v>04-mai-20</c:v>
                </c:pt>
                <c:pt idx="19">
                  <c:v>11-mai-20</c:v>
                </c:pt>
                <c:pt idx="20">
                  <c:v>18-mai-20</c:v>
                </c:pt>
                <c:pt idx="21">
                  <c:v>25-mai-20</c:v>
                </c:pt>
                <c:pt idx="22">
                  <c:v>01-juin-20</c:v>
                </c:pt>
                <c:pt idx="23">
                  <c:v>08-juin-20</c:v>
                </c:pt>
                <c:pt idx="24">
                  <c:v>15-juin-20</c:v>
                </c:pt>
                <c:pt idx="25">
                  <c:v>22-juin-20</c:v>
                </c:pt>
                <c:pt idx="26">
                  <c:v>29-juin-20</c:v>
                </c:pt>
                <c:pt idx="27">
                  <c:v>13-juil-20</c:v>
                </c:pt>
                <c:pt idx="28">
                  <c:v>22-juil-20</c:v>
                </c:pt>
                <c:pt idx="29">
                  <c:v>27-juil-20</c:v>
                </c:pt>
                <c:pt idx="30">
                  <c:v>03-août-20</c:v>
                </c:pt>
                <c:pt idx="31">
                  <c:v>11-août-20</c:v>
                </c:pt>
                <c:pt idx="32">
                  <c:v>17-août-20</c:v>
                </c:pt>
                <c:pt idx="33">
                  <c:v>30-août-20</c:v>
                </c:pt>
                <c:pt idx="34">
                  <c:v>14-sept-20</c:v>
                </c:pt>
                <c:pt idx="35">
                  <c:v>21-sept-20</c:v>
                </c:pt>
                <c:pt idx="36">
                  <c:v>28-sept-20</c:v>
                </c:pt>
                <c:pt idx="37">
                  <c:v>05-oct-20</c:v>
                </c:pt>
                <c:pt idx="38">
                  <c:v>12-oct-20</c:v>
                </c:pt>
                <c:pt idx="39">
                  <c:v>19-oct-20</c:v>
                </c:pt>
                <c:pt idx="40">
                  <c:v>26-oct-20</c:v>
                </c:pt>
                <c:pt idx="41">
                  <c:v>02-nov-20</c:v>
                </c:pt>
                <c:pt idx="42">
                  <c:v>09-nov-20</c:v>
                </c:pt>
                <c:pt idx="43">
                  <c:v>18-nov-20</c:v>
                </c:pt>
                <c:pt idx="44">
                  <c:v>23-nov-20</c:v>
                </c:pt>
                <c:pt idx="45">
                  <c:v>30-nov-20</c:v>
                </c:pt>
                <c:pt idx="46">
                  <c:v>07-déc-20</c:v>
                </c:pt>
                <c:pt idx="47">
                  <c:v>14-déc-20</c:v>
                </c:pt>
                <c:pt idx="48">
                  <c:v>21-déc-20</c:v>
                </c:pt>
                <c:pt idx="49">
                  <c:v>28-déc-20</c:v>
                </c:pt>
                <c:pt idx="50">
                  <c:v>04-janv-21</c:v>
                </c:pt>
                <c:pt idx="51">
                  <c:v>11-janv-21</c:v>
                </c:pt>
                <c:pt idx="52">
                  <c:v>18-janv-21</c:v>
                </c:pt>
                <c:pt idx="53">
                  <c:v>22-janv-21</c:v>
                </c:pt>
                <c:pt idx="54">
                  <c:v>26-janv-21</c:v>
                </c:pt>
                <c:pt idx="55">
                  <c:v>30-janv-21</c:v>
                </c:pt>
                <c:pt idx="56">
                  <c:v>01-févr-21</c:v>
                </c:pt>
                <c:pt idx="57">
                  <c:v>08-févr-21</c:v>
                </c:pt>
                <c:pt idx="58">
                  <c:v>15-févr-21</c:v>
                </c:pt>
                <c:pt idx="59">
                  <c:v>22-févr-21</c:v>
                </c:pt>
                <c:pt idx="60">
                  <c:v>26-févr-21</c:v>
                </c:pt>
                <c:pt idx="61">
                  <c:v>01-mars-21</c:v>
                </c:pt>
                <c:pt idx="62">
                  <c:v>08-mars-21</c:v>
                </c:pt>
                <c:pt idx="63">
                  <c:v>15-mars-21</c:v>
                </c:pt>
                <c:pt idx="64">
                  <c:v>22-mars-21</c:v>
                </c:pt>
                <c:pt idx="65">
                  <c:v>29-mars-21</c:v>
                </c:pt>
                <c:pt idx="66">
                  <c:v>12-avr-21</c:v>
                </c:pt>
                <c:pt idx="67">
                  <c:v>13-avr-21</c:v>
                </c:pt>
                <c:pt idx="68">
                  <c:v>26-avr-21</c:v>
                </c:pt>
                <c:pt idx="69">
                  <c:v>03-mai-21</c:v>
                </c:pt>
                <c:pt idx="70">
                  <c:v>10-mai-21</c:v>
                </c:pt>
                <c:pt idx="71">
                  <c:v>17-mai-21</c:v>
                </c:pt>
                <c:pt idx="72">
                  <c:v>24-mai-21</c:v>
                </c:pt>
                <c:pt idx="73">
                  <c:v>31-mai-21</c:v>
                </c:pt>
                <c:pt idx="74">
                  <c:v>14-juin-21</c:v>
                </c:pt>
                <c:pt idx="75">
                  <c:v>21-juin-21</c:v>
                </c:pt>
                <c:pt idx="76">
                  <c:v>28-juin-21</c:v>
                </c:pt>
                <c:pt idx="77">
                  <c:v>05-juil-21</c:v>
                </c:pt>
                <c:pt idx="78">
                  <c:v>12-juil-21</c:v>
                </c:pt>
                <c:pt idx="79">
                  <c:v>23-juil-21</c:v>
                </c:pt>
                <c:pt idx="80">
                  <c:v>26-juil-21</c:v>
                </c:pt>
                <c:pt idx="81">
                  <c:v>02-août-21</c:v>
                </c:pt>
                <c:pt idx="82">
                  <c:v>09-août-21</c:v>
                </c:pt>
                <c:pt idx="83">
                  <c:v>16-août-21</c:v>
                </c:pt>
                <c:pt idx="84">
                  <c:v>23-août-21</c:v>
                </c:pt>
                <c:pt idx="85">
                  <c:v>01-sept-21</c:v>
                </c:pt>
                <c:pt idx="86">
                  <c:v>20-sept-21</c:v>
                </c:pt>
                <c:pt idx="87">
                  <c:v>27-sept-21</c:v>
                </c:pt>
                <c:pt idx="88">
                  <c:v>04-oct-21</c:v>
                </c:pt>
                <c:pt idx="89">
                  <c:v>11-oct-21</c:v>
                </c:pt>
                <c:pt idx="90">
                  <c:v>18-oct-21</c:v>
                </c:pt>
                <c:pt idx="91">
                  <c:v>25-oct-21</c:v>
                </c:pt>
                <c:pt idx="92">
                  <c:v>01-nov-21</c:v>
                </c:pt>
                <c:pt idx="93">
                  <c:v>08-nov-21</c:v>
                </c:pt>
                <c:pt idx="94">
                  <c:v>15-nov-21</c:v>
                </c:pt>
                <c:pt idx="95">
                  <c:v>22-nov-21</c:v>
                </c:pt>
                <c:pt idx="96">
                  <c:v>29-nov-21</c:v>
                </c:pt>
                <c:pt idx="97">
                  <c:v>01-déc-21</c:v>
                </c:pt>
                <c:pt idx="98">
                  <c:v>06-déc-21</c:v>
                </c:pt>
                <c:pt idx="99">
                  <c:v>13-déc-21</c:v>
                </c:pt>
                <c:pt idx="100">
                  <c:v>20-déc-21</c:v>
                </c:pt>
                <c:pt idx="101">
                  <c:v>27-déc-21</c:v>
                </c:pt>
                <c:pt idx="102">
                  <c:v>01-janv-22</c:v>
                </c:pt>
                <c:pt idx="103">
                  <c:v>03-janv-22</c:v>
                </c:pt>
                <c:pt idx="104">
                  <c:v>10-janv-22</c:v>
                </c:pt>
                <c:pt idx="105">
                  <c:v>17-janv-22</c:v>
                </c:pt>
                <c:pt idx="106">
                  <c:v>24-janv-22</c:v>
                </c:pt>
                <c:pt idx="107">
                  <c:v>31-janv-22</c:v>
                </c:pt>
                <c:pt idx="108">
                  <c:v>08-févr-22</c:v>
                </c:pt>
                <c:pt idx="109">
                  <c:v>14-févr-22</c:v>
                </c:pt>
                <c:pt idx="110">
                  <c:v>21-févr-22</c:v>
                </c:pt>
                <c:pt idx="111">
                  <c:v>01-mars-22</c:v>
                </c:pt>
                <c:pt idx="112">
                  <c:v>07-mars-22</c:v>
                </c:pt>
                <c:pt idx="113">
                  <c:v>14-mars-22</c:v>
                </c:pt>
                <c:pt idx="114">
                  <c:v>21-mars-22</c:v>
                </c:pt>
                <c:pt idx="115">
                  <c:v>28-mars-22</c:v>
                </c:pt>
                <c:pt idx="116">
                  <c:v>01-avr-22</c:v>
                </c:pt>
                <c:pt idx="117">
                  <c:v>04-avr-22</c:v>
                </c:pt>
                <c:pt idx="118">
                  <c:v>18-avr-22</c:v>
                </c:pt>
                <c:pt idx="119">
                  <c:v>25-avr-22</c:v>
                </c:pt>
                <c:pt idx="120">
                  <c:v>01-mai-22</c:v>
                </c:pt>
              </c:strCache>
            </c:strRef>
          </c:tx>
          <c:spPr>
            <a:ln w="12700">
              <a:solidFill>
                <a:srgbClr val="000080"/>
              </a:solidFill>
              <a:prstDash val="solid"/>
            </a:ln>
          </c:spPr>
          <c:marker>
            <c:symbol val="none"/>
          </c:marker>
          <c:trendline>
            <c:trendlineType val="linear"/>
            <c:dispRSqr val="0"/>
            <c:dispEq val="0"/>
          </c:trendline>
          <c:cat>
            <c:numRef>
              <c:f>Maison!$A$4:$A$208</c:f>
              <c:numCache>
                <c:formatCode>d\-mmm\-yy</c:formatCode>
                <c:ptCount val="205"/>
                <c:pt idx="0">
                  <c:v>43836</c:v>
                </c:pt>
                <c:pt idx="1">
                  <c:v>43843</c:v>
                </c:pt>
                <c:pt idx="2">
                  <c:v>43850</c:v>
                </c:pt>
                <c:pt idx="3">
                  <c:v>43857</c:v>
                </c:pt>
                <c:pt idx="4">
                  <c:v>43864</c:v>
                </c:pt>
                <c:pt idx="5">
                  <c:v>43872</c:v>
                </c:pt>
                <c:pt idx="6">
                  <c:v>43885</c:v>
                </c:pt>
                <c:pt idx="7">
                  <c:v>43892</c:v>
                </c:pt>
                <c:pt idx="8">
                  <c:v>43899</c:v>
                </c:pt>
                <c:pt idx="9">
                  <c:v>43906</c:v>
                </c:pt>
                <c:pt idx="10">
                  <c:v>43913</c:v>
                </c:pt>
                <c:pt idx="11">
                  <c:v>43920</c:v>
                </c:pt>
                <c:pt idx="12">
                  <c:v>43927</c:v>
                </c:pt>
                <c:pt idx="13">
                  <c:v>43934</c:v>
                </c:pt>
                <c:pt idx="14">
                  <c:v>43941</c:v>
                </c:pt>
                <c:pt idx="15">
                  <c:v>43948</c:v>
                </c:pt>
                <c:pt idx="16">
                  <c:v>43955</c:v>
                </c:pt>
                <c:pt idx="17">
                  <c:v>43962</c:v>
                </c:pt>
                <c:pt idx="18">
                  <c:v>43969</c:v>
                </c:pt>
                <c:pt idx="19">
                  <c:v>43976</c:v>
                </c:pt>
                <c:pt idx="20">
                  <c:v>43983</c:v>
                </c:pt>
                <c:pt idx="21">
                  <c:v>43990</c:v>
                </c:pt>
                <c:pt idx="22">
                  <c:v>43997</c:v>
                </c:pt>
                <c:pt idx="23">
                  <c:v>44004</c:v>
                </c:pt>
                <c:pt idx="24">
                  <c:v>44011</c:v>
                </c:pt>
                <c:pt idx="25">
                  <c:v>44025</c:v>
                </c:pt>
                <c:pt idx="26">
                  <c:v>44034</c:v>
                </c:pt>
                <c:pt idx="27">
                  <c:v>44039</c:v>
                </c:pt>
                <c:pt idx="28">
                  <c:v>44046</c:v>
                </c:pt>
                <c:pt idx="29">
                  <c:v>44054</c:v>
                </c:pt>
                <c:pt idx="30">
                  <c:v>44060</c:v>
                </c:pt>
                <c:pt idx="31">
                  <c:v>44073</c:v>
                </c:pt>
                <c:pt idx="32">
                  <c:v>44088</c:v>
                </c:pt>
                <c:pt idx="33">
                  <c:v>44095</c:v>
                </c:pt>
                <c:pt idx="34">
                  <c:v>44102</c:v>
                </c:pt>
                <c:pt idx="35">
                  <c:v>44109</c:v>
                </c:pt>
                <c:pt idx="36">
                  <c:v>44116</c:v>
                </c:pt>
                <c:pt idx="37">
                  <c:v>44123</c:v>
                </c:pt>
                <c:pt idx="38">
                  <c:v>44130</c:v>
                </c:pt>
                <c:pt idx="39">
                  <c:v>44137</c:v>
                </c:pt>
                <c:pt idx="40">
                  <c:v>44144</c:v>
                </c:pt>
                <c:pt idx="41">
                  <c:v>44153</c:v>
                </c:pt>
                <c:pt idx="42">
                  <c:v>44158</c:v>
                </c:pt>
                <c:pt idx="43">
                  <c:v>44165</c:v>
                </c:pt>
                <c:pt idx="44">
                  <c:v>44172</c:v>
                </c:pt>
                <c:pt idx="45">
                  <c:v>44179</c:v>
                </c:pt>
                <c:pt idx="46">
                  <c:v>44186</c:v>
                </c:pt>
                <c:pt idx="47">
                  <c:v>44193</c:v>
                </c:pt>
                <c:pt idx="48">
                  <c:v>44200</c:v>
                </c:pt>
                <c:pt idx="49">
                  <c:v>44207</c:v>
                </c:pt>
                <c:pt idx="50">
                  <c:v>44214</c:v>
                </c:pt>
                <c:pt idx="51">
                  <c:v>44218</c:v>
                </c:pt>
                <c:pt idx="52">
                  <c:v>44222</c:v>
                </c:pt>
                <c:pt idx="53">
                  <c:v>44226</c:v>
                </c:pt>
                <c:pt idx="54">
                  <c:v>44228</c:v>
                </c:pt>
                <c:pt idx="55">
                  <c:v>44235</c:v>
                </c:pt>
                <c:pt idx="56">
                  <c:v>44242</c:v>
                </c:pt>
                <c:pt idx="57">
                  <c:v>44249</c:v>
                </c:pt>
                <c:pt idx="58">
                  <c:v>44253</c:v>
                </c:pt>
                <c:pt idx="59">
                  <c:v>44256</c:v>
                </c:pt>
                <c:pt idx="60">
                  <c:v>44263</c:v>
                </c:pt>
                <c:pt idx="61">
                  <c:v>44270</c:v>
                </c:pt>
                <c:pt idx="62">
                  <c:v>44277</c:v>
                </c:pt>
                <c:pt idx="63">
                  <c:v>44284</c:v>
                </c:pt>
                <c:pt idx="64">
                  <c:v>44298</c:v>
                </c:pt>
                <c:pt idx="65">
                  <c:v>44299</c:v>
                </c:pt>
                <c:pt idx="66">
                  <c:v>44312</c:v>
                </c:pt>
                <c:pt idx="67">
                  <c:v>44319</c:v>
                </c:pt>
                <c:pt idx="68">
                  <c:v>44326</c:v>
                </c:pt>
                <c:pt idx="69">
                  <c:v>44333</c:v>
                </c:pt>
                <c:pt idx="70">
                  <c:v>44340</c:v>
                </c:pt>
                <c:pt idx="71">
                  <c:v>44347</c:v>
                </c:pt>
                <c:pt idx="72">
                  <c:v>44361</c:v>
                </c:pt>
                <c:pt idx="73">
                  <c:v>44368</c:v>
                </c:pt>
                <c:pt idx="74">
                  <c:v>44375</c:v>
                </c:pt>
                <c:pt idx="75">
                  <c:v>44382</c:v>
                </c:pt>
                <c:pt idx="76">
                  <c:v>44389</c:v>
                </c:pt>
                <c:pt idx="77">
                  <c:v>44400</c:v>
                </c:pt>
                <c:pt idx="78">
                  <c:v>44403</c:v>
                </c:pt>
                <c:pt idx="79">
                  <c:v>44410</c:v>
                </c:pt>
                <c:pt idx="80">
                  <c:v>44417</c:v>
                </c:pt>
                <c:pt idx="81">
                  <c:v>44424</c:v>
                </c:pt>
                <c:pt idx="82">
                  <c:v>44431</c:v>
                </c:pt>
                <c:pt idx="83">
                  <c:v>44440</c:v>
                </c:pt>
                <c:pt idx="84">
                  <c:v>44459</c:v>
                </c:pt>
                <c:pt idx="85">
                  <c:v>44466</c:v>
                </c:pt>
                <c:pt idx="86">
                  <c:v>44473</c:v>
                </c:pt>
                <c:pt idx="87">
                  <c:v>44480</c:v>
                </c:pt>
                <c:pt idx="88">
                  <c:v>44487</c:v>
                </c:pt>
                <c:pt idx="89">
                  <c:v>44494</c:v>
                </c:pt>
                <c:pt idx="90">
                  <c:v>44501</c:v>
                </c:pt>
                <c:pt idx="91">
                  <c:v>44508</c:v>
                </c:pt>
                <c:pt idx="92">
                  <c:v>44515</c:v>
                </c:pt>
                <c:pt idx="93">
                  <c:v>44522</c:v>
                </c:pt>
                <c:pt idx="94">
                  <c:v>44529</c:v>
                </c:pt>
                <c:pt idx="95">
                  <c:v>44531</c:v>
                </c:pt>
                <c:pt idx="96">
                  <c:v>44536</c:v>
                </c:pt>
                <c:pt idx="97">
                  <c:v>44543</c:v>
                </c:pt>
                <c:pt idx="98">
                  <c:v>44550</c:v>
                </c:pt>
                <c:pt idx="99">
                  <c:v>44557</c:v>
                </c:pt>
                <c:pt idx="100">
                  <c:v>44562</c:v>
                </c:pt>
                <c:pt idx="101">
                  <c:v>44564</c:v>
                </c:pt>
                <c:pt idx="102">
                  <c:v>44571</c:v>
                </c:pt>
                <c:pt idx="103">
                  <c:v>44578</c:v>
                </c:pt>
                <c:pt idx="104">
                  <c:v>44585</c:v>
                </c:pt>
                <c:pt idx="105">
                  <c:v>44592</c:v>
                </c:pt>
                <c:pt idx="106">
                  <c:v>44600</c:v>
                </c:pt>
                <c:pt idx="107">
                  <c:v>44606</c:v>
                </c:pt>
                <c:pt idx="108">
                  <c:v>44613</c:v>
                </c:pt>
                <c:pt idx="109">
                  <c:v>44621</c:v>
                </c:pt>
                <c:pt idx="110">
                  <c:v>44627</c:v>
                </c:pt>
                <c:pt idx="111">
                  <c:v>44634</c:v>
                </c:pt>
                <c:pt idx="112">
                  <c:v>44641</c:v>
                </c:pt>
                <c:pt idx="113">
                  <c:v>44648</c:v>
                </c:pt>
                <c:pt idx="114">
                  <c:v>44652</c:v>
                </c:pt>
                <c:pt idx="115">
                  <c:v>44655</c:v>
                </c:pt>
                <c:pt idx="116">
                  <c:v>44669</c:v>
                </c:pt>
                <c:pt idx="117">
                  <c:v>44676</c:v>
                </c:pt>
                <c:pt idx="118">
                  <c:v>44682</c:v>
                </c:pt>
                <c:pt idx="119">
                  <c:v>44690</c:v>
                </c:pt>
                <c:pt idx="120">
                  <c:v>44697</c:v>
                </c:pt>
                <c:pt idx="121">
                  <c:v>44704</c:v>
                </c:pt>
                <c:pt idx="122">
                  <c:v>44711</c:v>
                </c:pt>
                <c:pt idx="123">
                  <c:v>44713</c:v>
                </c:pt>
                <c:pt idx="124">
                  <c:v>44718</c:v>
                </c:pt>
                <c:pt idx="125">
                  <c:v>44719</c:v>
                </c:pt>
                <c:pt idx="126">
                  <c:v>44725</c:v>
                </c:pt>
                <c:pt idx="127">
                  <c:v>44732</c:v>
                </c:pt>
                <c:pt idx="128">
                  <c:v>44739</c:v>
                </c:pt>
                <c:pt idx="129">
                  <c:v>44743</c:v>
                </c:pt>
                <c:pt idx="130">
                  <c:v>44746</c:v>
                </c:pt>
                <c:pt idx="131">
                  <c:v>44753</c:v>
                </c:pt>
                <c:pt idx="132">
                  <c:v>44760</c:v>
                </c:pt>
                <c:pt idx="133">
                  <c:v>44767</c:v>
                </c:pt>
                <c:pt idx="134">
                  <c:v>44774</c:v>
                </c:pt>
                <c:pt idx="135">
                  <c:v>44781</c:v>
                </c:pt>
                <c:pt idx="136">
                  <c:v>44788</c:v>
                </c:pt>
                <c:pt idx="137">
                  <c:v>44795</c:v>
                </c:pt>
                <c:pt idx="138">
                  <c:v>44802</c:v>
                </c:pt>
                <c:pt idx="139">
                  <c:v>44805</c:v>
                </c:pt>
                <c:pt idx="140">
                  <c:v>44809</c:v>
                </c:pt>
                <c:pt idx="141">
                  <c:v>44816</c:v>
                </c:pt>
                <c:pt idx="142">
                  <c:v>44823</c:v>
                </c:pt>
                <c:pt idx="143">
                  <c:v>44830</c:v>
                </c:pt>
                <c:pt idx="144">
                  <c:v>44835</c:v>
                </c:pt>
                <c:pt idx="145">
                  <c:v>44837</c:v>
                </c:pt>
                <c:pt idx="146">
                  <c:v>44844</c:v>
                </c:pt>
                <c:pt idx="147">
                  <c:v>44851</c:v>
                </c:pt>
              </c:numCache>
            </c:numRef>
          </c:cat>
          <c:val>
            <c:numRef>
              <c:f>Maison!$M$4:$M$208</c:f>
              <c:numCache>
                <c:formatCode>0.00</c:formatCode>
                <c:ptCount val="205"/>
                <c:pt idx="1">
                  <c:v>11.531428571428219</c:v>
                </c:pt>
                <c:pt idx="2">
                  <c:v>11.697142857143003</c:v>
                </c:pt>
                <c:pt idx="3">
                  <c:v>14.914285714285922</c:v>
                </c:pt>
                <c:pt idx="4">
                  <c:v>10.742857142857247</c:v>
                </c:pt>
                <c:pt idx="5">
                  <c:v>11.949999999999818</c:v>
                </c:pt>
                <c:pt idx="6">
                  <c:v>11.323076923076979</c:v>
                </c:pt>
                <c:pt idx="7">
                  <c:v>12.785714285714286</c:v>
                </c:pt>
                <c:pt idx="8">
                  <c:v>11.828571428571324</c:v>
                </c:pt>
                <c:pt idx="9">
                  <c:v>9.7142857142857135</c:v>
                </c:pt>
                <c:pt idx="10">
                  <c:v>9.6285714285716359</c:v>
                </c:pt>
                <c:pt idx="11">
                  <c:v>11.099999999999584</c:v>
                </c:pt>
                <c:pt idx="12">
                  <c:v>9.7285714285717404</c:v>
                </c:pt>
                <c:pt idx="13">
                  <c:v>3.8428571428568312</c:v>
                </c:pt>
                <c:pt idx="14">
                  <c:v>5.4571428571429612</c:v>
                </c:pt>
                <c:pt idx="15">
                  <c:v>3.6571428571431688</c:v>
                </c:pt>
                <c:pt idx="16">
                  <c:v>5.2571428571427532</c:v>
                </c:pt>
                <c:pt idx="17">
                  <c:v>3.5571428571425452</c:v>
                </c:pt>
                <c:pt idx="18">
                  <c:v>5.328571428571844</c:v>
                </c:pt>
                <c:pt idx="19">
                  <c:v>1.5</c:v>
                </c:pt>
                <c:pt idx="20">
                  <c:v>1.1428571428571428</c:v>
                </c:pt>
                <c:pt idx="21">
                  <c:v>2.2285714285712208</c:v>
                </c:pt>
                <c:pt idx="22">
                  <c:v>3.0142857142855064</c:v>
                </c:pt>
                <c:pt idx="23">
                  <c:v>0.8000000000003118</c:v>
                </c:pt>
                <c:pt idx="24">
                  <c:v>0.6714285714286754</c:v>
                </c:pt>
                <c:pt idx="25">
                  <c:v>0.89999999999989611</c:v>
                </c:pt>
                <c:pt idx="26">
                  <c:v>1</c:v>
                </c:pt>
                <c:pt idx="27">
                  <c:v>0.6</c:v>
                </c:pt>
                <c:pt idx="28">
                  <c:v>0.7142857142857143</c:v>
                </c:pt>
                <c:pt idx="29">
                  <c:v>0.625</c:v>
                </c:pt>
                <c:pt idx="30">
                  <c:v>0.5</c:v>
                </c:pt>
                <c:pt idx="31">
                  <c:v>1.1538461538461537</c:v>
                </c:pt>
                <c:pt idx="32">
                  <c:v>2.3333333333333335</c:v>
                </c:pt>
                <c:pt idx="33">
                  <c:v>1.542857142857039</c:v>
                </c:pt>
                <c:pt idx="34">
                  <c:v>4.0571428571430648</c:v>
                </c:pt>
                <c:pt idx="35">
                  <c:v>5.2571428571427532</c:v>
                </c:pt>
                <c:pt idx="36">
                  <c:v>6.5428571428570388</c:v>
                </c:pt>
                <c:pt idx="37">
                  <c:v>8.0714285714285712</c:v>
                </c:pt>
                <c:pt idx="38">
                  <c:v>6.1000000000001036</c:v>
                </c:pt>
                <c:pt idx="39">
                  <c:v>6.7857142857142856</c:v>
                </c:pt>
                <c:pt idx="40">
                  <c:v>9.8285714285713244</c:v>
                </c:pt>
                <c:pt idx="41">
                  <c:v>7.355555555555636</c:v>
                </c:pt>
                <c:pt idx="42">
                  <c:v>9.0199999999997083</c:v>
                </c:pt>
                <c:pt idx="43">
                  <c:v>10.942857142857454</c:v>
                </c:pt>
                <c:pt idx="44">
                  <c:v>13.357142857142858</c:v>
                </c:pt>
                <c:pt idx="45">
                  <c:v>14.714285714285714</c:v>
                </c:pt>
                <c:pt idx="46">
                  <c:v>10.428571428571429</c:v>
                </c:pt>
                <c:pt idx="47">
                  <c:v>11.342857142856831</c:v>
                </c:pt>
                <c:pt idx="48">
                  <c:v>14.72857142857174</c:v>
                </c:pt>
                <c:pt idx="49">
                  <c:v>15.071428571428571</c:v>
                </c:pt>
                <c:pt idx="50">
                  <c:v>15.128571428571117</c:v>
                </c:pt>
                <c:pt idx="51">
                  <c:v>12.288000000000466</c:v>
                </c:pt>
                <c:pt idx="52">
                  <c:v>13.889250000000175</c:v>
                </c:pt>
                <c:pt idx="53">
                  <c:v>12.166999999999462</c:v>
                </c:pt>
                <c:pt idx="54">
                  <c:v>13.639000000001033</c:v>
                </c:pt>
                <c:pt idx="55">
                  <c:v>12.426428571428655</c:v>
                </c:pt>
                <c:pt idx="56">
                  <c:v>19.918571428570949</c:v>
                </c:pt>
                <c:pt idx="57">
                  <c:v>10.257142857143274</c:v>
                </c:pt>
                <c:pt idx="58">
                  <c:v>5.7725000000000364</c:v>
                </c:pt>
                <c:pt idx="59">
                  <c:v>9.2299999999995634</c:v>
                </c:pt>
                <c:pt idx="60">
                  <c:v>11.508571428571615</c:v>
                </c:pt>
                <c:pt idx="61">
                  <c:v>10.664285714285402</c:v>
                </c:pt>
                <c:pt idx="62">
                  <c:v>10.170000000000332</c:v>
                </c:pt>
                <c:pt idx="63">
                  <c:v>7.9642857142857144</c:v>
                </c:pt>
                <c:pt idx="64">
                  <c:v>8.5328571428570807</c:v>
                </c:pt>
                <c:pt idx="65">
                  <c:v>11.979999999999563</c:v>
                </c:pt>
                <c:pt idx="66">
                  <c:v>7.3307692307691745</c:v>
                </c:pt>
                <c:pt idx="67">
                  <c:v>7.2242857142856725</c:v>
                </c:pt>
                <c:pt idx="68">
                  <c:v>6.61428571428561</c:v>
                </c:pt>
                <c:pt idx="69">
                  <c:v>3.5985714285717614</c:v>
                </c:pt>
                <c:pt idx="70">
                  <c:v>4.5857142857140776</c:v>
                </c:pt>
                <c:pt idx="71">
                  <c:v>4.4371428571430442</c:v>
                </c:pt>
                <c:pt idx="72">
                  <c:v>0.97557142857138912</c:v>
                </c:pt>
                <c:pt idx="73">
                  <c:v>0.67314285714279065</c:v>
                </c:pt>
                <c:pt idx="74">
                  <c:v>1.452142857142982</c:v>
                </c:pt>
                <c:pt idx="75">
                  <c:v>1.4478571428569142</c:v>
                </c:pt>
                <c:pt idx="76">
                  <c:v>1.0099999999999585</c:v>
                </c:pt>
                <c:pt idx="77">
                  <c:v>1.169090909090962</c:v>
                </c:pt>
                <c:pt idx="78">
                  <c:v>0.76666666666642413</c:v>
                </c:pt>
                <c:pt idx="79">
                  <c:v>1.0242857142859845</c:v>
                </c:pt>
                <c:pt idx="80">
                  <c:v>1.0414285714286962</c:v>
                </c:pt>
                <c:pt idx="81">
                  <c:v>0.76714285714271158</c:v>
                </c:pt>
                <c:pt idx="82">
                  <c:v>1.9099999999998545</c:v>
                </c:pt>
                <c:pt idx="83">
                  <c:v>1.6255555555556687</c:v>
                </c:pt>
                <c:pt idx="84">
                  <c:v>1.6110526315789779</c:v>
                </c:pt>
                <c:pt idx="85">
                  <c:v>3.0742857142857765</c:v>
                </c:pt>
                <c:pt idx="86">
                  <c:v>4.6171428571428157</c:v>
                </c:pt>
                <c:pt idx="87">
                  <c:v>5.7514285714283426</c:v>
                </c:pt>
                <c:pt idx="88">
                  <c:v>7.3999999999998964</c:v>
                </c:pt>
                <c:pt idx="89">
                  <c:v>7.1000000000001036</c:v>
                </c:pt>
                <c:pt idx="90">
                  <c:v>5.9428571428574548</c:v>
                </c:pt>
                <c:pt idx="91">
                  <c:v>9.6285714285716359</c:v>
                </c:pt>
                <c:pt idx="92">
                  <c:v>11</c:v>
                </c:pt>
                <c:pt idx="93">
                  <c:v>9.8642857142850904</c:v>
                </c:pt>
                <c:pt idx="94">
                  <c:v>13.19000000000025</c:v>
                </c:pt>
                <c:pt idx="95">
                  <c:v>7.7099999999991269</c:v>
                </c:pt>
                <c:pt idx="96">
                  <c:v>15.240000000000872</c:v>
                </c:pt>
                <c:pt idx="97">
                  <c:v>13.065714285714161</c:v>
                </c:pt>
                <c:pt idx="98">
                  <c:v>10.927142857142567</c:v>
                </c:pt>
                <c:pt idx="99">
                  <c:v>13.425714285714744</c:v>
                </c:pt>
                <c:pt idx="100">
                  <c:v>10.433999999999651</c:v>
                </c:pt>
                <c:pt idx="101">
                  <c:v>10</c:v>
                </c:pt>
                <c:pt idx="102">
                  <c:v>12.200000000000207</c:v>
                </c:pt>
                <c:pt idx="103">
                  <c:v>14.185714285713662</c:v>
                </c:pt>
                <c:pt idx="104">
                  <c:v>12.814285714286338</c:v>
                </c:pt>
                <c:pt idx="105">
                  <c:v>13.634285714285008</c:v>
                </c:pt>
                <c:pt idx="106">
                  <c:v>10.932499999999891</c:v>
                </c:pt>
                <c:pt idx="107">
                  <c:v>11.666666666666666</c:v>
                </c:pt>
                <c:pt idx="108">
                  <c:v>9.400000000000416</c:v>
                </c:pt>
                <c:pt idx="109">
                  <c:v>11.949999999999818</c:v>
                </c:pt>
                <c:pt idx="110">
                  <c:v>11.25</c:v>
                </c:pt>
                <c:pt idx="111">
                  <c:v>8.8428571428573512</c:v>
                </c:pt>
                <c:pt idx="112">
                  <c:v>6.0285714285710128</c:v>
                </c:pt>
                <c:pt idx="113">
                  <c:v>7.5714285714285712</c:v>
                </c:pt>
                <c:pt idx="114">
                  <c:v>6.4750000000003638</c:v>
                </c:pt>
                <c:pt idx="115">
                  <c:v>12.066666666668121</c:v>
                </c:pt>
                <c:pt idx="116">
                  <c:v>6.4399999999997295</c:v>
                </c:pt>
                <c:pt idx="117">
                  <c:v>3.3057142857142026</c:v>
                </c:pt>
                <c:pt idx="118">
                  <c:v>4.5333333333340606</c:v>
                </c:pt>
                <c:pt idx="119">
                  <c:v>2.8899999999994179</c:v>
                </c:pt>
                <c:pt idx="120">
                  <c:v>1.0114285714288209</c:v>
                </c:pt>
                <c:pt idx="121">
                  <c:v>0.8714285714283635</c:v>
                </c:pt>
                <c:pt idx="122">
                  <c:v>1.8085714285719274</c:v>
                </c:pt>
                <c:pt idx="123">
                  <c:v>2.9949999999989814</c:v>
                </c:pt>
                <c:pt idx="124">
                  <c:v>1.5559999999997671</c:v>
                </c:pt>
                <c:pt idx="126">
                  <c:v>1.202142857142982</c:v>
                </c:pt>
                <c:pt idx="127">
                  <c:v>0.81642857142911196</c:v>
                </c:pt>
                <c:pt idx="128">
                  <c:v>0.69999999999916851</c:v>
                </c:pt>
                <c:pt idx="129">
                  <c:v>0.66500000000087311</c:v>
                </c:pt>
                <c:pt idx="130">
                  <c:v>0.78233333333385724</c:v>
                </c:pt>
                <c:pt idx="131">
                  <c:v>0.69671428571434391</c:v>
                </c:pt>
                <c:pt idx="132">
                  <c:v>0.58157142857089639</c:v>
                </c:pt>
                <c:pt idx="133">
                  <c:v>0.48242857142862966</c:v>
                </c:pt>
                <c:pt idx="134">
                  <c:v>0.69557142857125398</c:v>
                </c:pt>
                <c:pt idx="135">
                  <c:v>0.5038571428574089</c:v>
                </c:pt>
                <c:pt idx="136">
                  <c:v>0.56485714285684352</c:v>
                </c:pt>
                <c:pt idx="137">
                  <c:v>0.50142857142886244</c:v>
                </c:pt>
                <c:pt idx="138">
                  <c:v>0.46571428571457674</c:v>
                </c:pt>
                <c:pt idx="139">
                  <c:v>0.6476666666664338</c:v>
                </c:pt>
                <c:pt idx="140">
                  <c:v>0.47799999999915599</c:v>
                </c:pt>
                <c:pt idx="141">
                  <c:v>0.73500000000058208</c:v>
                </c:pt>
                <c:pt idx="142">
                  <c:v>1.8018571428567935</c:v>
                </c:pt>
                <c:pt idx="143">
                  <c:v>3.4171428571426077</c:v>
                </c:pt>
                <c:pt idx="144">
                  <c:v>5.3339999999996506</c:v>
                </c:pt>
                <c:pt idx="145">
                  <c:v>3.0745000000024447</c:v>
                </c:pt>
                <c:pt idx="146">
                  <c:v>3.553857142857201</c:v>
                </c:pt>
                <c:pt idx="147">
                  <c:v>4.3808571428567769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B12-45DF-A8F2-12F730793D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324480"/>
        <c:axId val="168387712"/>
      </c:lineChart>
      <c:catAx>
        <c:axId val="168324480"/>
        <c:scaling>
          <c:orientation val="minMax"/>
        </c:scaling>
        <c:delete val="0"/>
        <c:axPos val="b"/>
        <c:numFmt formatCode="d\-mmm\-yy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54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8387712"/>
        <c:crosses val="autoZero"/>
        <c:auto val="0"/>
        <c:lblAlgn val="ctr"/>
        <c:lblOffset val="100"/>
        <c:tickLblSkip val="2"/>
        <c:tickMarkSkip val="1"/>
        <c:noMultiLvlLbl val="0"/>
      </c:catAx>
      <c:valAx>
        <c:axId val="168387712"/>
        <c:scaling>
          <c:orientation val="minMax"/>
          <c:max val="24"/>
          <c:min val="0"/>
        </c:scaling>
        <c:delete val="0"/>
        <c:axPos val="l"/>
        <c:title>
          <c:tx>
            <c:rich>
              <a:bodyPr/>
              <a:lstStyle/>
              <a:p>
                <a:pPr>
                  <a:defRPr sz="800" b="1" i="0" u="none" strike="noStrike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defRPr>
                </a:pPr>
                <a:r>
                  <a:rPr lang="fr-FR"/>
                  <a:t>m3</a:t>
                </a:r>
              </a:p>
            </c:rich>
          </c:tx>
          <c:layout>
            <c:manualLayout>
              <c:xMode val="edge"/>
              <c:yMode val="edge"/>
              <c:x val="2.4000042591025006E-2"/>
              <c:y val="0.48018292682926828"/>
            </c:manualLayout>
          </c:layout>
          <c:overlay val="0"/>
          <c:spPr>
            <a:noFill/>
            <a:ln w="25400">
              <a:noFill/>
            </a:ln>
          </c:spPr>
        </c:title>
        <c:numFmt formatCode="0.00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fr-FR"/>
          </a:p>
        </c:txPr>
        <c:crossAx val="168324480"/>
        <c:crosses val="autoZero"/>
        <c:crossBetween val="midCat"/>
        <c:majorUnit val="2"/>
        <c:minorUnit val="1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fr-FR"/>
    </a:p>
  </c:txPr>
  <c:printSettings>
    <c:headerFooter alignWithMargins="0">
      <c:oddHeader>&amp;A</c:oddHeader>
      <c:oddFooter>Page &amp;P</c:oddFooter>
    </c:headerFooter>
    <c:pageMargins b="0.984251969" l="0.78740157499999996" r="0.78740157499999996" t="0.984251969" header="0.4921259845" footer="0.4921259845"/>
    <c:pageSetup paperSize="9" orientation="landscape" horizontalDpi="300" verticalDpi="300" copies="0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Consommation de gaz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Maison!$A$4:$A$51</c:f>
              <c:numCache>
                <c:formatCode>d\-mmm\-yy</c:formatCode>
                <c:ptCount val="48"/>
                <c:pt idx="0">
                  <c:v>43836</c:v>
                </c:pt>
                <c:pt idx="1">
                  <c:v>43843</c:v>
                </c:pt>
                <c:pt idx="2">
                  <c:v>43850</c:v>
                </c:pt>
                <c:pt idx="3">
                  <c:v>43857</c:v>
                </c:pt>
                <c:pt idx="4">
                  <c:v>43864</c:v>
                </c:pt>
                <c:pt idx="5">
                  <c:v>43872</c:v>
                </c:pt>
                <c:pt idx="6">
                  <c:v>43885</c:v>
                </c:pt>
                <c:pt idx="7">
                  <c:v>43892</c:v>
                </c:pt>
                <c:pt idx="8">
                  <c:v>43899</c:v>
                </c:pt>
                <c:pt idx="9">
                  <c:v>43906</c:v>
                </c:pt>
                <c:pt idx="10">
                  <c:v>43913</c:v>
                </c:pt>
                <c:pt idx="11">
                  <c:v>43920</c:v>
                </c:pt>
                <c:pt idx="12">
                  <c:v>43927</c:v>
                </c:pt>
                <c:pt idx="13">
                  <c:v>43934</c:v>
                </c:pt>
                <c:pt idx="14">
                  <c:v>43941</c:v>
                </c:pt>
                <c:pt idx="15">
                  <c:v>43948</c:v>
                </c:pt>
                <c:pt idx="16">
                  <c:v>43955</c:v>
                </c:pt>
                <c:pt idx="17">
                  <c:v>43962</c:v>
                </c:pt>
                <c:pt idx="18">
                  <c:v>43969</c:v>
                </c:pt>
                <c:pt idx="19">
                  <c:v>43976</c:v>
                </c:pt>
                <c:pt idx="20">
                  <c:v>43983</c:v>
                </c:pt>
                <c:pt idx="21">
                  <c:v>43990</c:v>
                </c:pt>
                <c:pt idx="22">
                  <c:v>43997</c:v>
                </c:pt>
                <c:pt idx="23">
                  <c:v>44004</c:v>
                </c:pt>
                <c:pt idx="24">
                  <c:v>44011</c:v>
                </c:pt>
                <c:pt idx="25">
                  <c:v>44025</c:v>
                </c:pt>
                <c:pt idx="26">
                  <c:v>44034</c:v>
                </c:pt>
                <c:pt idx="27">
                  <c:v>44039</c:v>
                </c:pt>
                <c:pt idx="28">
                  <c:v>44046</c:v>
                </c:pt>
                <c:pt idx="29">
                  <c:v>44054</c:v>
                </c:pt>
                <c:pt idx="30">
                  <c:v>44060</c:v>
                </c:pt>
                <c:pt idx="31">
                  <c:v>44073</c:v>
                </c:pt>
                <c:pt idx="32">
                  <c:v>44088</c:v>
                </c:pt>
                <c:pt idx="33">
                  <c:v>44095</c:v>
                </c:pt>
                <c:pt idx="34">
                  <c:v>44102</c:v>
                </c:pt>
                <c:pt idx="35">
                  <c:v>44109</c:v>
                </c:pt>
                <c:pt idx="36">
                  <c:v>44116</c:v>
                </c:pt>
                <c:pt idx="37">
                  <c:v>44123</c:v>
                </c:pt>
                <c:pt idx="38">
                  <c:v>44130</c:v>
                </c:pt>
                <c:pt idx="39">
                  <c:v>44137</c:v>
                </c:pt>
                <c:pt idx="40">
                  <c:v>44144</c:v>
                </c:pt>
                <c:pt idx="41">
                  <c:v>44153</c:v>
                </c:pt>
                <c:pt idx="42">
                  <c:v>44158</c:v>
                </c:pt>
                <c:pt idx="43">
                  <c:v>44165</c:v>
                </c:pt>
                <c:pt idx="44">
                  <c:v>44172</c:v>
                </c:pt>
                <c:pt idx="45">
                  <c:v>44179</c:v>
                </c:pt>
                <c:pt idx="46">
                  <c:v>44186</c:v>
                </c:pt>
                <c:pt idx="47">
                  <c:v>44193</c:v>
                </c:pt>
              </c:numCache>
            </c:numRef>
          </c:cat>
          <c:val>
            <c:numRef>
              <c:f>Maison!$M$4:$M$51</c:f>
              <c:numCache>
                <c:formatCode>0.00</c:formatCode>
                <c:ptCount val="48"/>
                <c:pt idx="1">
                  <c:v>11.531428571428219</c:v>
                </c:pt>
                <c:pt idx="2">
                  <c:v>11.697142857143003</c:v>
                </c:pt>
                <c:pt idx="3">
                  <c:v>14.914285714285922</c:v>
                </c:pt>
                <c:pt idx="4">
                  <c:v>10.742857142857247</c:v>
                </c:pt>
                <c:pt idx="5">
                  <c:v>11.949999999999818</c:v>
                </c:pt>
                <c:pt idx="6">
                  <c:v>11.323076923076979</c:v>
                </c:pt>
                <c:pt idx="7">
                  <c:v>12.785714285714286</c:v>
                </c:pt>
                <c:pt idx="8">
                  <c:v>11.828571428571324</c:v>
                </c:pt>
                <c:pt idx="9">
                  <c:v>9.7142857142857135</c:v>
                </c:pt>
                <c:pt idx="10">
                  <c:v>9.6285714285716359</c:v>
                </c:pt>
                <c:pt idx="11">
                  <c:v>11.099999999999584</c:v>
                </c:pt>
                <c:pt idx="12">
                  <c:v>9.7285714285717404</c:v>
                </c:pt>
                <c:pt idx="13">
                  <c:v>3.8428571428568312</c:v>
                </c:pt>
                <c:pt idx="14">
                  <c:v>5.4571428571429612</c:v>
                </c:pt>
                <c:pt idx="15">
                  <c:v>3.6571428571431688</c:v>
                </c:pt>
                <c:pt idx="16">
                  <c:v>5.2571428571427532</c:v>
                </c:pt>
                <c:pt idx="17">
                  <c:v>3.5571428571425452</c:v>
                </c:pt>
                <c:pt idx="18">
                  <c:v>5.328571428571844</c:v>
                </c:pt>
                <c:pt idx="19">
                  <c:v>1.5</c:v>
                </c:pt>
                <c:pt idx="20">
                  <c:v>1.1428571428571428</c:v>
                </c:pt>
                <c:pt idx="21">
                  <c:v>2.2285714285712208</c:v>
                </c:pt>
                <c:pt idx="22">
                  <c:v>3.0142857142855064</c:v>
                </c:pt>
                <c:pt idx="23">
                  <c:v>0.8000000000003118</c:v>
                </c:pt>
                <c:pt idx="24">
                  <c:v>0.6714285714286754</c:v>
                </c:pt>
                <c:pt idx="25">
                  <c:v>0.89999999999989611</c:v>
                </c:pt>
                <c:pt idx="26">
                  <c:v>1</c:v>
                </c:pt>
                <c:pt idx="27">
                  <c:v>0.6</c:v>
                </c:pt>
                <c:pt idx="28">
                  <c:v>0.7142857142857143</c:v>
                </c:pt>
                <c:pt idx="29">
                  <c:v>0.625</c:v>
                </c:pt>
                <c:pt idx="30">
                  <c:v>0.5</c:v>
                </c:pt>
                <c:pt idx="31">
                  <c:v>1.1538461538461537</c:v>
                </c:pt>
                <c:pt idx="32">
                  <c:v>2.3333333333333335</c:v>
                </c:pt>
                <c:pt idx="33">
                  <c:v>1.542857142857039</c:v>
                </c:pt>
                <c:pt idx="34">
                  <c:v>4.0571428571430648</c:v>
                </c:pt>
                <c:pt idx="35">
                  <c:v>5.2571428571427532</c:v>
                </c:pt>
                <c:pt idx="36">
                  <c:v>6.5428571428570388</c:v>
                </c:pt>
                <c:pt idx="37">
                  <c:v>8.0714285714285712</c:v>
                </c:pt>
                <c:pt idx="38">
                  <c:v>6.1000000000001036</c:v>
                </c:pt>
                <c:pt idx="39">
                  <c:v>6.7857142857142856</c:v>
                </c:pt>
                <c:pt idx="40">
                  <c:v>9.8285714285713244</c:v>
                </c:pt>
                <c:pt idx="41">
                  <c:v>7.355555555555636</c:v>
                </c:pt>
                <c:pt idx="42">
                  <c:v>9.0199999999997083</c:v>
                </c:pt>
                <c:pt idx="43">
                  <c:v>10.942857142857454</c:v>
                </c:pt>
                <c:pt idx="44">
                  <c:v>13.357142857142858</c:v>
                </c:pt>
                <c:pt idx="45">
                  <c:v>14.714285714285714</c:v>
                </c:pt>
                <c:pt idx="46">
                  <c:v>10.428571428571429</c:v>
                </c:pt>
                <c:pt idx="47">
                  <c:v>11.342857142856831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439-43F7-ABB1-884F1CC9D45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68409728"/>
        <c:axId val="168411520"/>
      </c:lineChart>
      <c:dateAx>
        <c:axId val="168409728"/>
        <c:scaling>
          <c:orientation val="minMax"/>
        </c:scaling>
        <c:delete val="0"/>
        <c:axPos val="b"/>
        <c:numFmt formatCode="d\-mmm\-yy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11520"/>
        <c:crosses val="autoZero"/>
        <c:auto val="1"/>
        <c:lblOffset val="100"/>
        <c:baseTimeUnit val="days"/>
      </c:dateAx>
      <c:valAx>
        <c:axId val="1684115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684097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419099</xdr:colOff>
      <xdr:row>112</xdr:row>
      <xdr:rowOff>9525</xdr:rowOff>
    </xdr:from>
    <xdr:to>
      <xdr:col>22</xdr:col>
      <xdr:colOff>752475</xdr:colOff>
      <xdr:row>144</xdr:row>
      <xdr:rowOff>85725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98A7C78-FD92-41D6-9FA8-5B1EC94905B7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13</xdr:col>
      <xdr:colOff>419100</xdr:colOff>
      <xdr:row>145</xdr:row>
      <xdr:rowOff>104774</xdr:rowOff>
    </xdr:from>
    <xdr:to>
      <xdr:col>23</xdr:col>
      <xdr:colOff>19050</xdr:colOff>
      <xdr:row>177</xdr:row>
      <xdr:rowOff>9525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88236FD3-7826-4FB0-973E-605A9E0598DA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22</xdr:col>
      <xdr:colOff>28574</xdr:colOff>
      <xdr:row>36</xdr:row>
      <xdr:rowOff>104775</xdr:rowOff>
    </xdr:to>
    <xdr:graphicFrame macro="">
      <xdr:nvGraphicFramePr>
        <xdr:cNvPr id="2" name="Graphique 7">
          <a:extLst>
            <a:ext uri="{FF2B5EF4-FFF2-40B4-BE49-F238E27FC236}">
              <a16:creationId xmlns:a16="http://schemas.microsoft.com/office/drawing/2014/main" id="{3B906687-3BC5-48A4-8D12-FF28C0DDF065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oneCell">
    <xdr:from>
      <xdr:col>0</xdr:col>
      <xdr:colOff>0</xdr:colOff>
      <xdr:row>43</xdr:row>
      <xdr:rowOff>0</xdr:rowOff>
    </xdr:from>
    <xdr:to>
      <xdr:col>13</xdr:col>
      <xdr:colOff>303524</xdr:colOff>
      <xdr:row>63</xdr:row>
      <xdr:rowOff>66262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F1F5F24F-8ED9-CBCF-BBEF-E403278ECF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6962775"/>
          <a:ext cx="10209524" cy="330476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400050</xdr:colOff>
      <xdr:row>1</xdr:row>
      <xdr:rowOff>66675</xdr:rowOff>
    </xdr:from>
    <xdr:to>
      <xdr:col>22</xdr:col>
      <xdr:colOff>28575</xdr:colOff>
      <xdr:row>40</xdr:row>
      <xdr:rowOff>0</xdr:rowOff>
    </xdr:to>
    <xdr:graphicFrame macro="">
      <xdr:nvGraphicFramePr>
        <xdr:cNvPr id="6532" name="Graphique 1">
          <a:extLst>
            <a:ext uri="{FF2B5EF4-FFF2-40B4-BE49-F238E27FC236}">
              <a16:creationId xmlns:a16="http://schemas.microsoft.com/office/drawing/2014/main" id="{76F8D23A-3451-41C8-BAF4-8A7EA5DA5C8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45</xdr:row>
      <xdr:rowOff>0</xdr:rowOff>
    </xdr:from>
    <xdr:to>
      <xdr:col>19</xdr:col>
      <xdr:colOff>761999</xdr:colOff>
      <xdr:row>74</xdr:row>
      <xdr:rowOff>9525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AF173CA3-59F6-4808-A116-472D2CD297C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 editAs="oneCell">
    <xdr:from>
      <xdr:col>1</xdr:col>
      <xdr:colOff>28575</xdr:colOff>
      <xdr:row>76</xdr:row>
      <xdr:rowOff>9525</xdr:rowOff>
    </xdr:from>
    <xdr:to>
      <xdr:col>14</xdr:col>
      <xdr:colOff>389242</xdr:colOff>
      <xdr:row>97</xdr:row>
      <xdr:rowOff>9100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FAAE703B-0779-53E0-6A4B-8BEBDE8036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90575" y="12315825"/>
          <a:ext cx="10266667" cy="3400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51"/>
  <sheetViews>
    <sheetView tabSelected="1" zoomScaleNormal="100" workbookViewId="0">
      <pane ySplit="3" topLeftCell="A144" activePane="bottomLeft" state="frozen"/>
      <selection pane="bottomLeft" activeCell="A152" sqref="A152"/>
    </sheetView>
  </sheetViews>
  <sheetFormatPr baseColWidth="10" defaultRowHeight="12.75" x14ac:dyDescent="0.2"/>
  <cols>
    <col min="1" max="1" width="12" style="3" bestFit="1" customWidth="1"/>
    <col min="2" max="2" width="8.28515625" style="6" customWidth="1"/>
    <col min="3" max="3" width="12.42578125" style="5" customWidth="1"/>
    <col min="4" max="4" width="9.140625" style="4" bestFit="1" customWidth="1"/>
    <col min="5" max="5" width="9.42578125" style="8" customWidth="1"/>
    <col min="6" max="6" width="9.85546875" style="8" customWidth="1"/>
    <col min="7" max="7" width="8.140625" style="1" bestFit="1" customWidth="1"/>
    <col min="8" max="8" width="8" style="1" bestFit="1" customWidth="1"/>
    <col min="9" max="9" width="9" style="1" customWidth="1"/>
    <col min="10" max="10" width="9.7109375" style="1" customWidth="1"/>
    <col min="11" max="11" width="7.5703125" style="42" customWidth="1"/>
    <col min="12" max="12" width="6.28515625" style="6" bestFit="1" customWidth="1"/>
    <col min="13" max="13" width="8.28515625" style="12" bestFit="1" customWidth="1"/>
    <col min="14" max="14" width="16.28515625" customWidth="1"/>
  </cols>
  <sheetData>
    <row r="1" spans="1:13" ht="25.5" customHeight="1" thickBot="1" x14ac:dyDescent="0.25">
      <c r="A1" s="16"/>
      <c r="B1" s="24"/>
      <c r="K1" s="13"/>
      <c r="L1" s="14"/>
    </row>
    <row r="2" spans="1:13" s="7" customFormat="1" ht="26.25" customHeight="1" thickBot="1" x14ac:dyDescent="0.25">
      <c r="A2" s="9" t="s">
        <v>0</v>
      </c>
      <c r="B2" s="25" t="s">
        <v>3</v>
      </c>
      <c r="C2" s="10" t="s">
        <v>1</v>
      </c>
      <c r="D2" s="11" t="s">
        <v>8</v>
      </c>
      <c r="E2" s="19" t="s">
        <v>2</v>
      </c>
      <c r="F2" s="19" t="s">
        <v>7</v>
      </c>
      <c r="G2" s="48" t="s">
        <v>1</v>
      </c>
      <c r="H2" s="49"/>
      <c r="I2" s="49"/>
      <c r="J2" s="49"/>
      <c r="K2" s="49"/>
      <c r="L2" s="46" t="s">
        <v>2</v>
      </c>
      <c r="M2" s="45" t="s">
        <v>7</v>
      </c>
    </row>
    <row r="3" spans="1:13" s="41" customFormat="1" ht="41.25" customHeight="1" x14ac:dyDescent="0.2">
      <c r="A3" s="33"/>
      <c r="B3" s="34"/>
      <c r="C3" s="35"/>
      <c r="D3" s="36"/>
      <c r="E3" s="37"/>
      <c r="F3" s="37"/>
      <c r="G3" s="38" t="s">
        <v>4</v>
      </c>
      <c r="H3" s="38" t="s">
        <v>5</v>
      </c>
      <c r="I3" s="47" t="s">
        <v>11</v>
      </c>
      <c r="J3" s="38" t="s">
        <v>9</v>
      </c>
      <c r="K3" s="44" t="s">
        <v>6</v>
      </c>
      <c r="L3" s="39" t="s">
        <v>10</v>
      </c>
      <c r="M3" s="40" t="s">
        <v>12</v>
      </c>
    </row>
    <row r="4" spans="1:13" x14ac:dyDescent="0.2">
      <c r="A4" s="3">
        <v>43836</v>
      </c>
      <c r="B4" s="6">
        <v>7</v>
      </c>
      <c r="C4" s="5">
        <v>26021</v>
      </c>
      <c r="D4" s="4">
        <v>26647</v>
      </c>
      <c r="E4" s="8">
        <v>379.28</v>
      </c>
      <c r="F4" s="8">
        <v>28546.7</v>
      </c>
      <c r="J4" s="2"/>
      <c r="K4" s="43"/>
      <c r="L4" s="14"/>
    </row>
    <row r="5" spans="1:13" x14ac:dyDescent="0.2">
      <c r="A5" s="3">
        <v>43843</v>
      </c>
      <c r="B5" s="6">
        <f t="shared" ref="B5:B36" si="0">A5-A4</f>
        <v>7</v>
      </c>
      <c r="C5" s="5">
        <v>26072.3</v>
      </c>
      <c r="D5" s="4">
        <v>26691</v>
      </c>
      <c r="E5" s="8">
        <v>380.97</v>
      </c>
      <c r="F5" s="20">
        <v>28627.42</v>
      </c>
      <c r="G5" s="1">
        <f t="shared" ref="G5:G36" si="1">C5-C4</f>
        <v>51.299999999999272</v>
      </c>
      <c r="H5" s="1">
        <f t="shared" ref="H5:H36" si="2">D5-D4</f>
        <v>44</v>
      </c>
      <c r="I5" s="1">
        <f t="shared" ref="I5:I36" si="3">G5/B5</f>
        <v>7.3285714285713244</v>
      </c>
      <c r="J5" s="2">
        <f t="shared" ref="J5:J36" si="4">H5/B5</f>
        <v>6.2857142857142856</v>
      </c>
      <c r="K5" s="43">
        <f t="shared" ref="K5:K36" si="5">I5+J5</f>
        <v>13.614285714285611</v>
      </c>
      <c r="L5" s="14">
        <f t="shared" ref="L5:L36" si="6">(E5-E4)*1000/B5</f>
        <v>241.42857142857923</v>
      </c>
      <c r="M5" s="12">
        <f t="shared" ref="M5:M36" si="7">(F5-F4)/B5</f>
        <v>11.531428571428219</v>
      </c>
    </row>
    <row r="6" spans="1:13" x14ac:dyDescent="0.2">
      <c r="A6" s="3">
        <v>43850</v>
      </c>
      <c r="B6" s="6">
        <f t="shared" si="0"/>
        <v>7</v>
      </c>
      <c r="C6" s="5">
        <v>26112</v>
      </c>
      <c r="D6" s="4">
        <v>26729</v>
      </c>
      <c r="E6" s="8">
        <v>382.47</v>
      </c>
      <c r="F6" s="8">
        <v>28709.3</v>
      </c>
      <c r="G6" s="1">
        <f t="shared" si="1"/>
        <v>39.700000000000728</v>
      </c>
      <c r="H6" s="1">
        <f t="shared" si="2"/>
        <v>38</v>
      </c>
      <c r="I6" s="1">
        <f t="shared" si="3"/>
        <v>5.6714285714286756</v>
      </c>
      <c r="J6" s="2">
        <f t="shared" si="4"/>
        <v>5.4285714285714288</v>
      </c>
      <c r="K6" s="43">
        <f t="shared" si="5"/>
        <v>11.100000000000104</v>
      </c>
      <c r="L6" s="14">
        <f t="shared" si="6"/>
        <v>214.28571428571428</v>
      </c>
      <c r="M6" s="12">
        <f t="shared" si="7"/>
        <v>11.697142857143003</v>
      </c>
    </row>
    <row r="7" spans="1:13" x14ac:dyDescent="0.2">
      <c r="A7" s="3">
        <v>43857</v>
      </c>
      <c r="B7" s="6">
        <f t="shared" si="0"/>
        <v>7</v>
      </c>
      <c r="C7" s="5">
        <v>26172</v>
      </c>
      <c r="D7" s="4">
        <v>26777</v>
      </c>
      <c r="E7" s="8">
        <v>384.18</v>
      </c>
      <c r="F7" s="8">
        <v>28813.7</v>
      </c>
      <c r="G7" s="1">
        <f t="shared" si="1"/>
        <v>60</v>
      </c>
      <c r="H7" s="1">
        <f t="shared" si="2"/>
        <v>48</v>
      </c>
      <c r="I7" s="1">
        <f t="shared" si="3"/>
        <v>8.5714285714285712</v>
      </c>
      <c r="J7" s="2">
        <f t="shared" si="4"/>
        <v>6.8571428571428568</v>
      </c>
      <c r="K7" s="43">
        <f t="shared" si="5"/>
        <v>15.428571428571427</v>
      </c>
      <c r="L7" s="14">
        <f t="shared" si="6"/>
        <v>244.28571428571135</v>
      </c>
      <c r="M7" s="12">
        <f t="shared" si="7"/>
        <v>14.914285714285922</v>
      </c>
    </row>
    <row r="8" spans="1:13" x14ac:dyDescent="0.2">
      <c r="A8" s="3">
        <v>43864</v>
      </c>
      <c r="B8" s="6">
        <f t="shared" si="0"/>
        <v>7</v>
      </c>
      <c r="C8" s="5">
        <v>26225</v>
      </c>
      <c r="D8" s="4">
        <v>26824</v>
      </c>
      <c r="E8" s="8">
        <v>385.93</v>
      </c>
      <c r="F8" s="8">
        <v>28888.9</v>
      </c>
      <c r="G8" s="1">
        <f t="shared" si="1"/>
        <v>53</v>
      </c>
      <c r="H8" s="1">
        <f t="shared" si="2"/>
        <v>47</v>
      </c>
      <c r="I8" s="1">
        <f t="shared" si="3"/>
        <v>7.5714285714285712</v>
      </c>
      <c r="J8" s="2">
        <f t="shared" si="4"/>
        <v>6.7142857142857144</v>
      </c>
      <c r="K8" s="43">
        <f t="shared" si="5"/>
        <v>14.285714285714285</v>
      </c>
      <c r="L8" s="14">
        <f t="shared" si="6"/>
        <v>250</v>
      </c>
      <c r="M8" s="12">
        <f t="shared" si="7"/>
        <v>10.742857142857247</v>
      </c>
    </row>
    <row r="9" spans="1:13" x14ac:dyDescent="0.2">
      <c r="A9" s="3">
        <v>43872</v>
      </c>
      <c r="B9" s="6">
        <f t="shared" si="0"/>
        <v>8</v>
      </c>
      <c r="C9" s="5">
        <v>26278</v>
      </c>
      <c r="D9" s="4">
        <v>26870</v>
      </c>
      <c r="E9" s="8">
        <v>387.37</v>
      </c>
      <c r="F9" s="8">
        <v>28984.5</v>
      </c>
      <c r="G9" s="1">
        <f t="shared" si="1"/>
        <v>53</v>
      </c>
      <c r="H9" s="1">
        <f t="shared" si="2"/>
        <v>46</v>
      </c>
      <c r="I9" s="1">
        <f t="shared" si="3"/>
        <v>6.625</v>
      </c>
      <c r="J9" s="2">
        <f t="shared" si="4"/>
        <v>5.75</v>
      </c>
      <c r="K9" s="43">
        <f t="shared" si="5"/>
        <v>12.375</v>
      </c>
      <c r="L9" s="14">
        <f t="shared" si="6"/>
        <v>179.99999999999972</v>
      </c>
      <c r="M9" s="12">
        <f t="shared" si="7"/>
        <v>11.949999999999818</v>
      </c>
    </row>
    <row r="10" spans="1:13" x14ac:dyDescent="0.2">
      <c r="A10" s="3">
        <v>43885</v>
      </c>
      <c r="B10" s="6">
        <f t="shared" si="0"/>
        <v>13</v>
      </c>
      <c r="C10" s="5">
        <v>26353</v>
      </c>
      <c r="D10" s="4">
        <v>26956</v>
      </c>
      <c r="E10" s="8">
        <v>390.05</v>
      </c>
      <c r="F10" s="8">
        <v>29131.7</v>
      </c>
      <c r="G10" s="1">
        <f t="shared" si="1"/>
        <v>75</v>
      </c>
      <c r="H10" s="1">
        <f t="shared" si="2"/>
        <v>86</v>
      </c>
      <c r="I10" s="1">
        <f t="shared" si="3"/>
        <v>5.7692307692307692</v>
      </c>
      <c r="J10" s="2">
        <f t="shared" si="4"/>
        <v>6.615384615384615</v>
      </c>
      <c r="K10" s="43">
        <f t="shared" si="5"/>
        <v>12.384615384615383</v>
      </c>
      <c r="L10" s="14">
        <f t="shared" si="6"/>
        <v>206.15384615384667</v>
      </c>
      <c r="M10" s="12">
        <f t="shared" si="7"/>
        <v>11.323076923076979</v>
      </c>
    </row>
    <row r="11" spans="1:13" x14ac:dyDescent="0.2">
      <c r="A11" s="3">
        <v>43892</v>
      </c>
      <c r="B11" s="6">
        <f t="shared" si="0"/>
        <v>7</v>
      </c>
      <c r="C11" s="5">
        <v>26398</v>
      </c>
      <c r="D11" s="4">
        <v>27000</v>
      </c>
      <c r="E11" s="8">
        <v>391.5</v>
      </c>
      <c r="F11" s="8">
        <v>29221.200000000001</v>
      </c>
      <c r="G11" s="1">
        <f t="shared" si="1"/>
        <v>45</v>
      </c>
      <c r="H11" s="1">
        <f t="shared" si="2"/>
        <v>44</v>
      </c>
      <c r="I11" s="1">
        <f t="shared" si="3"/>
        <v>6.4285714285714288</v>
      </c>
      <c r="J11" s="2">
        <f t="shared" si="4"/>
        <v>6.2857142857142856</v>
      </c>
      <c r="K11" s="43">
        <f t="shared" si="5"/>
        <v>12.714285714285715</v>
      </c>
      <c r="L11" s="14">
        <f t="shared" si="6"/>
        <v>207.14285714285552</v>
      </c>
      <c r="M11" s="12">
        <f t="shared" si="7"/>
        <v>12.785714285714286</v>
      </c>
    </row>
    <row r="12" spans="1:13" x14ac:dyDescent="0.2">
      <c r="A12" s="3">
        <v>43899</v>
      </c>
      <c r="B12" s="6">
        <f t="shared" si="0"/>
        <v>7</v>
      </c>
      <c r="C12" s="5">
        <v>26445</v>
      </c>
      <c r="D12" s="4">
        <v>27043</v>
      </c>
      <c r="E12" s="8">
        <v>392.83</v>
      </c>
      <c r="F12" s="8">
        <v>29304</v>
      </c>
      <c r="G12" s="1">
        <f t="shared" si="1"/>
        <v>47</v>
      </c>
      <c r="H12" s="1">
        <f t="shared" si="2"/>
        <v>43</v>
      </c>
      <c r="I12" s="1">
        <f t="shared" si="3"/>
        <v>6.7142857142857144</v>
      </c>
      <c r="J12" s="2">
        <f t="shared" si="4"/>
        <v>6.1428571428571432</v>
      </c>
      <c r="K12" s="43">
        <f t="shared" si="5"/>
        <v>12.857142857142858</v>
      </c>
      <c r="L12" s="14">
        <f t="shared" si="6"/>
        <v>189.99999999999773</v>
      </c>
      <c r="M12" s="12">
        <f t="shared" si="7"/>
        <v>11.828571428571324</v>
      </c>
    </row>
    <row r="13" spans="1:13" x14ac:dyDescent="0.2">
      <c r="A13" s="3">
        <v>43906</v>
      </c>
      <c r="B13" s="6">
        <f t="shared" si="0"/>
        <v>7</v>
      </c>
      <c r="C13" s="5">
        <v>26500</v>
      </c>
      <c r="D13" s="4">
        <v>27090</v>
      </c>
      <c r="E13" s="8">
        <v>394.57</v>
      </c>
      <c r="F13" s="8">
        <v>29372</v>
      </c>
      <c r="G13" s="1">
        <f t="shared" si="1"/>
        <v>55</v>
      </c>
      <c r="H13" s="1">
        <f t="shared" si="2"/>
        <v>47</v>
      </c>
      <c r="I13" s="1">
        <f t="shared" si="3"/>
        <v>7.8571428571428568</v>
      </c>
      <c r="J13" s="2">
        <f t="shared" si="4"/>
        <v>6.7142857142857144</v>
      </c>
      <c r="K13" s="43">
        <f t="shared" si="5"/>
        <v>14.571428571428571</v>
      </c>
      <c r="L13" s="14">
        <f t="shared" si="6"/>
        <v>248.57142857142986</v>
      </c>
      <c r="M13" s="12">
        <f t="shared" si="7"/>
        <v>9.7142857142857135</v>
      </c>
    </row>
    <row r="14" spans="1:13" x14ac:dyDescent="0.2">
      <c r="A14" s="3">
        <v>43913</v>
      </c>
      <c r="B14" s="6">
        <f t="shared" si="0"/>
        <v>7</v>
      </c>
      <c r="C14" s="5">
        <v>26556</v>
      </c>
      <c r="D14" s="4">
        <v>27136</v>
      </c>
      <c r="E14" s="8">
        <v>396.02</v>
      </c>
      <c r="F14" s="8">
        <v>29439.4</v>
      </c>
      <c r="G14" s="1">
        <f t="shared" si="1"/>
        <v>56</v>
      </c>
      <c r="H14" s="1">
        <f t="shared" si="2"/>
        <v>46</v>
      </c>
      <c r="I14" s="1">
        <f t="shared" si="3"/>
        <v>8</v>
      </c>
      <c r="J14" s="2">
        <f t="shared" si="4"/>
        <v>6.5714285714285712</v>
      </c>
      <c r="K14" s="43">
        <f t="shared" si="5"/>
        <v>14.571428571428571</v>
      </c>
      <c r="L14" s="14">
        <f t="shared" si="6"/>
        <v>207.14285714285552</v>
      </c>
      <c r="M14" s="12">
        <f t="shared" si="7"/>
        <v>9.6285714285716359</v>
      </c>
    </row>
    <row r="15" spans="1:13" x14ac:dyDescent="0.2">
      <c r="A15" s="3">
        <v>43920</v>
      </c>
      <c r="B15" s="6">
        <f t="shared" si="0"/>
        <v>7</v>
      </c>
      <c r="C15" s="5">
        <v>26610</v>
      </c>
      <c r="D15" s="4">
        <v>27181</v>
      </c>
      <c r="E15" s="8">
        <v>397.6</v>
      </c>
      <c r="F15" s="8">
        <v>29517.1</v>
      </c>
      <c r="G15" s="1">
        <f t="shared" si="1"/>
        <v>54</v>
      </c>
      <c r="H15" s="1">
        <f t="shared" si="2"/>
        <v>45</v>
      </c>
      <c r="I15" s="1">
        <f t="shared" si="3"/>
        <v>7.7142857142857144</v>
      </c>
      <c r="J15" s="2">
        <f t="shared" si="4"/>
        <v>6.4285714285714288</v>
      </c>
      <c r="K15" s="43">
        <f t="shared" si="5"/>
        <v>14.142857142857142</v>
      </c>
      <c r="L15" s="14">
        <f t="shared" si="6"/>
        <v>225.71428571429155</v>
      </c>
      <c r="M15" s="12">
        <f t="shared" si="7"/>
        <v>11.099999999999584</v>
      </c>
    </row>
    <row r="16" spans="1:13" x14ac:dyDescent="0.2">
      <c r="A16" s="3">
        <v>43927</v>
      </c>
      <c r="B16" s="6">
        <f t="shared" si="0"/>
        <v>7</v>
      </c>
      <c r="C16" s="5">
        <v>26665</v>
      </c>
      <c r="D16" s="4">
        <v>27225</v>
      </c>
      <c r="E16" s="8">
        <v>399.31</v>
      </c>
      <c r="F16" s="8">
        <v>29585.200000000001</v>
      </c>
      <c r="G16" s="1">
        <f t="shared" si="1"/>
        <v>55</v>
      </c>
      <c r="H16" s="1">
        <f t="shared" si="2"/>
        <v>44</v>
      </c>
      <c r="I16" s="1">
        <f t="shared" si="3"/>
        <v>7.8571428571428568</v>
      </c>
      <c r="J16" s="2">
        <f t="shared" si="4"/>
        <v>6.2857142857142856</v>
      </c>
      <c r="K16" s="43">
        <f t="shared" si="5"/>
        <v>14.142857142857142</v>
      </c>
      <c r="L16" s="14">
        <f t="shared" si="6"/>
        <v>244.28571428571135</v>
      </c>
      <c r="M16" s="12">
        <f t="shared" si="7"/>
        <v>9.7285714285717404</v>
      </c>
    </row>
    <row r="17" spans="1:13" x14ac:dyDescent="0.2">
      <c r="A17" s="3">
        <v>43934</v>
      </c>
      <c r="B17" s="6">
        <f t="shared" si="0"/>
        <v>7</v>
      </c>
      <c r="C17" s="5">
        <v>26716</v>
      </c>
      <c r="D17" s="4">
        <v>27265</v>
      </c>
      <c r="E17" s="8">
        <v>401.31</v>
      </c>
      <c r="F17" s="8">
        <v>29612.1</v>
      </c>
      <c r="G17" s="1">
        <f t="shared" si="1"/>
        <v>51</v>
      </c>
      <c r="H17" s="1">
        <f t="shared" si="2"/>
        <v>40</v>
      </c>
      <c r="I17" s="1">
        <f t="shared" si="3"/>
        <v>7.2857142857142856</v>
      </c>
      <c r="J17" s="2">
        <f t="shared" si="4"/>
        <v>5.7142857142857144</v>
      </c>
      <c r="K17" s="43">
        <f t="shared" si="5"/>
        <v>13</v>
      </c>
      <c r="L17" s="14">
        <f t="shared" si="6"/>
        <v>285.71428571428572</v>
      </c>
      <c r="M17" s="12">
        <f t="shared" si="7"/>
        <v>3.8428571428568312</v>
      </c>
    </row>
    <row r="18" spans="1:13" x14ac:dyDescent="0.2">
      <c r="A18" s="3">
        <v>43941</v>
      </c>
      <c r="B18" s="6">
        <f t="shared" si="0"/>
        <v>7</v>
      </c>
      <c r="C18" s="5">
        <v>26765</v>
      </c>
      <c r="D18" s="4">
        <v>27308</v>
      </c>
      <c r="E18" s="8">
        <v>402.93</v>
      </c>
      <c r="F18" s="8">
        <v>29650.3</v>
      </c>
      <c r="G18" s="1">
        <f t="shared" si="1"/>
        <v>49</v>
      </c>
      <c r="H18" s="1">
        <f t="shared" si="2"/>
        <v>43</v>
      </c>
      <c r="I18" s="1">
        <f t="shared" si="3"/>
        <v>7</v>
      </c>
      <c r="J18" s="2">
        <f t="shared" si="4"/>
        <v>6.1428571428571432</v>
      </c>
      <c r="K18" s="43">
        <f t="shared" si="5"/>
        <v>13.142857142857142</v>
      </c>
      <c r="L18" s="14">
        <f t="shared" si="6"/>
        <v>231.42857142857207</v>
      </c>
      <c r="M18" s="12">
        <f t="shared" si="7"/>
        <v>5.4571428571429612</v>
      </c>
    </row>
    <row r="19" spans="1:13" x14ac:dyDescent="0.2">
      <c r="A19" s="3">
        <v>43948</v>
      </c>
      <c r="B19" s="6">
        <f t="shared" si="0"/>
        <v>7</v>
      </c>
      <c r="C19" s="5">
        <v>26816</v>
      </c>
      <c r="D19" s="4">
        <v>27349</v>
      </c>
      <c r="E19" s="20">
        <v>404.75</v>
      </c>
      <c r="F19" s="8">
        <v>29675.9</v>
      </c>
      <c r="G19" s="1">
        <f t="shared" si="1"/>
        <v>51</v>
      </c>
      <c r="H19" s="1">
        <f t="shared" si="2"/>
        <v>41</v>
      </c>
      <c r="I19" s="1">
        <f t="shared" si="3"/>
        <v>7.2857142857142856</v>
      </c>
      <c r="J19" s="2">
        <f t="shared" si="4"/>
        <v>5.8571428571428568</v>
      </c>
      <c r="K19" s="43">
        <f t="shared" si="5"/>
        <v>13.142857142857142</v>
      </c>
      <c r="L19" s="14">
        <f t="shared" si="6"/>
        <v>259.99999999999903</v>
      </c>
      <c r="M19" s="12">
        <f t="shared" si="7"/>
        <v>3.6571428571431688</v>
      </c>
    </row>
    <row r="20" spans="1:13" x14ac:dyDescent="0.2">
      <c r="A20" s="3">
        <v>43955</v>
      </c>
      <c r="B20" s="6">
        <f t="shared" si="0"/>
        <v>7</v>
      </c>
      <c r="C20" s="5">
        <v>26870</v>
      </c>
      <c r="D20" s="4">
        <v>27389</v>
      </c>
      <c r="E20" s="8">
        <v>406.37</v>
      </c>
      <c r="F20" s="8">
        <v>29712.7</v>
      </c>
      <c r="G20" s="1">
        <f t="shared" si="1"/>
        <v>54</v>
      </c>
      <c r="H20" s="1">
        <f t="shared" si="2"/>
        <v>40</v>
      </c>
      <c r="I20" s="1">
        <f t="shared" si="3"/>
        <v>7.7142857142857144</v>
      </c>
      <c r="J20" s="2">
        <f t="shared" si="4"/>
        <v>5.7142857142857144</v>
      </c>
      <c r="K20" s="43">
        <f t="shared" si="5"/>
        <v>13.428571428571429</v>
      </c>
      <c r="L20" s="14">
        <f t="shared" si="6"/>
        <v>231.42857142857207</v>
      </c>
      <c r="M20" s="12">
        <f t="shared" si="7"/>
        <v>5.2571428571427532</v>
      </c>
    </row>
    <row r="21" spans="1:13" x14ac:dyDescent="0.2">
      <c r="A21" s="3">
        <v>43962</v>
      </c>
      <c r="B21" s="6">
        <f t="shared" si="0"/>
        <v>7</v>
      </c>
      <c r="C21" s="5">
        <v>26916</v>
      </c>
      <c r="D21" s="4">
        <v>27424</v>
      </c>
      <c r="E21" s="8">
        <v>407.62</v>
      </c>
      <c r="F21" s="8">
        <v>29737.599999999999</v>
      </c>
      <c r="G21" s="1">
        <f t="shared" si="1"/>
        <v>46</v>
      </c>
      <c r="H21" s="1">
        <f t="shared" si="2"/>
        <v>35</v>
      </c>
      <c r="I21" s="1">
        <f t="shared" si="3"/>
        <v>6.5714285714285712</v>
      </c>
      <c r="J21" s="2">
        <f t="shared" si="4"/>
        <v>5</v>
      </c>
      <c r="K21" s="43">
        <f t="shared" si="5"/>
        <v>11.571428571428571</v>
      </c>
      <c r="L21" s="14">
        <f t="shared" si="6"/>
        <v>178.57142857142858</v>
      </c>
      <c r="M21" s="12">
        <f t="shared" si="7"/>
        <v>3.5571428571425452</v>
      </c>
    </row>
    <row r="22" spans="1:13" x14ac:dyDescent="0.2">
      <c r="A22" s="3">
        <v>43969</v>
      </c>
      <c r="B22" s="6">
        <f t="shared" si="0"/>
        <v>7</v>
      </c>
      <c r="C22" s="5">
        <v>26965</v>
      </c>
      <c r="D22" s="4">
        <v>27461</v>
      </c>
      <c r="E22" s="8">
        <v>409.05</v>
      </c>
      <c r="F22" s="8">
        <v>29774.9</v>
      </c>
      <c r="G22" s="1">
        <f t="shared" si="1"/>
        <v>49</v>
      </c>
      <c r="H22" s="1">
        <f t="shared" si="2"/>
        <v>37</v>
      </c>
      <c r="I22" s="1">
        <f t="shared" si="3"/>
        <v>7</v>
      </c>
      <c r="J22" s="2">
        <f t="shared" si="4"/>
        <v>5.2857142857142856</v>
      </c>
      <c r="K22" s="43">
        <f t="shared" si="5"/>
        <v>12.285714285714285</v>
      </c>
      <c r="L22" s="14">
        <f t="shared" si="6"/>
        <v>204.28571428571527</v>
      </c>
      <c r="M22" s="12">
        <f t="shared" si="7"/>
        <v>5.328571428571844</v>
      </c>
    </row>
    <row r="23" spans="1:13" x14ac:dyDescent="0.2">
      <c r="A23" s="3">
        <v>43976</v>
      </c>
      <c r="B23" s="6">
        <f t="shared" si="0"/>
        <v>7</v>
      </c>
      <c r="C23" s="5">
        <v>27008</v>
      </c>
      <c r="D23" s="4">
        <v>27496</v>
      </c>
      <c r="E23" s="8">
        <v>410.7</v>
      </c>
      <c r="F23" s="8">
        <v>29785.4</v>
      </c>
      <c r="G23" s="1">
        <f t="shared" si="1"/>
        <v>43</v>
      </c>
      <c r="H23" s="1">
        <f t="shared" si="2"/>
        <v>35</v>
      </c>
      <c r="I23" s="1">
        <f t="shared" si="3"/>
        <v>6.1428571428571432</v>
      </c>
      <c r="J23" s="2">
        <f t="shared" si="4"/>
        <v>5</v>
      </c>
      <c r="K23" s="43">
        <f t="shared" si="5"/>
        <v>11.142857142857142</v>
      </c>
      <c r="L23" s="14">
        <f t="shared" si="6"/>
        <v>235.71428571428245</v>
      </c>
      <c r="M23" s="12">
        <f t="shared" si="7"/>
        <v>1.5</v>
      </c>
    </row>
    <row r="24" spans="1:13" x14ac:dyDescent="0.2">
      <c r="A24" s="3">
        <v>43983</v>
      </c>
      <c r="B24" s="6">
        <f t="shared" si="0"/>
        <v>7</v>
      </c>
      <c r="C24" s="5">
        <v>27052</v>
      </c>
      <c r="D24" s="4">
        <v>27544</v>
      </c>
      <c r="E24" s="8">
        <v>412.4</v>
      </c>
      <c r="F24" s="8">
        <v>29793.4</v>
      </c>
      <c r="G24" s="1">
        <f t="shared" si="1"/>
        <v>44</v>
      </c>
      <c r="H24" s="1">
        <f t="shared" si="2"/>
        <v>48</v>
      </c>
      <c r="I24" s="1">
        <f t="shared" si="3"/>
        <v>6.2857142857142856</v>
      </c>
      <c r="J24" s="2">
        <f t="shared" si="4"/>
        <v>6.8571428571428568</v>
      </c>
      <c r="K24" s="43">
        <f t="shared" si="5"/>
        <v>13.142857142857142</v>
      </c>
      <c r="L24" s="14">
        <f t="shared" si="6"/>
        <v>242.85714285714124</v>
      </c>
      <c r="M24" s="12">
        <f t="shared" si="7"/>
        <v>1.1428571428571428</v>
      </c>
    </row>
    <row r="25" spans="1:13" x14ac:dyDescent="0.2">
      <c r="A25" s="3">
        <v>43990</v>
      </c>
      <c r="B25" s="6">
        <f t="shared" si="0"/>
        <v>7</v>
      </c>
      <c r="C25" s="5">
        <v>27094</v>
      </c>
      <c r="D25" s="4">
        <v>27582</v>
      </c>
      <c r="E25" s="8">
        <v>414.06</v>
      </c>
      <c r="F25" s="8">
        <v>29809</v>
      </c>
      <c r="G25" s="1">
        <f t="shared" si="1"/>
        <v>42</v>
      </c>
      <c r="H25" s="1">
        <f t="shared" si="2"/>
        <v>38</v>
      </c>
      <c r="I25" s="1">
        <f t="shared" si="3"/>
        <v>6</v>
      </c>
      <c r="J25" s="2">
        <f t="shared" si="4"/>
        <v>5.4285714285714288</v>
      </c>
      <c r="K25" s="43">
        <f t="shared" si="5"/>
        <v>11.428571428571429</v>
      </c>
      <c r="L25" s="14">
        <f t="shared" si="6"/>
        <v>237.14285714286072</v>
      </c>
      <c r="M25" s="12">
        <f t="shared" si="7"/>
        <v>2.2285714285712208</v>
      </c>
    </row>
    <row r="26" spans="1:13" x14ac:dyDescent="0.2">
      <c r="A26" s="3">
        <v>43997</v>
      </c>
      <c r="B26" s="6">
        <f t="shared" si="0"/>
        <v>7</v>
      </c>
      <c r="C26" s="5">
        <v>27139</v>
      </c>
      <c r="D26" s="4">
        <v>27624</v>
      </c>
      <c r="E26" s="8">
        <v>415.73</v>
      </c>
      <c r="F26" s="8">
        <v>29830.1</v>
      </c>
      <c r="G26" s="1">
        <f t="shared" si="1"/>
        <v>45</v>
      </c>
      <c r="H26" s="1">
        <f t="shared" si="2"/>
        <v>42</v>
      </c>
      <c r="I26" s="1">
        <f t="shared" si="3"/>
        <v>6.4285714285714288</v>
      </c>
      <c r="J26" s="2">
        <f t="shared" si="4"/>
        <v>6</v>
      </c>
      <c r="K26" s="43">
        <f t="shared" si="5"/>
        <v>12.428571428571429</v>
      </c>
      <c r="L26" s="14">
        <f t="shared" si="6"/>
        <v>238.57142857143086</v>
      </c>
      <c r="M26" s="12">
        <f t="shared" si="7"/>
        <v>3.0142857142855064</v>
      </c>
    </row>
    <row r="27" spans="1:13" x14ac:dyDescent="0.2">
      <c r="A27" s="3">
        <v>44004</v>
      </c>
      <c r="B27" s="6">
        <f t="shared" si="0"/>
        <v>7</v>
      </c>
      <c r="C27" s="5">
        <v>27181</v>
      </c>
      <c r="D27" s="4">
        <v>27663</v>
      </c>
      <c r="E27" s="8">
        <v>417.62</v>
      </c>
      <c r="F27" s="8">
        <v>29835.7</v>
      </c>
      <c r="G27" s="1">
        <f t="shared" si="1"/>
        <v>42</v>
      </c>
      <c r="H27" s="1">
        <f t="shared" si="2"/>
        <v>39</v>
      </c>
      <c r="I27" s="1">
        <f t="shared" si="3"/>
        <v>6</v>
      </c>
      <c r="J27" s="2">
        <f t="shared" si="4"/>
        <v>5.5714285714285712</v>
      </c>
      <c r="K27" s="43">
        <f t="shared" si="5"/>
        <v>11.571428571428571</v>
      </c>
      <c r="L27" s="14">
        <f t="shared" si="6"/>
        <v>269.99999999999807</v>
      </c>
      <c r="M27" s="12">
        <f t="shared" si="7"/>
        <v>0.8000000000003118</v>
      </c>
    </row>
    <row r="28" spans="1:13" x14ac:dyDescent="0.2">
      <c r="A28" s="3">
        <v>44011</v>
      </c>
      <c r="B28" s="6">
        <f t="shared" si="0"/>
        <v>7</v>
      </c>
      <c r="C28" s="5">
        <v>27222</v>
      </c>
      <c r="D28" s="4">
        <v>27708</v>
      </c>
      <c r="E28" s="8">
        <v>419.28</v>
      </c>
      <c r="F28" s="8">
        <v>29840.400000000001</v>
      </c>
      <c r="G28" s="1">
        <f t="shared" si="1"/>
        <v>41</v>
      </c>
      <c r="H28" s="1">
        <f t="shared" si="2"/>
        <v>45</v>
      </c>
      <c r="I28" s="1">
        <f t="shared" si="3"/>
        <v>5.8571428571428568</v>
      </c>
      <c r="J28" s="2">
        <f t="shared" si="4"/>
        <v>6.4285714285714288</v>
      </c>
      <c r="K28" s="43">
        <f t="shared" si="5"/>
        <v>12.285714285714285</v>
      </c>
      <c r="L28" s="14">
        <f t="shared" si="6"/>
        <v>237.14285714285259</v>
      </c>
      <c r="M28" s="12">
        <f t="shared" si="7"/>
        <v>0.6714285714286754</v>
      </c>
    </row>
    <row r="29" spans="1:13" x14ac:dyDescent="0.2">
      <c r="A29" s="3">
        <v>44025</v>
      </c>
      <c r="B29" s="6">
        <f t="shared" si="0"/>
        <v>14</v>
      </c>
      <c r="C29" s="5">
        <v>27304</v>
      </c>
      <c r="D29" s="4">
        <v>27787</v>
      </c>
      <c r="E29" s="8">
        <v>421.57</v>
      </c>
      <c r="F29" s="8">
        <v>29853</v>
      </c>
      <c r="G29" s="1">
        <f t="shared" si="1"/>
        <v>82</v>
      </c>
      <c r="H29" s="1">
        <f t="shared" si="2"/>
        <v>79</v>
      </c>
      <c r="I29" s="1">
        <f t="shared" si="3"/>
        <v>5.8571428571428568</v>
      </c>
      <c r="J29" s="2">
        <f t="shared" si="4"/>
        <v>5.6428571428571432</v>
      </c>
      <c r="K29" s="43">
        <f t="shared" si="5"/>
        <v>11.5</v>
      </c>
      <c r="L29" s="14">
        <f t="shared" si="6"/>
        <v>163.57142857143003</v>
      </c>
      <c r="M29" s="12">
        <f t="shared" si="7"/>
        <v>0.89999999999989611</v>
      </c>
    </row>
    <row r="30" spans="1:13" x14ac:dyDescent="0.2">
      <c r="A30" s="3">
        <v>44034</v>
      </c>
      <c r="B30" s="6">
        <f t="shared" si="0"/>
        <v>9</v>
      </c>
      <c r="C30" s="5">
        <v>27378</v>
      </c>
      <c r="D30" s="4">
        <v>27838</v>
      </c>
      <c r="E30" s="8">
        <v>423.56</v>
      </c>
      <c r="F30" s="8">
        <v>29862</v>
      </c>
      <c r="G30" s="1">
        <f t="shared" si="1"/>
        <v>74</v>
      </c>
      <c r="H30" s="1">
        <f t="shared" si="2"/>
        <v>51</v>
      </c>
      <c r="I30" s="1">
        <f t="shared" si="3"/>
        <v>8.2222222222222214</v>
      </c>
      <c r="J30" s="2">
        <f t="shared" si="4"/>
        <v>5.666666666666667</v>
      </c>
      <c r="K30" s="43">
        <f t="shared" si="5"/>
        <v>13.888888888888889</v>
      </c>
      <c r="L30" s="14">
        <f t="shared" si="6"/>
        <v>221.11111111111211</v>
      </c>
      <c r="M30" s="12">
        <f t="shared" si="7"/>
        <v>1</v>
      </c>
    </row>
    <row r="31" spans="1:13" x14ac:dyDescent="0.2">
      <c r="A31" s="3">
        <v>44039</v>
      </c>
      <c r="B31" s="6">
        <f t="shared" si="0"/>
        <v>5</v>
      </c>
      <c r="C31" s="5">
        <v>27399</v>
      </c>
      <c r="D31" s="4">
        <v>27876</v>
      </c>
      <c r="E31" s="8">
        <v>424.68</v>
      </c>
      <c r="F31" s="8">
        <v>29865</v>
      </c>
      <c r="G31" s="1">
        <f t="shared" si="1"/>
        <v>21</v>
      </c>
      <c r="H31" s="1">
        <f t="shared" si="2"/>
        <v>38</v>
      </c>
      <c r="I31" s="1">
        <f t="shared" si="3"/>
        <v>4.2</v>
      </c>
      <c r="J31" s="2">
        <f t="shared" si="4"/>
        <v>7.6</v>
      </c>
      <c r="K31" s="43">
        <f t="shared" si="5"/>
        <v>11.8</v>
      </c>
      <c r="L31" s="14">
        <f t="shared" si="6"/>
        <v>224.00000000000091</v>
      </c>
      <c r="M31" s="12">
        <f t="shared" si="7"/>
        <v>0.6</v>
      </c>
    </row>
    <row r="32" spans="1:13" x14ac:dyDescent="0.2">
      <c r="A32" s="3">
        <v>44046</v>
      </c>
      <c r="B32" s="6">
        <f t="shared" si="0"/>
        <v>7</v>
      </c>
      <c r="C32" s="5">
        <v>27439</v>
      </c>
      <c r="D32" s="4">
        <v>27923</v>
      </c>
      <c r="E32" s="8">
        <v>426.32</v>
      </c>
      <c r="F32" s="8">
        <v>29870</v>
      </c>
      <c r="G32" s="1">
        <f t="shared" si="1"/>
        <v>40</v>
      </c>
      <c r="H32" s="1">
        <f t="shared" si="2"/>
        <v>47</v>
      </c>
      <c r="I32" s="1">
        <f t="shared" si="3"/>
        <v>5.7142857142857144</v>
      </c>
      <c r="J32" s="2">
        <f t="shared" si="4"/>
        <v>6.7142857142857144</v>
      </c>
      <c r="K32" s="43">
        <f t="shared" si="5"/>
        <v>12.428571428571429</v>
      </c>
      <c r="L32" s="14">
        <f t="shared" si="6"/>
        <v>234.28571428571234</v>
      </c>
      <c r="M32" s="12">
        <f t="shared" si="7"/>
        <v>0.7142857142857143</v>
      </c>
    </row>
    <row r="33" spans="1:13" x14ac:dyDescent="0.2">
      <c r="A33" s="3">
        <v>44054</v>
      </c>
      <c r="B33" s="6">
        <f t="shared" si="0"/>
        <v>8</v>
      </c>
      <c r="C33" s="5">
        <v>27486</v>
      </c>
      <c r="D33" s="4">
        <v>27975</v>
      </c>
      <c r="E33" s="8">
        <v>428.25</v>
      </c>
      <c r="F33" s="8">
        <v>29875</v>
      </c>
      <c r="G33" s="1">
        <f t="shared" si="1"/>
        <v>47</v>
      </c>
      <c r="H33" s="1">
        <f t="shared" si="2"/>
        <v>52</v>
      </c>
      <c r="I33" s="1">
        <f t="shared" si="3"/>
        <v>5.875</v>
      </c>
      <c r="J33" s="2">
        <f t="shared" si="4"/>
        <v>6.5</v>
      </c>
      <c r="K33" s="43">
        <f t="shared" si="5"/>
        <v>12.375</v>
      </c>
      <c r="L33" s="14">
        <f t="shared" si="6"/>
        <v>241.25000000000085</v>
      </c>
      <c r="M33" s="12">
        <f t="shared" si="7"/>
        <v>0.625</v>
      </c>
    </row>
    <row r="34" spans="1:13" x14ac:dyDescent="0.2">
      <c r="A34" s="3">
        <v>44060</v>
      </c>
      <c r="B34" s="6">
        <f t="shared" si="0"/>
        <v>6</v>
      </c>
      <c r="C34" s="5">
        <v>27523</v>
      </c>
      <c r="D34" s="4">
        <v>28013</v>
      </c>
      <c r="E34" s="8">
        <v>429.68</v>
      </c>
      <c r="F34" s="8">
        <v>29878</v>
      </c>
      <c r="G34" s="1">
        <f t="shared" si="1"/>
        <v>37</v>
      </c>
      <c r="H34" s="1">
        <f t="shared" si="2"/>
        <v>38</v>
      </c>
      <c r="I34" s="1">
        <f t="shared" si="3"/>
        <v>6.166666666666667</v>
      </c>
      <c r="J34" s="2">
        <f t="shared" si="4"/>
        <v>6.333333333333333</v>
      </c>
      <c r="K34" s="43">
        <f t="shared" si="5"/>
        <v>12.5</v>
      </c>
      <c r="L34" s="14">
        <f t="shared" si="6"/>
        <v>238.33333333333448</v>
      </c>
      <c r="M34" s="12">
        <f t="shared" si="7"/>
        <v>0.5</v>
      </c>
    </row>
    <row r="35" spans="1:13" x14ac:dyDescent="0.2">
      <c r="A35" s="3">
        <v>44073</v>
      </c>
      <c r="B35" s="6">
        <f t="shared" si="0"/>
        <v>13</v>
      </c>
      <c r="C35" s="5">
        <v>27610</v>
      </c>
      <c r="D35" s="4">
        <v>28107</v>
      </c>
      <c r="E35" s="8">
        <v>433</v>
      </c>
      <c r="F35" s="8">
        <v>29893</v>
      </c>
      <c r="G35" s="1">
        <f t="shared" si="1"/>
        <v>87</v>
      </c>
      <c r="H35" s="1">
        <f t="shared" si="2"/>
        <v>94</v>
      </c>
      <c r="I35" s="1">
        <f t="shared" si="3"/>
        <v>6.6923076923076925</v>
      </c>
      <c r="J35" s="2">
        <f t="shared" si="4"/>
        <v>7.2307692307692308</v>
      </c>
      <c r="K35" s="43">
        <f t="shared" si="5"/>
        <v>13.923076923076923</v>
      </c>
      <c r="L35" s="14">
        <f t="shared" si="6"/>
        <v>255.38461538461485</v>
      </c>
      <c r="M35" s="12">
        <f t="shared" si="7"/>
        <v>1.1538461538461537</v>
      </c>
    </row>
    <row r="36" spans="1:13" x14ac:dyDescent="0.2">
      <c r="A36" s="3">
        <v>44088</v>
      </c>
      <c r="B36" s="6">
        <f t="shared" si="0"/>
        <v>15</v>
      </c>
      <c r="C36" s="5">
        <v>27702</v>
      </c>
      <c r="D36" s="4">
        <v>28201</v>
      </c>
      <c r="E36" s="8">
        <v>436.58</v>
      </c>
      <c r="F36" s="8">
        <v>29928</v>
      </c>
      <c r="G36" s="1">
        <f t="shared" si="1"/>
        <v>92</v>
      </c>
      <c r="H36" s="1">
        <f t="shared" si="2"/>
        <v>94</v>
      </c>
      <c r="I36" s="1">
        <f t="shared" si="3"/>
        <v>6.1333333333333337</v>
      </c>
      <c r="J36" s="2">
        <f t="shared" si="4"/>
        <v>6.2666666666666666</v>
      </c>
      <c r="K36" s="43">
        <f t="shared" si="5"/>
        <v>12.4</v>
      </c>
      <c r="L36" s="14">
        <f t="shared" si="6"/>
        <v>238.66666666666561</v>
      </c>
      <c r="M36" s="12">
        <f t="shared" si="7"/>
        <v>2.3333333333333335</v>
      </c>
    </row>
    <row r="37" spans="1:13" x14ac:dyDescent="0.2">
      <c r="A37" s="3">
        <v>44095</v>
      </c>
      <c r="B37" s="6">
        <f t="shared" ref="B37:B68" si="8">A37-A36</f>
        <v>7</v>
      </c>
      <c r="C37" s="5">
        <v>27752</v>
      </c>
      <c r="D37" s="4">
        <v>28245</v>
      </c>
      <c r="E37" s="8">
        <v>438.71</v>
      </c>
      <c r="F37" s="8">
        <v>29938.799999999999</v>
      </c>
      <c r="G37" s="1">
        <f t="shared" ref="G37:G68" si="9">C37-C36</f>
        <v>50</v>
      </c>
      <c r="H37" s="1">
        <f t="shared" ref="H37:H68" si="10">D37-D36</f>
        <v>44</v>
      </c>
      <c r="I37" s="1">
        <f t="shared" ref="I37:I68" si="11">G37/B37</f>
        <v>7.1428571428571432</v>
      </c>
      <c r="J37" s="2">
        <f t="shared" ref="J37:J68" si="12">H37/B37</f>
        <v>6.2857142857142856</v>
      </c>
      <c r="K37" s="43">
        <f t="shared" ref="K37:K68" si="13">I37+J37</f>
        <v>13.428571428571429</v>
      </c>
      <c r="L37" s="14">
        <f t="shared" ref="L37:L68" si="14">(E37-E36)*1000/B37</f>
        <v>304.28571428571365</v>
      </c>
      <c r="M37" s="12">
        <f t="shared" ref="M37:M68" si="15">(F37-F36)/B37</f>
        <v>1.542857142857039</v>
      </c>
    </row>
    <row r="38" spans="1:13" x14ac:dyDescent="0.2">
      <c r="A38" s="3">
        <v>44102</v>
      </c>
      <c r="B38" s="6">
        <f t="shared" si="8"/>
        <v>7</v>
      </c>
      <c r="C38" s="17">
        <v>27805</v>
      </c>
      <c r="D38" s="18">
        <v>28294</v>
      </c>
      <c r="E38" s="8">
        <v>440.5</v>
      </c>
      <c r="F38" s="8">
        <v>29967.200000000001</v>
      </c>
      <c r="G38" s="1">
        <f t="shared" si="9"/>
        <v>53</v>
      </c>
      <c r="H38" s="1">
        <f t="shared" si="10"/>
        <v>49</v>
      </c>
      <c r="I38" s="1">
        <f t="shared" si="11"/>
        <v>7.5714285714285712</v>
      </c>
      <c r="J38" s="2">
        <f t="shared" si="12"/>
        <v>7</v>
      </c>
      <c r="K38" s="43">
        <f t="shared" si="13"/>
        <v>14.571428571428571</v>
      </c>
      <c r="L38" s="14">
        <f t="shared" si="14"/>
        <v>255.71428571428865</v>
      </c>
      <c r="M38" s="12">
        <f t="shared" si="15"/>
        <v>4.0571428571430648</v>
      </c>
    </row>
    <row r="39" spans="1:13" x14ac:dyDescent="0.2">
      <c r="A39" s="3">
        <v>44109</v>
      </c>
      <c r="B39" s="6">
        <f t="shared" si="8"/>
        <v>7</v>
      </c>
      <c r="C39" s="5">
        <v>27854</v>
      </c>
      <c r="D39" s="4">
        <v>28340</v>
      </c>
      <c r="E39" s="8">
        <v>442.15</v>
      </c>
      <c r="F39" s="8">
        <v>30004</v>
      </c>
      <c r="G39" s="1">
        <f t="shared" si="9"/>
        <v>49</v>
      </c>
      <c r="H39" s="1">
        <f t="shared" si="10"/>
        <v>46</v>
      </c>
      <c r="I39" s="1">
        <f t="shared" si="11"/>
        <v>7</v>
      </c>
      <c r="J39" s="2">
        <f t="shared" si="12"/>
        <v>6.5714285714285712</v>
      </c>
      <c r="K39" s="43">
        <f t="shared" si="13"/>
        <v>13.571428571428571</v>
      </c>
      <c r="L39" s="14">
        <f t="shared" si="14"/>
        <v>235.71428571428245</v>
      </c>
      <c r="M39" s="12">
        <f t="shared" si="15"/>
        <v>5.2571428571427532</v>
      </c>
    </row>
    <row r="40" spans="1:13" x14ac:dyDescent="0.2">
      <c r="A40" s="3">
        <v>44116</v>
      </c>
      <c r="B40" s="6">
        <f t="shared" si="8"/>
        <v>7</v>
      </c>
      <c r="C40" s="5">
        <v>27895</v>
      </c>
      <c r="D40" s="4">
        <v>28386</v>
      </c>
      <c r="E40" s="8">
        <v>443.9</v>
      </c>
      <c r="F40" s="8">
        <v>30049.8</v>
      </c>
      <c r="G40" s="1">
        <f t="shared" si="9"/>
        <v>41</v>
      </c>
      <c r="H40" s="1">
        <f t="shared" si="10"/>
        <v>46</v>
      </c>
      <c r="I40" s="1">
        <f t="shared" si="11"/>
        <v>5.8571428571428568</v>
      </c>
      <c r="J40" s="2">
        <f t="shared" si="12"/>
        <v>6.5714285714285712</v>
      </c>
      <c r="K40" s="43">
        <f t="shared" si="13"/>
        <v>12.428571428571427</v>
      </c>
      <c r="L40" s="14">
        <f t="shared" si="14"/>
        <v>250</v>
      </c>
      <c r="M40" s="12">
        <f t="shared" si="15"/>
        <v>6.5428571428570388</v>
      </c>
    </row>
    <row r="41" spans="1:13" x14ac:dyDescent="0.2">
      <c r="A41" s="3">
        <v>44123</v>
      </c>
      <c r="B41" s="6">
        <f t="shared" si="8"/>
        <v>7</v>
      </c>
      <c r="C41" s="5">
        <v>27943</v>
      </c>
      <c r="D41" s="4">
        <v>28434</v>
      </c>
      <c r="E41" s="8">
        <v>445.46</v>
      </c>
      <c r="F41" s="8">
        <v>30106.3</v>
      </c>
      <c r="G41" s="1">
        <f t="shared" si="9"/>
        <v>48</v>
      </c>
      <c r="H41" s="1">
        <f t="shared" si="10"/>
        <v>48</v>
      </c>
      <c r="I41" s="1">
        <f t="shared" si="11"/>
        <v>6.8571428571428568</v>
      </c>
      <c r="J41" s="2">
        <f t="shared" si="12"/>
        <v>6.8571428571428568</v>
      </c>
      <c r="K41" s="43">
        <f t="shared" si="13"/>
        <v>13.714285714285714</v>
      </c>
      <c r="L41" s="14">
        <f t="shared" si="14"/>
        <v>222.85714285714317</v>
      </c>
      <c r="M41" s="12">
        <f t="shared" si="15"/>
        <v>8.0714285714285712</v>
      </c>
    </row>
    <row r="42" spans="1:13" x14ac:dyDescent="0.2">
      <c r="A42" s="3">
        <v>44130</v>
      </c>
      <c r="B42" s="6">
        <f t="shared" si="8"/>
        <v>7</v>
      </c>
      <c r="C42" s="5">
        <v>27988</v>
      </c>
      <c r="D42" s="4">
        <v>28486</v>
      </c>
      <c r="E42" s="8">
        <v>447.23</v>
      </c>
      <c r="F42" s="8">
        <v>30149</v>
      </c>
      <c r="G42" s="1">
        <f t="shared" si="9"/>
        <v>45</v>
      </c>
      <c r="H42" s="1">
        <f t="shared" si="10"/>
        <v>52</v>
      </c>
      <c r="I42" s="1">
        <f t="shared" si="11"/>
        <v>6.4285714285714288</v>
      </c>
      <c r="J42" s="2">
        <f t="shared" si="12"/>
        <v>7.4285714285714288</v>
      </c>
      <c r="K42" s="43">
        <f t="shared" si="13"/>
        <v>13.857142857142858</v>
      </c>
      <c r="L42" s="14">
        <f t="shared" si="14"/>
        <v>252.85714285714838</v>
      </c>
      <c r="M42" s="12">
        <f t="shared" si="15"/>
        <v>6.1000000000001036</v>
      </c>
    </row>
    <row r="43" spans="1:13" x14ac:dyDescent="0.2">
      <c r="A43" s="3">
        <v>44137</v>
      </c>
      <c r="B43" s="6">
        <f t="shared" si="8"/>
        <v>7</v>
      </c>
      <c r="C43" s="5">
        <v>28034</v>
      </c>
      <c r="D43" s="4">
        <v>28530</v>
      </c>
      <c r="E43" s="8">
        <v>448.73</v>
      </c>
      <c r="F43" s="8">
        <v>30196.5</v>
      </c>
      <c r="G43" s="1">
        <f t="shared" si="9"/>
        <v>46</v>
      </c>
      <c r="H43" s="1">
        <f t="shared" si="10"/>
        <v>44</v>
      </c>
      <c r="I43" s="1">
        <f t="shared" si="11"/>
        <v>6.5714285714285712</v>
      </c>
      <c r="J43" s="2">
        <f t="shared" si="12"/>
        <v>6.2857142857142856</v>
      </c>
      <c r="K43" s="43">
        <f t="shared" si="13"/>
        <v>12.857142857142858</v>
      </c>
      <c r="L43" s="14">
        <f t="shared" si="14"/>
        <v>214.28571428571428</v>
      </c>
      <c r="M43" s="12">
        <f t="shared" si="15"/>
        <v>6.7857142857142856</v>
      </c>
    </row>
    <row r="44" spans="1:13" x14ac:dyDescent="0.2">
      <c r="A44" s="3">
        <v>44144</v>
      </c>
      <c r="B44" s="6">
        <f t="shared" si="8"/>
        <v>7</v>
      </c>
      <c r="C44" s="5">
        <v>28084</v>
      </c>
      <c r="D44" s="4">
        <v>28577</v>
      </c>
      <c r="E44" s="8">
        <v>450.42</v>
      </c>
      <c r="F44" s="8">
        <v>30265.3</v>
      </c>
      <c r="G44" s="1">
        <f t="shared" si="9"/>
        <v>50</v>
      </c>
      <c r="H44" s="1">
        <f t="shared" si="10"/>
        <v>47</v>
      </c>
      <c r="I44" s="1">
        <f t="shared" si="11"/>
        <v>7.1428571428571432</v>
      </c>
      <c r="J44" s="2">
        <f t="shared" si="12"/>
        <v>6.7142857142857144</v>
      </c>
      <c r="K44" s="43">
        <f t="shared" si="13"/>
        <v>13.857142857142858</v>
      </c>
      <c r="L44" s="14">
        <f t="shared" si="14"/>
        <v>241.4285714285711</v>
      </c>
      <c r="M44" s="12">
        <f t="shared" si="15"/>
        <v>9.8285714285713244</v>
      </c>
    </row>
    <row r="45" spans="1:13" x14ac:dyDescent="0.2">
      <c r="A45" s="3">
        <v>44153</v>
      </c>
      <c r="B45" s="6">
        <f t="shared" si="8"/>
        <v>9</v>
      </c>
      <c r="C45" s="5">
        <v>28150</v>
      </c>
      <c r="D45" s="4">
        <v>28633</v>
      </c>
      <c r="E45" s="8">
        <v>452.7</v>
      </c>
      <c r="F45" s="8">
        <v>30331.5</v>
      </c>
      <c r="G45" s="1">
        <f t="shared" si="9"/>
        <v>66</v>
      </c>
      <c r="H45" s="1">
        <f t="shared" si="10"/>
        <v>56</v>
      </c>
      <c r="I45" s="1">
        <f t="shared" si="11"/>
        <v>7.333333333333333</v>
      </c>
      <c r="J45" s="2">
        <f t="shared" si="12"/>
        <v>6.2222222222222223</v>
      </c>
      <c r="K45" s="43">
        <f t="shared" si="13"/>
        <v>13.555555555555555</v>
      </c>
      <c r="L45" s="14">
        <f t="shared" si="14"/>
        <v>253.3333333333303</v>
      </c>
      <c r="M45" s="12">
        <f t="shared" si="15"/>
        <v>7.355555555555636</v>
      </c>
    </row>
    <row r="46" spans="1:13" x14ac:dyDescent="0.2">
      <c r="A46" s="3">
        <v>44158</v>
      </c>
      <c r="B46" s="6">
        <f t="shared" si="8"/>
        <v>5</v>
      </c>
      <c r="C46" s="5">
        <v>28182</v>
      </c>
      <c r="D46" s="4">
        <v>28680</v>
      </c>
      <c r="E46" s="8">
        <v>454.1</v>
      </c>
      <c r="F46" s="8">
        <v>30376.6</v>
      </c>
      <c r="G46" s="1">
        <f t="shared" si="9"/>
        <v>32</v>
      </c>
      <c r="H46" s="1">
        <f t="shared" si="10"/>
        <v>47</v>
      </c>
      <c r="I46" s="1">
        <f t="shared" si="11"/>
        <v>6.4</v>
      </c>
      <c r="J46" s="2">
        <f t="shared" si="12"/>
        <v>9.4</v>
      </c>
      <c r="K46" s="43">
        <f t="shared" si="13"/>
        <v>15.8</v>
      </c>
      <c r="L46" s="14">
        <f t="shared" si="14"/>
        <v>280.00000000000682</v>
      </c>
      <c r="M46" s="12">
        <f t="shared" si="15"/>
        <v>9.0199999999997083</v>
      </c>
    </row>
    <row r="47" spans="1:13" x14ac:dyDescent="0.2">
      <c r="A47" s="3">
        <v>44165</v>
      </c>
      <c r="B47" s="6">
        <f t="shared" si="8"/>
        <v>7</v>
      </c>
      <c r="C47" s="5">
        <v>28227</v>
      </c>
      <c r="D47" s="4">
        <v>28728</v>
      </c>
      <c r="E47" s="8">
        <v>455.9</v>
      </c>
      <c r="F47" s="20">
        <v>30453.200000000001</v>
      </c>
      <c r="G47" s="1">
        <f t="shared" si="9"/>
        <v>45</v>
      </c>
      <c r="H47" s="1">
        <f t="shared" si="10"/>
        <v>48</v>
      </c>
      <c r="I47" s="1">
        <f t="shared" si="11"/>
        <v>6.4285714285714288</v>
      </c>
      <c r="J47" s="2">
        <f t="shared" si="12"/>
        <v>6.8571428571428568</v>
      </c>
      <c r="K47" s="43">
        <f t="shared" si="13"/>
        <v>13.285714285714285</v>
      </c>
      <c r="L47" s="14">
        <f t="shared" si="14"/>
        <v>257.14285714285063</v>
      </c>
      <c r="M47" s="12">
        <f t="shared" si="15"/>
        <v>10.942857142857454</v>
      </c>
    </row>
    <row r="48" spans="1:13" x14ac:dyDescent="0.2">
      <c r="A48" s="21">
        <v>44172</v>
      </c>
      <c r="B48" s="6">
        <f t="shared" si="8"/>
        <v>7</v>
      </c>
      <c r="C48" s="5">
        <v>28278.3</v>
      </c>
      <c r="D48" s="4">
        <v>28766.7</v>
      </c>
      <c r="E48" s="8">
        <v>457.8</v>
      </c>
      <c r="F48" s="8">
        <v>30546.7</v>
      </c>
      <c r="G48" s="1">
        <f t="shared" si="9"/>
        <v>51.299999999999272</v>
      </c>
      <c r="H48" s="1">
        <f t="shared" si="10"/>
        <v>38.700000000000728</v>
      </c>
      <c r="I48" s="1">
        <f t="shared" si="11"/>
        <v>7.3285714285713244</v>
      </c>
      <c r="J48" s="2">
        <f t="shared" si="12"/>
        <v>5.5285714285715324</v>
      </c>
      <c r="K48" s="43">
        <f t="shared" si="13"/>
        <v>12.857142857142858</v>
      </c>
      <c r="L48" s="14">
        <f t="shared" si="14"/>
        <v>271.42857142857628</v>
      </c>
      <c r="M48" s="12">
        <f t="shared" si="15"/>
        <v>13.357142857142858</v>
      </c>
    </row>
    <row r="49" spans="1:13" x14ac:dyDescent="0.2">
      <c r="A49" s="3">
        <v>44179</v>
      </c>
      <c r="B49" s="6">
        <f t="shared" si="8"/>
        <v>7</v>
      </c>
      <c r="C49" s="5">
        <v>28336.5</v>
      </c>
      <c r="D49" s="4">
        <v>28819.1</v>
      </c>
      <c r="E49" s="8">
        <v>459.7</v>
      </c>
      <c r="F49" s="8">
        <v>30649.7</v>
      </c>
      <c r="G49" s="1">
        <f t="shared" si="9"/>
        <v>58.200000000000728</v>
      </c>
      <c r="H49" s="1">
        <f t="shared" si="10"/>
        <v>52.399999999997817</v>
      </c>
      <c r="I49" s="1">
        <f t="shared" si="11"/>
        <v>8.314285714285818</v>
      </c>
      <c r="J49" s="2">
        <f t="shared" si="12"/>
        <v>7.485714285713974</v>
      </c>
      <c r="K49" s="43">
        <f t="shared" si="13"/>
        <v>15.799999999999791</v>
      </c>
      <c r="L49" s="14">
        <f t="shared" si="14"/>
        <v>271.4285714285682</v>
      </c>
      <c r="M49" s="12">
        <f t="shared" si="15"/>
        <v>14.714285714285714</v>
      </c>
    </row>
    <row r="50" spans="1:13" x14ac:dyDescent="0.2">
      <c r="A50" s="3">
        <v>44186</v>
      </c>
      <c r="B50" s="6">
        <f t="shared" si="8"/>
        <v>7</v>
      </c>
      <c r="C50" s="5">
        <v>28382</v>
      </c>
      <c r="D50" s="4">
        <v>28866</v>
      </c>
      <c r="E50" s="8">
        <v>461.2</v>
      </c>
      <c r="F50" s="8">
        <v>30722.7</v>
      </c>
      <c r="G50" s="1">
        <f t="shared" si="9"/>
        <v>45.5</v>
      </c>
      <c r="H50" s="1">
        <f t="shared" si="10"/>
        <v>46.900000000001455</v>
      </c>
      <c r="I50" s="1">
        <f t="shared" si="11"/>
        <v>6.5</v>
      </c>
      <c r="J50" s="2">
        <f t="shared" si="12"/>
        <v>6.700000000000208</v>
      </c>
      <c r="K50" s="43">
        <f t="shared" si="13"/>
        <v>13.200000000000209</v>
      </c>
      <c r="L50" s="14">
        <f t="shared" si="14"/>
        <v>214.28571428571428</v>
      </c>
      <c r="M50" s="12">
        <f t="shared" si="15"/>
        <v>10.428571428571429</v>
      </c>
    </row>
    <row r="51" spans="1:13" x14ac:dyDescent="0.2">
      <c r="A51" s="3">
        <v>44193</v>
      </c>
      <c r="B51" s="6">
        <f t="shared" si="8"/>
        <v>7</v>
      </c>
      <c r="C51" s="5">
        <v>28435</v>
      </c>
      <c r="D51" s="4">
        <v>28914</v>
      </c>
      <c r="E51" s="8">
        <v>462.9</v>
      </c>
      <c r="F51" s="8">
        <v>30802.1</v>
      </c>
      <c r="G51" s="1">
        <f t="shared" si="9"/>
        <v>53</v>
      </c>
      <c r="H51" s="1">
        <f t="shared" si="10"/>
        <v>48</v>
      </c>
      <c r="I51" s="1">
        <f t="shared" si="11"/>
        <v>7.5714285714285712</v>
      </c>
      <c r="J51" s="2">
        <f t="shared" si="12"/>
        <v>6.8571428571428568</v>
      </c>
      <c r="K51" s="43">
        <f t="shared" si="13"/>
        <v>14.428571428571427</v>
      </c>
      <c r="L51" s="14">
        <f t="shared" si="14"/>
        <v>242.85714285714124</v>
      </c>
      <c r="M51" s="12">
        <f t="shared" si="15"/>
        <v>11.342857142856831</v>
      </c>
    </row>
    <row r="52" spans="1:13" x14ac:dyDescent="0.2">
      <c r="A52" s="3">
        <v>44200</v>
      </c>
      <c r="B52" s="6">
        <f t="shared" si="8"/>
        <v>7</v>
      </c>
      <c r="C52" s="5">
        <v>28476</v>
      </c>
      <c r="D52" s="4">
        <v>28966</v>
      </c>
      <c r="E52" s="8">
        <v>464.71</v>
      </c>
      <c r="F52" s="8">
        <v>30905.200000000001</v>
      </c>
      <c r="G52" s="1">
        <f t="shared" si="9"/>
        <v>41</v>
      </c>
      <c r="H52" s="1">
        <f t="shared" si="10"/>
        <v>52</v>
      </c>
      <c r="I52" s="1">
        <f t="shared" si="11"/>
        <v>5.8571428571428568</v>
      </c>
      <c r="J52" s="2">
        <f t="shared" si="12"/>
        <v>7.4285714285714288</v>
      </c>
      <c r="K52" s="43">
        <f t="shared" si="13"/>
        <v>13.285714285714285</v>
      </c>
      <c r="L52" s="14">
        <f t="shared" si="14"/>
        <v>258.5714285714289</v>
      </c>
      <c r="M52" s="12">
        <f t="shared" si="15"/>
        <v>14.72857142857174</v>
      </c>
    </row>
    <row r="53" spans="1:13" x14ac:dyDescent="0.2">
      <c r="A53" s="3">
        <v>44207</v>
      </c>
      <c r="B53" s="6">
        <f t="shared" si="8"/>
        <v>7</v>
      </c>
      <c r="C53" s="5">
        <v>28521</v>
      </c>
      <c r="D53" s="4">
        <v>29003</v>
      </c>
      <c r="E53" s="8">
        <v>466.18</v>
      </c>
      <c r="F53" s="8">
        <v>31010.7</v>
      </c>
      <c r="G53" s="1">
        <f t="shared" si="9"/>
        <v>45</v>
      </c>
      <c r="H53" s="1">
        <f t="shared" si="10"/>
        <v>37</v>
      </c>
      <c r="I53" s="1">
        <f t="shared" si="11"/>
        <v>6.4285714285714288</v>
      </c>
      <c r="J53" s="2">
        <f t="shared" si="12"/>
        <v>5.2857142857142856</v>
      </c>
      <c r="K53" s="43">
        <f t="shared" si="13"/>
        <v>11.714285714285715</v>
      </c>
      <c r="L53" s="14">
        <f t="shared" si="14"/>
        <v>210.00000000000389</v>
      </c>
      <c r="M53" s="12">
        <f t="shared" si="15"/>
        <v>15.071428571428571</v>
      </c>
    </row>
    <row r="54" spans="1:13" x14ac:dyDescent="0.2">
      <c r="A54" s="3">
        <v>44214</v>
      </c>
      <c r="B54" s="6">
        <f t="shared" si="8"/>
        <v>7</v>
      </c>
      <c r="C54" s="5">
        <v>28570</v>
      </c>
      <c r="D54" s="4">
        <v>29037</v>
      </c>
      <c r="E54" s="8">
        <v>468.18</v>
      </c>
      <c r="F54" s="8">
        <v>31116.6</v>
      </c>
      <c r="G54" s="1">
        <f t="shared" si="9"/>
        <v>49</v>
      </c>
      <c r="H54" s="1">
        <f t="shared" si="10"/>
        <v>34</v>
      </c>
      <c r="I54" s="1">
        <f t="shared" si="11"/>
        <v>7</v>
      </c>
      <c r="J54" s="2">
        <f t="shared" si="12"/>
        <v>4.8571428571428568</v>
      </c>
      <c r="K54" s="43">
        <f t="shared" si="13"/>
        <v>11.857142857142858</v>
      </c>
      <c r="L54" s="14">
        <f t="shared" si="14"/>
        <v>285.71428571428572</v>
      </c>
      <c r="M54" s="12">
        <f t="shared" si="15"/>
        <v>15.128571428571117</v>
      </c>
    </row>
    <row r="55" spans="1:13" x14ac:dyDescent="0.2">
      <c r="A55" s="3">
        <v>44218</v>
      </c>
      <c r="B55" s="6">
        <f t="shared" si="8"/>
        <v>4</v>
      </c>
      <c r="C55" s="5">
        <v>28613.7</v>
      </c>
      <c r="D55" s="4">
        <v>29048.7</v>
      </c>
      <c r="E55" s="8">
        <v>469.226</v>
      </c>
      <c r="F55" s="8">
        <v>31165.752</v>
      </c>
      <c r="G55" s="1">
        <f t="shared" si="9"/>
        <v>43.700000000000728</v>
      </c>
      <c r="H55" s="1">
        <f t="shared" si="10"/>
        <v>11.700000000000728</v>
      </c>
      <c r="I55" s="1">
        <f t="shared" si="11"/>
        <v>10.925000000000182</v>
      </c>
      <c r="J55" s="2">
        <f t="shared" si="12"/>
        <v>2.9250000000001819</v>
      </c>
      <c r="K55" s="43">
        <f t="shared" si="13"/>
        <v>13.850000000000364</v>
      </c>
      <c r="L55" s="14">
        <f t="shared" si="14"/>
        <v>261.49999999999807</v>
      </c>
      <c r="M55" s="12">
        <f t="shared" si="15"/>
        <v>12.288000000000466</v>
      </c>
    </row>
    <row r="56" spans="1:13" x14ac:dyDescent="0.2">
      <c r="A56" s="3">
        <v>44222</v>
      </c>
      <c r="B56" s="6">
        <f t="shared" si="8"/>
        <v>4</v>
      </c>
      <c r="C56" s="5">
        <v>28624</v>
      </c>
      <c r="D56" s="4">
        <v>29071.599999999999</v>
      </c>
      <c r="E56" s="8">
        <v>469.94900000000001</v>
      </c>
      <c r="F56" s="8">
        <v>31221.309000000001</v>
      </c>
      <c r="G56" s="1">
        <f t="shared" si="9"/>
        <v>10.299999999999272</v>
      </c>
      <c r="H56" s="1">
        <f t="shared" si="10"/>
        <v>22.899999999997817</v>
      </c>
      <c r="I56" s="1">
        <f t="shared" si="11"/>
        <v>2.5749999999998181</v>
      </c>
      <c r="J56" s="2">
        <f t="shared" si="12"/>
        <v>5.7249999999994543</v>
      </c>
      <c r="K56" s="43">
        <f t="shared" si="13"/>
        <v>8.2999999999992724</v>
      </c>
      <c r="L56" s="14">
        <f t="shared" si="14"/>
        <v>180.7500000000033</v>
      </c>
      <c r="M56" s="12">
        <f t="shared" si="15"/>
        <v>13.889250000000175</v>
      </c>
    </row>
    <row r="57" spans="1:13" x14ac:dyDescent="0.2">
      <c r="A57" s="3">
        <v>44226</v>
      </c>
      <c r="B57" s="6">
        <f t="shared" si="8"/>
        <v>4</v>
      </c>
      <c r="C57" s="5">
        <v>28669.599999999999</v>
      </c>
      <c r="D57" s="4">
        <v>29084.9</v>
      </c>
      <c r="E57" s="8">
        <v>471.08</v>
      </c>
      <c r="F57" s="8">
        <v>31269.976999999999</v>
      </c>
      <c r="G57" s="1">
        <f t="shared" si="9"/>
        <v>45.599999999998545</v>
      </c>
      <c r="H57" s="1">
        <f t="shared" si="10"/>
        <v>13.30000000000291</v>
      </c>
      <c r="I57" s="1">
        <f t="shared" si="11"/>
        <v>11.399999999999636</v>
      </c>
      <c r="J57" s="2">
        <f t="shared" si="12"/>
        <v>3.3250000000007276</v>
      </c>
      <c r="K57" s="43">
        <f t="shared" si="13"/>
        <v>14.725000000000364</v>
      </c>
      <c r="L57" s="14">
        <f t="shared" si="14"/>
        <v>282.74999999999295</v>
      </c>
      <c r="M57" s="12">
        <f t="shared" si="15"/>
        <v>12.166999999999462</v>
      </c>
    </row>
    <row r="58" spans="1:13" x14ac:dyDescent="0.2">
      <c r="A58" s="3">
        <v>44228</v>
      </c>
      <c r="B58" s="6">
        <f t="shared" si="8"/>
        <v>2</v>
      </c>
      <c r="C58" s="5">
        <v>28671.599999999999</v>
      </c>
      <c r="D58" s="4">
        <v>29104.7</v>
      </c>
      <c r="E58" s="8">
        <v>471.44099999999997</v>
      </c>
      <c r="F58" s="8">
        <v>31297.255000000001</v>
      </c>
      <c r="G58" s="1">
        <f t="shared" si="9"/>
        <v>2</v>
      </c>
      <c r="H58" s="1">
        <f t="shared" si="10"/>
        <v>19.799999999999272</v>
      </c>
      <c r="I58" s="1">
        <f t="shared" si="11"/>
        <v>1</v>
      </c>
      <c r="J58" s="2">
        <f t="shared" si="12"/>
        <v>9.8999999999996362</v>
      </c>
      <c r="K58" s="43">
        <f t="shared" si="13"/>
        <v>10.899999999999636</v>
      </c>
      <c r="L58" s="14">
        <f t="shared" si="14"/>
        <v>180.499999999995</v>
      </c>
      <c r="M58" s="12">
        <f t="shared" si="15"/>
        <v>13.639000000001033</v>
      </c>
    </row>
    <row r="59" spans="1:13" x14ac:dyDescent="0.2">
      <c r="A59" s="3">
        <v>44235</v>
      </c>
      <c r="B59" s="6">
        <f t="shared" si="8"/>
        <v>7</v>
      </c>
      <c r="C59" s="5">
        <v>28729.599999999999</v>
      </c>
      <c r="D59" s="4">
        <v>29136.3</v>
      </c>
      <c r="E59" s="8">
        <v>473.16</v>
      </c>
      <c r="F59" s="8">
        <v>31384.240000000002</v>
      </c>
      <c r="G59" s="1">
        <f t="shared" si="9"/>
        <v>58</v>
      </c>
      <c r="H59" s="1">
        <f t="shared" si="10"/>
        <v>31.599999999998545</v>
      </c>
      <c r="I59" s="1">
        <f t="shared" si="11"/>
        <v>8.2857142857142865</v>
      </c>
      <c r="J59" s="2">
        <f t="shared" si="12"/>
        <v>4.5142857142855064</v>
      </c>
      <c r="K59" s="43">
        <f t="shared" si="13"/>
        <v>12.799999999999793</v>
      </c>
      <c r="L59" s="14">
        <f t="shared" si="14"/>
        <v>245.57142857143586</v>
      </c>
      <c r="M59" s="12">
        <f t="shared" si="15"/>
        <v>12.426428571428655</v>
      </c>
    </row>
    <row r="60" spans="1:13" x14ac:dyDescent="0.2">
      <c r="A60" s="3">
        <v>44242</v>
      </c>
      <c r="B60" s="6">
        <f t="shared" si="8"/>
        <v>7</v>
      </c>
      <c r="C60" s="5">
        <v>28779.9</v>
      </c>
      <c r="D60" s="4">
        <v>29186.2</v>
      </c>
      <c r="E60" s="8">
        <v>475.11</v>
      </c>
      <c r="F60" s="8">
        <v>31523.67</v>
      </c>
      <c r="G60" s="1">
        <f t="shared" si="9"/>
        <v>50.30000000000291</v>
      </c>
      <c r="H60" s="1">
        <f t="shared" si="10"/>
        <v>49.900000000001455</v>
      </c>
      <c r="I60" s="1">
        <f t="shared" si="11"/>
        <v>7.1857142857147016</v>
      </c>
      <c r="J60" s="2">
        <f t="shared" si="12"/>
        <v>7.1285714285716368</v>
      </c>
      <c r="K60" s="43">
        <f t="shared" si="13"/>
        <v>14.314285714286338</v>
      </c>
      <c r="L60" s="14">
        <f t="shared" si="14"/>
        <v>278.57142857142696</v>
      </c>
      <c r="M60" s="12">
        <f t="shared" si="15"/>
        <v>19.918571428570949</v>
      </c>
    </row>
    <row r="61" spans="1:13" x14ac:dyDescent="0.2">
      <c r="A61" s="3">
        <v>44249</v>
      </c>
      <c r="B61" s="6">
        <f t="shared" si="8"/>
        <v>7</v>
      </c>
      <c r="C61" s="5">
        <v>28829.200000000001</v>
      </c>
      <c r="D61" s="4">
        <v>29217.9</v>
      </c>
      <c r="E61" s="8">
        <v>476.74</v>
      </c>
      <c r="F61" s="8">
        <v>31595.47</v>
      </c>
      <c r="G61" s="1">
        <f t="shared" si="9"/>
        <v>49.299999999999272</v>
      </c>
      <c r="H61" s="1">
        <f t="shared" si="10"/>
        <v>31.700000000000728</v>
      </c>
      <c r="I61" s="1">
        <f t="shared" si="11"/>
        <v>7.0428571428570388</v>
      </c>
      <c r="J61" s="2">
        <f t="shared" si="12"/>
        <v>4.5285714285715324</v>
      </c>
      <c r="K61" s="43">
        <f t="shared" si="13"/>
        <v>11.571428571428571</v>
      </c>
      <c r="L61" s="14">
        <f t="shared" si="14"/>
        <v>232.85714285714221</v>
      </c>
      <c r="M61" s="12">
        <f t="shared" si="15"/>
        <v>10.257142857143274</v>
      </c>
    </row>
    <row r="62" spans="1:13" x14ac:dyDescent="0.2">
      <c r="A62" s="3">
        <v>44253</v>
      </c>
      <c r="B62" s="6">
        <f t="shared" si="8"/>
        <v>4</v>
      </c>
      <c r="C62" s="5">
        <v>28867</v>
      </c>
      <c r="D62" s="4">
        <v>29229.5</v>
      </c>
      <c r="E62" s="8">
        <v>477.89</v>
      </c>
      <c r="F62" s="8">
        <v>31618.560000000001</v>
      </c>
      <c r="G62" s="1">
        <f t="shared" si="9"/>
        <v>37.799999999999272</v>
      </c>
      <c r="H62" s="1">
        <f t="shared" si="10"/>
        <v>11.599999999998545</v>
      </c>
      <c r="I62" s="1">
        <f t="shared" si="11"/>
        <v>9.4499999999998181</v>
      </c>
      <c r="J62" s="2">
        <f t="shared" si="12"/>
        <v>2.8999999999996362</v>
      </c>
      <c r="K62" s="43">
        <f t="shared" si="13"/>
        <v>12.349999999999454</v>
      </c>
      <c r="L62" s="14">
        <f t="shared" si="14"/>
        <v>287.49999999999432</v>
      </c>
      <c r="M62" s="12">
        <f t="shared" si="15"/>
        <v>5.7725000000000364</v>
      </c>
    </row>
    <row r="63" spans="1:13" x14ac:dyDescent="0.2">
      <c r="A63" s="3">
        <v>44256</v>
      </c>
      <c r="B63" s="6">
        <f t="shared" si="8"/>
        <v>3</v>
      </c>
      <c r="C63" s="5">
        <v>28872.9</v>
      </c>
      <c r="D63" s="4">
        <v>29248.7</v>
      </c>
      <c r="E63" s="8">
        <v>478.20100000000002</v>
      </c>
      <c r="F63" s="8">
        <v>31646.25</v>
      </c>
      <c r="G63" s="1">
        <f t="shared" si="9"/>
        <v>5.9000000000014552</v>
      </c>
      <c r="H63" s="1">
        <f t="shared" si="10"/>
        <v>19.200000000000728</v>
      </c>
      <c r="I63" s="1">
        <f t="shared" si="11"/>
        <v>1.9666666666671517</v>
      </c>
      <c r="J63" s="2">
        <f t="shared" si="12"/>
        <v>6.4000000000002428</v>
      </c>
      <c r="K63" s="43">
        <f t="shared" si="13"/>
        <v>8.3666666666673954</v>
      </c>
      <c r="L63" s="14">
        <f t="shared" si="14"/>
        <v>103.66666666667849</v>
      </c>
      <c r="M63" s="12">
        <f t="shared" si="15"/>
        <v>9.2299999999995634</v>
      </c>
    </row>
    <row r="64" spans="1:13" x14ac:dyDescent="0.2">
      <c r="A64" s="3">
        <v>44263</v>
      </c>
      <c r="B64" s="6">
        <f t="shared" si="8"/>
        <v>7</v>
      </c>
      <c r="C64" s="5">
        <v>28923.8</v>
      </c>
      <c r="D64" s="4">
        <v>29298.799999999999</v>
      </c>
      <c r="E64" s="8">
        <v>480.22</v>
      </c>
      <c r="F64" s="8">
        <v>31726.81</v>
      </c>
      <c r="G64" s="1">
        <f t="shared" si="9"/>
        <v>50.899999999997817</v>
      </c>
      <c r="H64" s="1">
        <f t="shared" si="10"/>
        <v>50.099999999998545</v>
      </c>
      <c r="I64" s="1">
        <f t="shared" si="11"/>
        <v>7.2714285714282596</v>
      </c>
      <c r="J64" s="2">
        <f t="shared" si="12"/>
        <v>7.1571428571426496</v>
      </c>
      <c r="K64" s="43">
        <f t="shared" si="13"/>
        <v>14.428571428570908</v>
      </c>
      <c r="L64" s="14">
        <f t="shared" si="14"/>
        <v>288.42857142857218</v>
      </c>
      <c r="M64" s="12">
        <f t="shared" si="15"/>
        <v>11.508571428571615</v>
      </c>
    </row>
    <row r="65" spans="1:13" x14ac:dyDescent="0.2">
      <c r="A65" s="3">
        <v>44270</v>
      </c>
      <c r="B65" s="6">
        <f t="shared" si="8"/>
        <v>7</v>
      </c>
      <c r="C65" s="5">
        <v>28976.1</v>
      </c>
      <c r="D65" s="4">
        <v>29323.1</v>
      </c>
      <c r="E65" s="8">
        <v>481.42</v>
      </c>
      <c r="F65" s="8">
        <v>31801.46</v>
      </c>
      <c r="G65" s="1">
        <f t="shared" si="9"/>
        <v>52.299999999999272</v>
      </c>
      <c r="H65" s="1">
        <f t="shared" si="10"/>
        <v>24.299999999999272</v>
      </c>
      <c r="I65" s="1">
        <f t="shared" si="11"/>
        <v>7.4714285714284676</v>
      </c>
      <c r="J65" s="2">
        <f t="shared" si="12"/>
        <v>3.4714285714284676</v>
      </c>
      <c r="K65" s="43">
        <f t="shared" si="13"/>
        <v>10.942857142856935</v>
      </c>
      <c r="L65" s="14">
        <f t="shared" si="14"/>
        <v>171.4285714285698</v>
      </c>
      <c r="M65" s="12">
        <f t="shared" si="15"/>
        <v>10.664285714285402</v>
      </c>
    </row>
    <row r="66" spans="1:13" x14ac:dyDescent="0.2">
      <c r="A66" s="3">
        <v>44277</v>
      </c>
      <c r="B66" s="6">
        <f t="shared" si="8"/>
        <v>7</v>
      </c>
      <c r="C66" s="5">
        <v>29024.6</v>
      </c>
      <c r="D66" s="4">
        <v>29358.5</v>
      </c>
      <c r="E66" s="8">
        <v>482.79</v>
      </c>
      <c r="F66" s="8">
        <v>31872.65</v>
      </c>
      <c r="G66" s="1">
        <f t="shared" si="9"/>
        <v>48.5</v>
      </c>
      <c r="H66" s="1">
        <f t="shared" si="10"/>
        <v>35.400000000001455</v>
      </c>
      <c r="I66" s="1">
        <f t="shared" si="11"/>
        <v>6.9285714285714288</v>
      </c>
      <c r="J66" s="2">
        <f t="shared" si="12"/>
        <v>5.0571428571430648</v>
      </c>
      <c r="K66" s="43">
        <f t="shared" si="13"/>
        <v>11.985714285714494</v>
      </c>
      <c r="L66" s="14">
        <f t="shared" si="14"/>
        <v>195.71428571428638</v>
      </c>
      <c r="M66" s="12">
        <f t="shared" si="15"/>
        <v>10.170000000000332</v>
      </c>
    </row>
    <row r="67" spans="1:13" x14ac:dyDescent="0.2">
      <c r="A67" s="3">
        <v>44284</v>
      </c>
      <c r="B67" s="6">
        <f t="shared" si="8"/>
        <v>7</v>
      </c>
      <c r="C67" s="5">
        <v>29075.599999999999</v>
      </c>
      <c r="D67" s="4">
        <v>29388.799999999999</v>
      </c>
      <c r="E67" s="8">
        <v>484.09399999999999</v>
      </c>
      <c r="F67" s="8">
        <v>31928.400000000001</v>
      </c>
      <c r="G67" s="1">
        <f t="shared" si="9"/>
        <v>51</v>
      </c>
      <c r="H67" s="1">
        <f t="shared" si="10"/>
        <v>30.299999999999272</v>
      </c>
      <c r="I67" s="1">
        <f t="shared" si="11"/>
        <v>7.2857142857142856</v>
      </c>
      <c r="J67" s="2">
        <f t="shared" si="12"/>
        <v>4.3285714285713244</v>
      </c>
      <c r="K67" s="43">
        <f t="shared" si="13"/>
        <v>11.614285714285611</v>
      </c>
      <c r="L67" s="14">
        <f t="shared" si="14"/>
        <v>186.28571428571053</v>
      </c>
      <c r="M67" s="12">
        <f t="shared" si="15"/>
        <v>7.9642857142857144</v>
      </c>
    </row>
    <row r="68" spans="1:13" x14ac:dyDescent="0.2">
      <c r="A68" s="3">
        <v>44298</v>
      </c>
      <c r="B68" s="6">
        <f t="shared" si="8"/>
        <v>14</v>
      </c>
      <c r="C68" s="5">
        <v>29170</v>
      </c>
      <c r="D68" s="4">
        <v>29487.7</v>
      </c>
      <c r="E68" s="8">
        <v>487.67</v>
      </c>
      <c r="F68" s="8">
        <v>32047.86</v>
      </c>
      <c r="G68" s="1">
        <f t="shared" si="9"/>
        <v>94.400000000001455</v>
      </c>
      <c r="H68" s="1">
        <f t="shared" si="10"/>
        <v>98.900000000001455</v>
      </c>
      <c r="I68" s="1">
        <f t="shared" si="11"/>
        <v>6.7428571428572468</v>
      </c>
      <c r="J68" s="2">
        <f t="shared" si="12"/>
        <v>7.064285714285818</v>
      </c>
      <c r="K68" s="43">
        <f t="shared" si="13"/>
        <v>13.807142857143065</v>
      </c>
      <c r="L68" s="14">
        <f t="shared" si="14"/>
        <v>255.42857142857298</v>
      </c>
      <c r="M68" s="12">
        <f t="shared" si="15"/>
        <v>8.5328571428570807</v>
      </c>
    </row>
    <row r="69" spans="1:13" x14ac:dyDescent="0.2">
      <c r="A69" s="3">
        <v>44299</v>
      </c>
      <c r="B69" s="6">
        <f t="shared" ref="B69:B100" si="16">A69-A68</f>
        <v>1</v>
      </c>
      <c r="C69" s="5">
        <v>29183</v>
      </c>
      <c r="D69" s="4">
        <v>29490.7</v>
      </c>
      <c r="E69" s="8">
        <v>487.93</v>
      </c>
      <c r="F69" s="8">
        <v>32059.84</v>
      </c>
      <c r="G69" s="1">
        <f t="shared" ref="G69:G100" si="17">C69-C68</f>
        <v>13</v>
      </c>
      <c r="H69" s="1">
        <f t="shared" ref="H69:H100" si="18">D69-D68</f>
        <v>3</v>
      </c>
      <c r="I69" s="1">
        <f t="shared" ref="I69:I100" si="19">G69/B69</f>
        <v>13</v>
      </c>
      <c r="J69" s="2">
        <f t="shared" ref="J69:J100" si="20">H69/B69</f>
        <v>3</v>
      </c>
      <c r="K69" s="43">
        <f t="shared" ref="K69:K100" si="21">I69+J69</f>
        <v>16</v>
      </c>
      <c r="L69" s="14">
        <f t="shared" ref="L69:L100" si="22">(E69-E68)*1000/B69</f>
        <v>259.99999999999091</v>
      </c>
      <c r="M69" s="12">
        <f t="shared" ref="M69:M104" si="23">(F69-F68)/B69</f>
        <v>11.979999999999563</v>
      </c>
    </row>
    <row r="70" spans="1:13" x14ac:dyDescent="0.2">
      <c r="A70" s="3">
        <v>44312</v>
      </c>
      <c r="B70" s="6">
        <f t="shared" si="16"/>
        <v>13</v>
      </c>
      <c r="C70" s="5">
        <v>29251.4</v>
      </c>
      <c r="D70" s="4">
        <v>29558.2</v>
      </c>
      <c r="E70" s="8">
        <v>490.322</v>
      </c>
      <c r="F70" s="8">
        <v>32155.14</v>
      </c>
      <c r="G70" s="1">
        <f t="shared" si="17"/>
        <v>68.400000000001455</v>
      </c>
      <c r="H70" s="1">
        <f t="shared" si="18"/>
        <v>67.5</v>
      </c>
      <c r="I70" s="1">
        <f t="shared" si="19"/>
        <v>5.2615384615385734</v>
      </c>
      <c r="J70" s="2">
        <f t="shared" si="20"/>
        <v>5.1923076923076925</v>
      </c>
      <c r="K70" s="43">
        <f t="shared" si="21"/>
        <v>10.453846153846266</v>
      </c>
      <c r="L70" s="14">
        <f t="shared" si="22"/>
        <v>183.99999999999969</v>
      </c>
      <c r="M70" s="12">
        <f t="shared" si="23"/>
        <v>7.3307692307691745</v>
      </c>
    </row>
    <row r="71" spans="1:13" x14ac:dyDescent="0.2">
      <c r="A71" s="3">
        <v>44319</v>
      </c>
      <c r="B71" s="6">
        <f t="shared" si="16"/>
        <v>7</v>
      </c>
      <c r="C71" s="5">
        <v>29304.7</v>
      </c>
      <c r="D71" s="4">
        <v>29607.4</v>
      </c>
      <c r="E71" s="8">
        <v>492.31599999999997</v>
      </c>
      <c r="F71" s="8">
        <v>32205.71</v>
      </c>
      <c r="G71" s="1">
        <f t="shared" si="17"/>
        <v>53.299999999999272</v>
      </c>
      <c r="H71" s="1">
        <f t="shared" si="18"/>
        <v>49.200000000000728</v>
      </c>
      <c r="I71" s="1">
        <f t="shared" si="19"/>
        <v>7.61428571428561</v>
      </c>
      <c r="J71" s="2">
        <f t="shared" si="20"/>
        <v>7.0285714285715324</v>
      </c>
      <c r="K71" s="43">
        <f t="shared" si="21"/>
        <v>14.642857142857142</v>
      </c>
      <c r="L71" s="14">
        <f t="shared" si="22"/>
        <v>284.85714285713874</v>
      </c>
      <c r="M71" s="12">
        <f t="shared" si="23"/>
        <v>7.2242857142856725</v>
      </c>
    </row>
    <row r="72" spans="1:13" x14ac:dyDescent="0.2">
      <c r="A72" s="3">
        <v>44326</v>
      </c>
      <c r="B72" s="6">
        <f t="shared" si="16"/>
        <v>7</v>
      </c>
      <c r="C72" s="5">
        <v>29354.6</v>
      </c>
      <c r="D72" s="4">
        <v>29652</v>
      </c>
      <c r="E72" s="20">
        <v>494</v>
      </c>
      <c r="F72" s="8">
        <v>32252.01</v>
      </c>
      <c r="G72" s="1">
        <f t="shared" si="17"/>
        <v>49.899999999997817</v>
      </c>
      <c r="H72" s="1">
        <f t="shared" si="18"/>
        <v>44.599999999998545</v>
      </c>
      <c r="I72" s="1">
        <f t="shared" si="19"/>
        <v>7.1285714285711164</v>
      </c>
      <c r="J72" s="2">
        <f t="shared" si="20"/>
        <v>6.3714285714283632</v>
      </c>
      <c r="K72" s="43">
        <f t="shared" si="21"/>
        <v>13.49999999999948</v>
      </c>
      <c r="L72" s="14">
        <f t="shared" si="22"/>
        <v>240.57142857143228</v>
      </c>
      <c r="M72" s="12">
        <f t="shared" si="23"/>
        <v>6.61428571428561</v>
      </c>
    </row>
    <row r="73" spans="1:13" x14ac:dyDescent="0.2">
      <c r="A73" s="3">
        <v>44333</v>
      </c>
      <c r="B73" s="6">
        <f t="shared" si="16"/>
        <v>7</v>
      </c>
      <c r="C73" s="5">
        <v>29389.5</v>
      </c>
      <c r="D73" s="4">
        <v>29695.1</v>
      </c>
      <c r="E73" s="8">
        <v>495.16</v>
      </c>
      <c r="F73" s="8">
        <v>32277.200000000001</v>
      </c>
      <c r="G73" s="1">
        <f t="shared" si="17"/>
        <v>34.900000000001455</v>
      </c>
      <c r="H73" s="1">
        <f t="shared" si="18"/>
        <v>43.099999999998545</v>
      </c>
      <c r="I73" s="1">
        <f t="shared" si="19"/>
        <v>4.9857142857144936</v>
      </c>
      <c r="J73" s="2">
        <f t="shared" si="20"/>
        <v>6.1571428571426496</v>
      </c>
      <c r="K73" s="43">
        <f t="shared" si="21"/>
        <v>11.142857142857142</v>
      </c>
      <c r="L73" s="14">
        <f t="shared" si="22"/>
        <v>165.71428571428928</v>
      </c>
      <c r="M73" s="12">
        <f t="shared" si="23"/>
        <v>3.5985714285717614</v>
      </c>
    </row>
    <row r="74" spans="1:13" x14ac:dyDescent="0.2">
      <c r="A74" s="3">
        <v>44340</v>
      </c>
      <c r="B74" s="6">
        <f t="shared" si="16"/>
        <v>7</v>
      </c>
      <c r="C74" s="5">
        <v>29438.400000000001</v>
      </c>
      <c r="D74" s="4">
        <v>29730.3</v>
      </c>
      <c r="E74" s="8">
        <v>496.56</v>
      </c>
      <c r="F74" s="8">
        <v>32309.3</v>
      </c>
      <c r="G74" s="1">
        <f t="shared" si="17"/>
        <v>48.900000000001455</v>
      </c>
      <c r="H74" s="1">
        <f t="shared" si="18"/>
        <v>35.200000000000728</v>
      </c>
      <c r="I74" s="1">
        <f t="shared" si="19"/>
        <v>6.9857142857144936</v>
      </c>
      <c r="J74" s="2">
        <f t="shared" si="20"/>
        <v>5.0285714285715324</v>
      </c>
      <c r="K74" s="43">
        <f t="shared" si="21"/>
        <v>12.014285714286025</v>
      </c>
      <c r="L74" s="14">
        <f t="shared" si="22"/>
        <v>199.99999999999676</v>
      </c>
      <c r="M74" s="12">
        <f t="shared" si="23"/>
        <v>4.5857142857140776</v>
      </c>
    </row>
    <row r="75" spans="1:13" x14ac:dyDescent="0.2">
      <c r="A75" s="3">
        <v>44347</v>
      </c>
      <c r="B75" s="6">
        <f t="shared" si="16"/>
        <v>7</v>
      </c>
      <c r="C75" s="5">
        <v>29486.799999999999</v>
      </c>
      <c r="D75" s="4">
        <v>29762.2</v>
      </c>
      <c r="E75" s="8">
        <v>497.95</v>
      </c>
      <c r="F75" s="8">
        <v>32340.36</v>
      </c>
      <c r="G75" s="1">
        <f t="shared" si="17"/>
        <v>48.399999999997817</v>
      </c>
      <c r="H75" s="1">
        <f t="shared" si="18"/>
        <v>31.900000000001455</v>
      </c>
      <c r="I75" s="1">
        <f t="shared" si="19"/>
        <v>6.9142857142854028</v>
      </c>
      <c r="J75" s="2">
        <f t="shared" si="20"/>
        <v>4.5571428571430648</v>
      </c>
      <c r="K75" s="43">
        <f t="shared" si="21"/>
        <v>11.471428571428469</v>
      </c>
      <c r="L75" s="14">
        <f t="shared" si="22"/>
        <v>198.57142857142662</v>
      </c>
      <c r="M75" s="12">
        <f t="shared" si="23"/>
        <v>4.4371428571430442</v>
      </c>
    </row>
    <row r="76" spans="1:13" x14ac:dyDescent="0.2">
      <c r="A76" s="3">
        <v>44361</v>
      </c>
      <c r="B76" s="6">
        <f t="shared" si="16"/>
        <v>14</v>
      </c>
      <c r="C76" s="26">
        <v>29569.1</v>
      </c>
      <c r="D76" s="27">
        <v>29848</v>
      </c>
      <c r="E76" s="8">
        <v>501.38600000000002</v>
      </c>
      <c r="F76" s="8">
        <v>32354.018</v>
      </c>
      <c r="G76" s="1">
        <f t="shared" si="17"/>
        <v>82.299999999999272</v>
      </c>
      <c r="H76" s="1">
        <f t="shared" si="18"/>
        <v>85.799999999999272</v>
      </c>
      <c r="I76" s="1">
        <f t="shared" si="19"/>
        <v>5.8785714285713766</v>
      </c>
      <c r="J76" s="2">
        <f t="shared" si="20"/>
        <v>6.1285714285713766</v>
      </c>
      <c r="K76" s="43">
        <f t="shared" si="21"/>
        <v>12.007142857142753</v>
      </c>
      <c r="L76" s="14">
        <f t="shared" si="22"/>
        <v>245.42857142857397</v>
      </c>
      <c r="M76" s="12">
        <f t="shared" si="23"/>
        <v>0.97557142857138912</v>
      </c>
    </row>
    <row r="77" spans="1:13" x14ac:dyDescent="0.2">
      <c r="A77" s="3">
        <v>44368</v>
      </c>
      <c r="B77" s="6">
        <f t="shared" si="16"/>
        <v>7</v>
      </c>
      <c r="C77" s="5">
        <v>29612.5</v>
      </c>
      <c r="D77" s="4">
        <v>29894.5</v>
      </c>
      <c r="E77" s="8">
        <v>503.29700000000003</v>
      </c>
      <c r="F77" s="8">
        <v>32358.73</v>
      </c>
      <c r="G77" s="1">
        <f t="shared" si="17"/>
        <v>43.400000000001455</v>
      </c>
      <c r="H77" s="1">
        <f t="shared" si="18"/>
        <v>46.5</v>
      </c>
      <c r="I77" s="1">
        <f t="shared" si="19"/>
        <v>6.200000000000208</v>
      </c>
      <c r="J77" s="2">
        <f t="shared" si="20"/>
        <v>6.6428571428571432</v>
      </c>
      <c r="K77" s="43">
        <f t="shared" si="21"/>
        <v>12.842857142857351</v>
      </c>
      <c r="L77" s="14">
        <f t="shared" si="22"/>
        <v>273.00000000000017</v>
      </c>
      <c r="M77" s="12">
        <f t="shared" si="23"/>
        <v>0.67314285714279065</v>
      </c>
    </row>
    <row r="78" spans="1:13" x14ac:dyDescent="0.2">
      <c r="A78" s="3">
        <v>44375</v>
      </c>
      <c r="B78" s="6">
        <f t="shared" si="16"/>
        <v>7</v>
      </c>
      <c r="C78" s="5">
        <v>29660.5</v>
      </c>
      <c r="D78" s="4">
        <v>29932.3</v>
      </c>
      <c r="E78" s="8">
        <v>504.62</v>
      </c>
      <c r="F78" s="8">
        <v>32368.895</v>
      </c>
      <c r="G78" s="1">
        <f t="shared" si="17"/>
        <v>48</v>
      </c>
      <c r="H78" s="1">
        <f t="shared" si="18"/>
        <v>37.799999999999272</v>
      </c>
      <c r="I78" s="1">
        <f t="shared" si="19"/>
        <v>6.8571428571428568</v>
      </c>
      <c r="J78" s="2">
        <f t="shared" si="20"/>
        <v>5.3999999999998964</v>
      </c>
      <c r="K78" s="43">
        <f t="shared" si="21"/>
        <v>12.257142857142753</v>
      </c>
      <c r="L78" s="14">
        <f t="shared" si="22"/>
        <v>188.99999999999702</v>
      </c>
      <c r="M78" s="12">
        <f t="shared" si="23"/>
        <v>1.452142857142982</v>
      </c>
    </row>
    <row r="79" spans="1:13" x14ac:dyDescent="0.2">
      <c r="A79" s="3">
        <v>44382</v>
      </c>
      <c r="B79" s="6">
        <f t="shared" si="16"/>
        <v>7</v>
      </c>
      <c r="C79" s="5">
        <v>29713.599999999999</v>
      </c>
      <c r="D79" s="4">
        <v>29978</v>
      </c>
      <c r="E79" s="8">
        <v>504.91</v>
      </c>
      <c r="F79" s="8">
        <v>32379.03</v>
      </c>
      <c r="G79" s="1">
        <f t="shared" si="17"/>
        <v>53.099999999998545</v>
      </c>
      <c r="H79" s="1">
        <f t="shared" si="18"/>
        <v>45.700000000000728</v>
      </c>
      <c r="I79" s="1">
        <f t="shared" si="19"/>
        <v>7.5857142857140776</v>
      </c>
      <c r="J79" s="2">
        <f t="shared" si="20"/>
        <v>6.5285714285715324</v>
      </c>
      <c r="K79" s="43">
        <f t="shared" si="21"/>
        <v>14.114285714285611</v>
      </c>
      <c r="L79" s="14">
        <f t="shared" si="22"/>
        <v>41.428571428574351</v>
      </c>
      <c r="M79" s="12">
        <f t="shared" si="23"/>
        <v>1.4478571428569142</v>
      </c>
    </row>
    <row r="80" spans="1:13" x14ac:dyDescent="0.2">
      <c r="A80" s="3">
        <v>44389</v>
      </c>
      <c r="B80" s="6">
        <f t="shared" si="16"/>
        <v>7</v>
      </c>
      <c r="C80" s="5">
        <v>29755.599999999999</v>
      </c>
      <c r="D80" s="4">
        <v>30014.400000000001</v>
      </c>
      <c r="E80" s="8">
        <v>504.91</v>
      </c>
      <c r="F80" s="8">
        <v>32386.1</v>
      </c>
      <c r="G80" s="1">
        <f t="shared" si="17"/>
        <v>42</v>
      </c>
      <c r="H80" s="1">
        <f t="shared" si="18"/>
        <v>36.400000000001455</v>
      </c>
      <c r="I80" s="1">
        <f t="shared" si="19"/>
        <v>6</v>
      </c>
      <c r="J80" s="2">
        <f t="shared" si="20"/>
        <v>5.200000000000208</v>
      </c>
      <c r="K80" s="43">
        <f t="shared" si="21"/>
        <v>11.200000000000209</v>
      </c>
      <c r="L80" s="14">
        <f t="shared" si="22"/>
        <v>0</v>
      </c>
      <c r="M80" s="12">
        <f t="shared" si="23"/>
        <v>1.0099999999999585</v>
      </c>
    </row>
    <row r="81" spans="1:13" x14ac:dyDescent="0.2">
      <c r="A81" s="3">
        <v>44400</v>
      </c>
      <c r="B81" s="6">
        <f t="shared" si="16"/>
        <v>11</v>
      </c>
      <c r="C81" s="5">
        <v>29825.599999999999</v>
      </c>
      <c r="D81" s="4">
        <v>30056.2</v>
      </c>
      <c r="E81" s="8">
        <v>504.91</v>
      </c>
      <c r="F81" s="8">
        <v>32398.959999999999</v>
      </c>
      <c r="G81" s="1">
        <f t="shared" si="17"/>
        <v>70</v>
      </c>
      <c r="H81" s="1">
        <f t="shared" si="18"/>
        <v>41.799999999999272</v>
      </c>
      <c r="I81" s="1">
        <f t="shared" si="19"/>
        <v>6.3636363636363633</v>
      </c>
      <c r="J81" s="2">
        <f t="shared" si="20"/>
        <v>3.7999999999999337</v>
      </c>
      <c r="K81" s="43">
        <f t="shared" si="21"/>
        <v>10.163636363636297</v>
      </c>
      <c r="L81" s="14">
        <f t="shared" si="22"/>
        <v>0</v>
      </c>
      <c r="M81" s="12">
        <f t="shared" si="23"/>
        <v>1.169090909090962</v>
      </c>
    </row>
    <row r="82" spans="1:13" x14ac:dyDescent="0.2">
      <c r="A82" s="3">
        <v>44403</v>
      </c>
      <c r="B82" s="6">
        <f t="shared" si="16"/>
        <v>3</v>
      </c>
      <c r="C82" s="5">
        <v>29839.4</v>
      </c>
      <c r="D82" s="4">
        <v>30088.2</v>
      </c>
      <c r="E82" s="8">
        <v>504.91</v>
      </c>
      <c r="F82" s="8">
        <v>32401.26</v>
      </c>
      <c r="G82" s="1">
        <f t="shared" si="17"/>
        <v>13.80000000000291</v>
      </c>
      <c r="H82" s="1">
        <f t="shared" si="18"/>
        <v>32</v>
      </c>
      <c r="I82" s="1">
        <f t="shared" si="19"/>
        <v>4.6000000000009704</v>
      </c>
      <c r="J82" s="2">
        <f t="shared" si="20"/>
        <v>10.666666666666666</v>
      </c>
      <c r="K82" s="43">
        <f t="shared" si="21"/>
        <v>15.266666666667636</v>
      </c>
      <c r="L82" s="14">
        <f t="shared" si="22"/>
        <v>0</v>
      </c>
      <c r="M82" s="12">
        <f t="shared" si="23"/>
        <v>0.76666666666642413</v>
      </c>
    </row>
    <row r="83" spans="1:13" x14ac:dyDescent="0.2">
      <c r="A83" s="3">
        <v>44410</v>
      </c>
      <c r="B83" s="6">
        <f t="shared" si="16"/>
        <v>7</v>
      </c>
      <c r="C83" s="5">
        <v>29877.1</v>
      </c>
      <c r="D83" s="4">
        <v>30128.1</v>
      </c>
      <c r="E83" s="8">
        <v>504.91</v>
      </c>
      <c r="F83" s="8">
        <v>32408.43</v>
      </c>
      <c r="G83" s="1">
        <f t="shared" si="17"/>
        <v>37.69999999999709</v>
      </c>
      <c r="H83" s="1">
        <f t="shared" si="18"/>
        <v>39.899999999997817</v>
      </c>
      <c r="I83" s="1">
        <f t="shared" si="19"/>
        <v>5.3857142857138696</v>
      </c>
      <c r="J83" s="2">
        <f t="shared" si="20"/>
        <v>5.6999999999996884</v>
      </c>
      <c r="K83" s="43">
        <f t="shared" si="21"/>
        <v>11.085714285713557</v>
      </c>
      <c r="L83" s="14">
        <f t="shared" si="22"/>
        <v>0</v>
      </c>
      <c r="M83" s="12">
        <f t="shared" si="23"/>
        <v>1.0242857142859845</v>
      </c>
    </row>
    <row r="84" spans="1:13" x14ac:dyDescent="0.2">
      <c r="A84" s="3">
        <v>44417</v>
      </c>
      <c r="B84" s="6">
        <f t="shared" si="16"/>
        <v>7</v>
      </c>
      <c r="C84" s="5">
        <v>29908.5</v>
      </c>
      <c r="D84" s="4">
        <v>30171.4</v>
      </c>
      <c r="E84" s="8">
        <v>504.91</v>
      </c>
      <c r="F84" s="8">
        <v>32415.72</v>
      </c>
      <c r="G84" s="1">
        <f t="shared" si="17"/>
        <v>31.400000000001455</v>
      </c>
      <c r="H84" s="1">
        <f t="shared" si="18"/>
        <v>43.30000000000291</v>
      </c>
      <c r="I84" s="1">
        <f t="shared" si="19"/>
        <v>4.4857142857144936</v>
      </c>
      <c r="J84" s="2">
        <f t="shared" si="20"/>
        <v>6.1857142857147016</v>
      </c>
      <c r="K84" s="43">
        <f t="shared" si="21"/>
        <v>10.671428571429196</v>
      </c>
      <c r="L84" s="14">
        <f t="shared" si="22"/>
        <v>0</v>
      </c>
      <c r="M84" s="12">
        <f t="shared" si="23"/>
        <v>1.0414285714286962</v>
      </c>
    </row>
    <row r="85" spans="1:13" x14ac:dyDescent="0.2">
      <c r="A85" s="3">
        <v>44424</v>
      </c>
      <c r="B85" s="6">
        <f t="shared" si="16"/>
        <v>7</v>
      </c>
      <c r="C85" s="5">
        <v>29934.799999999999</v>
      </c>
      <c r="D85" s="4">
        <v>30213.200000000001</v>
      </c>
      <c r="E85" s="8">
        <v>505.392</v>
      </c>
      <c r="F85" s="8">
        <v>32421.09</v>
      </c>
      <c r="G85" s="1">
        <f t="shared" si="17"/>
        <v>26.299999999999272</v>
      </c>
      <c r="H85" s="1">
        <f t="shared" si="18"/>
        <v>41.799999999999272</v>
      </c>
      <c r="I85" s="1">
        <f t="shared" si="19"/>
        <v>3.7571428571427532</v>
      </c>
      <c r="J85" s="2">
        <f t="shared" si="20"/>
        <v>5.9714285714284676</v>
      </c>
      <c r="K85" s="43">
        <f t="shared" si="21"/>
        <v>9.7285714285712217</v>
      </c>
      <c r="L85" s="14">
        <f t="shared" si="22"/>
        <v>68.857142857138697</v>
      </c>
      <c r="M85" s="12">
        <f t="shared" si="23"/>
        <v>0.76714285714271158</v>
      </c>
    </row>
    <row r="86" spans="1:13" x14ac:dyDescent="0.2">
      <c r="A86" s="3">
        <v>44431</v>
      </c>
      <c r="B86" s="6">
        <f t="shared" si="16"/>
        <v>7</v>
      </c>
      <c r="C86" s="5">
        <v>29978.799999999999</v>
      </c>
      <c r="D86" s="4">
        <v>30262</v>
      </c>
      <c r="E86" s="8">
        <v>507.02600000000001</v>
      </c>
      <c r="F86" s="8">
        <v>32434.46</v>
      </c>
      <c r="G86" s="1">
        <f t="shared" si="17"/>
        <v>44</v>
      </c>
      <c r="H86" s="1">
        <f t="shared" si="18"/>
        <v>48.799999999999272</v>
      </c>
      <c r="I86" s="1">
        <f t="shared" si="19"/>
        <v>6.2857142857142856</v>
      </c>
      <c r="J86" s="2">
        <f t="shared" si="20"/>
        <v>6.9714285714284676</v>
      </c>
      <c r="K86" s="43">
        <f t="shared" si="21"/>
        <v>13.257142857142753</v>
      </c>
      <c r="L86" s="14">
        <f t="shared" si="22"/>
        <v>233.42857142857352</v>
      </c>
      <c r="M86" s="12">
        <f t="shared" si="23"/>
        <v>1.9099999999998545</v>
      </c>
    </row>
    <row r="87" spans="1:13" x14ac:dyDescent="0.2">
      <c r="A87" s="3">
        <v>44440</v>
      </c>
      <c r="B87" s="6">
        <f t="shared" si="16"/>
        <v>9</v>
      </c>
      <c r="C87" s="5">
        <v>30032</v>
      </c>
      <c r="D87" s="4">
        <v>30298.5</v>
      </c>
      <c r="E87" s="8">
        <v>508.50900000000001</v>
      </c>
      <c r="F87" s="8">
        <v>32449.09</v>
      </c>
      <c r="G87" s="1">
        <f t="shared" si="17"/>
        <v>53.200000000000728</v>
      </c>
      <c r="H87" s="1">
        <f t="shared" si="18"/>
        <v>36.5</v>
      </c>
      <c r="I87" s="1">
        <f t="shared" si="19"/>
        <v>5.9111111111111923</v>
      </c>
      <c r="J87" s="2">
        <f t="shared" si="20"/>
        <v>4.0555555555555554</v>
      </c>
      <c r="K87" s="43">
        <f t="shared" si="21"/>
        <v>9.9666666666667467</v>
      </c>
      <c r="L87" s="14">
        <f t="shared" si="22"/>
        <v>164.77777777777823</v>
      </c>
      <c r="M87" s="12">
        <f t="shared" si="23"/>
        <v>1.6255555555556687</v>
      </c>
    </row>
    <row r="88" spans="1:13" x14ac:dyDescent="0.2">
      <c r="A88" s="3">
        <v>44459</v>
      </c>
      <c r="B88" s="6">
        <f t="shared" si="16"/>
        <v>19</v>
      </c>
      <c r="C88" s="28">
        <v>30133</v>
      </c>
      <c r="D88" s="29">
        <v>30414</v>
      </c>
      <c r="E88" s="8">
        <v>512.11</v>
      </c>
      <c r="F88" s="8">
        <v>32479.7</v>
      </c>
      <c r="G88" s="1">
        <f t="shared" si="17"/>
        <v>101</v>
      </c>
      <c r="H88" s="1">
        <f t="shared" si="18"/>
        <v>115.5</v>
      </c>
      <c r="I88" s="1">
        <f t="shared" si="19"/>
        <v>5.3157894736842106</v>
      </c>
      <c r="J88" s="2">
        <f t="shared" si="20"/>
        <v>6.0789473684210522</v>
      </c>
      <c r="K88" s="43">
        <f t="shared" si="21"/>
        <v>11.394736842105264</v>
      </c>
      <c r="L88" s="14">
        <f t="shared" si="22"/>
        <v>189.52631578947364</v>
      </c>
      <c r="M88" s="12">
        <f t="shared" si="23"/>
        <v>1.6110526315789779</v>
      </c>
    </row>
    <row r="89" spans="1:13" x14ac:dyDescent="0.2">
      <c r="A89" s="3">
        <v>44466</v>
      </c>
      <c r="B89" s="6">
        <f t="shared" si="16"/>
        <v>7</v>
      </c>
      <c r="C89" s="5">
        <v>30180.9</v>
      </c>
      <c r="D89" s="4">
        <v>30448.400000000001</v>
      </c>
      <c r="E89" s="8">
        <v>513.79999999999995</v>
      </c>
      <c r="F89" s="8">
        <v>32501.22</v>
      </c>
      <c r="G89" s="1">
        <f t="shared" si="17"/>
        <v>47.900000000001455</v>
      </c>
      <c r="H89" s="1">
        <f t="shared" si="18"/>
        <v>34.400000000001455</v>
      </c>
      <c r="I89" s="1">
        <f t="shared" si="19"/>
        <v>6.8428571428573504</v>
      </c>
      <c r="J89" s="2">
        <f t="shared" si="20"/>
        <v>4.9142857142859224</v>
      </c>
      <c r="K89" s="43">
        <f t="shared" si="21"/>
        <v>11.757142857143272</v>
      </c>
      <c r="L89" s="14">
        <f t="shared" si="22"/>
        <v>241.42857142856298</v>
      </c>
      <c r="M89" s="12">
        <f t="shared" si="23"/>
        <v>3.0742857142857765</v>
      </c>
    </row>
    <row r="90" spans="1:13" x14ac:dyDescent="0.2">
      <c r="A90" s="3">
        <v>44473</v>
      </c>
      <c r="B90" s="6">
        <f t="shared" si="16"/>
        <v>7</v>
      </c>
      <c r="C90" s="5">
        <v>30228</v>
      </c>
      <c r="D90" s="4">
        <v>30496.5</v>
      </c>
      <c r="E90" s="8">
        <v>515.45500000000004</v>
      </c>
      <c r="F90" s="8">
        <v>32533.54</v>
      </c>
      <c r="G90" s="1">
        <f t="shared" si="17"/>
        <v>47.099999999998545</v>
      </c>
      <c r="H90" s="1">
        <f t="shared" si="18"/>
        <v>48.099999999998545</v>
      </c>
      <c r="I90" s="1">
        <f t="shared" si="19"/>
        <v>6.7285714285712208</v>
      </c>
      <c r="J90" s="2">
        <f t="shared" si="20"/>
        <v>6.8714285714283632</v>
      </c>
      <c r="K90" s="43">
        <f t="shared" si="21"/>
        <v>13.599999999999584</v>
      </c>
      <c r="L90" s="14">
        <f t="shared" si="22"/>
        <v>236.42857142858378</v>
      </c>
      <c r="M90" s="12">
        <f t="shared" si="23"/>
        <v>4.6171428571428157</v>
      </c>
    </row>
    <row r="91" spans="1:13" x14ac:dyDescent="0.2">
      <c r="A91" s="3">
        <v>44480</v>
      </c>
      <c r="B91" s="6">
        <f t="shared" si="16"/>
        <v>7</v>
      </c>
      <c r="C91" s="5">
        <v>30274</v>
      </c>
      <c r="D91" s="4">
        <v>30529.3</v>
      </c>
      <c r="E91" s="8">
        <v>516.86</v>
      </c>
      <c r="F91" s="8">
        <v>32573.8</v>
      </c>
      <c r="G91" s="1">
        <f t="shared" si="17"/>
        <v>46</v>
      </c>
      <c r="H91" s="1">
        <f t="shared" si="18"/>
        <v>32.799999999999272</v>
      </c>
      <c r="I91" s="1">
        <f t="shared" si="19"/>
        <v>6.5714285714285712</v>
      </c>
      <c r="J91" s="2">
        <f t="shared" si="20"/>
        <v>4.685714285714182</v>
      </c>
      <c r="K91" s="43">
        <f t="shared" si="21"/>
        <v>11.257142857142753</v>
      </c>
      <c r="L91" s="14">
        <f t="shared" si="22"/>
        <v>200.71428571428183</v>
      </c>
      <c r="M91" s="12">
        <f t="shared" si="23"/>
        <v>5.7514285714283426</v>
      </c>
    </row>
    <row r="92" spans="1:13" x14ac:dyDescent="0.2">
      <c r="A92" s="3">
        <v>44487</v>
      </c>
      <c r="B92" s="6">
        <f t="shared" si="16"/>
        <v>7</v>
      </c>
      <c r="C92" s="5">
        <v>30327.7</v>
      </c>
      <c r="D92" s="4">
        <v>30574.5</v>
      </c>
      <c r="E92" s="8">
        <v>518.52</v>
      </c>
      <c r="F92" s="8">
        <v>32625.599999999999</v>
      </c>
      <c r="G92" s="1">
        <f t="shared" si="17"/>
        <v>53.700000000000728</v>
      </c>
      <c r="H92" s="1">
        <f t="shared" si="18"/>
        <v>45.200000000000728</v>
      </c>
      <c r="I92" s="1">
        <f t="shared" si="19"/>
        <v>7.6714285714286756</v>
      </c>
      <c r="J92" s="2">
        <f t="shared" si="20"/>
        <v>6.4571428571429612</v>
      </c>
      <c r="K92" s="43">
        <f t="shared" si="21"/>
        <v>14.128571428571636</v>
      </c>
      <c r="L92" s="14">
        <f t="shared" si="22"/>
        <v>237.14285714285259</v>
      </c>
      <c r="M92" s="12">
        <f t="shared" si="23"/>
        <v>7.3999999999998964</v>
      </c>
    </row>
    <row r="93" spans="1:13" x14ac:dyDescent="0.2">
      <c r="A93" s="3">
        <v>44494</v>
      </c>
      <c r="B93" s="6">
        <f t="shared" si="16"/>
        <v>7</v>
      </c>
      <c r="C93" s="5">
        <v>30373.1</v>
      </c>
      <c r="D93" s="4">
        <v>30619.1</v>
      </c>
      <c r="E93" s="8">
        <v>520.24</v>
      </c>
      <c r="F93" s="8">
        <v>32675.3</v>
      </c>
      <c r="G93" s="1">
        <f t="shared" si="17"/>
        <v>45.399999999997817</v>
      </c>
      <c r="H93" s="1">
        <f t="shared" si="18"/>
        <v>44.599999999998545</v>
      </c>
      <c r="I93" s="1">
        <f t="shared" si="19"/>
        <v>6.485714285713974</v>
      </c>
      <c r="J93" s="2">
        <f t="shared" si="20"/>
        <v>6.3714285714283632</v>
      </c>
      <c r="K93" s="43">
        <f t="shared" si="21"/>
        <v>12.857142857142337</v>
      </c>
      <c r="L93" s="14">
        <f t="shared" si="22"/>
        <v>245.71428571428962</v>
      </c>
      <c r="M93" s="12">
        <f t="shared" si="23"/>
        <v>7.1000000000001036</v>
      </c>
    </row>
    <row r="94" spans="1:13" x14ac:dyDescent="0.2">
      <c r="A94" s="3">
        <v>44501</v>
      </c>
      <c r="B94" s="6">
        <f t="shared" si="16"/>
        <v>7</v>
      </c>
      <c r="C94" s="5">
        <v>30411</v>
      </c>
      <c r="D94" s="4">
        <v>30659.1</v>
      </c>
      <c r="E94" s="8">
        <v>521.54</v>
      </c>
      <c r="F94" s="8">
        <v>32716.9</v>
      </c>
      <c r="G94" s="1">
        <f t="shared" si="17"/>
        <v>37.900000000001455</v>
      </c>
      <c r="H94" s="1">
        <f t="shared" si="18"/>
        <v>40</v>
      </c>
      <c r="I94" s="1">
        <f t="shared" si="19"/>
        <v>5.4142857142859224</v>
      </c>
      <c r="J94" s="2">
        <f t="shared" si="20"/>
        <v>5.7142857142857144</v>
      </c>
      <c r="K94" s="43">
        <f t="shared" si="21"/>
        <v>11.128571428571636</v>
      </c>
      <c r="L94" s="14">
        <f t="shared" si="22"/>
        <v>185.71428571427921</v>
      </c>
      <c r="M94" s="12">
        <f t="shared" si="23"/>
        <v>5.9428571428574548</v>
      </c>
    </row>
    <row r="95" spans="1:13" x14ac:dyDescent="0.2">
      <c r="A95" s="3">
        <v>44508</v>
      </c>
      <c r="B95" s="6">
        <f t="shared" si="16"/>
        <v>7</v>
      </c>
      <c r="C95" s="5">
        <v>30460.799999999999</v>
      </c>
      <c r="D95" s="4">
        <v>30703.4</v>
      </c>
      <c r="E95" s="8">
        <v>523.26</v>
      </c>
      <c r="F95" s="8">
        <v>32784.300000000003</v>
      </c>
      <c r="G95" s="1">
        <f t="shared" si="17"/>
        <v>49.799999999999272</v>
      </c>
      <c r="H95" s="1">
        <f t="shared" si="18"/>
        <v>44.30000000000291</v>
      </c>
      <c r="I95" s="1">
        <f t="shared" si="19"/>
        <v>7.11428571428561</v>
      </c>
      <c r="J95" s="2">
        <f t="shared" si="20"/>
        <v>6.328571428571844</v>
      </c>
      <c r="K95" s="43">
        <f t="shared" si="21"/>
        <v>13.442857142857454</v>
      </c>
      <c r="L95" s="14">
        <f t="shared" si="22"/>
        <v>245.71428571428962</v>
      </c>
      <c r="M95" s="12">
        <f t="shared" si="23"/>
        <v>9.6285714285716359</v>
      </c>
    </row>
    <row r="96" spans="1:13" x14ac:dyDescent="0.2">
      <c r="A96" s="3">
        <v>44515</v>
      </c>
      <c r="B96" s="6">
        <f t="shared" si="16"/>
        <v>7</v>
      </c>
      <c r="C96" s="5">
        <v>30511</v>
      </c>
      <c r="D96" s="4">
        <v>30751</v>
      </c>
      <c r="E96" s="8">
        <v>525.16999999999996</v>
      </c>
      <c r="F96" s="8">
        <v>32861.300000000003</v>
      </c>
      <c r="G96" s="1">
        <f t="shared" si="17"/>
        <v>50.200000000000728</v>
      </c>
      <c r="H96" s="1">
        <f t="shared" si="18"/>
        <v>47.599999999998545</v>
      </c>
      <c r="I96" s="1">
        <f t="shared" si="19"/>
        <v>7.1714285714286756</v>
      </c>
      <c r="J96" s="2">
        <f t="shared" si="20"/>
        <v>6.799999999999792</v>
      </c>
      <c r="K96" s="43">
        <f t="shared" si="21"/>
        <v>13.971428571428469</v>
      </c>
      <c r="L96" s="14">
        <f t="shared" si="22"/>
        <v>272.85714285713829</v>
      </c>
      <c r="M96" s="12">
        <f t="shared" si="23"/>
        <v>11</v>
      </c>
    </row>
    <row r="97" spans="1:14" x14ac:dyDescent="0.2">
      <c r="A97" s="3">
        <v>44522</v>
      </c>
      <c r="B97" s="6">
        <f t="shared" si="16"/>
        <v>7</v>
      </c>
      <c r="C97" s="5">
        <v>30555.1</v>
      </c>
      <c r="D97" s="4">
        <v>30800.3</v>
      </c>
      <c r="E97" s="8">
        <v>526.83000000000004</v>
      </c>
      <c r="F97" s="8">
        <v>32930.35</v>
      </c>
      <c r="G97" s="1">
        <f t="shared" si="17"/>
        <v>44.099999999998545</v>
      </c>
      <c r="H97" s="1">
        <f t="shared" si="18"/>
        <v>49.299999999999272</v>
      </c>
      <c r="I97" s="1">
        <f t="shared" si="19"/>
        <v>6.299999999999792</v>
      </c>
      <c r="J97" s="2">
        <f t="shared" si="20"/>
        <v>7.0428571428570388</v>
      </c>
      <c r="K97" s="43">
        <f t="shared" si="21"/>
        <v>13.342857142856831</v>
      </c>
      <c r="L97" s="14">
        <f t="shared" si="22"/>
        <v>237.14285714286885</v>
      </c>
      <c r="M97" s="12">
        <f t="shared" si="23"/>
        <v>9.8642857142850904</v>
      </c>
    </row>
    <row r="98" spans="1:14" x14ac:dyDescent="0.2">
      <c r="A98" s="3">
        <v>44529</v>
      </c>
      <c r="B98" s="6">
        <f t="shared" si="16"/>
        <v>7</v>
      </c>
      <c r="C98" s="5">
        <v>30601.1</v>
      </c>
      <c r="D98" s="4">
        <v>30846.9</v>
      </c>
      <c r="E98" s="8">
        <v>528.34</v>
      </c>
      <c r="F98" s="8">
        <v>33022.68</v>
      </c>
      <c r="G98" s="1">
        <f t="shared" si="17"/>
        <v>46</v>
      </c>
      <c r="H98" s="1">
        <f t="shared" si="18"/>
        <v>46.600000000002183</v>
      </c>
      <c r="I98" s="1">
        <f t="shared" si="19"/>
        <v>6.5714285714285712</v>
      </c>
      <c r="J98" s="2">
        <f t="shared" si="20"/>
        <v>6.6571428571431692</v>
      </c>
      <c r="K98" s="43">
        <f t="shared" si="21"/>
        <v>13.22857142857174</v>
      </c>
      <c r="L98" s="14">
        <f t="shared" si="22"/>
        <v>215.71428571428442</v>
      </c>
      <c r="M98" s="12">
        <f t="shared" si="23"/>
        <v>13.19000000000025</v>
      </c>
    </row>
    <row r="99" spans="1:14" x14ac:dyDescent="0.2">
      <c r="A99" s="3">
        <v>44531</v>
      </c>
      <c r="B99" s="6">
        <f t="shared" si="16"/>
        <v>2</v>
      </c>
      <c r="C99" s="5">
        <v>30621.1</v>
      </c>
      <c r="D99" s="4">
        <v>30852.9</v>
      </c>
      <c r="E99" s="8">
        <v>528.85</v>
      </c>
      <c r="F99" s="8">
        <v>33038.1</v>
      </c>
      <c r="G99" s="1">
        <f t="shared" si="17"/>
        <v>20</v>
      </c>
      <c r="H99" s="1">
        <f t="shared" si="18"/>
        <v>6</v>
      </c>
      <c r="I99" s="1">
        <f t="shared" si="19"/>
        <v>10</v>
      </c>
      <c r="J99" s="2">
        <f t="shared" si="20"/>
        <v>3</v>
      </c>
      <c r="K99" s="43">
        <f t="shared" si="21"/>
        <v>13</v>
      </c>
      <c r="L99" s="14">
        <f t="shared" si="22"/>
        <v>254.99999999999545</v>
      </c>
      <c r="M99" s="12">
        <f t="shared" si="23"/>
        <v>7.7099999999991269</v>
      </c>
    </row>
    <row r="100" spans="1:14" x14ac:dyDescent="0.2">
      <c r="A100" s="3">
        <v>44536</v>
      </c>
      <c r="B100" s="6">
        <f t="shared" si="16"/>
        <v>5</v>
      </c>
      <c r="C100" s="5">
        <v>30648.5</v>
      </c>
      <c r="D100" s="4">
        <v>30895.5</v>
      </c>
      <c r="E100" s="8">
        <v>530.13499999999999</v>
      </c>
      <c r="F100" s="8">
        <v>33114.300000000003</v>
      </c>
      <c r="G100" s="1">
        <f t="shared" si="17"/>
        <v>27.400000000001455</v>
      </c>
      <c r="H100" s="1">
        <f t="shared" si="18"/>
        <v>42.599999999998545</v>
      </c>
      <c r="I100" s="1">
        <f t="shared" si="19"/>
        <v>5.4800000000002909</v>
      </c>
      <c r="J100" s="2">
        <f t="shared" si="20"/>
        <v>8.5199999999997083</v>
      </c>
      <c r="K100" s="43">
        <f t="shared" si="21"/>
        <v>14</v>
      </c>
      <c r="L100" s="14">
        <f t="shared" si="22"/>
        <v>256.99999999999363</v>
      </c>
      <c r="M100" s="12">
        <f t="shared" si="23"/>
        <v>15.240000000000872</v>
      </c>
    </row>
    <row r="101" spans="1:14" x14ac:dyDescent="0.2">
      <c r="A101" s="3">
        <v>44543</v>
      </c>
      <c r="B101" s="6">
        <f t="shared" ref="B101:B132" si="24">A101-A100</f>
        <v>7</v>
      </c>
      <c r="C101" s="5">
        <v>30695.4</v>
      </c>
      <c r="D101" s="4">
        <v>30935.4</v>
      </c>
      <c r="E101" s="8">
        <v>531.45000000000005</v>
      </c>
      <c r="F101" s="8">
        <v>33205.760000000002</v>
      </c>
      <c r="G101" s="1">
        <f t="shared" ref="G101:G132" si="25">C101-C100</f>
        <v>46.900000000001455</v>
      </c>
      <c r="H101" s="1">
        <f t="shared" ref="H101:H132" si="26">D101-D100</f>
        <v>39.900000000001455</v>
      </c>
      <c r="I101" s="1">
        <f t="shared" ref="I101:I132" si="27">G101/B101</f>
        <v>6.700000000000208</v>
      </c>
      <c r="J101" s="2">
        <f t="shared" ref="J101:J132" si="28">H101/B101</f>
        <v>5.700000000000208</v>
      </c>
      <c r="K101" s="43">
        <f t="shared" ref="K101:K132" si="29">I101+J101</f>
        <v>12.400000000000416</v>
      </c>
      <c r="L101" s="14">
        <f t="shared" ref="L101:L128" si="30">(E101-E100)*1000/B101</f>
        <v>187.85714285715065</v>
      </c>
      <c r="M101" s="12">
        <f t="shared" si="23"/>
        <v>13.065714285714161</v>
      </c>
    </row>
    <row r="102" spans="1:14" x14ac:dyDescent="0.2">
      <c r="A102" s="3">
        <v>44550</v>
      </c>
      <c r="B102" s="6">
        <f t="shared" si="24"/>
        <v>7</v>
      </c>
      <c r="C102" s="5">
        <v>30750</v>
      </c>
      <c r="D102" s="4">
        <v>30979.4</v>
      </c>
      <c r="E102" s="8">
        <v>533.19000000000005</v>
      </c>
      <c r="F102" s="22">
        <v>33282.25</v>
      </c>
      <c r="G102" s="1">
        <f t="shared" si="25"/>
        <v>54.599999999998545</v>
      </c>
      <c r="H102" s="1">
        <f t="shared" si="26"/>
        <v>44</v>
      </c>
      <c r="I102" s="1">
        <f t="shared" si="27"/>
        <v>7.799999999999792</v>
      </c>
      <c r="J102" s="2">
        <f t="shared" si="28"/>
        <v>6.2857142857142856</v>
      </c>
      <c r="K102" s="43">
        <f t="shared" si="29"/>
        <v>14.085714285714078</v>
      </c>
      <c r="L102" s="14">
        <f t="shared" si="30"/>
        <v>248.57142857142986</v>
      </c>
      <c r="M102" s="12">
        <f t="shared" si="23"/>
        <v>10.927142857142567</v>
      </c>
      <c r="N102" s="23"/>
    </row>
    <row r="103" spans="1:14" x14ac:dyDescent="0.2">
      <c r="A103" s="3">
        <v>44557</v>
      </c>
      <c r="B103" s="6">
        <f t="shared" si="24"/>
        <v>7</v>
      </c>
      <c r="C103" s="5">
        <v>30801.4</v>
      </c>
      <c r="D103" s="4">
        <v>31017.5</v>
      </c>
      <c r="E103" s="8">
        <v>534.59</v>
      </c>
      <c r="F103" s="8">
        <v>33376.230000000003</v>
      </c>
      <c r="G103" s="1">
        <f t="shared" si="25"/>
        <v>51.400000000001455</v>
      </c>
      <c r="H103" s="1">
        <f t="shared" si="26"/>
        <v>38.099999999998545</v>
      </c>
      <c r="I103" s="1">
        <f t="shared" si="27"/>
        <v>7.3428571428573504</v>
      </c>
      <c r="J103" s="2">
        <f t="shared" si="28"/>
        <v>5.4428571428569352</v>
      </c>
      <c r="K103" s="43">
        <f t="shared" si="29"/>
        <v>12.785714285714285</v>
      </c>
      <c r="L103" s="14">
        <f t="shared" si="30"/>
        <v>199.99999999999676</v>
      </c>
      <c r="M103" s="12">
        <f t="shared" si="23"/>
        <v>13.425714285714744</v>
      </c>
    </row>
    <row r="104" spans="1:14" x14ac:dyDescent="0.2">
      <c r="A104" s="3">
        <v>44562</v>
      </c>
      <c r="B104" s="6">
        <f t="shared" si="24"/>
        <v>5</v>
      </c>
      <c r="C104" s="5">
        <v>30849</v>
      </c>
      <c r="D104" s="4">
        <v>31035.5</v>
      </c>
      <c r="E104" s="8">
        <v>535.66</v>
      </c>
      <c r="F104" s="8">
        <v>33428.400000000001</v>
      </c>
      <c r="G104" s="1">
        <f t="shared" si="25"/>
        <v>47.599999999998545</v>
      </c>
      <c r="H104" s="1">
        <f t="shared" si="26"/>
        <v>18</v>
      </c>
      <c r="I104" s="1">
        <f t="shared" si="27"/>
        <v>9.5199999999997083</v>
      </c>
      <c r="J104" s="2">
        <f t="shared" si="28"/>
        <v>3.6</v>
      </c>
      <c r="K104" s="43">
        <f t="shared" si="29"/>
        <v>13.119999999999708</v>
      </c>
      <c r="L104" s="14">
        <f t="shared" si="30"/>
        <v>213.99999999998727</v>
      </c>
      <c r="M104" s="12">
        <f t="shared" si="23"/>
        <v>10.433999999999651</v>
      </c>
    </row>
    <row r="105" spans="1:14" x14ac:dyDescent="0.2">
      <c r="A105" s="3">
        <v>44564</v>
      </c>
      <c r="B105" s="6">
        <f t="shared" si="24"/>
        <v>2</v>
      </c>
      <c r="C105" s="5">
        <v>30851.1</v>
      </c>
      <c r="D105" s="4">
        <v>31065.7</v>
      </c>
      <c r="E105" s="8">
        <v>536.16999999999996</v>
      </c>
      <c r="F105" s="8">
        <v>33431.4</v>
      </c>
      <c r="G105" s="1">
        <f t="shared" si="25"/>
        <v>2.0999999999985448</v>
      </c>
      <c r="H105" s="1">
        <f t="shared" si="26"/>
        <v>30.200000000000728</v>
      </c>
      <c r="I105" s="1">
        <f t="shared" si="27"/>
        <v>1.0499999999992724</v>
      </c>
      <c r="J105" s="2">
        <f t="shared" si="28"/>
        <v>15.100000000000364</v>
      </c>
      <c r="K105" s="43">
        <f t="shared" si="29"/>
        <v>16.149999999999636</v>
      </c>
      <c r="L105" s="14">
        <f t="shared" si="30"/>
        <v>254.99999999999545</v>
      </c>
      <c r="M105" s="12">
        <v>10</v>
      </c>
    </row>
    <row r="106" spans="1:14" x14ac:dyDescent="0.2">
      <c r="A106" s="3">
        <v>44571</v>
      </c>
      <c r="B106" s="6">
        <f t="shared" si="24"/>
        <v>7</v>
      </c>
      <c r="C106" s="5">
        <v>30901.599999999999</v>
      </c>
      <c r="D106" s="4">
        <v>31115.3</v>
      </c>
      <c r="E106" s="8">
        <v>537.85</v>
      </c>
      <c r="F106" s="8">
        <v>33516.800000000003</v>
      </c>
      <c r="G106" s="1">
        <f t="shared" si="25"/>
        <v>50.5</v>
      </c>
      <c r="H106" s="1">
        <f t="shared" si="26"/>
        <v>49.599999999998545</v>
      </c>
      <c r="I106" s="1">
        <f t="shared" si="27"/>
        <v>7.2142857142857144</v>
      </c>
      <c r="J106" s="2">
        <f t="shared" si="28"/>
        <v>7.0857142857140776</v>
      </c>
      <c r="K106" s="43">
        <f t="shared" si="29"/>
        <v>14.299999999999791</v>
      </c>
      <c r="L106" s="14">
        <f t="shared" si="30"/>
        <v>240.00000000000909</v>
      </c>
      <c r="M106" s="12">
        <f t="shared" ref="M106:M128" si="31">(F106-F105)/B106</f>
        <v>12.200000000000207</v>
      </c>
    </row>
    <row r="107" spans="1:14" x14ac:dyDescent="0.2">
      <c r="A107" s="3">
        <v>44578</v>
      </c>
      <c r="B107" s="6">
        <f t="shared" si="24"/>
        <v>7</v>
      </c>
      <c r="C107" s="5">
        <v>30947.8</v>
      </c>
      <c r="D107" s="4">
        <v>31153.7</v>
      </c>
      <c r="E107" s="8">
        <v>539.04999999999995</v>
      </c>
      <c r="F107" s="8">
        <v>33616.1</v>
      </c>
      <c r="G107" s="1">
        <f t="shared" si="25"/>
        <v>46.200000000000728</v>
      </c>
      <c r="H107" s="1">
        <f t="shared" si="26"/>
        <v>38.400000000001455</v>
      </c>
      <c r="I107" s="1">
        <f t="shared" si="27"/>
        <v>6.6000000000001036</v>
      </c>
      <c r="J107" s="2">
        <f t="shared" si="28"/>
        <v>5.4857142857144936</v>
      </c>
      <c r="K107" s="43">
        <f t="shared" si="29"/>
        <v>12.085714285714598</v>
      </c>
      <c r="L107" s="14">
        <f t="shared" si="30"/>
        <v>171.4285714285617</v>
      </c>
      <c r="M107" s="12">
        <f t="shared" si="31"/>
        <v>14.185714285713662</v>
      </c>
    </row>
    <row r="108" spans="1:14" x14ac:dyDescent="0.2">
      <c r="A108" s="3">
        <v>44585</v>
      </c>
      <c r="B108" s="6">
        <f t="shared" si="24"/>
        <v>7</v>
      </c>
      <c r="C108" s="5">
        <v>30994.3</v>
      </c>
      <c r="D108" s="4">
        <v>31199.8</v>
      </c>
      <c r="E108" s="8">
        <v>540.4</v>
      </c>
      <c r="F108" s="8">
        <v>33705.800000000003</v>
      </c>
      <c r="G108" s="1">
        <f t="shared" si="25"/>
        <v>46.5</v>
      </c>
      <c r="H108" s="1">
        <f t="shared" si="26"/>
        <v>46.099999999998545</v>
      </c>
      <c r="I108" s="1">
        <f t="shared" si="27"/>
        <v>6.6428571428571432</v>
      </c>
      <c r="J108" s="2">
        <f t="shared" si="28"/>
        <v>6.5857142857140776</v>
      </c>
      <c r="K108" s="43">
        <f t="shared" si="29"/>
        <v>13.228571428571222</v>
      </c>
      <c r="L108" s="14">
        <f t="shared" si="30"/>
        <v>192.8571428571461</v>
      </c>
      <c r="M108" s="12">
        <f t="shared" si="31"/>
        <v>12.814285714286338</v>
      </c>
    </row>
    <row r="109" spans="1:14" x14ac:dyDescent="0.2">
      <c r="A109" s="3">
        <v>44592</v>
      </c>
      <c r="B109" s="6">
        <f t="shared" si="24"/>
        <v>7</v>
      </c>
      <c r="C109" s="5">
        <v>31045.5</v>
      </c>
      <c r="D109" s="4">
        <v>31232.400000000001</v>
      </c>
      <c r="E109" s="8">
        <v>541.55999999999995</v>
      </c>
      <c r="F109" s="8">
        <v>33801.24</v>
      </c>
      <c r="G109" s="1">
        <f t="shared" si="25"/>
        <v>51.200000000000728</v>
      </c>
      <c r="H109" s="1">
        <f t="shared" si="26"/>
        <v>32.600000000002183</v>
      </c>
      <c r="I109" s="1">
        <f t="shared" si="27"/>
        <v>7.314285714285818</v>
      </c>
      <c r="J109" s="2">
        <f t="shared" si="28"/>
        <v>4.6571428571431692</v>
      </c>
      <c r="K109" s="43">
        <f t="shared" si="29"/>
        <v>11.971428571428987</v>
      </c>
      <c r="L109" s="14">
        <f t="shared" si="30"/>
        <v>165.71428571428117</v>
      </c>
      <c r="M109" s="12">
        <f t="shared" si="31"/>
        <v>13.634285714285008</v>
      </c>
    </row>
    <row r="110" spans="1:14" x14ac:dyDescent="0.2">
      <c r="A110" s="3">
        <v>44600</v>
      </c>
      <c r="B110" s="6">
        <f t="shared" si="24"/>
        <v>8</v>
      </c>
      <c r="C110" s="5">
        <v>31102.1</v>
      </c>
      <c r="D110" s="4">
        <v>31278.5</v>
      </c>
      <c r="E110" s="8">
        <v>543.26</v>
      </c>
      <c r="F110" s="8">
        <v>33888.699999999997</v>
      </c>
      <c r="G110" s="1">
        <f t="shared" si="25"/>
        <v>56.599999999998545</v>
      </c>
      <c r="H110" s="1">
        <f t="shared" si="26"/>
        <v>46.099999999998545</v>
      </c>
      <c r="I110" s="1">
        <f t="shared" si="27"/>
        <v>7.0749999999998181</v>
      </c>
      <c r="J110" s="2">
        <f t="shared" si="28"/>
        <v>5.7624999999998181</v>
      </c>
      <c r="K110" s="43">
        <f t="shared" si="29"/>
        <v>12.837499999999636</v>
      </c>
      <c r="L110" s="14">
        <f t="shared" si="30"/>
        <v>212.50000000000568</v>
      </c>
      <c r="M110" s="12">
        <f t="shared" si="31"/>
        <v>10.932499999999891</v>
      </c>
    </row>
    <row r="111" spans="1:14" x14ac:dyDescent="0.2">
      <c r="A111" s="3">
        <v>44606</v>
      </c>
      <c r="B111" s="6">
        <f t="shared" si="24"/>
        <v>6</v>
      </c>
      <c r="C111" s="5">
        <v>31141</v>
      </c>
      <c r="D111" s="4">
        <v>31311</v>
      </c>
      <c r="E111" s="8">
        <v>544.48</v>
      </c>
      <c r="F111" s="8">
        <v>33958.699999999997</v>
      </c>
      <c r="G111" s="1">
        <f t="shared" si="25"/>
        <v>38.900000000001455</v>
      </c>
      <c r="H111" s="1">
        <f t="shared" si="26"/>
        <v>32.5</v>
      </c>
      <c r="I111" s="1">
        <f t="shared" si="27"/>
        <v>6.4833333333335759</v>
      </c>
      <c r="J111" s="2">
        <f t="shared" si="28"/>
        <v>5.416666666666667</v>
      </c>
      <c r="K111" s="43">
        <f t="shared" si="29"/>
        <v>11.900000000000244</v>
      </c>
      <c r="L111" s="14">
        <f t="shared" si="30"/>
        <v>203.33333333333789</v>
      </c>
      <c r="M111" s="12">
        <f t="shared" si="31"/>
        <v>11.666666666666666</v>
      </c>
    </row>
    <row r="112" spans="1:14" x14ac:dyDescent="0.2">
      <c r="A112" s="3">
        <v>44613</v>
      </c>
      <c r="B112" s="6">
        <f t="shared" si="24"/>
        <v>7</v>
      </c>
      <c r="C112" s="5">
        <v>31187</v>
      </c>
      <c r="D112" s="4">
        <v>31351</v>
      </c>
      <c r="E112" s="8">
        <v>545.79999999999995</v>
      </c>
      <c r="F112" s="8">
        <v>34024.5</v>
      </c>
      <c r="G112" s="1">
        <f t="shared" si="25"/>
        <v>46</v>
      </c>
      <c r="H112" s="1">
        <f t="shared" si="26"/>
        <v>40</v>
      </c>
      <c r="I112" s="1">
        <f t="shared" si="27"/>
        <v>6.5714285714285712</v>
      </c>
      <c r="J112" s="2">
        <f t="shared" si="28"/>
        <v>5.7142857142857144</v>
      </c>
      <c r="K112" s="43">
        <f t="shared" si="29"/>
        <v>12.285714285714285</v>
      </c>
      <c r="L112" s="14">
        <f t="shared" si="30"/>
        <v>188.57142857141949</v>
      </c>
      <c r="M112" s="12">
        <f t="shared" si="31"/>
        <v>9.400000000000416</v>
      </c>
    </row>
    <row r="113" spans="1:13" x14ac:dyDescent="0.2">
      <c r="A113" s="3">
        <v>44621</v>
      </c>
      <c r="B113" s="6">
        <f t="shared" si="24"/>
        <v>8</v>
      </c>
      <c r="C113" s="5">
        <v>31245.599999999999</v>
      </c>
      <c r="D113" s="4">
        <v>31386.9</v>
      </c>
      <c r="E113" s="8">
        <v>547.22</v>
      </c>
      <c r="F113" s="8">
        <v>34120.1</v>
      </c>
      <c r="G113" s="1">
        <f t="shared" si="25"/>
        <v>58.599999999998545</v>
      </c>
      <c r="H113" s="1">
        <f t="shared" si="26"/>
        <v>35.900000000001455</v>
      </c>
      <c r="I113" s="1">
        <f t="shared" si="27"/>
        <v>7.3249999999998181</v>
      </c>
      <c r="J113" s="2">
        <f t="shared" si="28"/>
        <v>4.4875000000001819</v>
      </c>
      <c r="K113" s="43">
        <f t="shared" si="29"/>
        <v>11.8125</v>
      </c>
      <c r="L113" s="14">
        <f t="shared" si="30"/>
        <v>177.50000000000909</v>
      </c>
      <c r="M113" s="12">
        <f t="shared" si="31"/>
        <v>11.949999999999818</v>
      </c>
    </row>
    <row r="114" spans="1:13" x14ac:dyDescent="0.2">
      <c r="A114" s="3">
        <v>44627</v>
      </c>
      <c r="B114" s="6">
        <f t="shared" si="24"/>
        <v>6</v>
      </c>
      <c r="C114" s="5">
        <v>31288.7</v>
      </c>
      <c r="D114" s="4">
        <v>31426.400000000001</v>
      </c>
      <c r="E114" s="8">
        <v>548.6</v>
      </c>
      <c r="F114" s="8">
        <v>34187.599999999999</v>
      </c>
      <c r="G114" s="1">
        <f t="shared" si="25"/>
        <v>43.100000000002183</v>
      </c>
      <c r="H114" s="1">
        <f t="shared" si="26"/>
        <v>39.5</v>
      </c>
      <c r="I114" s="1">
        <f t="shared" si="27"/>
        <v>7.1833333333336968</v>
      </c>
      <c r="J114" s="2">
        <f t="shared" si="28"/>
        <v>6.583333333333333</v>
      </c>
      <c r="K114" s="43">
        <f t="shared" si="29"/>
        <v>13.76666666666703</v>
      </c>
      <c r="L114" s="14">
        <f t="shared" si="30"/>
        <v>229.99999999999923</v>
      </c>
      <c r="M114" s="12">
        <f t="shared" si="31"/>
        <v>11.25</v>
      </c>
    </row>
    <row r="115" spans="1:13" x14ac:dyDescent="0.2">
      <c r="A115" s="3">
        <v>44634</v>
      </c>
      <c r="B115" s="6">
        <f t="shared" si="24"/>
        <v>7</v>
      </c>
      <c r="C115" s="5">
        <v>31321.9</v>
      </c>
      <c r="D115" s="4">
        <v>31470.799999999999</v>
      </c>
      <c r="E115" s="8">
        <v>549.79999999999995</v>
      </c>
      <c r="F115" s="8">
        <v>34249.5</v>
      </c>
      <c r="G115" s="1">
        <f t="shared" si="25"/>
        <v>33.200000000000728</v>
      </c>
      <c r="H115" s="1">
        <f t="shared" si="26"/>
        <v>44.399999999997817</v>
      </c>
      <c r="I115" s="1">
        <f t="shared" si="27"/>
        <v>4.7428571428572468</v>
      </c>
      <c r="J115" s="2">
        <f t="shared" si="28"/>
        <v>6.3428571428568308</v>
      </c>
      <c r="K115" s="43">
        <f t="shared" si="29"/>
        <v>11.085714285714078</v>
      </c>
      <c r="L115" s="14">
        <f t="shared" si="30"/>
        <v>171.4285714285617</v>
      </c>
      <c r="M115" s="12">
        <f t="shared" si="31"/>
        <v>8.8428571428573512</v>
      </c>
    </row>
    <row r="116" spans="1:13" x14ac:dyDescent="0.2">
      <c r="A116" s="3">
        <v>44641</v>
      </c>
      <c r="B116" s="6">
        <f t="shared" si="24"/>
        <v>7</v>
      </c>
      <c r="C116" s="5">
        <v>31367.3</v>
      </c>
      <c r="D116" s="4">
        <v>31505.9</v>
      </c>
      <c r="E116" s="8">
        <v>550.78</v>
      </c>
      <c r="F116" s="8">
        <v>34291.699999999997</v>
      </c>
      <c r="G116" s="1">
        <f t="shared" si="25"/>
        <v>45.399999999997817</v>
      </c>
      <c r="H116" s="1">
        <f t="shared" si="26"/>
        <v>35.100000000002183</v>
      </c>
      <c r="I116" s="1">
        <f t="shared" si="27"/>
        <v>6.485714285713974</v>
      </c>
      <c r="J116" s="2">
        <f t="shared" si="28"/>
        <v>5.014285714286026</v>
      </c>
      <c r="K116" s="43">
        <f t="shared" si="29"/>
        <v>11.5</v>
      </c>
      <c r="L116" s="14">
        <f t="shared" si="30"/>
        <v>140.00000000000259</v>
      </c>
      <c r="M116" s="12">
        <f t="shared" si="31"/>
        <v>6.0285714285710128</v>
      </c>
    </row>
    <row r="117" spans="1:13" x14ac:dyDescent="0.2">
      <c r="A117" s="3">
        <v>44648</v>
      </c>
      <c r="B117" s="6">
        <f t="shared" si="24"/>
        <v>7</v>
      </c>
      <c r="C117" s="5">
        <v>31415.5</v>
      </c>
      <c r="D117" s="4">
        <v>31548.799999999999</v>
      </c>
      <c r="E117" s="8">
        <v>552.36</v>
      </c>
      <c r="F117" s="8">
        <v>34344.699999999997</v>
      </c>
      <c r="G117" s="1">
        <f t="shared" si="25"/>
        <v>48.200000000000728</v>
      </c>
      <c r="H117" s="1">
        <f t="shared" si="26"/>
        <v>42.899999999997817</v>
      </c>
      <c r="I117" s="1">
        <f t="shared" si="27"/>
        <v>6.88571428571439</v>
      </c>
      <c r="J117" s="2">
        <f t="shared" si="28"/>
        <v>6.1285714285711164</v>
      </c>
      <c r="K117" s="43">
        <f t="shared" si="29"/>
        <v>13.014285714285506</v>
      </c>
      <c r="L117" s="14">
        <f t="shared" si="30"/>
        <v>225.71428571429155</v>
      </c>
      <c r="M117" s="12">
        <f t="shared" si="31"/>
        <v>7.5714285714285712</v>
      </c>
    </row>
    <row r="118" spans="1:13" x14ac:dyDescent="0.2">
      <c r="A118" s="3">
        <v>44652</v>
      </c>
      <c r="B118" s="6">
        <f t="shared" si="24"/>
        <v>4</v>
      </c>
      <c r="C118" s="5">
        <v>31452</v>
      </c>
      <c r="D118" s="4">
        <v>31560.799999999999</v>
      </c>
      <c r="E118" s="8">
        <v>553</v>
      </c>
      <c r="F118" s="8">
        <v>34370.6</v>
      </c>
      <c r="G118" s="1">
        <f t="shared" si="25"/>
        <v>36.5</v>
      </c>
      <c r="H118" s="1">
        <f t="shared" si="26"/>
        <v>12</v>
      </c>
      <c r="I118" s="1">
        <f t="shared" si="27"/>
        <v>9.125</v>
      </c>
      <c r="J118" s="2">
        <f t="shared" si="28"/>
        <v>3</v>
      </c>
      <c r="K118" s="43">
        <f t="shared" si="29"/>
        <v>12.125</v>
      </c>
      <c r="L118" s="14">
        <f t="shared" si="30"/>
        <v>159.99999999999659</v>
      </c>
      <c r="M118" s="12">
        <f t="shared" si="31"/>
        <v>6.4750000000003638</v>
      </c>
    </row>
    <row r="119" spans="1:13" x14ac:dyDescent="0.2">
      <c r="A119" s="3">
        <v>44655</v>
      </c>
      <c r="B119" s="6">
        <f t="shared" si="24"/>
        <v>3</v>
      </c>
      <c r="C119" s="5">
        <v>31461.5</v>
      </c>
      <c r="D119" s="4">
        <v>31596.1</v>
      </c>
      <c r="E119" s="8">
        <v>553.59</v>
      </c>
      <c r="F119" s="8">
        <v>34406.800000000003</v>
      </c>
      <c r="G119" s="1">
        <f t="shared" si="25"/>
        <v>9.5</v>
      </c>
      <c r="H119" s="1">
        <f t="shared" si="26"/>
        <v>35.299999999999272</v>
      </c>
      <c r="I119" s="1">
        <f t="shared" si="27"/>
        <v>3.1666666666666665</v>
      </c>
      <c r="J119" s="2">
        <f t="shared" si="28"/>
        <v>11.766666666666424</v>
      </c>
      <c r="K119" s="43">
        <f t="shared" si="29"/>
        <v>14.93333333333309</v>
      </c>
      <c r="L119" s="14">
        <f t="shared" si="30"/>
        <v>196.66666666667729</v>
      </c>
      <c r="M119" s="12">
        <f t="shared" si="31"/>
        <v>12.066666666668121</v>
      </c>
    </row>
    <row r="120" spans="1:13" x14ac:dyDescent="0.2">
      <c r="A120" s="3">
        <v>44669</v>
      </c>
      <c r="B120" s="6">
        <f t="shared" si="24"/>
        <v>14</v>
      </c>
      <c r="C120" s="5">
        <v>31548.5</v>
      </c>
      <c r="D120" s="4">
        <v>31670.3</v>
      </c>
      <c r="E120" s="8">
        <v>556.20000000000005</v>
      </c>
      <c r="F120" s="8">
        <v>34496.959999999999</v>
      </c>
      <c r="G120" s="1">
        <f t="shared" si="25"/>
        <v>87</v>
      </c>
      <c r="H120" s="1">
        <f t="shared" si="26"/>
        <v>74.200000000000728</v>
      </c>
      <c r="I120" s="1">
        <f t="shared" si="27"/>
        <v>6.2142857142857144</v>
      </c>
      <c r="J120" s="2">
        <f t="shared" si="28"/>
        <v>5.3000000000000522</v>
      </c>
      <c r="K120" s="43">
        <f t="shared" si="29"/>
        <v>11.514285714285766</v>
      </c>
      <c r="L120" s="14">
        <f t="shared" si="30"/>
        <v>186.42857142857241</v>
      </c>
      <c r="M120" s="12">
        <f t="shared" si="31"/>
        <v>6.4399999999997295</v>
      </c>
    </row>
    <row r="121" spans="1:13" x14ac:dyDescent="0.2">
      <c r="A121" s="3">
        <v>44676</v>
      </c>
      <c r="B121" s="6">
        <f t="shared" si="24"/>
        <v>7</v>
      </c>
      <c r="C121" s="5">
        <v>31593.200000000001</v>
      </c>
      <c r="D121" s="4">
        <v>31716.7</v>
      </c>
      <c r="E121" s="8">
        <v>557.79</v>
      </c>
      <c r="F121" s="8">
        <v>34520.1</v>
      </c>
      <c r="G121" s="1">
        <f t="shared" si="25"/>
        <v>44.700000000000728</v>
      </c>
      <c r="H121" s="1">
        <f t="shared" si="26"/>
        <v>46.400000000001455</v>
      </c>
      <c r="I121" s="1">
        <f t="shared" si="27"/>
        <v>6.38571428571439</v>
      </c>
      <c r="J121" s="2">
        <f t="shared" si="28"/>
        <v>6.6285714285716368</v>
      </c>
      <c r="K121" s="43">
        <f t="shared" si="29"/>
        <v>13.014285714286027</v>
      </c>
      <c r="L121" s="14">
        <f t="shared" si="30"/>
        <v>227.14285714284546</v>
      </c>
      <c r="M121" s="12">
        <f t="shared" si="31"/>
        <v>3.3057142857142026</v>
      </c>
    </row>
    <row r="122" spans="1:13" x14ac:dyDescent="0.2">
      <c r="A122" s="3">
        <v>44682</v>
      </c>
      <c r="B122" s="6">
        <f t="shared" si="24"/>
        <v>6</v>
      </c>
      <c r="C122" s="5">
        <v>31627</v>
      </c>
      <c r="D122" s="4">
        <v>31743.4</v>
      </c>
      <c r="E122" s="20">
        <v>558.22</v>
      </c>
      <c r="F122" s="8">
        <v>34547.300000000003</v>
      </c>
      <c r="G122" s="1">
        <f t="shared" si="25"/>
        <v>33.799999999999272</v>
      </c>
      <c r="H122" s="1">
        <f t="shared" si="26"/>
        <v>26.700000000000728</v>
      </c>
      <c r="I122" s="1">
        <f t="shared" si="27"/>
        <v>5.6333333333332121</v>
      </c>
      <c r="J122" s="2">
        <f t="shared" si="28"/>
        <v>4.450000000000121</v>
      </c>
      <c r="K122" s="43">
        <f t="shared" si="29"/>
        <v>10.083333333333332</v>
      </c>
      <c r="L122" s="14">
        <f t="shared" si="30"/>
        <v>71.666666666677273</v>
      </c>
      <c r="M122" s="12">
        <f t="shared" si="31"/>
        <v>4.5333333333340606</v>
      </c>
    </row>
    <row r="123" spans="1:13" x14ac:dyDescent="0.2">
      <c r="A123" s="3">
        <v>44690</v>
      </c>
      <c r="B123" s="6">
        <f t="shared" si="24"/>
        <v>8</v>
      </c>
      <c r="C123" s="5">
        <v>31673.4</v>
      </c>
      <c r="D123" s="4">
        <v>31795.200000000001</v>
      </c>
      <c r="E123" s="8">
        <v>560.19000000000005</v>
      </c>
      <c r="F123" s="8">
        <v>34570.42</v>
      </c>
      <c r="G123" s="1">
        <f t="shared" si="25"/>
        <v>46.400000000001455</v>
      </c>
      <c r="H123" s="1">
        <f t="shared" si="26"/>
        <v>51.799999999999272</v>
      </c>
      <c r="I123" s="1">
        <f t="shared" si="27"/>
        <v>5.8000000000001819</v>
      </c>
      <c r="J123" s="2">
        <f t="shared" si="28"/>
        <v>6.4749999999999091</v>
      </c>
      <c r="K123" s="43">
        <f t="shared" si="29"/>
        <v>12.275000000000091</v>
      </c>
      <c r="L123" s="14">
        <f t="shared" si="30"/>
        <v>246.25000000000341</v>
      </c>
      <c r="M123" s="12">
        <f t="shared" si="31"/>
        <v>2.8899999999994179</v>
      </c>
    </row>
    <row r="124" spans="1:13" x14ac:dyDescent="0.2">
      <c r="A124" s="3">
        <v>44697</v>
      </c>
      <c r="B124" s="6">
        <f t="shared" si="24"/>
        <v>7</v>
      </c>
      <c r="C124" s="5">
        <v>31712.5</v>
      </c>
      <c r="D124" s="4">
        <v>31827.1</v>
      </c>
      <c r="E124" s="8">
        <v>561</v>
      </c>
      <c r="F124" s="8">
        <v>34577.5</v>
      </c>
      <c r="G124" s="1">
        <f t="shared" si="25"/>
        <v>39.099999999998545</v>
      </c>
      <c r="H124" s="1">
        <f t="shared" si="26"/>
        <v>31.899999999997817</v>
      </c>
      <c r="I124" s="1">
        <f t="shared" si="27"/>
        <v>5.5857142857140776</v>
      </c>
      <c r="J124" s="2">
        <f t="shared" si="28"/>
        <v>4.5571428571425452</v>
      </c>
      <c r="K124" s="43">
        <f t="shared" si="29"/>
        <v>10.142857142856624</v>
      </c>
      <c r="L124" s="14">
        <f t="shared" si="30"/>
        <v>115.71428571427792</v>
      </c>
      <c r="M124" s="12">
        <f t="shared" si="31"/>
        <v>1.0114285714288209</v>
      </c>
    </row>
    <row r="125" spans="1:13" x14ac:dyDescent="0.2">
      <c r="A125" s="3">
        <v>44704</v>
      </c>
      <c r="B125" s="6">
        <f t="shared" si="24"/>
        <v>7</v>
      </c>
      <c r="C125" s="5">
        <v>31751.8</v>
      </c>
      <c r="D125" s="4">
        <v>31870</v>
      </c>
      <c r="E125" s="8">
        <v>562.79</v>
      </c>
      <c r="F125" s="8">
        <v>34583.599999999999</v>
      </c>
      <c r="G125" s="1">
        <f t="shared" si="25"/>
        <v>39.299999999999272</v>
      </c>
      <c r="H125" s="1">
        <f t="shared" si="26"/>
        <v>42.900000000001455</v>
      </c>
      <c r="I125" s="1">
        <f t="shared" si="27"/>
        <v>5.61428571428561</v>
      </c>
      <c r="J125" s="2">
        <f t="shared" si="28"/>
        <v>6.1285714285716368</v>
      </c>
      <c r="K125" s="43">
        <f t="shared" si="29"/>
        <v>11.742857142857247</v>
      </c>
      <c r="L125" s="14">
        <f t="shared" si="30"/>
        <v>255.71428571428052</v>
      </c>
      <c r="M125" s="12">
        <f t="shared" si="31"/>
        <v>0.8714285714283635</v>
      </c>
    </row>
    <row r="126" spans="1:13" x14ac:dyDescent="0.2">
      <c r="A126" s="3">
        <v>44711</v>
      </c>
      <c r="B126" s="6">
        <f t="shared" si="24"/>
        <v>7</v>
      </c>
      <c r="C126" s="5">
        <v>31785.3</v>
      </c>
      <c r="D126" s="4">
        <v>31910.3</v>
      </c>
      <c r="E126" s="8">
        <v>563.77</v>
      </c>
      <c r="F126" s="8">
        <v>34596.26</v>
      </c>
      <c r="G126" s="1">
        <f t="shared" si="25"/>
        <v>33.5</v>
      </c>
      <c r="H126" s="1">
        <f t="shared" si="26"/>
        <v>40.299999999999272</v>
      </c>
      <c r="I126" s="1">
        <f t="shared" si="27"/>
        <v>4.7857142857142856</v>
      </c>
      <c r="J126" s="2">
        <f t="shared" si="28"/>
        <v>5.7571428571427532</v>
      </c>
      <c r="K126" s="43">
        <f t="shared" si="29"/>
        <v>10.542857142857038</v>
      </c>
      <c r="L126" s="14">
        <f t="shared" si="30"/>
        <v>140.00000000000259</v>
      </c>
      <c r="M126" s="12">
        <f t="shared" si="31"/>
        <v>1.8085714285719274</v>
      </c>
    </row>
    <row r="127" spans="1:13" x14ac:dyDescent="0.2">
      <c r="A127" s="3">
        <v>44713</v>
      </c>
      <c r="B127" s="6">
        <f t="shared" si="24"/>
        <v>2</v>
      </c>
      <c r="C127" s="5">
        <v>31801.8</v>
      </c>
      <c r="D127" s="4">
        <v>31915.9</v>
      </c>
      <c r="E127" s="8">
        <v>564.29999999999995</v>
      </c>
      <c r="F127" s="8">
        <v>34602.25</v>
      </c>
      <c r="G127" s="1">
        <f t="shared" si="25"/>
        <v>16.5</v>
      </c>
      <c r="H127" s="1">
        <f t="shared" si="26"/>
        <v>5.6000000000021828</v>
      </c>
      <c r="I127" s="1">
        <f t="shared" si="27"/>
        <v>8.25</v>
      </c>
      <c r="J127" s="2">
        <f t="shared" si="28"/>
        <v>2.8000000000010914</v>
      </c>
      <c r="K127" s="43">
        <f t="shared" si="29"/>
        <v>11.050000000001091</v>
      </c>
      <c r="L127" s="14">
        <f t="shared" si="30"/>
        <v>264.99999999998636</v>
      </c>
      <c r="M127" s="12">
        <f t="shared" si="31"/>
        <v>2.9949999999989814</v>
      </c>
    </row>
    <row r="128" spans="1:13" x14ac:dyDescent="0.2">
      <c r="A128" s="3">
        <v>44718</v>
      </c>
      <c r="B128" s="6">
        <f t="shared" si="24"/>
        <v>5</v>
      </c>
      <c r="C128" s="5">
        <v>31827.7</v>
      </c>
      <c r="D128" s="4">
        <v>31949.9</v>
      </c>
      <c r="E128" s="8">
        <v>565.38</v>
      </c>
      <c r="F128" s="8">
        <v>34610.03</v>
      </c>
      <c r="G128" s="1">
        <f t="shared" si="25"/>
        <v>25.900000000001455</v>
      </c>
      <c r="H128" s="1">
        <f t="shared" si="26"/>
        <v>34</v>
      </c>
      <c r="I128" s="1">
        <f t="shared" si="27"/>
        <v>5.180000000000291</v>
      </c>
      <c r="J128" s="2">
        <f t="shared" si="28"/>
        <v>6.8</v>
      </c>
      <c r="K128" s="43">
        <f t="shared" si="29"/>
        <v>11.980000000000292</v>
      </c>
      <c r="L128" s="14">
        <f t="shared" si="30"/>
        <v>216.00000000000819</v>
      </c>
      <c r="M128" s="12">
        <f t="shared" si="31"/>
        <v>1.5559999999997671</v>
      </c>
    </row>
    <row r="129" spans="1:13" ht="12" customHeight="1" x14ac:dyDescent="0.2">
      <c r="A129" s="3">
        <v>44719</v>
      </c>
      <c r="B129" s="6">
        <f t="shared" si="24"/>
        <v>1</v>
      </c>
      <c r="C129" s="5">
        <v>31838.15</v>
      </c>
      <c r="D129" s="4">
        <v>31952.720000000001</v>
      </c>
      <c r="G129" s="1">
        <f t="shared" si="25"/>
        <v>10.450000000000728</v>
      </c>
      <c r="H129" s="1">
        <f t="shared" si="26"/>
        <v>2.819999999999709</v>
      </c>
      <c r="I129" s="1">
        <f t="shared" si="27"/>
        <v>10.450000000000728</v>
      </c>
      <c r="J129" s="2">
        <f t="shared" si="28"/>
        <v>2.819999999999709</v>
      </c>
      <c r="K129" s="43">
        <f t="shared" si="29"/>
        <v>13.270000000000437</v>
      </c>
    </row>
    <row r="130" spans="1:13" x14ac:dyDescent="0.2">
      <c r="A130" s="3">
        <v>44725</v>
      </c>
      <c r="B130" s="6">
        <f t="shared" si="24"/>
        <v>6</v>
      </c>
      <c r="C130" s="5">
        <v>31845.4</v>
      </c>
      <c r="D130" s="4">
        <v>31972.7</v>
      </c>
      <c r="E130" s="8">
        <v>566.31500000000005</v>
      </c>
      <c r="F130" s="8">
        <v>34618.445</v>
      </c>
      <c r="G130" s="1">
        <f t="shared" si="25"/>
        <v>7.25</v>
      </c>
      <c r="H130" s="1">
        <f t="shared" si="26"/>
        <v>19.979999999999563</v>
      </c>
      <c r="I130" s="1">
        <f t="shared" si="27"/>
        <v>1.2083333333333333</v>
      </c>
      <c r="J130" s="2">
        <f t="shared" si="28"/>
        <v>3.3299999999999272</v>
      </c>
      <c r="K130" s="43">
        <f t="shared" si="29"/>
        <v>4.5383333333332603</v>
      </c>
      <c r="L130" s="14">
        <f>(E130-E128)*1000/B130</f>
        <v>155.83333333334318</v>
      </c>
      <c r="M130" s="12">
        <f>(F130-F128)/(B130+B129)</f>
        <v>1.202142857142982</v>
      </c>
    </row>
    <row r="131" spans="1:13" x14ac:dyDescent="0.2">
      <c r="A131" s="3">
        <v>44732</v>
      </c>
      <c r="B131" s="6">
        <f t="shared" si="24"/>
        <v>7</v>
      </c>
      <c r="C131" s="5">
        <v>31850.25</v>
      </c>
      <c r="D131" s="4">
        <v>31992.93</v>
      </c>
      <c r="E131" s="8">
        <v>567.61</v>
      </c>
      <c r="F131" s="8">
        <v>34624.160000000003</v>
      </c>
      <c r="G131" s="1">
        <f t="shared" si="25"/>
        <v>4.8499999999985448</v>
      </c>
      <c r="H131" s="1">
        <f t="shared" si="26"/>
        <v>20.229999999999563</v>
      </c>
      <c r="I131" s="1">
        <f t="shared" si="27"/>
        <v>0.692857142856935</v>
      </c>
      <c r="J131" s="2">
        <f t="shared" si="28"/>
        <v>2.8899999999999375</v>
      </c>
      <c r="K131" s="43">
        <f t="shared" si="29"/>
        <v>3.5828571428568727</v>
      </c>
      <c r="L131" s="14">
        <f t="shared" ref="L131:L151" si="32">(E131-E130)*1000/B131</f>
        <v>184.99999999999415</v>
      </c>
      <c r="M131" s="12">
        <f t="shared" ref="M131:M151" si="33">(F131-F130)/B131</f>
        <v>0.81642857142911196</v>
      </c>
    </row>
    <row r="132" spans="1:13" x14ac:dyDescent="0.2">
      <c r="A132" s="3">
        <v>44739</v>
      </c>
      <c r="B132" s="6">
        <f t="shared" si="24"/>
        <v>7</v>
      </c>
      <c r="C132" s="5">
        <v>31857.3</v>
      </c>
      <c r="D132" s="4">
        <v>32020.05</v>
      </c>
      <c r="E132" s="8">
        <v>568.83000000000004</v>
      </c>
      <c r="F132" s="8">
        <v>34629.06</v>
      </c>
      <c r="G132" s="1">
        <f t="shared" si="25"/>
        <v>7.0499999999992724</v>
      </c>
      <c r="H132" s="1">
        <f t="shared" si="26"/>
        <v>27.119999999998981</v>
      </c>
      <c r="I132" s="1">
        <f t="shared" si="27"/>
        <v>1.0071428571427532</v>
      </c>
      <c r="J132" s="2">
        <f t="shared" si="28"/>
        <v>3.8742857142855689</v>
      </c>
      <c r="K132" s="43">
        <f t="shared" si="29"/>
        <v>4.8814285714283221</v>
      </c>
      <c r="L132" s="14">
        <f t="shared" si="32"/>
        <v>174.28571428571817</v>
      </c>
      <c r="M132" s="12">
        <f t="shared" si="33"/>
        <v>0.69999999999916851</v>
      </c>
    </row>
    <row r="133" spans="1:13" x14ac:dyDescent="0.2">
      <c r="A133" s="3">
        <v>44743</v>
      </c>
      <c r="B133" s="6">
        <f t="shared" ref="B133:B151" si="34">A133-A132</f>
        <v>4</v>
      </c>
      <c r="C133" s="5">
        <v>31865.35</v>
      </c>
      <c r="D133" s="4">
        <v>32032.85</v>
      </c>
      <c r="E133" s="8">
        <v>569.37</v>
      </c>
      <c r="F133" s="8">
        <v>34631.72</v>
      </c>
      <c r="G133" s="1">
        <f t="shared" ref="G133:G151" si="35">C133-C132</f>
        <v>8.0499999999992724</v>
      </c>
      <c r="H133" s="1">
        <f t="shared" ref="H133:H151" si="36">D133-D132</f>
        <v>12.799999999999272</v>
      </c>
      <c r="I133" s="1">
        <f t="shared" ref="I133:I151" si="37">G133/B133</f>
        <v>2.0124999999998181</v>
      </c>
      <c r="J133" s="2">
        <f t="shared" ref="J133:J151" si="38">H133/B133</f>
        <v>3.1999999999998181</v>
      </c>
      <c r="K133" s="43">
        <f t="shared" ref="K133:K151" si="39">I133+J133</f>
        <v>5.2124999999996362</v>
      </c>
      <c r="L133" s="14">
        <f t="shared" si="32"/>
        <v>134.99999999999091</v>
      </c>
      <c r="M133" s="12">
        <f t="shared" si="33"/>
        <v>0.66500000000087311</v>
      </c>
    </row>
    <row r="134" spans="1:13" x14ac:dyDescent="0.2">
      <c r="A134" s="3">
        <v>44746</v>
      </c>
      <c r="B134" s="6">
        <f t="shared" si="34"/>
        <v>3</v>
      </c>
      <c r="C134" s="5">
        <v>31868.98</v>
      </c>
      <c r="D134" s="4">
        <v>32044.18</v>
      </c>
      <c r="E134" s="8">
        <v>570.06799999999998</v>
      </c>
      <c r="F134" s="8">
        <v>34634.067000000003</v>
      </c>
      <c r="G134" s="1">
        <f t="shared" si="35"/>
        <v>3.6300000000010186</v>
      </c>
      <c r="H134" s="1">
        <f t="shared" si="36"/>
        <v>11.330000000001746</v>
      </c>
      <c r="I134" s="1">
        <f t="shared" si="37"/>
        <v>1.2100000000003395</v>
      </c>
      <c r="J134" s="2">
        <f t="shared" si="38"/>
        <v>3.7766666666672486</v>
      </c>
      <c r="K134" s="43">
        <f t="shared" si="39"/>
        <v>4.9866666666675883</v>
      </c>
      <c r="L134" s="14">
        <f t="shared" si="32"/>
        <v>232.66666666665969</v>
      </c>
      <c r="M134" s="12">
        <f t="shared" si="33"/>
        <v>0.78233333333385724</v>
      </c>
    </row>
    <row r="135" spans="1:13" x14ac:dyDescent="0.2">
      <c r="A135" s="3">
        <v>44753</v>
      </c>
      <c r="B135" s="6">
        <f t="shared" si="34"/>
        <v>7</v>
      </c>
      <c r="C135" s="5">
        <v>31871.55</v>
      </c>
      <c r="D135" s="4">
        <v>32066.799999999999</v>
      </c>
      <c r="E135" s="8">
        <v>570.71500000000003</v>
      </c>
      <c r="F135" s="8">
        <v>34638.944000000003</v>
      </c>
      <c r="G135" s="1">
        <f t="shared" si="35"/>
        <v>2.569999999999709</v>
      </c>
      <c r="H135" s="1">
        <f t="shared" si="36"/>
        <v>22.619999999998981</v>
      </c>
      <c r="I135" s="1">
        <f t="shared" si="37"/>
        <v>0.36714285714281558</v>
      </c>
      <c r="J135" s="2">
        <f t="shared" si="38"/>
        <v>3.2314285714284261</v>
      </c>
      <c r="K135" s="43">
        <f t="shared" si="39"/>
        <v>3.5985714285712418</v>
      </c>
      <c r="L135" s="14">
        <f t="shared" si="32"/>
        <v>92.428571428578309</v>
      </c>
      <c r="M135" s="12">
        <f t="shared" si="33"/>
        <v>0.69671428571434391</v>
      </c>
    </row>
    <row r="136" spans="1:13" x14ac:dyDescent="0.2">
      <c r="A136" s="3">
        <v>44760</v>
      </c>
      <c r="B136" s="6">
        <f t="shared" si="34"/>
        <v>7</v>
      </c>
      <c r="C136" s="5">
        <v>31881.06</v>
      </c>
      <c r="D136" s="4">
        <v>32091.18</v>
      </c>
      <c r="E136" s="8">
        <v>572.05799999999999</v>
      </c>
      <c r="F136" s="8">
        <v>34643.014999999999</v>
      </c>
      <c r="G136" s="1">
        <f t="shared" si="35"/>
        <v>9.5100000000020373</v>
      </c>
      <c r="H136" s="1">
        <f t="shared" si="36"/>
        <v>24.380000000001019</v>
      </c>
      <c r="I136" s="1">
        <f t="shared" si="37"/>
        <v>1.3585714285717196</v>
      </c>
      <c r="J136" s="2">
        <f t="shared" si="38"/>
        <v>3.4828571428572883</v>
      </c>
      <c r="K136" s="43">
        <f t="shared" si="39"/>
        <v>4.8414285714290077</v>
      </c>
      <c r="L136" s="14">
        <f t="shared" si="32"/>
        <v>191.85714285713726</v>
      </c>
      <c r="M136" s="12">
        <f t="shared" si="33"/>
        <v>0.58157142857089639</v>
      </c>
    </row>
    <row r="137" spans="1:13" x14ac:dyDescent="0.2">
      <c r="A137" s="3">
        <v>44767</v>
      </c>
      <c r="B137" s="6">
        <f t="shared" si="34"/>
        <v>7</v>
      </c>
      <c r="C137" s="5">
        <v>31889.15</v>
      </c>
      <c r="D137" s="4">
        <v>32116.799999999999</v>
      </c>
      <c r="E137" s="8">
        <v>572.91399999999999</v>
      </c>
      <c r="F137" s="8">
        <v>34646.392</v>
      </c>
      <c r="G137" s="1">
        <f t="shared" si="35"/>
        <v>8.0900000000001455</v>
      </c>
      <c r="H137" s="1">
        <f t="shared" si="36"/>
        <v>25.619999999998981</v>
      </c>
      <c r="I137" s="1">
        <f t="shared" si="37"/>
        <v>1.1557142857143066</v>
      </c>
      <c r="J137" s="2">
        <f t="shared" si="38"/>
        <v>3.6599999999998545</v>
      </c>
      <c r="K137" s="43">
        <f t="shared" si="39"/>
        <v>4.8157142857141615</v>
      </c>
      <c r="L137" s="14">
        <f t="shared" si="32"/>
        <v>122.28571428571351</v>
      </c>
      <c r="M137" s="12">
        <f t="shared" si="33"/>
        <v>0.48242857142862966</v>
      </c>
    </row>
    <row r="138" spans="1:13" x14ac:dyDescent="0.2">
      <c r="A138" s="3">
        <v>44774</v>
      </c>
      <c r="B138" s="6">
        <f t="shared" si="34"/>
        <v>7</v>
      </c>
      <c r="C138" s="5">
        <v>31898.45</v>
      </c>
      <c r="D138" s="4">
        <v>32141.8</v>
      </c>
      <c r="E138" s="8">
        <v>574.62800000000004</v>
      </c>
      <c r="F138" s="8">
        <v>34651.260999999999</v>
      </c>
      <c r="G138" s="1">
        <f t="shared" si="35"/>
        <v>9.2999999999992724</v>
      </c>
      <c r="H138" s="1">
        <f t="shared" si="36"/>
        <v>25</v>
      </c>
      <c r="I138" s="1">
        <f t="shared" si="37"/>
        <v>1.3285714285713246</v>
      </c>
      <c r="J138" s="2">
        <f t="shared" si="38"/>
        <v>3.5714285714285716</v>
      </c>
      <c r="K138" s="43">
        <f t="shared" si="39"/>
        <v>4.8999999999998964</v>
      </c>
      <c r="L138" s="14">
        <f t="shared" si="32"/>
        <v>244.85714285715079</v>
      </c>
      <c r="M138" s="12">
        <f t="shared" si="33"/>
        <v>0.69557142857125398</v>
      </c>
    </row>
    <row r="139" spans="1:13" x14ac:dyDescent="0.2">
      <c r="A139" s="3">
        <v>44781</v>
      </c>
      <c r="B139" s="6">
        <f t="shared" si="34"/>
        <v>7</v>
      </c>
      <c r="C139" s="5">
        <v>31905.3</v>
      </c>
      <c r="D139" s="4">
        <v>32167.15</v>
      </c>
      <c r="E139" s="8">
        <v>575.303</v>
      </c>
      <c r="F139" s="8">
        <v>34654.788</v>
      </c>
      <c r="G139" s="1">
        <f t="shared" si="35"/>
        <v>6.8499999999985448</v>
      </c>
      <c r="H139" s="1">
        <f t="shared" si="36"/>
        <v>25.350000000002183</v>
      </c>
      <c r="I139" s="1">
        <f t="shared" si="37"/>
        <v>0.9785714285712207</v>
      </c>
      <c r="J139" s="2">
        <f t="shared" si="38"/>
        <v>3.6214285714288832</v>
      </c>
      <c r="K139" s="43">
        <f t="shared" si="39"/>
        <v>4.6000000000001036</v>
      </c>
      <c r="L139" s="14">
        <f t="shared" si="32"/>
        <v>96.428571428564936</v>
      </c>
      <c r="M139" s="12">
        <f t="shared" si="33"/>
        <v>0.5038571428574089</v>
      </c>
    </row>
    <row r="140" spans="1:13" x14ac:dyDescent="0.2">
      <c r="A140" s="3">
        <v>44788</v>
      </c>
      <c r="B140" s="6">
        <f t="shared" si="34"/>
        <v>7</v>
      </c>
      <c r="C140" s="5">
        <v>31913.599999999999</v>
      </c>
      <c r="D140" s="4">
        <v>32195.35</v>
      </c>
      <c r="E140" s="8">
        <v>577.09100000000001</v>
      </c>
      <c r="F140" s="8">
        <v>34658.741999999998</v>
      </c>
      <c r="G140" s="1">
        <f t="shared" si="35"/>
        <v>8.2999999999992724</v>
      </c>
      <c r="H140" s="1">
        <f t="shared" si="36"/>
        <v>28.19999999999709</v>
      </c>
      <c r="I140" s="1">
        <f t="shared" si="37"/>
        <v>1.1857142857141818</v>
      </c>
      <c r="J140" s="2">
        <f t="shared" si="38"/>
        <v>4.0285714285710128</v>
      </c>
      <c r="K140" s="43">
        <f t="shared" si="39"/>
        <v>5.2142857142851948</v>
      </c>
      <c r="L140" s="14">
        <f t="shared" si="32"/>
        <v>255.42857142857298</v>
      </c>
      <c r="M140" s="12">
        <f t="shared" si="33"/>
        <v>0.56485714285684352</v>
      </c>
    </row>
    <row r="141" spans="1:13" x14ac:dyDescent="0.2">
      <c r="A141" s="3">
        <v>44795</v>
      </c>
      <c r="B141" s="6">
        <f t="shared" si="34"/>
        <v>7</v>
      </c>
      <c r="C141" s="5">
        <v>31925.97</v>
      </c>
      <c r="D141" s="4">
        <v>32225.1</v>
      </c>
      <c r="E141" s="8">
        <v>578.20799999999997</v>
      </c>
      <c r="F141" s="8">
        <v>34662.252</v>
      </c>
      <c r="G141" s="1">
        <f t="shared" si="35"/>
        <v>12.370000000002619</v>
      </c>
      <c r="H141" s="1">
        <f t="shared" si="36"/>
        <v>29.75</v>
      </c>
      <c r="I141" s="1">
        <f t="shared" si="37"/>
        <v>1.7671428571432313</v>
      </c>
      <c r="J141" s="2">
        <f t="shared" si="38"/>
        <v>4.25</v>
      </c>
      <c r="K141" s="43">
        <f t="shared" si="39"/>
        <v>6.0171428571432308</v>
      </c>
      <c r="L141" s="14">
        <f t="shared" si="32"/>
        <v>159.57142857142313</v>
      </c>
      <c r="M141" s="12">
        <f t="shared" si="33"/>
        <v>0.50142857142886244</v>
      </c>
    </row>
    <row r="142" spans="1:13" x14ac:dyDescent="0.2">
      <c r="A142" s="3">
        <v>44802</v>
      </c>
      <c r="B142" s="6">
        <f t="shared" si="34"/>
        <v>7</v>
      </c>
      <c r="C142" s="5">
        <v>31934.95</v>
      </c>
      <c r="D142" s="4">
        <v>32252.23</v>
      </c>
      <c r="E142" s="8">
        <v>578.85599999999999</v>
      </c>
      <c r="F142" s="8">
        <v>34665.512000000002</v>
      </c>
      <c r="G142" s="1">
        <f t="shared" si="35"/>
        <v>8.9799999999995634</v>
      </c>
      <c r="H142" s="1">
        <f t="shared" si="36"/>
        <v>27.130000000001019</v>
      </c>
      <c r="I142" s="1">
        <f t="shared" si="37"/>
        <v>1.2828571428570805</v>
      </c>
      <c r="J142" s="2">
        <f t="shared" si="38"/>
        <v>3.8757142857144311</v>
      </c>
      <c r="K142" s="43">
        <f t="shared" si="39"/>
        <v>5.1585714285715119</v>
      </c>
      <c r="L142" s="14">
        <f t="shared" si="32"/>
        <v>92.571428571432079</v>
      </c>
      <c r="M142" s="12">
        <f t="shared" si="33"/>
        <v>0.46571428571457674</v>
      </c>
    </row>
    <row r="143" spans="1:13" x14ac:dyDescent="0.2">
      <c r="A143" s="3">
        <v>44805</v>
      </c>
      <c r="B143" s="6">
        <f t="shared" si="34"/>
        <v>3</v>
      </c>
      <c r="C143" s="5">
        <v>31944.22</v>
      </c>
      <c r="D143" s="4">
        <v>32261.96</v>
      </c>
      <c r="E143" s="8">
        <v>579.55999999999995</v>
      </c>
      <c r="F143" s="8">
        <v>34667.455000000002</v>
      </c>
      <c r="G143" s="1">
        <f t="shared" si="35"/>
        <v>9.2700000000004366</v>
      </c>
      <c r="H143" s="1">
        <f t="shared" si="36"/>
        <v>9.7299999999995634</v>
      </c>
      <c r="I143" s="1">
        <f t="shared" si="37"/>
        <v>3.0900000000001455</v>
      </c>
      <c r="J143" s="2">
        <f t="shared" si="38"/>
        <v>3.243333333333188</v>
      </c>
      <c r="K143" s="43">
        <f t="shared" si="39"/>
        <v>6.3333333333333339</v>
      </c>
      <c r="L143" s="14">
        <f t="shared" si="32"/>
        <v>234.66666666665029</v>
      </c>
      <c r="M143" s="12">
        <f t="shared" si="33"/>
        <v>0.6476666666664338</v>
      </c>
    </row>
    <row r="144" spans="1:13" x14ac:dyDescent="0.2">
      <c r="A144" s="3">
        <v>44809</v>
      </c>
      <c r="B144" s="6">
        <f t="shared" si="34"/>
        <v>4</v>
      </c>
      <c r="C144" s="5">
        <v>31948.65</v>
      </c>
      <c r="D144" s="4">
        <v>32276.51</v>
      </c>
      <c r="E144" s="8">
        <v>579.96100000000001</v>
      </c>
      <c r="F144" s="8">
        <v>34669.366999999998</v>
      </c>
      <c r="G144" s="1">
        <f t="shared" si="35"/>
        <v>4.430000000000291</v>
      </c>
      <c r="H144" s="1">
        <f t="shared" si="36"/>
        <v>14.549999999999272</v>
      </c>
      <c r="I144" s="1">
        <f t="shared" si="37"/>
        <v>1.1075000000000728</v>
      </c>
      <c r="J144" s="2">
        <f t="shared" si="38"/>
        <v>3.6374999999998181</v>
      </c>
      <c r="K144" s="43">
        <f t="shared" si="39"/>
        <v>4.7449999999998909</v>
      </c>
      <c r="L144" s="14">
        <f t="shared" si="32"/>
        <v>100.25000000001683</v>
      </c>
      <c r="M144" s="12">
        <f t="shared" si="33"/>
        <v>0.47799999999915599</v>
      </c>
    </row>
    <row r="145" spans="1:13" x14ac:dyDescent="0.2">
      <c r="A145" s="3">
        <v>44816</v>
      </c>
      <c r="B145" s="6">
        <f t="shared" si="34"/>
        <v>7</v>
      </c>
      <c r="C145" s="5">
        <v>31968.400000000001</v>
      </c>
      <c r="D145" s="4">
        <v>32303.5</v>
      </c>
      <c r="E145" s="8">
        <v>581.64300000000003</v>
      </c>
      <c r="F145" s="8">
        <v>34674.512000000002</v>
      </c>
      <c r="G145" s="1">
        <f t="shared" si="35"/>
        <v>19.75</v>
      </c>
      <c r="H145" s="1">
        <f t="shared" si="36"/>
        <v>26.990000000001601</v>
      </c>
      <c r="I145" s="1">
        <f t="shared" si="37"/>
        <v>2.8214285714285716</v>
      </c>
      <c r="J145" s="2">
        <f t="shared" si="38"/>
        <v>3.8557142857145146</v>
      </c>
      <c r="K145" s="43">
        <f t="shared" si="39"/>
        <v>6.6771428571430862</v>
      </c>
      <c r="L145" s="14">
        <f t="shared" si="32"/>
        <v>240.28571428571664</v>
      </c>
      <c r="M145" s="12">
        <f t="shared" si="33"/>
        <v>0.73500000000058208</v>
      </c>
    </row>
    <row r="146" spans="1:13" x14ac:dyDescent="0.2">
      <c r="A146" s="3">
        <v>44823</v>
      </c>
      <c r="B146" s="6">
        <f t="shared" si="34"/>
        <v>7</v>
      </c>
      <c r="C146" s="32">
        <v>31991.8</v>
      </c>
      <c r="D146" s="15">
        <v>32333.4</v>
      </c>
      <c r="E146" s="8">
        <v>582.86099999999999</v>
      </c>
      <c r="F146" s="8">
        <v>34687.125</v>
      </c>
      <c r="G146" s="1">
        <f t="shared" si="35"/>
        <v>23.399999999997817</v>
      </c>
      <c r="H146" s="1">
        <f t="shared" si="36"/>
        <v>29.900000000001455</v>
      </c>
      <c r="I146" s="1">
        <f t="shared" si="37"/>
        <v>3.3428571428568312</v>
      </c>
      <c r="J146" s="2">
        <f t="shared" si="38"/>
        <v>4.2714285714287792</v>
      </c>
      <c r="K146" s="43">
        <f t="shared" si="39"/>
        <v>7.6142857142856109</v>
      </c>
      <c r="L146" s="14">
        <f t="shared" si="32"/>
        <v>173.9999999999944</v>
      </c>
      <c r="M146" s="12">
        <f t="shared" si="33"/>
        <v>1.8018571428567935</v>
      </c>
    </row>
    <row r="147" spans="1:13" x14ac:dyDescent="0.2">
      <c r="A147" s="3">
        <v>44830</v>
      </c>
      <c r="B147" s="6">
        <f t="shared" si="34"/>
        <v>7</v>
      </c>
      <c r="C147" s="5">
        <v>32008.45</v>
      </c>
      <c r="D147" s="4">
        <v>32355.9</v>
      </c>
      <c r="E147" s="8">
        <v>583.78700000000003</v>
      </c>
      <c r="F147" s="8">
        <v>34711.044999999998</v>
      </c>
      <c r="G147" s="1">
        <f t="shared" si="35"/>
        <v>16.650000000001455</v>
      </c>
      <c r="H147" s="1">
        <f t="shared" si="36"/>
        <v>22.5</v>
      </c>
      <c r="I147" s="1">
        <f t="shared" si="37"/>
        <v>2.3785714285716364</v>
      </c>
      <c r="J147" s="2">
        <f t="shared" si="38"/>
        <v>3.2142857142857144</v>
      </c>
      <c r="K147" s="43">
        <f t="shared" si="39"/>
        <v>5.5928571428573512</v>
      </c>
      <c r="L147" s="14">
        <f t="shared" si="32"/>
        <v>132.28571428572064</v>
      </c>
      <c r="M147" s="12">
        <f t="shared" si="33"/>
        <v>3.4171428571426077</v>
      </c>
    </row>
    <row r="148" spans="1:13" x14ac:dyDescent="0.2">
      <c r="A148" s="3">
        <v>44835</v>
      </c>
      <c r="B148" s="6">
        <f t="shared" si="34"/>
        <v>5</v>
      </c>
      <c r="C148" s="5">
        <v>32030.95</v>
      </c>
      <c r="D148" s="4">
        <v>32369.95</v>
      </c>
      <c r="E148" s="8">
        <v>584.75099999999998</v>
      </c>
      <c r="F148" s="8">
        <v>34737.714999999997</v>
      </c>
      <c r="G148" s="1">
        <f t="shared" si="35"/>
        <v>22.5</v>
      </c>
      <c r="H148" s="1">
        <f t="shared" si="36"/>
        <v>14.049999999999272</v>
      </c>
      <c r="I148" s="1">
        <f t="shared" si="37"/>
        <v>4.5</v>
      </c>
      <c r="J148" s="2">
        <f t="shared" si="38"/>
        <v>2.8099999999998544</v>
      </c>
      <c r="K148" s="43">
        <f t="shared" si="39"/>
        <v>7.3099999999998548</v>
      </c>
      <c r="L148" s="14">
        <f t="shared" si="32"/>
        <v>192.79999999998836</v>
      </c>
      <c r="M148" s="12">
        <f t="shared" si="33"/>
        <v>5.3339999999996506</v>
      </c>
    </row>
    <row r="149" spans="1:13" x14ac:dyDescent="0.2">
      <c r="A149" s="3">
        <v>44837</v>
      </c>
      <c r="B149" s="6">
        <f t="shared" si="34"/>
        <v>2</v>
      </c>
      <c r="C149" s="5">
        <v>32031.5</v>
      </c>
      <c r="D149" s="4">
        <v>32385.85</v>
      </c>
      <c r="E149" s="8">
        <v>585.029</v>
      </c>
      <c r="F149" s="8">
        <v>34743.864000000001</v>
      </c>
      <c r="G149" s="1">
        <f t="shared" si="35"/>
        <v>0.5499999999992724</v>
      </c>
      <c r="H149" s="1">
        <f t="shared" si="36"/>
        <v>15.899999999997817</v>
      </c>
      <c r="I149" s="1">
        <f t="shared" si="37"/>
        <v>0.2749999999996362</v>
      </c>
      <c r="J149" s="2">
        <f t="shared" si="38"/>
        <v>7.9499999999989086</v>
      </c>
      <c r="K149" s="43">
        <f t="shared" si="39"/>
        <v>8.2249999999985448</v>
      </c>
      <c r="L149" s="14">
        <f t="shared" si="32"/>
        <v>139.00000000001</v>
      </c>
      <c r="M149" s="12">
        <f t="shared" si="33"/>
        <v>3.0745000000024447</v>
      </c>
    </row>
    <row r="150" spans="1:13" x14ac:dyDescent="0.2">
      <c r="A150" s="3">
        <v>44844</v>
      </c>
      <c r="B150" s="6">
        <f t="shared" si="34"/>
        <v>7</v>
      </c>
      <c r="C150" s="5">
        <v>32052.75</v>
      </c>
      <c r="D150" s="4">
        <v>32412.2</v>
      </c>
      <c r="E150" s="8">
        <v>586.31100000000004</v>
      </c>
      <c r="F150" s="8">
        <v>34768.741000000002</v>
      </c>
      <c r="G150" s="1">
        <f t="shared" si="35"/>
        <v>21.25</v>
      </c>
      <c r="H150" s="1">
        <f t="shared" si="36"/>
        <v>26.350000000002183</v>
      </c>
      <c r="I150" s="1">
        <f t="shared" si="37"/>
        <v>3.0357142857142856</v>
      </c>
      <c r="J150" s="2">
        <f t="shared" si="38"/>
        <v>3.764285714286026</v>
      </c>
      <c r="K150" s="43">
        <f t="shared" si="39"/>
        <v>6.8000000000003116</v>
      </c>
      <c r="L150" s="14">
        <f t="shared" si="32"/>
        <v>183.14285714286274</v>
      </c>
      <c r="M150" s="12">
        <f t="shared" si="33"/>
        <v>3.553857142857201</v>
      </c>
    </row>
    <row r="151" spans="1:13" x14ac:dyDescent="0.2">
      <c r="A151" s="3">
        <v>44851</v>
      </c>
      <c r="B151" s="6">
        <f t="shared" si="34"/>
        <v>7</v>
      </c>
      <c r="C151" s="30">
        <v>32075.45</v>
      </c>
      <c r="D151" s="31">
        <v>32443</v>
      </c>
      <c r="E151" s="8">
        <v>587.73699999999997</v>
      </c>
      <c r="F151" s="8">
        <v>34799.406999999999</v>
      </c>
      <c r="G151" s="1">
        <f t="shared" si="35"/>
        <v>22.700000000000728</v>
      </c>
      <c r="H151" s="1">
        <f t="shared" si="36"/>
        <v>30.799999999999272</v>
      </c>
      <c r="I151" s="1">
        <f t="shared" si="37"/>
        <v>3.2428571428572468</v>
      </c>
      <c r="J151" s="2">
        <f t="shared" si="38"/>
        <v>4.3999999999998964</v>
      </c>
      <c r="K151" s="43">
        <f t="shared" si="39"/>
        <v>7.6428571428571432</v>
      </c>
      <c r="L151" s="14">
        <f t="shared" si="32"/>
        <v>203.71428571427583</v>
      </c>
      <c r="M151" s="12">
        <f t="shared" si="33"/>
        <v>4.3808571428567769</v>
      </c>
    </row>
  </sheetData>
  <autoFilter ref="A3:M151" xr:uid="{00000000-0009-0000-0000-000000000000}"/>
  <mergeCells count="1">
    <mergeCell ref="G2:K2"/>
  </mergeCells>
  <phoneticPr fontId="3" type="noConversion"/>
  <printOptions gridLines="1" gridLinesSet="0"/>
  <pageMargins left="0.78740157480314965" right="0.78740157480314965" top="0.98425196850393704" bottom="0.98425196850393704" header="0.51181102362204722" footer="0.51181102362204722"/>
  <pageSetup paperSize="9" scale="75" orientation="portrait" horizontalDpi="300" verticalDpi="300" r:id="rId1"/>
  <headerFooter alignWithMargins="0">
    <oddHeader>&amp;C&amp;12&amp;UConsommations</oddHead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L40" sqref="L40"/>
    </sheetView>
  </sheetViews>
  <sheetFormatPr baseColWidth="10" defaultRowHeight="12.75" x14ac:dyDescent="0.2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>
      <selection activeCell="W62" sqref="W62"/>
    </sheetView>
  </sheetViews>
  <sheetFormatPr baseColWidth="10" defaultRowHeight="12.75" x14ac:dyDescent="0.2"/>
  <sheetData/>
  <phoneticPr fontId="3" type="noConversion"/>
  <printOptions gridLines="1" gridLinesSet="0"/>
  <pageMargins left="0.78740157499999996" right="0.78740157499999996" top="0.984251969" bottom="0.984251969" header="0.4921259845" footer="0.4921259845"/>
  <pageSetup paperSize="9" orientation="portrait" horizontalDpi="300" verticalDpi="300" copies="0" r:id="rId1"/>
  <headerFooter alignWithMargins="0">
    <oddHeader>&amp;A</oddHead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Maison</vt:lpstr>
      <vt:lpstr>Electricité</vt:lpstr>
      <vt:lpstr>Gaz</vt:lpstr>
      <vt:lpstr>anne2022</vt:lpstr>
      <vt:lpstr>annee2021</vt:lpstr>
      <vt:lpstr>Maison!Zone_d_impression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Consommation gaz electricite</dc:title>
  <dc:creator>André</dc:creator>
  <cp:lastModifiedBy>André</cp:lastModifiedBy>
  <cp:lastPrinted>2001-05-11T20:16:43Z</cp:lastPrinted>
  <dcterms:created xsi:type="dcterms:W3CDTF">2002-01-10T22:51:24Z</dcterms:created>
  <dcterms:modified xsi:type="dcterms:W3CDTF">2023-01-12T16:46:33Z</dcterms:modified>
</cp:coreProperties>
</file>