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orbin\Desktop\"/>
    </mc:Choice>
  </mc:AlternateContent>
  <xr:revisionPtr revIDLastSave="0" documentId="13_ncr:1_{EF6D38D2-40A6-4AC4-89B9-1FE727E9D422}" xr6:coauthVersionLast="47" xr6:coauthVersionMax="47" xr10:uidLastSave="{00000000-0000-0000-0000-000000000000}"/>
  <bookViews>
    <workbookView xWindow="53880" yWindow="-120" windowWidth="29040" windowHeight="15840" xr2:uid="{3D10B657-1471-482B-A8D4-054F7AF6210B}"/>
  </bookViews>
  <sheets>
    <sheet name="Feuil1" sheetId="1" r:id="rId1"/>
    <sheet name="Feuil2" sheetId="2" r:id="rId2"/>
  </sheets>
  <definedNames>
    <definedName name="_xlnm.Print_Area" localSheetId="0">Feuil1!$A$1:$J$22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1" l="1"/>
  <c r="E16" i="1"/>
  <c r="E14" i="1"/>
  <c r="E12" i="1"/>
  <c r="E10" i="1"/>
  <c r="E8" i="1"/>
  <c r="F16" i="1"/>
  <c r="F14" i="1"/>
  <c r="F12" i="1"/>
  <c r="F10" i="1"/>
  <c r="F8" i="1"/>
  <c r="D16" i="1"/>
  <c r="D14" i="1"/>
  <c r="D12" i="1"/>
  <c r="D10" i="1"/>
  <c r="D8" i="1"/>
  <c r="C16" i="1"/>
  <c r="C14" i="1"/>
  <c r="C12" i="1"/>
  <c r="C10" i="1"/>
  <c r="C8" i="1"/>
  <c r="L8" i="1" l="1"/>
  <c r="P8" i="1" s="1"/>
  <c r="O8" i="1"/>
  <c r="S8" i="1" s="1"/>
  <c r="J1" i="1"/>
  <c r="C2" i="2" s="1"/>
  <c r="O16" i="1"/>
  <c r="S16" i="1" s="1"/>
  <c r="N16" i="1"/>
  <c r="R16" i="1" s="1"/>
  <c r="M16" i="1"/>
  <c r="Q16" i="1" s="1"/>
  <c r="L16" i="1"/>
  <c r="P16" i="1" s="1"/>
  <c r="F15" i="1"/>
  <c r="O15" i="1" s="1"/>
  <c r="S15" i="1" s="1"/>
  <c r="E15" i="1"/>
  <c r="N15" i="1" s="1"/>
  <c r="R15" i="1" s="1"/>
  <c r="D15" i="1"/>
  <c r="M15" i="1" s="1"/>
  <c r="Q15" i="1" s="1"/>
  <c r="C15" i="1"/>
  <c r="L15" i="1" s="1"/>
  <c r="P15" i="1" s="1"/>
  <c r="O14" i="1"/>
  <c r="S14" i="1" s="1"/>
  <c r="N14" i="1"/>
  <c r="R14" i="1" s="1"/>
  <c r="M14" i="1"/>
  <c r="Q14" i="1" s="1"/>
  <c r="L14" i="1"/>
  <c r="P14" i="1" s="1"/>
  <c r="F13" i="1"/>
  <c r="O13" i="1" s="1"/>
  <c r="S13" i="1" s="1"/>
  <c r="E13" i="1"/>
  <c r="N13" i="1" s="1"/>
  <c r="R13" i="1" s="1"/>
  <c r="D13" i="1"/>
  <c r="M13" i="1" s="1"/>
  <c r="Q13" i="1" s="1"/>
  <c r="C13" i="1"/>
  <c r="L13" i="1" s="1"/>
  <c r="P13" i="1" s="1"/>
  <c r="O12" i="1"/>
  <c r="S12" i="1" s="1"/>
  <c r="N12" i="1"/>
  <c r="R12" i="1" s="1"/>
  <c r="M12" i="1"/>
  <c r="Q12" i="1" s="1"/>
  <c r="L12" i="1"/>
  <c r="P12" i="1" s="1"/>
  <c r="F11" i="1"/>
  <c r="O11" i="1" s="1"/>
  <c r="S11" i="1" s="1"/>
  <c r="E11" i="1"/>
  <c r="N11" i="1" s="1"/>
  <c r="R11" i="1" s="1"/>
  <c r="D11" i="1"/>
  <c r="M11" i="1" s="1"/>
  <c r="Q11" i="1" s="1"/>
  <c r="C11" i="1"/>
  <c r="L11" i="1" s="1"/>
  <c r="P11" i="1" s="1"/>
  <c r="O10" i="1"/>
  <c r="S10" i="1" s="1"/>
  <c r="N10" i="1"/>
  <c r="R10" i="1" s="1"/>
  <c r="M10" i="1"/>
  <c r="Q10" i="1" s="1"/>
  <c r="L10" i="1"/>
  <c r="P10" i="1" s="1"/>
  <c r="N8" i="1"/>
  <c r="R8" i="1" s="1"/>
  <c r="M8" i="1"/>
  <c r="Q8" i="1" s="1"/>
  <c r="F9" i="1"/>
  <c r="O9" i="1" s="1"/>
  <c r="S9" i="1" s="1"/>
  <c r="E9" i="1"/>
  <c r="N9" i="1" s="1"/>
  <c r="R9" i="1" s="1"/>
  <c r="M9" i="1"/>
  <c r="Q9" i="1" s="1"/>
  <c r="G9" i="1" s="1"/>
  <c r="C9" i="1"/>
  <c r="L9" i="1" s="1"/>
  <c r="P9" i="1" s="1"/>
  <c r="L17" i="1"/>
  <c r="P17" i="1" s="1"/>
  <c r="M17" i="1"/>
  <c r="Q17" i="1" s="1"/>
  <c r="N17" i="1"/>
  <c r="R17" i="1" s="1"/>
  <c r="O17" i="1"/>
  <c r="S17" i="1" s="1"/>
  <c r="G15" i="1" l="1"/>
  <c r="G16" i="1"/>
  <c r="G8" i="1"/>
  <c r="G17" i="1"/>
  <c r="G13" i="1"/>
  <c r="G11" i="1"/>
  <c r="G14" i="1"/>
  <c r="G12" i="1"/>
  <c r="G10" i="1"/>
  <c r="B2" i="2"/>
  <c r="A3" i="1" s="1"/>
</calcChain>
</file>

<file path=xl/sharedStrings.xml><?xml version="1.0" encoding="utf-8"?>
<sst xmlns="http://schemas.openxmlformats.org/spreadsheetml/2006/main" count="56" uniqueCount="49">
  <si>
    <t>Date</t>
  </si>
  <si>
    <t>Heure de prise de service</t>
  </si>
  <si>
    <t>Heure de fin de service</t>
  </si>
  <si>
    <t>Début pause</t>
  </si>
  <si>
    <t>Fin pause</t>
  </si>
  <si>
    <t>Réservé au service RH</t>
  </si>
  <si>
    <t>Commentaires et/ou motif du dépassement d’horaire</t>
  </si>
  <si>
    <t>Calcul heures</t>
  </si>
  <si>
    <t>Heures de nuit</t>
  </si>
  <si>
    <t>LUNDI</t>
  </si>
  <si>
    <t>LUNDI / MARDI</t>
  </si>
  <si>
    <t>21H00</t>
  </si>
  <si>
    <t>06H15</t>
  </si>
  <si>
    <t>MARDI</t>
  </si>
  <si>
    <t>MARDI / MERCREDI</t>
  </si>
  <si>
    <t>MERCREDI</t>
  </si>
  <si>
    <t>MERCREDI / JEUDI</t>
  </si>
  <si>
    <t>JEUDI</t>
  </si>
  <si>
    <t>JEUDI / VENDREDI</t>
  </si>
  <si>
    <t>VENDREDI</t>
  </si>
  <si>
    <t>VENDREDI / SAMEDI</t>
  </si>
  <si>
    <t>FEUILLE DE POINTAGE</t>
  </si>
  <si>
    <t xml:space="preserve">Semaine de </t>
  </si>
  <si>
    <t>Jour</t>
  </si>
  <si>
    <t>Nuit</t>
  </si>
  <si>
    <t>Mixte</t>
  </si>
  <si>
    <t>Info</t>
  </si>
  <si>
    <t>Type semaine</t>
  </si>
  <si>
    <r>
      <t xml:space="preserve">                     Nom : </t>
    </r>
    <r>
      <rPr>
        <sz val="11"/>
        <color rgb="FFFF0000"/>
        <rFont val="Calibri"/>
        <family val="2"/>
        <scheme val="minor"/>
      </rPr>
      <t>Nom de l'utilisateur de la session Windows</t>
    </r>
    <r>
      <rPr>
        <b/>
        <sz val="11"/>
        <color rgb="FFFF0000"/>
        <rFont val="Calibri"/>
        <family val="2"/>
        <scheme val="minor"/>
      </rPr>
      <t xml:space="preserve">		</t>
    </r>
    <r>
      <rPr>
        <sz val="11"/>
        <color rgb="FFFF0000"/>
        <rFont val="Calibri"/>
        <family val="2"/>
        <scheme val="minor"/>
      </rPr>
      <t xml:space="preserve">	</t>
    </r>
  </si>
  <si>
    <t>8h30</t>
  </si>
  <si>
    <t>16h30</t>
  </si>
  <si>
    <t>horaire de jour</t>
  </si>
  <si>
    <t>horaire de nuit</t>
  </si>
  <si>
    <t>Horaire d'été</t>
  </si>
  <si>
    <t>02h15</t>
  </si>
  <si>
    <t>02h45</t>
  </si>
  <si>
    <t>12h00</t>
  </si>
  <si>
    <t>date</t>
  </si>
  <si>
    <t>Adresse mail d'envoie</t>
  </si>
  <si>
    <t>a@mlmlml.com</t>
  </si>
  <si>
    <t>b@mlmlml.com</t>
  </si>
  <si>
    <t>13H00</t>
  </si>
  <si>
    <t>6h15</t>
  </si>
  <si>
    <t>Chaleur</t>
  </si>
  <si>
    <t>Heures de Jour</t>
  </si>
  <si>
    <t>7H00</t>
  </si>
  <si>
    <t>15h00</t>
  </si>
  <si>
    <t>heure de nuit</t>
  </si>
  <si>
    <t>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</si>
</sst>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h:mm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Arial"/>
      <family val="2"/>
    </font>
    <font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/>
    <xf numFmtId="0" fontId="6" fillId="0" borderId="0" xfId="1"/>
    <xf numFmtId="168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8" fontId="2" fillId="3" borderId="1" xfId="0" applyNumberFormat="1" applyFont="1" applyFill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14" fontId="5" fillId="2" borderId="0" xfId="0" applyNumberFormat="1" applyFont="1" applyFill="1" applyAlignment="1"/>
    <xf numFmtId="0" fontId="10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1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b@mlmlml.com" TargetMode="External"/><Relationship Id="rId1" Type="http://schemas.openxmlformats.org/officeDocument/2006/relationships/hyperlink" Target="mailto:a@mlmlm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AD66-3386-4F07-87DC-DD7C7550EF09}">
  <dimension ref="A1:S20"/>
  <sheetViews>
    <sheetView tabSelected="1" topLeftCell="A3" zoomScale="145" zoomScaleNormal="145" workbookViewId="0">
      <selection activeCell="B4" sqref="B4:E4"/>
    </sheetView>
  </sheetViews>
  <sheetFormatPr baseColWidth="10" defaultRowHeight="14.4" x14ac:dyDescent="0.3"/>
  <cols>
    <col min="1" max="1" width="22.6640625" customWidth="1"/>
    <col min="7" max="7" width="15.21875" customWidth="1"/>
    <col min="8" max="8" width="9.21875" customWidth="1"/>
    <col min="9" max="9" width="9.77734375" customWidth="1"/>
    <col min="10" max="10" width="34.33203125" customWidth="1"/>
    <col min="12" max="12" width="5.21875" bestFit="1" customWidth="1"/>
    <col min="13" max="13" width="6.6640625" bestFit="1" customWidth="1"/>
    <col min="14" max="14" width="3.44140625" bestFit="1" customWidth="1"/>
    <col min="15" max="15" width="6.33203125" bestFit="1" customWidth="1"/>
    <col min="16" max="16" width="5.6640625" style="16" bestFit="1" customWidth="1"/>
    <col min="17" max="19" width="11.5546875" style="16"/>
  </cols>
  <sheetData>
    <row r="1" spans="1:19" ht="25.8" x14ac:dyDescent="0.5">
      <c r="A1" s="3" t="s">
        <v>21</v>
      </c>
      <c r="B1" s="3"/>
      <c r="C1" s="3"/>
      <c r="D1" s="3"/>
      <c r="E1" s="3"/>
      <c r="F1" s="3"/>
      <c r="G1" s="3"/>
      <c r="H1" s="3"/>
      <c r="I1" s="3"/>
      <c r="J1" s="21">
        <f ca="1">TODAY()</f>
        <v>45184</v>
      </c>
    </row>
    <row r="2" spans="1:19" x14ac:dyDescent="0.3">
      <c r="A2" s="1" t="s">
        <v>28</v>
      </c>
      <c r="B2" s="1"/>
      <c r="C2" s="1"/>
      <c r="D2" s="1"/>
      <c r="E2" s="1"/>
      <c r="F2" s="1"/>
      <c r="G2" s="1"/>
      <c r="H2" s="1"/>
      <c r="I2" s="1"/>
      <c r="J2" s="1"/>
    </row>
    <row r="3" spans="1:19" ht="30.6" customHeight="1" x14ac:dyDescent="0.4">
      <c r="A3" s="10" t="str">
        <f ca="1">"SEMAINE N°"&amp;Feuil2!B2&amp;"/"&amp;Feuil2!C2</f>
        <v>SEMAINE N°37/2023</v>
      </c>
      <c r="B3" s="10"/>
      <c r="C3" s="10"/>
      <c r="D3" s="10"/>
      <c r="E3" s="10"/>
      <c r="F3" s="10"/>
      <c r="G3" s="10"/>
      <c r="H3" s="10"/>
      <c r="I3" s="10"/>
      <c r="J3" s="10"/>
    </row>
    <row r="4" spans="1:19" ht="30.6" customHeight="1" x14ac:dyDescent="0.4">
      <c r="A4" s="11" t="s">
        <v>22</v>
      </c>
      <c r="B4" s="22" t="s">
        <v>24</v>
      </c>
      <c r="C4" s="22"/>
      <c r="D4" s="22"/>
      <c r="E4" s="22"/>
      <c r="F4" s="11"/>
      <c r="G4" s="11"/>
      <c r="H4" s="11"/>
      <c r="I4" s="11"/>
      <c r="J4" s="11"/>
    </row>
    <row r="6" spans="1:19" ht="46.8" customHeight="1" x14ac:dyDescent="0.3">
      <c r="A6" s="5"/>
      <c r="B6" s="5" t="s">
        <v>0</v>
      </c>
      <c r="C6" s="5" t="s">
        <v>1</v>
      </c>
      <c r="D6" s="5" t="s">
        <v>2</v>
      </c>
      <c r="E6" s="5" t="s">
        <v>3</v>
      </c>
      <c r="F6" s="5" t="s">
        <v>4</v>
      </c>
      <c r="G6" s="17" t="s">
        <v>5</v>
      </c>
      <c r="H6" s="17"/>
      <c r="I6" s="17"/>
      <c r="J6" s="5" t="s">
        <v>6</v>
      </c>
      <c r="L6" s="9"/>
    </row>
    <row r="7" spans="1:19" ht="27.6" x14ac:dyDescent="0.3">
      <c r="A7" s="5"/>
      <c r="B7" s="5"/>
      <c r="C7" s="5"/>
      <c r="D7" s="5"/>
      <c r="E7" s="5"/>
      <c r="F7" s="5"/>
      <c r="G7" s="18" t="s">
        <v>7</v>
      </c>
      <c r="H7" s="18" t="s">
        <v>44</v>
      </c>
      <c r="I7" s="18" t="s">
        <v>8</v>
      </c>
      <c r="J7" s="5"/>
    </row>
    <row r="8" spans="1:19" x14ac:dyDescent="0.3">
      <c r="A8" s="7" t="s">
        <v>9</v>
      </c>
      <c r="B8" s="5"/>
      <c r="C8" s="20" t="str">
        <f>IF(B4="Jour",Feuil2!B8,IF(B4="chaleur",Feuil2!B10,"0"))</f>
        <v>0</v>
      </c>
      <c r="D8" s="20" t="str">
        <f>IF(B4="Jour",Feuil2!C8,IF(B4="chaleur",Feuil2!C10,"0"))</f>
        <v>0</v>
      </c>
      <c r="E8" s="20" t="str">
        <f>IF(B4="Jour",Feuil2!D8,IF(B4="CHALEUR",Feuil2!D10,"0"))</f>
        <v>0</v>
      </c>
      <c r="F8" s="20" t="str">
        <f>IF(B4="Jour",Feuil2!E8,IF(B4="chaleur",Feuil2!E10,"0"))</f>
        <v>0</v>
      </c>
      <c r="G8" s="19">
        <f>Q8-P8+IF(P8&gt;Q8,1)+R8-S8</f>
        <v>0</v>
      </c>
      <c r="H8" s="19"/>
      <c r="I8" s="19"/>
      <c r="J8" s="6"/>
      <c r="L8" t="str">
        <f>UPPER(C8)</f>
        <v>0</v>
      </c>
      <c r="M8" t="str">
        <f t="shared" ref="M8:O8" si="0">UPPER(D8)</f>
        <v>0</v>
      </c>
      <c r="N8" t="str">
        <f t="shared" si="0"/>
        <v>0</v>
      </c>
      <c r="O8" t="str">
        <f t="shared" si="0"/>
        <v>0</v>
      </c>
      <c r="P8" s="16" t="str">
        <f>SUBSTITUTE(L8,"H",":")</f>
        <v>0</v>
      </c>
      <c r="Q8" s="16" t="str">
        <f t="shared" ref="Q8:S8" si="1">SUBSTITUTE(M8,"H",":")</f>
        <v>0</v>
      </c>
      <c r="R8" s="16" t="str">
        <f t="shared" si="1"/>
        <v>0</v>
      </c>
      <c r="S8" s="16" t="str">
        <f t="shared" si="1"/>
        <v>0</v>
      </c>
    </row>
    <row r="9" spans="1:19" x14ac:dyDescent="0.3">
      <c r="A9" s="7" t="s">
        <v>10</v>
      </c>
      <c r="B9" s="5"/>
      <c r="C9" s="20" t="str">
        <f>IF(B4="nuit","21H00","0")</f>
        <v>21H00</v>
      </c>
      <c r="D9" s="20" t="str">
        <f>IF(B4="nuit","6H15","0")</f>
        <v>6H15</v>
      </c>
      <c r="E9" s="20" t="str">
        <f>IF(B4="nuit","2H15","0")</f>
        <v>2H15</v>
      </c>
      <c r="F9" s="20" t="str">
        <f>IF(B4="nuit","2H45","0")</f>
        <v>2H45</v>
      </c>
      <c r="G9" s="19">
        <f>R9-S9+Q9-P9+IF(P9&gt;Q9,1)</f>
        <v>-0.63541666666666663</v>
      </c>
      <c r="H9" s="19"/>
      <c r="I9" s="19"/>
      <c r="J9" s="6"/>
      <c r="L9" t="str">
        <f t="shared" ref="L9:L17" si="2">UPPER(C9)</f>
        <v>21H00</v>
      </c>
      <c r="M9" t="str">
        <f t="shared" ref="M9:M17" si="3">UPPER(D9)</f>
        <v>6H15</v>
      </c>
      <c r="N9" t="str">
        <f t="shared" ref="N9:N17" si="4">UPPER(E9)</f>
        <v>2H15</v>
      </c>
      <c r="O9" t="str">
        <f t="shared" ref="O9:O17" si="5">UPPER(F9)</f>
        <v>2H45</v>
      </c>
      <c r="P9" s="16" t="str">
        <f t="shared" ref="P9:P17" si="6">SUBSTITUTE(L9,"H",":")</f>
        <v>21:00</v>
      </c>
      <c r="Q9" s="16" t="str">
        <f t="shared" ref="Q9:Q17" si="7">SUBSTITUTE(M9,"H",":")</f>
        <v>6:15</v>
      </c>
      <c r="R9" s="16" t="str">
        <f t="shared" ref="R9:R17" si="8">SUBSTITUTE(N9,"H",":")</f>
        <v>2:15</v>
      </c>
      <c r="S9" s="16" t="str">
        <f t="shared" ref="S9:S17" si="9">SUBSTITUTE(O9,"H",":")</f>
        <v>2:45</v>
      </c>
    </row>
    <row r="10" spans="1:19" x14ac:dyDescent="0.3">
      <c r="A10" s="7" t="s">
        <v>13</v>
      </c>
      <c r="B10" s="5"/>
      <c r="C10" s="20" t="str">
        <f>IF(B4="Jour",Feuil2!B8,IF(B4="chaleur",Feuil2!B10,"0"))</f>
        <v>0</v>
      </c>
      <c r="D10" s="20" t="str">
        <f>IF(B4="Jour",Feuil2!C8,IF(B4="chaleur",Feuil2!C10,"0"))</f>
        <v>0</v>
      </c>
      <c r="E10" s="20" t="str">
        <f>IF(B4="Jour",Feuil2!D8,IF(B4="CHALEUR",Feuil2!D10,"0"))</f>
        <v>0</v>
      </c>
      <c r="F10" s="20" t="str">
        <f>IF(B4="Jour",Feuil2!E8,IF(B4="chaleur",Feuil2!E10,"0"))</f>
        <v>0</v>
      </c>
      <c r="G10" s="19">
        <f t="shared" ref="G9:G17" si="10">Q10-P10+IF(P10&gt;Q10,1)+R10-S10</f>
        <v>0</v>
      </c>
      <c r="H10" s="19"/>
      <c r="I10" s="19"/>
      <c r="J10" s="6"/>
      <c r="L10" t="str">
        <f t="shared" si="2"/>
        <v>0</v>
      </c>
      <c r="M10" t="str">
        <f t="shared" si="3"/>
        <v>0</v>
      </c>
      <c r="N10" t="str">
        <f t="shared" si="4"/>
        <v>0</v>
      </c>
      <c r="O10" t="str">
        <f t="shared" si="5"/>
        <v>0</v>
      </c>
      <c r="P10" s="16" t="str">
        <f t="shared" si="6"/>
        <v>0</v>
      </c>
      <c r="Q10" s="16" t="str">
        <f t="shared" si="7"/>
        <v>0</v>
      </c>
      <c r="R10" s="16" t="str">
        <f t="shared" si="8"/>
        <v>0</v>
      </c>
      <c r="S10" s="16" t="str">
        <f t="shared" si="9"/>
        <v>0</v>
      </c>
    </row>
    <row r="11" spans="1:19" x14ac:dyDescent="0.3">
      <c r="A11" s="7" t="s">
        <v>14</v>
      </c>
      <c r="B11" s="5"/>
      <c r="C11" s="20" t="str">
        <f>IF(B4="nuit","21H00","0")</f>
        <v>21H00</v>
      </c>
      <c r="D11" s="20" t="str">
        <f>IF(B4="nuit","6H15","0")</f>
        <v>6H15</v>
      </c>
      <c r="E11" s="20" t="str">
        <f>IF(B4="nuit","2H15","0")</f>
        <v>2H15</v>
      </c>
      <c r="F11" s="20" t="str">
        <f>IF(B4="nuit","2H45","0")</f>
        <v>2H45</v>
      </c>
      <c r="G11" s="19">
        <f t="shared" si="10"/>
        <v>-0.63541666666666663</v>
      </c>
      <c r="H11" s="19"/>
      <c r="I11" s="19"/>
      <c r="J11" s="6"/>
      <c r="L11" t="str">
        <f t="shared" si="2"/>
        <v>21H00</v>
      </c>
      <c r="M11" t="str">
        <f t="shared" si="3"/>
        <v>6H15</v>
      </c>
      <c r="N11" t="str">
        <f t="shared" si="4"/>
        <v>2H15</v>
      </c>
      <c r="O11" t="str">
        <f t="shared" si="5"/>
        <v>2H45</v>
      </c>
      <c r="P11" s="16" t="str">
        <f t="shared" si="6"/>
        <v>21:00</v>
      </c>
      <c r="Q11" s="16" t="str">
        <f t="shared" si="7"/>
        <v>6:15</v>
      </c>
      <c r="R11" s="16" t="str">
        <f t="shared" si="8"/>
        <v>2:15</v>
      </c>
      <c r="S11" s="16" t="str">
        <f t="shared" si="9"/>
        <v>2:45</v>
      </c>
    </row>
    <row r="12" spans="1:19" x14ac:dyDescent="0.3">
      <c r="A12" s="7" t="s">
        <v>15</v>
      </c>
      <c r="B12" s="5"/>
      <c r="C12" s="20" t="str">
        <f>IF(B4="Jour",Feuil2!B8,IF(B4="chaleur",Feuil2!B10,"0"))</f>
        <v>0</v>
      </c>
      <c r="D12" s="20" t="str">
        <f>IF(B4="Jour",Feuil2!C8,IF(B4="chaleur",Feuil2!C10,"0"))</f>
        <v>0</v>
      </c>
      <c r="E12" s="20" t="str">
        <f>IF(B4="Jour",Feuil2!D8,IF(B4="CHALEUR",Feuil2!D10,"0"))</f>
        <v>0</v>
      </c>
      <c r="F12" s="20" t="str">
        <f>IF(B4="Jour",Feuil2!E8,IF(B4="chaleur",Feuil2!E10,"0"))</f>
        <v>0</v>
      </c>
      <c r="G12" s="19">
        <f t="shared" si="10"/>
        <v>0</v>
      </c>
      <c r="H12" s="19"/>
      <c r="I12" s="19"/>
      <c r="J12" s="6"/>
      <c r="L12" t="str">
        <f t="shared" si="2"/>
        <v>0</v>
      </c>
      <c r="M12" t="str">
        <f t="shared" si="3"/>
        <v>0</v>
      </c>
      <c r="N12" t="str">
        <f t="shared" si="4"/>
        <v>0</v>
      </c>
      <c r="O12" t="str">
        <f t="shared" si="5"/>
        <v>0</v>
      </c>
      <c r="P12" s="16" t="str">
        <f t="shared" si="6"/>
        <v>0</v>
      </c>
      <c r="Q12" s="16" t="str">
        <f t="shared" si="7"/>
        <v>0</v>
      </c>
      <c r="R12" s="16" t="str">
        <f t="shared" si="8"/>
        <v>0</v>
      </c>
      <c r="S12" s="16" t="str">
        <f t="shared" si="9"/>
        <v>0</v>
      </c>
    </row>
    <row r="13" spans="1:19" x14ac:dyDescent="0.3">
      <c r="A13" s="7" t="s">
        <v>16</v>
      </c>
      <c r="B13" s="5"/>
      <c r="C13" s="20" t="str">
        <f>IF(B4="nuit","21H00","0")</f>
        <v>21H00</v>
      </c>
      <c r="D13" s="20" t="str">
        <f>IF(B4="nuit","6H15","0")</f>
        <v>6H15</v>
      </c>
      <c r="E13" s="20" t="str">
        <f>IF(B4="nuit","2H15","0")</f>
        <v>2H15</v>
      </c>
      <c r="F13" s="20" t="str">
        <f>IF(B4="nuit","2H45","0")</f>
        <v>2H45</v>
      </c>
      <c r="G13" s="19">
        <f t="shared" si="10"/>
        <v>-0.63541666666666663</v>
      </c>
      <c r="H13" s="19"/>
      <c r="I13" s="19"/>
      <c r="J13" s="6"/>
      <c r="L13" t="str">
        <f t="shared" si="2"/>
        <v>21H00</v>
      </c>
      <c r="M13" t="str">
        <f t="shared" si="3"/>
        <v>6H15</v>
      </c>
      <c r="N13" t="str">
        <f t="shared" si="4"/>
        <v>2H15</v>
      </c>
      <c r="O13" t="str">
        <f t="shared" si="5"/>
        <v>2H45</v>
      </c>
      <c r="P13" s="16" t="str">
        <f t="shared" si="6"/>
        <v>21:00</v>
      </c>
      <c r="Q13" s="16" t="str">
        <f t="shared" si="7"/>
        <v>6:15</v>
      </c>
      <c r="R13" s="16" t="str">
        <f t="shared" si="8"/>
        <v>2:15</v>
      </c>
      <c r="S13" s="16" t="str">
        <f t="shared" si="9"/>
        <v>2:45</v>
      </c>
    </row>
    <row r="14" spans="1:19" x14ac:dyDescent="0.3">
      <c r="A14" s="7" t="s">
        <v>17</v>
      </c>
      <c r="B14" s="5"/>
      <c r="C14" s="20" t="str">
        <f>IF(B4="Jour",Feuil2!B8,IF(B4="chaleur",Feuil2!B10,"0"))</f>
        <v>0</v>
      </c>
      <c r="D14" s="20" t="str">
        <f>IF(B4="Jour",Feuil2!C8,IF(B4="chaleur",Feuil2!C10,"0"))</f>
        <v>0</v>
      </c>
      <c r="E14" s="20" t="str">
        <f>IF(B4="Jour",Feuil2!D8,IF(B4="CHALEUR",Feuil2!D10,"0"))</f>
        <v>0</v>
      </c>
      <c r="F14" s="20" t="str">
        <f>IF(B4="Jour",Feuil2!E8,IF(B4="chaleur",Feuil2!E10,"0"))</f>
        <v>0</v>
      </c>
      <c r="G14" s="19">
        <f t="shared" si="10"/>
        <v>0</v>
      </c>
      <c r="H14" s="19"/>
      <c r="I14" s="19"/>
      <c r="J14" s="6"/>
      <c r="L14" t="str">
        <f t="shared" si="2"/>
        <v>0</v>
      </c>
      <c r="M14" t="str">
        <f t="shared" si="3"/>
        <v>0</v>
      </c>
      <c r="N14" t="str">
        <f t="shared" si="4"/>
        <v>0</v>
      </c>
      <c r="O14" t="str">
        <f t="shared" si="5"/>
        <v>0</v>
      </c>
      <c r="P14" s="16" t="str">
        <f t="shared" si="6"/>
        <v>0</v>
      </c>
      <c r="Q14" s="16" t="str">
        <f t="shared" si="7"/>
        <v>0</v>
      </c>
      <c r="R14" s="16" t="str">
        <f t="shared" si="8"/>
        <v>0</v>
      </c>
      <c r="S14" s="16" t="str">
        <f t="shared" si="9"/>
        <v>0</v>
      </c>
    </row>
    <row r="15" spans="1:19" x14ac:dyDescent="0.3">
      <c r="A15" s="7" t="s">
        <v>18</v>
      </c>
      <c r="B15" s="5"/>
      <c r="C15" s="20" t="str">
        <f>IF(B4="nuit","21H00","0")</f>
        <v>21H00</v>
      </c>
      <c r="D15" s="20" t="str">
        <f>IF(B4="nuit","6H15","0")</f>
        <v>6H15</v>
      </c>
      <c r="E15" s="20" t="str">
        <f>IF(B4="nuit","2H15","0")</f>
        <v>2H15</v>
      </c>
      <c r="F15" s="20" t="str">
        <f>IF(B4="nuit","2H45","0")</f>
        <v>2H45</v>
      </c>
      <c r="G15" s="19">
        <f t="shared" si="10"/>
        <v>-0.63541666666666663</v>
      </c>
      <c r="H15" s="19"/>
      <c r="I15" s="19"/>
      <c r="J15" s="6"/>
      <c r="L15" t="str">
        <f t="shared" si="2"/>
        <v>21H00</v>
      </c>
      <c r="M15" t="str">
        <f t="shared" si="3"/>
        <v>6H15</v>
      </c>
      <c r="N15" t="str">
        <f t="shared" si="4"/>
        <v>2H15</v>
      </c>
      <c r="O15" t="str">
        <f t="shared" si="5"/>
        <v>2H45</v>
      </c>
      <c r="P15" s="16" t="str">
        <f t="shared" si="6"/>
        <v>21:00</v>
      </c>
      <c r="Q15" s="16" t="str">
        <f t="shared" si="7"/>
        <v>6:15</v>
      </c>
      <c r="R15" s="16" t="str">
        <f t="shared" si="8"/>
        <v>2:15</v>
      </c>
      <c r="S15" s="16" t="str">
        <f t="shared" si="9"/>
        <v>2:45</v>
      </c>
    </row>
    <row r="16" spans="1:19" x14ac:dyDescent="0.3">
      <c r="A16" s="7" t="s">
        <v>19</v>
      </c>
      <c r="B16" s="8"/>
      <c r="C16" s="20" t="str">
        <f>IF(B4="Jour",Feuil2!B8,IF(B4="chaleur",Feuil2!B10,"0"))</f>
        <v>0</v>
      </c>
      <c r="D16" s="20" t="str">
        <f>IF(B4="Jour",Feuil2!C8,IF(B4="chaleur",Feuil2!C10,"0"))</f>
        <v>0</v>
      </c>
      <c r="E16" s="20" t="str">
        <f>IF(B4="Jour",Feuil2!D8,IF(B4="CHALEUR",Feuil2!D10,"0"))</f>
        <v>0</v>
      </c>
      <c r="F16" s="20" t="str">
        <f>IF(B4="Jour",Feuil2!E8,IF(B4="chaleur",Feuil2!E10,"0"))</f>
        <v>0</v>
      </c>
      <c r="G16" s="19">
        <f t="shared" si="10"/>
        <v>0</v>
      </c>
      <c r="H16" s="19"/>
      <c r="I16" s="19"/>
      <c r="J16" s="6"/>
      <c r="L16" t="str">
        <f t="shared" si="2"/>
        <v>0</v>
      </c>
      <c r="M16" t="str">
        <f t="shared" si="3"/>
        <v>0</v>
      </c>
      <c r="N16" t="str">
        <f t="shared" si="4"/>
        <v>0</v>
      </c>
      <c r="O16" t="str">
        <f t="shared" si="5"/>
        <v>0</v>
      </c>
      <c r="P16" s="16" t="str">
        <f t="shared" si="6"/>
        <v>0</v>
      </c>
      <c r="Q16" s="16" t="str">
        <f t="shared" si="7"/>
        <v>0</v>
      </c>
      <c r="R16" s="16" t="str">
        <f t="shared" si="8"/>
        <v>0</v>
      </c>
      <c r="S16" s="16" t="str">
        <f t="shared" si="9"/>
        <v>0</v>
      </c>
    </row>
    <row r="17" spans="1:19" x14ac:dyDescent="0.3">
      <c r="A17" s="7" t="s">
        <v>20</v>
      </c>
      <c r="B17" s="8"/>
      <c r="C17" s="20">
        <v>0</v>
      </c>
      <c r="D17" s="20">
        <v>0</v>
      </c>
      <c r="E17" s="20">
        <v>0</v>
      </c>
      <c r="F17" s="20">
        <v>0</v>
      </c>
      <c r="G17" s="19">
        <f t="shared" si="10"/>
        <v>0</v>
      </c>
      <c r="H17" s="19"/>
      <c r="I17" s="19"/>
      <c r="J17" s="6"/>
      <c r="L17" t="str">
        <f t="shared" si="2"/>
        <v>0</v>
      </c>
      <c r="M17" t="str">
        <f t="shared" si="3"/>
        <v>0</v>
      </c>
      <c r="N17" t="str">
        <f t="shared" si="4"/>
        <v>0</v>
      </c>
      <c r="O17" t="str">
        <f t="shared" si="5"/>
        <v>0</v>
      </c>
      <c r="P17" s="16" t="str">
        <f t="shared" si="6"/>
        <v>0</v>
      </c>
      <c r="Q17" s="16" t="str">
        <f t="shared" si="7"/>
        <v>0</v>
      </c>
      <c r="R17" s="16" t="str">
        <f t="shared" si="8"/>
        <v>0</v>
      </c>
      <c r="S17" s="16" t="str">
        <f t="shared" si="9"/>
        <v>0</v>
      </c>
    </row>
    <row r="18" spans="1:19" x14ac:dyDescent="0.3">
      <c r="G18" s="16"/>
      <c r="H18" s="16"/>
    </row>
    <row r="19" spans="1:19" x14ac:dyDescent="0.3">
      <c r="J19" s="2"/>
    </row>
    <row r="20" spans="1:19" x14ac:dyDescent="0.3">
      <c r="J20" s="2"/>
    </row>
  </sheetData>
  <mergeCells count="18">
    <mergeCell ref="A1:I1"/>
    <mergeCell ref="J19:J20"/>
    <mergeCell ref="B4:E4"/>
    <mergeCell ref="B14:B15"/>
    <mergeCell ref="B16:B17"/>
    <mergeCell ref="A2:J2"/>
    <mergeCell ref="A3:J3"/>
    <mergeCell ref="G6:I6"/>
    <mergeCell ref="J6:J7"/>
    <mergeCell ref="B8:B9"/>
    <mergeCell ref="B10:B11"/>
    <mergeCell ref="B12:B13"/>
    <mergeCell ref="A6:A7"/>
    <mergeCell ref="B6:B7"/>
    <mergeCell ref="C6:C7"/>
    <mergeCell ref="D6:D7"/>
    <mergeCell ref="E6:E7"/>
    <mergeCell ref="F6:F7"/>
  </mergeCells>
  <phoneticPr fontId="8" type="noConversion"/>
  <conditionalFormatting sqref="G8:I17">
    <cfRule type="cellIs" dxfId="5" priority="7" operator="equal">
      <formula>0</formula>
    </cfRule>
  </conditionalFormatting>
  <conditionalFormatting sqref="C8:F8">
    <cfRule type="expression" dxfId="4" priority="5">
      <formula>$B$4="nuit"</formula>
    </cfRule>
  </conditionalFormatting>
  <conditionalFormatting sqref="C12:F12 C10:D10 C14:F14 C16:F16 F10">
    <cfRule type="expression" dxfId="3" priority="4">
      <formula>$B$4="Nuit"</formula>
    </cfRule>
  </conditionalFormatting>
  <conditionalFormatting sqref="C15:F15 C13:F13 C11:F11 C9:F9 C17:F17">
    <cfRule type="expression" dxfId="2" priority="3">
      <formula>$B$4="jour"</formula>
    </cfRule>
  </conditionalFormatting>
  <conditionalFormatting sqref="C9:F9 C11:F11 C13:F13 C15:F15 C17:F17">
    <cfRule type="expression" dxfId="1" priority="2">
      <formula>$B$4="chaleur"</formula>
    </cfRule>
  </conditionalFormatting>
  <conditionalFormatting sqref="E10">
    <cfRule type="expression" dxfId="0" priority="1">
      <formula>$B$4="nuit"</formula>
    </cfRule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EAFCAB-2F54-44F0-AFA3-E763372FD28C}">
          <x14:formula1>
            <xm:f>Feuil2!$B$12:$R$12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F151-BB98-44C7-B16D-983FCF40A89D}">
  <dimension ref="A1:E16"/>
  <sheetViews>
    <sheetView workbookViewId="0">
      <selection activeCell="C16" sqref="C16"/>
    </sheetView>
  </sheetViews>
  <sheetFormatPr baseColWidth="10" defaultRowHeight="14.4" x14ac:dyDescent="0.3"/>
  <cols>
    <col min="1" max="1" width="13.77734375" bestFit="1" customWidth="1"/>
    <col min="2" max="2" width="27.109375" bestFit="1" customWidth="1"/>
    <col min="3" max="3" width="24.44140625" bestFit="1" customWidth="1"/>
    <col min="4" max="4" width="13.44140625" bestFit="1" customWidth="1"/>
    <col min="5" max="5" width="10.5546875" bestFit="1" customWidth="1"/>
  </cols>
  <sheetData>
    <row r="1" spans="1:5" x14ac:dyDescent="0.3">
      <c r="A1" t="s">
        <v>26</v>
      </c>
    </row>
    <row r="2" spans="1:5" x14ac:dyDescent="0.3">
      <c r="A2" t="s">
        <v>37</v>
      </c>
      <c r="B2" s="4">
        <f ca="1">WEEKNUM(Feuil1!J1)</f>
        <v>37</v>
      </c>
      <c r="C2" s="4">
        <f ca="1">YEAR(Feuil1!J1)</f>
        <v>2023</v>
      </c>
    </row>
    <row r="3" spans="1:5" x14ac:dyDescent="0.3">
      <c r="A3" s="4"/>
    </row>
    <row r="6" spans="1:5" x14ac:dyDescent="0.3">
      <c r="B6" s="5" t="s">
        <v>1</v>
      </c>
      <c r="C6" s="5" t="s">
        <v>2</v>
      </c>
      <c r="D6" s="5" t="s">
        <v>3</v>
      </c>
      <c r="E6" s="5" t="s">
        <v>4</v>
      </c>
    </row>
    <row r="7" spans="1:5" x14ac:dyDescent="0.3">
      <c r="B7" s="12"/>
      <c r="C7" s="12"/>
      <c r="D7" s="12"/>
      <c r="E7" s="12"/>
    </row>
    <row r="8" spans="1:5" x14ac:dyDescent="0.3">
      <c r="A8" s="13" t="s">
        <v>31</v>
      </c>
      <c r="B8" s="6" t="s">
        <v>29</v>
      </c>
      <c r="C8" s="6" t="s">
        <v>30</v>
      </c>
      <c r="D8" s="6" t="s">
        <v>36</v>
      </c>
      <c r="E8" s="6" t="s">
        <v>41</v>
      </c>
    </row>
    <row r="9" spans="1:5" x14ac:dyDescent="0.3">
      <c r="A9" s="13" t="s">
        <v>32</v>
      </c>
      <c r="B9" s="6" t="s">
        <v>11</v>
      </c>
      <c r="C9" s="7" t="s">
        <v>12</v>
      </c>
      <c r="D9" s="6" t="s">
        <v>34</v>
      </c>
      <c r="E9" s="6" t="s">
        <v>35</v>
      </c>
    </row>
    <row r="10" spans="1:5" x14ac:dyDescent="0.3">
      <c r="A10" s="13" t="s">
        <v>33</v>
      </c>
      <c r="B10" s="13" t="s">
        <v>45</v>
      </c>
      <c r="C10" s="13" t="s">
        <v>46</v>
      </c>
      <c r="D10" s="13" t="s">
        <v>36</v>
      </c>
      <c r="E10" s="13" t="s">
        <v>41</v>
      </c>
    </row>
    <row r="12" spans="1:5" x14ac:dyDescent="0.3">
      <c r="A12" s="13" t="s">
        <v>27</v>
      </c>
      <c r="B12" s="14" t="s">
        <v>23</v>
      </c>
      <c r="C12" s="14" t="s">
        <v>24</v>
      </c>
      <c r="D12" s="14" t="s">
        <v>25</v>
      </c>
      <c r="E12" s="14" t="s">
        <v>43</v>
      </c>
    </row>
    <row r="14" spans="1:5" x14ac:dyDescent="0.3">
      <c r="A14" t="s">
        <v>38</v>
      </c>
      <c r="B14" s="15" t="s">
        <v>39</v>
      </c>
      <c r="C14" s="15" t="s">
        <v>40</v>
      </c>
    </row>
    <row r="16" spans="1:5" x14ac:dyDescent="0.3">
      <c r="A16" t="s">
        <v>47</v>
      </c>
      <c r="B16" t="s">
        <v>48</v>
      </c>
      <c r="C16" t="s">
        <v>42</v>
      </c>
    </row>
  </sheetData>
  <mergeCells count="4">
    <mergeCell ref="B6:B7"/>
    <mergeCell ref="C6:C7"/>
    <mergeCell ref="D6:D7"/>
    <mergeCell ref="E6:E7"/>
  </mergeCells>
  <hyperlinks>
    <hyperlink ref="B14" r:id="rId1" xr:uid="{8737635F-A2B2-4255-B2F9-47CE8A361603}"/>
    <hyperlink ref="C14" r:id="rId2" xr:uid="{904315EE-00B2-45CF-8402-F1F35E7854C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dcterms:created xsi:type="dcterms:W3CDTF">2023-09-15T07:43:46Z</dcterms:created>
  <dcterms:modified xsi:type="dcterms:W3CDTF">2023-09-15T15:04:20Z</dcterms:modified>
</cp:coreProperties>
</file>