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rie\Desktop\"/>
    </mc:Choice>
  </mc:AlternateContent>
  <xr:revisionPtr revIDLastSave="0" documentId="13_ncr:1_{C6A87855-85AA-4D97-8793-C1D2BFE2F350}" xr6:coauthVersionLast="47" xr6:coauthVersionMax="47" xr10:uidLastSave="{00000000-0000-0000-0000-000000000000}"/>
  <bookViews>
    <workbookView xWindow="-108" yWindow="-108" windowWidth="23256" windowHeight="13176" activeTab="1" xr2:uid="{00000000-000D-0000-FFFF-FFFF00000000}"/>
  </bookViews>
  <sheets>
    <sheet name="poly" sheetId="1" r:id="rId1"/>
    <sheet name="1" sheetId="2" r:id="rId2"/>
  </sheets>
  <externalReferences>
    <externalReference r:id="rId3"/>
  </externalReferences>
  <definedNames>
    <definedName name="_xlnm.Print_Area" localSheetId="1">'1'!$A$1:$I$49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2" i="2" l="1"/>
  <c r="H82" i="2"/>
  <c r="G82" i="2"/>
  <c r="F82" i="2"/>
  <c r="E82" i="2"/>
  <c r="I81" i="2"/>
  <c r="H81" i="2"/>
  <c r="G81" i="2"/>
  <c r="F81" i="2"/>
  <c r="E81" i="2"/>
  <c r="I80" i="2"/>
  <c r="H80" i="2"/>
  <c r="G80" i="2"/>
  <c r="F80" i="2"/>
  <c r="E80" i="2"/>
  <c r="I79" i="2"/>
  <c r="H79" i="2"/>
  <c r="G79" i="2"/>
  <c r="F79" i="2"/>
  <c r="E79" i="2"/>
  <c r="I78" i="2"/>
  <c r="H78" i="2"/>
  <c r="G78" i="2"/>
  <c r="F78" i="2"/>
  <c r="E78" i="2"/>
  <c r="I77" i="2"/>
  <c r="H77" i="2"/>
  <c r="G77" i="2"/>
  <c r="F77" i="2"/>
  <c r="E77" i="2"/>
  <c r="I76" i="2"/>
  <c r="H76" i="2"/>
  <c r="G76" i="2"/>
  <c r="F76" i="2"/>
  <c r="E76" i="2"/>
  <c r="I75" i="2"/>
  <c r="H75" i="2"/>
  <c r="G75" i="2"/>
  <c r="F75" i="2"/>
  <c r="E75" i="2"/>
  <c r="I74" i="2"/>
  <c r="H74" i="2"/>
  <c r="G74" i="2"/>
  <c r="F74" i="2"/>
  <c r="E74" i="2"/>
  <c r="I73" i="2"/>
  <c r="H73" i="2"/>
  <c r="G73" i="2"/>
  <c r="F73" i="2"/>
  <c r="E73" i="2"/>
  <c r="I72" i="2"/>
  <c r="H72" i="2"/>
  <c r="G72" i="2"/>
  <c r="F72" i="2"/>
  <c r="E72" i="2"/>
  <c r="I71" i="2"/>
  <c r="H71" i="2"/>
  <c r="G71" i="2"/>
  <c r="F71" i="2"/>
  <c r="E71" i="2"/>
  <c r="I70" i="2"/>
  <c r="H70" i="2"/>
  <c r="G70" i="2"/>
  <c r="F70" i="2"/>
  <c r="E70" i="2"/>
  <c r="I69" i="2"/>
  <c r="H69" i="2"/>
  <c r="G69" i="2"/>
  <c r="F69" i="2"/>
  <c r="E69" i="2"/>
  <c r="I68" i="2"/>
  <c r="H68" i="2"/>
  <c r="G68" i="2"/>
  <c r="F68" i="2"/>
  <c r="E68" i="2"/>
  <c r="I67" i="2"/>
  <c r="H67" i="2"/>
  <c r="G67" i="2"/>
  <c r="F67" i="2"/>
  <c r="E67" i="2"/>
  <c r="I66" i="2"/>
  <c r="H66" i="2"/>
  <c r="G66" i="2"/>
  <c r="F66" i="2"/>
  <c r="E66" i="2"/>
  <c r="I65" i="2"/>
  <c r="H65" i="2"/>
  <c r="G65" i="2"/>
  <c r="F65" i="2"/>
  <c r="E65" i="2"/>
  <c r="I64" i="2"/>
  <c r="H64" i="2"/>
  <c r="G64" i="2"/>
  <c r="F64" i="2"/>
  <c r="E64" i="2"/>
  <c r="I63" i="2"/>
  <c r="H63" i="2"/>
  <c r="G63" i="2"/>
  <c r="F63" i="2"/>
  <c r="E63" i="2"/>
  <c r="I62" i="2"/>
  <c r="H62" i="2"/>
  <c r="G62" i="2"/>
  <c r="F62" i="2"/>
  <c r="E62" i="2"/>
  <c r="I61" i="2"/>
  <c r="H61" i="2"/>
  <c r="G61" i="2"/>
  <c r="F61" i="2"/>
  <c r="E61" i="2"/>
  <c r="I60" i="2"/>
  <c r="H60" i="2"/>
  <c r="G60" i="2"/>
  <c r="F60" i="2"/>
  <c r="E60" i="2"/>
  <c r="I59" i="2"/>
  <c r="H59" i="2"/>
  <c r="G59" i="2"/>
  <c r="F59" i="2"/>
  <c r="E59" i="2"/>
  <c r="I58" i="2"/>
  <c r="H58" i="2"/>
  <c r="G58" i="2"/>
  <c r="F58" i="2"/>
  <c r="E58" i="2"/>
  <c r="I57" i="2"/>
  <c r="H57" i="2"/>
  <c r="G57" i="2"/>
  <c r="F57" i="2"/>
  <c r="E57" i="2"/>
  <c r="I56" i="2"/>
  <c r="H56" i="2"/>
  <c r="G56" i="2"/>
  <c r="F56" i="2"/>
  <c r="E56" i="2"/>
  <c r="I55" i="2"/>
  <c r="H55" i="2"/>
  <c r="G55" i="2"/>
  <c r="F55" i="2"/>
  <c r="E55" i="2"/>
  <c r="I54" i="2"/>
  <c r="H54" i="2"/>
  <c r="G54" i="2"/>
  <c r="F54" i="2"/>
  <c r="E54" i="2"/>
  <c r="I53" i="2"/>
  <c r="H53" i="2"/>
  <c r="G53" i="2"/>
  <c r="F53" i="2"/>
  <c r="E53" i="2"/>
  <c r="I52" i="2"/>
  <c r="H52" i="2"/>
  <c r="G52" i="2"/>
  <c r="F52" i="2"/>
  <c r="E52" i="2"/>
  <c r="I51" i="2"/>
  <c r="H51" i="2"/>
  <c r="G51" i="2"/>
  <c r="F51" i="2"/>
  <c r="E51" i="2"/>
  <c r="I50" i="2"/>
  <c r="H50" i="2"/>
  <c r="G50" i="2"/>
  <c r="F50" i="2"/>
  <c r="E50" i="2"/>
  <c r="J49" i="2"/>
  <c r="A49" i="2"/>
  <c r="J48" i="2"/>
  <c r="A48" i="2"/>
  <c r="J47" i="2"/>
  <c r="A47" i="2"/>
  <c r="J46" i="2"/>
  <c r="A46" i="2"/>
  <c r="J45" i="2"/>
  <c r="A45" i="2"/>
  <c r="J44" i="2"/>
  <c r="A44" i="2"/>
  <c r="J43" i="2"/>
  <c r="A43" i="2"/>
  <c r="J42" i="2"/>
  <c r="A42" i="2"/>
  <c r="J41" i="2"/>
  <c r="A41" i="2"/>
  <c r="J40" i="2"/>
  <c r="A40" i="2"/>
  <c r="J39" i="2"/>
  <c r="A39" i="2"/>
  <c r="J38" i="2"/>
  <c r="A38" i="2"/>
  <c r="J37" i="2"/>
  <c r="A37" i="2"/>
  <c r="J36" i="2"/>
  <c r="A36" i="2"/>
  <c r="J35" i="2"/>
  <c r="A35" i="2"/>
  <c r="J34" i="2"/>
  <c r="A34" i="2"/>
  <c r="J33" i="2"/>
  <c r="A33" i="2"/>
  <c r="J32" i="2"/>
  <c r="A32" i="2"/>
  <c r="J31" i="2"/>
  <c r="A31" i="2"/>
  <c r="J30" i="2"/>
  <c r="A30" i="2"/>
  <c r="J29" i="2"/>
  <c r="A29" i="2"/>
  <c r="J28" i="2"/>
  <c r="A28" i="2"/>
  <c r="J27" i="2"/>
  <c r="A27" i="2"/>
  <c r="J26" i="2"/>
  <c r="A26" i="2"/>
  <c r="J25" i="2"/>
  <c r="A25" i="2"/>
  <c r="J24" i="2"/>
  <c r="A24" i="2"/>
  <c r="J23" i="2"/>
  <c r="A23" i="2"/>
  <c r="A22" i="2"/>
  <c r="A21" i="2"/>
  <c r="J21" i="2" s="1"/>
  <c r="A20" i="2"/>
  <c r="J20" i="2" s="1"/>
  <c r="A19" i="2"/>
  <c r="J19" i="2" s="1"/>
  <c r="A18" i="2"/>
  <c r="J18" i="2" s="1"/>
  <c r="A17" i="2"/>
  <c r="J17" i="2" s="1"/>
  <c r="A16" i="2"/>
  <c r="J16" i="2" s="1"/>
  <c r="A15" i="2"/>
  <c r="J15" i="2" s="1"/>
  <c r="A14" i="2"/>
  <c r="J14" i="2" s="1"/>
  <c r="A13" i="2"/>
  <c r="J13" i="2" s="1"/>
  <c r="A12" i="2"/>
  <c r="J12" i="2" s="1"/>
  <c r="A11" i="2"/>
  <c r="J11" i="2" s="1"/>
  <c r="A10" i="2"/>
  <c r="J10" i="2" s="1"/>
  <c r="A9" i="2"/>
  <c r="J9" i="2" s="1"/>
  <c r="A8" i="2"/>
  <c r="J8" i="2" s="1"/>
  <c r="A7" i="2"/>
  <c r="J7" i="2" s="1"/>
  <c r="A6" i="2"/>
  <c r="J6" i="2" s="1"/>
  <c r="A5" i="2"/>
  <c r="J5" i="2" s="1"/>
  <c r="A4" i="2"/>
  <c r="J4" i="2" s="1"/>
  <c r="A3" i="2"/>
  <c r="J3" i="2" s="1"/>
  <c r="F2" i="2"/>
  <c r="G2" i="2" s="1"/>
  <c r="H2" i="2" s="1"/>
  <c r="I2" i="2" s="1"/>
  <c r="C1" i="2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F53" i="1"/>
  <c r="B75" i="1" s="1"/>
  <c r="AI52" i="1"/>
  <c r="AH52" i="1"/>
  <c r="AG52" i="1"/>
  <c r="AF52" i="1"/>
  <c r="AE52" i="1"/>
  <c r="AD52" i="1"/>
  <c r="AC52" i="1"/>
  <c r="AB52" i="1"/>
  <c r="AA52" i="1"/>
  <c r="Z52" i="1"/>
  <c r="Y52" i="1"/>
  <c r="X52" i="1"/>
  <c r="W52" i="1"/>
  <c r="V52" i="1"/>
  <c r="U52" i="1"/>
  <c r="T52" i="1"/>
  <c r="S52" i="1"/>
  <c r="R52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AI46" i="1"/>
  <c r="AH46" i="1"/>
  <c r="AH53" i="1" s="1"/>
  <c r="AG46" i="1"/>
  <c r="AF46" i="1"/>
  <c r="AE46" i="1"/>
  <c r="AD46" i="1"/>
  <c r="AD53" i="1" s="1"/>
  <c r="B80" i="1" s="1"/>
  <c r="AC46" i="1"/>
  <c r="AB46" i="1"/>
  <c r="AB53" i="1" s="1"/>
  <c r="B86" i="1" s="1"/>
  <c r="AA46" i="1"/>
  <c r="Z46" i="1"/>
  <c r="Z53" i="1" s="1"/>
  <c r="B57" i="1" s="1"/>
  <c r="Y46" i="1"/>
  <c r="X46" i="1"/>
  <c r="X53" i="1" s="1"/>
  <c r="B79" i="1" s="1"/>
  <c r="W46" i="1"/>
  <c r="V46" i="1"/>
  <c r="V53" i="1" s="1"/>
  <c r="B74" i="1" s="1"/>
  <c r="U46" i="1"/>
  <c r="T46" i="1"/>
  <c r="T53" i="1" s="1"/>
  <c r="B63" i="1" s="1"/>
  <c r="S46" i="1"/>
  <c r="R46" i="1"/>
  <c r="R53" i="1" s="1"/>
  <c r="B73" i="1" s="1"/>
  <c r="Q46" i="1"/>
  <c r="P46" i="1"/>
  <c r="P53" i="1" s="1"/>
  <c r="B65" i="1" s="1"/>
  <c r="O46" i="1"/>
  <c r="N46" i="1"/>
  <c r="N53" i="1" s="1"/>
  <c r="B67" i="1" s="1"/>
  <c r="M46" i="1"/>
  <c r="L46" i="1"/>
  <c r="L53" i="1" s="1"/>
  <c r="B64" i="1" s="1"/>
  <c r="K46" i="1"/>
  <c r="J46" i="1"/>
  <c r="J53" i="1" s="1"/>
  <c r="B71" i="1" s="1"/>
  <c r="I46" i="1"/>
  <c r="H46" i="1"/>
  <c r="H53" i="1" s="1"/>
  <c r="B61" i="1" s="1"/>
  <c r="G46" i="1"/>
  <c r="F46" i="1"/>
  <c r="F53" i="1" s="1"/>
  <c r="B77" i="1" s="1"/>
  <c r="E46" i="1"/>
  <c r="D46" i="1"/>
  <c r="D53" i="1" s="1"/>
  <c r="B59" i="1" s="1"/>
  <c r="C46" i="1"/>
  <c r="AI34" i="1"/>
  <c r="AI53" i="1" s="1"/>
  <c r="AH34" i="1"/>
  <c r="AG34" i="1"/>
  <c r="AG53" i="1" s="1"/>
  <c r="B76" i="1" s="1"/>
  <c r="AF34" i="1"/>
  <c r="AE34" i="1"/>
  <c r="AE53" i="1" s="1"/>
  <c r="B83" i="1" s="1"/>
  <c r="AD34" i="1"/>
  <c r="AC34" i="1"/>
  <c r="AC53" i="1" s="1"/>
  <c r="B85" i="1" s="1"/>
  <c r="AB34" i="1"/>
  <c r="AA34" i="1"/>
  <c r="AA53" i="1" s="1"/>
  <c r="B60" i="1" s="1"/>
  <c r="Z34" i="1"/>
  <c r="Y34" i="1"/>
  <c r="Y53" i="1" s="1"/>
  <c r="B62" i="1" s="1"/>
  <c r="X34" i="1"/>
  <c r="W34" i="1"/>
  <c r="W53" i="1" s="1"/>
  <c r="B78" i="1" s="1"/>
  <c r="V34" i="1"/>
  <c r="U34" i="1"/>
  <c r="U53" i="1" s="1"/>
  <c r="B84" i="1" s="1"/>
  <c r="T34" i="1"/>
  <c r="S34" i="1"/>
  <c r="S53" i="1" s="1"/>
  <c r="B82" i="1" s="1"/>
  <c r="R34" i="1"/>
  <c r="Q34" i="1"/>
  <c r="Q53" i="1" s="1"/>
  <c r="B81" i="1" s="1"/>
  <c r="P34" i="1"/>
  <c r="O34" i="1"/>
  <c r="O53" i="1" s="1"/>
  <c r="B68" i="1" s="1"/>
  <c r="N34" i="1"/>
  <c r="M34" i="1"/>
  <c r="M53" i="1" s="1"/>
  <c r="B66" i="1" s="1"/>
  <c r="L34" i="1"/>
  <c r="K34" i="1"/>
  <c r="K53" i="1" s="1"/>
  <c r="B72" i="1" s="1"/>
  <c r="J34" i="1"/>
  <c r="I34" i="1"/>
  <c r="I53" i="1" s="1"/>
  <c r="B87" i="1" s="1"/>
  <c r="H34" i="1"/>
  <c r="G34" i="1"/>
  <c r="G53" i="1" s="1"/>
  <c r="B70" i="1" s="1"/>
  <c r="F34" i="1"/>
  <c r="E34" i="1"/>
  <c r="E53" i="1" s="1"/>
  <c r="B69" i="1" s="1"/>
  <c r="D34" i="1"/>
  <c r="C34" i="1"/>
  <c r="C53" i="1" s="1"/>
  <c r="B58" i="1" s="1"/>
  <c r="J51" i="2" l="1"/>
  <c r="K51" i="2" s="1"/>
</calcChain>
</file>

<file path=xl/sharedStrings.xml><?xml version="1.0" encoding="utf-8"?>
<sst xmlns="http://schemas.openxmlformats.org/spreadsheetml/2006/main" count="665" uniqueCount="171">
  <si>
    <t>Nom</t>
  </si>
  <si>
    <t>Prénom</t>
  </si>
  <si>
    <t>ASSOMMAGE</t>
  </si>
  <si>
    <t>SAIGNEE</t>
  </si>
  <si>
    <t>DESSOUS</t>
  </si>
  <si>
    <t>RECTUM</t>
  </si>
  <si>
    <t>1ere CUISSE (gauche)</t>
  </si>
  <si>
    <t>2eme CUISSE (droite)</t>
  </si>
  <si>
    <t>DEPOUILLE ŒILLETS</t>
  </si>
  <si>
    <t>ARRACHE CUIR PILOTE</t>
  </si>
  <si>
    <t>ARRACHEUR CUIR CO-PILOTE</t>
  </si>
  <si>
    <t>HERBIERE ET STERNUM</t>
  </si>
  <si>
    <t>TEISA</t>
  </si>
  <si>
    <t>CUIRS 1</t>
  </si>
  <si>
    <t>CUIRS 2</t>
  </si>
  <si>
    <t>LANGUE ET TETE</t>
  </si>
  <si>
    <t>DÉJOINTAGE JARRET</t>
  </si>
  <si>
    <t>EVISCERATION ABDOMINALE</t>
  </si>
  <si>
    <t>EVICERATION THORACIQUE</t>
  </si>
  <si>
    <t>FENTE</t>
  </si>
  <si>
    <t>FINITION</t>
  </si>
  <si>
    <t>EMOUSSAGE 1</t>
  </si>
  <si>
    <t>EMOUSSAGE 2</t>
  </si>
  <si>
    <t>VAPOVAC</t>
  </si>
  <si>
    <t>PESEE CLASSEMENT</t>
  </si>
  <si>
    <t>SAISIE</t>
  </si>
  <si>
    <t>CONTRÔLE 2</t>
  </si>
  <si>
    <t>ABATS ROUGE</t>
  </si>
  <si>
    <t>BOYAUDERIE BOYAUX</t>
  </si>
  <si>
    <t>BOYAUDERIE PANSES</t>
  </si>
  <si>
    <t>ECHAUDAGE PANSES</t>
  </si>
  <si>
    <t>ECHAUDAGE PIEDS</t>
  </si>
  <si>
    <t>ABLATION DES JOUES</t>
  </si>
  <si>
    <t>EXTERIEUR 1</t>
  </si>
  <si>
    <t>EXTERIEUR 2</t>
  </si>
  <si>
    <t>SALARIE</t>
  </si>
  <si>
    <t>Aboubacar</t>
  </si>
  <si>
    <t>X</t>
  </si>
  <si>
    <t>Nathalie</t>
  </si>
  <si>
    <t>Isabelle</t>
  </si>
  <si>
    <t>Mickaël</t>
  </si>
  <si>
    <t>Ludovic</t>
  </si>
  <si>
    <t>Jerome</t>
  </si>
  <si>
    <t>Omar</t>
  </si>
  <si>
    <t>Patrice</t>
  </si>
  <si>
    <t>/</t>
  </si>
  <si>
    <t>Gérard</t>
  </si>
  <si>
    <t>Stéphane</t>
  </si>
  <si>
    <t>Peterson</t>
  </si>
  <si>
    <t>Soulaimana</t>
  </si>
  <si>
    <t>René</t>
  </si>
  <si>
    <t>Lyes</t>
  </si>
  <si>
    <t>Mouhamadil</t>
  </si>
  <si>
    <t>ABDELAZIZ</t>
  </si>
  <si>
    <t>Sébastien</t>
  </si>
  <si>
    <t>QUENTIN</t>
  </si>
  <si>
    <t xml:space="preserve"> IBRAMHIM</t>
  </si>
  <si>
    <t xml:space="preserve"> Amed</t>
  </si>
  <si>
    <t xml:space="preserve"> Kamal </t>
  </si>
  <si>
    <t>DAMIEN</t>
  </si>
  <si>
    <t>MOHAMED</t>
  </si>
  <si>
    <t>ALICHEIKH</t>
  </si>
  <si>
    <t>HASSANI</t>
  </si>
  <si>
    <t>YANKOUBA</t>
  </si>
  <si>
    <t>ALEXENDRE</t>
  </si>
  <si>
    <t>ZEREVAN</t>
  </si>
  <si>
    <t>JALIL</t>
  </si>
  <si>
    <t>SOMME SALARIE</t>
  </si>
  <si>
    <t>INTERIMAIRE</t>
  </si>
  <si>
    <t>MAANROUF</t>
  </si>
  <si>
    <t>JEREMY</t>
  </si>
  <si>
    <t>NAWADI</t>
  </si>
  <si>
    <t>AZIZ</t>
  </si>
  <si>
    <t>HAKIM</t>
  </si>
  <si>
    <t>ATHOUMANI</t>
  </si>
  <si>
    <t>BOUALAM</t>
  </si>
  <si>
    <t>MAOULIDA</t>
  </si>
  <si>
    <t>DAOUIYOU</t>
  </si>
  <si>
    <t>SOMME INTERIMAIRE</t>
  </si>
  <si>
    <t>APD</t>
  </si>
  <si>
    <t>KALMAN</t>
  </si>
  <si>
    <t>MANU</t>
  </si>
  <si>
    <t>STANISLAW</t>
  </si>
  <si>
    <t>MOHAMMAD</t>
  </si>
  <si>
    <t>SOMME APD</t>
  </si>
  <si>
    <t>SOMME TOTAL</t>
  </si>
  <si>
    <t>POSTE</t>
  </si>
  <si>
    <t>NB COMPETANCES</t>
  </si>
  <si>
    <t>PLANNING OK</t>
  </si>
  <si>
    <t>6h30</t>
  </si>
  <si>
    <t>5h30</t>
  </si>
  <si>
    <t>0h</t>
  </si>
  <si>
    <t>Statut</t>
  </si>
  <si>
    <t>Matricule</t>
  </si>
  <si>
    <t>NOM</t>
  </si>
  <si>
    <t>PRENOM</t>
  </si>
  <si>
    <t>RTT</t>
  </si>
  <si>
    <t>TRIPERIE ECHAUDAGE</t>
  </si>
  <si>
    <t>AT</t>
  </si>
  <si>
    <t>ARRACHE CUIR 2</t>
  </si>
  <si>
    <t>CR020821AM</t>
  </si>
  <si>
    <t>LA230522AA</t>
  </si>
  <si>
    <t>TRIPERIE PANSE</t>
  </si>
  <si>
    <t>CR021122BY</t>
  </si>
  <si>
    <t>EXTERIEUR</t>
  </si>
  <si>
    <t>ABATS CGL 2</t>
  </si>
  <si>
    <t>ABS</t>
  </si>
  <si>
    <t>RA150518BD</t>
  </si>
  <si>
    <t>ABATS CGL 1</t>
  </si>
  <si>
    <t>CONTRÔLE SAISIE</t>
  </si>
  <si>
    <t>CP</t>
  </si>
  <si>
    <t>PESEE</t>
  </si>
  <si>
    <t>DESOSSAGE DES TÊTES</t>
  </si>
  <si>
    <t>LA160622CJ</t>
  </si>
  <si>
    <t>EVISCERATION THORACIQUE</t>
  </si>
  <si>
    <t>T01</t>
  </si>
  <si>
    <t>PREPARATION DEPOUILLE</t>
  </si>
  <si>
    <t>RA200922DJ</t>
  </si>
  <si>
    <t>CR231122DR</t>
  </si>
  <si>
    <t>RA050922NR</t>
  </si>
  <si>
    <t>FORM ASSOMMAGE</t>
  </si>
  <si>
    <t>LA260922GL</t>
  </si>
  <si>
    <t>CR030821HH</t>
  </si>
  <si>
    <t>ECHAUDAGE PIED</t>
  </si>
  <si>
    <t>CR130622HN</t>
  </si>
  <si>
    <t>T02</t>
  </si>
  <si>
    <t>DEJOINTAGE JARRET</t>
  </si>
  <si>
    <t>MANUTENTION PANSE</t>
  </si>
  <si>
    <t>CR271221LD</t>
  </si>
  <si>
    <t>ARRACHE CUIR 1</t>
  </si>
  <si>
    <t>T05</t>
  </si>
  <si>
    <t>CR030821SM</t>
  </si>
  <si>
    <t>T03</t>
  </si>
  <si>
    <t>Dépouille œillets</t>
  </si>
  <si>
    <t>DEL</t>
  </si>
  <si>
    <t>CR190619TA</t>
  </si>
  <si>
    <t>AMED</t>
  </si>
  <si>
    <t>Athoumani</t>
  </si>
  <si>
    <t>IBRAHIM</t>
  </si>
  <si>
    <t>YOUNESS</t>
  </si>
  <si>
    <t>DYLAN</t>
  </si>
  <si>
    <t>NATHALIE</t>
  </si>
  <si>
    <t>ISABELLE</t>
  </si>
  <si>
    <t>MICKAEL</t>
  </si>
  <si>
    <t>LUDOVIC</t>
  </si>
  <si>
    <t>JEROME</t>
  </si>
  <si>
    <t>Jérémy</t>
  </si>
  <si>
    <t>OMAR</t>
  </si>
  <si>
    <t>JOSE MANUEL</t>
  </si>
  <si>
    <t>Julien</t>
  </si>
  <si>
    <t>Romain</t>
  </si>
  <si>
    <t>Raphael</t>
  </si>
  <si>
    <t>Louis</t>
  </si>
  <si>
    <t>Nawadi</t>
  </si>
  <si>
    <t xml:space="preserve">ALI CHEIKH </t>
  </si>
  <si>
    <t>MOHAMMAD JAHED</t>
  </si>
  <si>
    <t>STEPHANIE</t>
  </si>
  <si>
    <t>STEPHANE</t>
  </si>
  <si>
    <t>Jean Christophe</t>
  </si>
  <si>
    <t>ABOUBACAR</t>
  </si>
  <si>
    <t>PETERSON</t>
  </si>
  <si>
    <t>KAMAL</t>
  </si>
  <si>
    <t>SOULAIMANA</t>
  </si>
  <si>
    <t>RENE</t>
  </si>
  <si>
    <t xml:space="preserve">KALMAN </t>
  </si>
  <si>
    <t xml:space="preserve">ALEXANDRE </t>
  </si>
  <si>
    <t>LYES</t>
  </si>
  <si>
    <t>MOUHAMADIL</t>
  </si>
  <si>
    <t>Yankouba</t>
  </si>
  <si>
    <t>DUL</t>
  </si>
  <si>
    <t>SEBASTIEN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</si>
</sst>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\ mmm"/>
  </numFmts>
  <fonts count="22" x14ac:knownFonts="1">
    <font>
      <sz val="11"/>
      <color theme="1"/>
      <name val="Calibri"/>
      <family val="2"/>
      <scheme val="minor"/>
    </font>
    <font>
      <b/>
      <sz val="14"/>
      <name val="Times New Roman"/>
      <family val="1"/>
    </font>
    <font>
      <sz val="12"/>
      <name val="Times New Roman"/>
      <family val="1"/>
    </font>
    <font>
      <b/>
      <sz val="9"/>
      <name val="Times New Roman"/>
      <family val="1"/>
    </font>
    <font>
      <b/>
      <sz val="12"/>
      <name val="Times New Roman"/>
      <family val="1"/>
    </font>
    <font>
      <sz val="14"/>
      <name val="Arial"/>
      <family val="2"/>
    </font>
    <font>
      <sz val="10"/>
      <color theme="0" tint="-0.34998626667073579"/>
      <name val="Times New Roman"/>
      <family val="1"/>
    </font>
    <font>
      <sz val="14"/>
      <color theme="0" tint="-0.34998626667073579"/>
      <name val="Arial"/>
      <family val="2"/>
    </font>
    <font>
      <sz val="10"/>
      <name val="Times New Roman"/>
      <family val="1"/>
    </font>
    <font>
      <b/>
      <sz val="15"/>
      <name val="Times New Roman"/>
      <family val="1"/>
    </font>
    <font>
      <b/>
      <sz val="12"/>
      <name val="Cambria"/>
      <family val="1"/>
    </font>
    <font>
      <sz val="10"/>
      <name val="Cambria"/>
      <family val="1"/>
    </font>
    <font>
      <sz val="14"/>
      <name val="Cambria"/>
      <family val="1"/>
    </font>
    <font>
      <b/>
      <sz val="15"/>
      <name val="Cambria"/>
      <family val="1"/>
    </font>
    <font>
      <sz val="28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rgb="FF002060"/>
      </left>
      <right style="medium">
        <color indexed="64"/>
      </right>
      <top style="double">
        <color rgb="FF00206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rgb="FF00206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rgb="FF002060"/>
      </right>
      <top/>
      <bottom style="thin">
        <color indexed="64"/>
      </bottom>
      <diagonal/>
    </border>
    <border>
      <left style="double">
        <color rgb="FF002060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002060"/>
      </right>
      <top style="thin">
        <color indexed="64"/>
      </top>
      <bottom style="thin">
        <color indexed="64"/>
      </bottom>
      <diagonal/>
    </border>
    <border>
      <left style="double">
        <color rgb="FF002060"/>
      </left>
      <right style="medium">
        <color indexed="64"/>
      </right>
      <top style="thin">
        <color indexed="64"/>
      </top>
      <bottom style="double">
        <color rgb="FF00206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rgb="FF00206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002060"/>
      </bottom>
      <diagonal/>
    </border>
    <border>
      <left style="thin">
        <color indexed="64"/>
      </left>
      <right style="double">
        <color rgb="FF002060"/>
      </right>
      <top style="thin">
        <color indexed="64"/>
      </top>
      <bottom style="double">
        <color rgb="FF002060"/>
      </bottom>
      <diagonal/>
    </border>
  </borders>
  <cellStyleXfs count="1">
    <xf numFmtId="0" fontId="0" fillId="0" borderId="0"/>
  </cellStyleXfs>
  <cellXfs count="132">
    <xf numFmtId="0" fontId="0" fillId="0" borderId="0" xfId="0"/>
    <xf numFmtId="49" fontId="1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3" fillId="2" borderId="1" xfId="0" applyFont="1" applyFill="1" applyBorder="1" applyAlignment="1">
      <alignment horizontal="left" textRotation="90"/>
    </xf>
    <xf numFmtId="0" fontId="3" fillId="2" borderId="2" xfId="0" applyFont="1" applyFill="1" applyBorder="1" applyAlignment="1">
      <alignment horizontal="left" textRotation="90"/>
    </xf>
    <xf numFmtId="0" fontId="3" fillId="3" borderId="2" xfId="0" applyFont="1" applyFill="1" applyBorder="1" applyAlignment="1">
      <alignment horizontal="left" textRotation="90"/>
    </xf>
    <xf numFmtId="0" fontId="3" fillId="3" borderId="1" xfId="0" applyFont="1" applyFill="1" applyBorder="1" applyAlignment="1">
      <alignment horizontal="left" textRotation="90"/>
    </xf>
    <xf numFmtId="0" fontId="3" fillId="3" borderId="3" xfId="0" applyFont="1" applyFill="1" applyBorder="1" applyAlignment="1">
      <alignment horizontal="left" textRotation="90"/>
    </xf>
    <xf numFmtId="0" fontId="3" fillId="4" borderId="1" xfId="0" applyFont="1" applyFill="1" applyBorder="1" applyAlignment="1">
      <alignment horizontal="left" textRotation="90"/>
    </xf>
    <xf numFmtId="0" fontId="3" fillId="4" borderId="1" xfId="0" applyFont="1" applyFill="1" applyBorder="1" applyAlignment="1">
      <alignment horizontal="center" textRotation="90"/>
    </xf>
    <xf numFmtId="0" fontId="3" fillId="0" borderId="1" xfId="0" applyFont="1" applyBorder="1" applyAlignment="1">
      <alignment horizontal="left" textRotation="90"/>
    </xf>
    <xf numFmtId="49" fontId="4" fillId="5" borderId="4" xfId="0" applyNumberFormat="1" applyFont="1" applyFill="1" applyBorder="1" applyAlignment="1">
      <alignment horizontal="center" vertical="center"/>
    </xf>
    <xf numFmtId="49" fontId="4" fillId="5" borderId="5" xfId="0" applyNumberFormat="1" applyFont="1" applyFill="1" applyBorder="1" applyAlignment="1">
      <alignment horizontal="center" vertical="center"/>
    </xf>
    <xf numFmtId="49" fontId="4" fillId="5" borderId="6" xfId="0" applyNumberFormat="1" applyFont="1" applyFill="1" applyBorder="1" applyAlignment="1">
      <alignment horizontal="center" vertical="center"/>
    </xf>
    <xf numFmtId="49" fontId="4" fillId="5" borderId="7" xfId="0" applyNumberFormat="1" applyFont="1" applyFill="1" applyBorder="1" applyAlignment="1">
      <alignment horizontal="center" vertical="center"/>
    </xf>
    <xf numFmtId="49" fontId="4" fillId="0" borderId="8" xfId="0" applyNumberFormat="1" applyFont="1" applyBorder="1" applyAlignment="1">
      <alignment vertical="center"/>
    </xf>
    <xf numFmtId="0" fontId="0" fillId="0" borderId="9" xfId="0" applyBorder="1"/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6" borderId="0" xfId="0" applyFont="1" applyFill="1"/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6" borderId="12" xfId="0" applyFont="1" applyFill="1" applyBorder="1" applyAlignment="1">
      <alignment horizontal="center" vertical="center"/>
    </xf>
    <xf numFmtId="0" fontId="5" fillId="7" borderId="9" xfId="0" applyFont="1" applyFill="1" applyBorder="1" applyAlignment="1">
      <alignment horizontal="center" vertical="center"/>
    </xf>
    <xf numFmtId="49" fontId="4" fillId="7" borderId="8" xfId="0" applyNumberFormat="1" applyFont="1" applyFill="1" applyBorder="1" applyAlignment="1">
      <alignment vertical="center"/>
    </xf>
    <xf numFmtId="0" fontId="0" fillId="7" borderId="9" xfId="0" applyFill="1" applyBorder="1"/>
    <xf numFmtId="0" fontId="5" fillId="7" borderId="10" xfId="0" applyFont="1" applyFill="1" applyBorder="1" applyAlignment="1">
      <alignment horizontal="center" vertical="center"/>
    </xf>
    <xf numFmtId="0" fontId="5" fillId="7" borderId="11" xfId="0" applyFont="1" applyFill="1" applyBorder="1" applyAlignment="1">
      <alignment horizontal="center" vertical="center"/>
    </xf>
    <xf numFmtId="0" fontId="5" fillId="7" borderId="12" xfId="0" applyFont="1" applyFill="1" applyBorder="1" applyAlignment="1">
      <alignment horizontal="center" vertical="center"/>
    </xf>
    <xf numFmtId="0" fontId="0" fillId="7" borderId="0" xfId="0" applyFill="1"/>
    <xf numFmtId="49" fontId="4" fillId="0" borderId="8" xfId="0" applyNumberFormat="1" applyFont="1" applyBorder="1"/>
    <xf numFmtId="49" fontId="4" fillId="0" borderId="13" xfId="0" applyNumberFormat="1" applyFont="1" applyBorder="1" applyAlignment="1">
      <alignment vertical="center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8" fillId="0" borderId="1" xfId="0" applyFont="1" applyBorder="1"/>
    <xf numFmtId="0" fontId="5" fillId="7" borderId="1" xfId="0" quotePrefix="1" applyFont="1" applyFill="1" applyBorder="1" applyAlignment="1">
      <alignment horizontal="center" vertical="center"/>
    </xf>
    <xf numFmtId="49" fontId="9" fillId="8" borderId="15" xfId="0" applyNumberFormat="1" applyFont="1" applyFill="1" applyBorder="1" applyAlignment="1">
      <alignment horizontal="center"/>
    </xf>
    <xf numFmtId="49" fontId="9" fillId="8" borderId="16" xfId="0" applyNumberFormat="1" applyFont="1" applyFill="1" applyBorder="1" applyAlignment="1">
      <alignment horizontal="center"/>
    </xf>
    <xf numFmtId="0" fontId="9" fillId="8" borderId="16" xfId="0" applyFont="1" applyFill="1" applyBorder="1"/>
    <xf numFmtId="49" fontId="10" fillId="5" borderId="4" xfId="0" applyNumberFormat="1" applyFont="1" applyFill="1" applyBorder="1" applyAlignment="1">
      <alignment horizontal="center" vertical="center"/>
    </xf>
    <xf numFmtId="49" fontId="10" fillId="5" borderId="5" xfId="0" applyNumberFormat="1" applyFont="1" applyFill="1" applyBorder="1" applyAlignment="1">
      <alignment horizontal="center" vertical="center"/>
    </xf>
    <xf numFmtId="49" fontId="10" fillId="5" borderId="6" xfId="0" applyNumberFormat="1" applyFont="1" applyFill="1" applyBorder="1" applyAlignment="1">
      <alignment horizontal="center" vertical="center"/>
    </xf>
    <xf numFmtId="49" fontId="10" fillId="5" borderId="7" xfId="0" applyNumberFormat="1" applyFont="1" applyFill="1" applyBorder="1" applyAlignment="1">
      <alignment horizontal="center" vertical="center"/>
    </xf>
    <xf numFmtId="49" fontId="10" fillId="0" borderId="13" xfId="0" applyNumberFormat="1" applyFont="1" applyBorder="1" applyAlignment="1">
      <alignment vertical="center"/>
    </xf>
    <xf numFmtId="0" fontId="11" fillId="0" borderId="1" xfId="0" applyFont="1" applyBorder="1"/>
    <xf numFmtId="0" fontId="12" fillId="2" borderId="1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0" fontId="12" fillId="3" borderId="2" xfId="0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center"/>
    </xf>
    <xf numFmtId="0" fontId="12" fillId="3" borderId="3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49" fontId="13" fillId="8" borderId="15" xfId="0" applyNumberFormat="1" applyFont="1" applyFill="1" applyBorder="1" applyAlignment="1">
      <alignment horizontal="center"/>
    </xf>
    <xf numFmtId="49" fontId="13" fillId="8" borderId="16" xfId="0" applyNumberFormat="1" applyFont="1" applyFill="1" applyBorder="1" applyAlignment="1">
      <alignment horizontal="center"/>
    </xf>
    <xf numFmtId="0" fontId="13" fillId="8" borderId="16" xfId="0" applyFont="1" applyFill="1" applyBorder="1"/>
    <xf numFmtId="49" fontId="9" fillId="9" borderId="17" xfId="0" applyNumberFormat="1" applyFont="1" applyFill="1" applyBorder="1" applyAlignment="1">
      <alignment horizontal="center"/>
    </xf>
    <xf numFmtId="49" fontId="9" fillId="9" borderId="18" xfId="0" applyNumberFormat="1" applyFont="1" applyFill="1" applyBorder="1" applyAlignment="1">
      <alignment horizontal="center"/>
    </xf>
    <xf numFmtId="0" fontId="9" fillId="9" borderId="18" xfId="0" applyFont="1" applyFill="1" applyBorder="1"/>
    <xf numFmtId="49" fontId="2" fillId="0" borderId="0" xfId="0" applyNumberFormat="1" applyFont="1"/>
    <xf numFmtId="0" fontId="2" fillId="0" borderId="0" xfId="0" applyFont="1"/>
    <xf numFmtId="0" fontId="3" fillId="3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0" borderId="0" xfId="0" applyFont="1" applyAlignment="1">
      <alignment horizontal="left" textRotation="90"/>
    </xf>
    <xf numFmtId="0" fontId="3" fillId="2" borderId="2" xfId="0" applyFont="1" applyFill="1" applyBorder="1" applyAlignment="1">
      <alignment horizontal="left"/>
    </xf>
    <xf numFmtId="0" fontId="3" fillId="2" borderId="3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3" fillId="3" borderId="2" xfId="0" applyFont="1" applyFill="1" applyBorder="1" applyAlignment="1">
      <alignment horizontal="left"/>
    </xf>
    <xf numFmtId="0" fontId="14" fillId="10" borderId="19" xfId="0" applyFont="1" applyFill="1" applyBorder="1" applyAlignment="1">
      <alignment horizontal="center" vertical="center"/>
    </xf>
    <xf numFmtId="0" fontId="14" fillId="10" borderId="20" xfId="0" applyFont="1" applyFill="1" applyBorder="1" applyAlignment="1">
      <alignment horizontal="center" vertical="center"/>
    </xf>
    <xf numFmtId="0" fontId="15" fillId="11" borderId="21" xfId="0" applyFont="1" applyFill="1" applyBorder="1" applyAlignment="1" applyProtection="1">
      <alignment horizontal="center" vertical="center"/>
      <protection locked="0"/>
    </xf>
    <xf numFmtId="0" fontId="15" fillId="11" borderId="22" xfId="0" applyFont="1" applyFill="1" applyBorder="1" applyAlignment="1" applyProtection="1">
      <alignment horizontal="center" vertical="center"/>
      <protection locked="0"/>
    </xf>
    <xf numFmtId="14" fontId="16" fillId="11" borderId="23" xfId="0" applyNumberFormat="1" applyFont="1" applyFill="1" applyBorder="1" applyAlignment="1" applyProtection="1">
      <alignment horizontal="center" vertical="center"/>
      <protection locked="0"/>
    </xf>
    <xf numFmtId="14" fontId="16" fillId="11" borderId="23" xfId="0" applyNumberFormat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7" fillId="0" borderId="24" xfId="0" applyFont="1" applyBorder="1" applyAlignment="1">
      <alignment horizontal="center" vertical="center"/>
    </xf>
    <xf numFmtId="164" fontId="18" fillId="11" borderId="25" xfId="0" applyNumberFormat="1" applyFont="1" applyFill="1" applyBorder="1" applyAlignment="1" applyProtection="1">
      <alignment horizontal="center" vertical="center"/>
      <protection locked="0"/>
    </xf>
    <xf numFmtId="164" fontId="18" fillId="11" borderId="26" xfId="0" applyNumberFormat="1" applyFont="1" applyFill="1" applyBorder="1" applyAlignment="1" applyProtection="1">
      <alignment horizontal="center" vertical="center"/>
      <protection locked="0"/>
    </xf>
    <xf numFmtId="164" fontId="18" fillId="11" borderId="27" xfId="0" applyNumberFormat="1" applyFont="1" applyFill="1" applyBorder="1" applyAlignment="1" applyProtection="1">
      <alignment horizontal="center" vertical="center"/>
      <protection locked="0"/>
    </xf>
    <xf numFmtId="164" fontId="18" fillId="11" borderId="28" xfId="0" applyNumberFormat="1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9" fillId="12" borderId="29" xfId="0" applyFont="1" applyFill="1" applyBorder="1" applyAlignment="1" applyProtection="1">
      <alignment horizontal="center" vertical="center"/>
      <protection locked="0"/>
    </xf>
    <xf numFmtId="0" fontId="19" fillId="12" borderId="30" xfId="0" applyFont="1" applyFill="1" applyBorder="1" applyAlignment="1" applyProtection="1">
      <alignment horizontal="center" vertical="center"/>
      <protection locked="0"/>
    </xf>
    <xf numFmtId="0" fontId="17" fillId="0" borderId="9" xfId="0" applyFont="1" applyBorder="1" applyAlignment="1">
      <alignment horizontal="center" vertical="center"/>
    </xf>
    <xf numFmtId="0" fontId="19" fillId="12" borderId="31" xfId="0" applyFont="1" applyFill="1" applyBorder="1" applyAlignment="1" applyProtection="1">
      <alignment horizontal="center" vertical="center"/>
      <protection locked="0"/>
    </xf>
    <xf numFmtId="0" fontId="19" fillId="12" borderId="10" xfId="0" applyFont="1" applyFill="1" applyBorder="1" applyAlignment="1" applyProtection="1">
      <alignment horizontal="center" vertical="center"/>
      <protection locked="0"/>
    </xf>
    <xf numFmtId="0" fontId="14" fillId="0" borderId="32" xfId="0" applyFont="1" applyBorder="1" applyAlignment="1">
      <alignment horizontal="center" vertical="center"/>
    </xf>
    <xf numFmtId="0" fontId="19" fillId="13" borderId="31" xfId="0" applyFont="1" applyFill="1" applyBorder="1" applyAlignment="1" applyProtection="1">
      <alignment horizontal="center" vertical="center"/>
      <protection locked="0"/>
    </xf>
    <xf numFmtId="0" fontId="19" fillId="13" borderId="10" xfId="0" applyFont="1" applyFill="1" applyBorder="1" applyAlignment="1" applyProtection="1">
      <alignment horizontal="center" vertical="center"/>
      <protection locked="0"/>
    </xf>
    <xf numFmtId="0" fontId="19" fillId="14" borderId="0" xfId="0" applyFont="1" applyFill="1" applyAlignment="1">
      <alignment horizontal="center" vertical="center"/>
    </xf>
    <xf numFmtId="0" fontId="14" fillId="15" borderId="0" xfId="0" applyFont="1" applyFill="1" applyAlignment="1">
      <alignment horizontal="center" vertical="center"/>
    </xf>
    <xf numFmtId="0" fontId="19" fillId="8" borderId="31" xfId="0" applyFont="1" applyFill="1" applyBorder="1" applyAlignment="1" applyProtection="1">
      <alignment horizontal="center" vertical="center"/>
      <protection locked="0"/>
    </xf>
    <xf numFmtId="0" fontId="19" fillId="8" borderId="10" xfId="0" applyFont="1" applyFill="1" applyBorder="1" applyAlignment="1" applyProtection="1">
      <alignment horizontal="center" vertical="center"/>
      <protection locked="0"/>
    </xf>
    <xf numFmtId="0" fontId="19" fillId="14" borderId="32" xfId="0" applyFont="1" applyFill="1" applyBorder="1" applyAlignment="1">
      <alignment horizontal="center" vertical="center"/>
    </xf>
    <xf numFmtId="14" fontId="14" fillId="0" borderId="0" xfId="0" applyNumberFormat="1" applyFont="1" applyAlignment="1">
      <alignment horizontal="center" vertical="center"/>
    </xf>
    <xf numFmtId="0" fontId="19" fillId="13" borderId="33" xfId="0" applyFont="1" applyFill="1" applyBorder="1" applyAlignment="1" applyProtection="1">
      <alignment horizontal="center" vertical="center"/>
      <protection locked="0"/>
    </xf>
    <xf numFmtId="0" fontId="19" fillId="13" borderId="2" xfId="0" applyFont="1" applyFill="1" applyBorder="1" applyAlignment="1" applyProtection="1">
      <alignment horizontal="center" vertical="center"/>
      <protection locked="0"/>
    </xf>
    <xf numFmtId="0" fontId="20" fillId="6" borderId="34" xfId="0" applyFont="1" applyFill="1" applyBorder="1" applyAlignment="1">
      <alignment horizontal="center" vertical="center"/>
    </xf>
    <xf numFmtId="0" fontId="19" fillId="6" borderId="35" xfId="0" applyFont="1" applyFill="1" applyBorder="1" applyAlignment="1">
      <alignment horizontal="center" vertical="center"/>
    </xf>
    <xf numFmtId="0" fontId="17" fillId="6" borderId="36" xfId="0" applyFont="1" applyFill="1" applyBorder="1" applyAlignment="1">
      <alignment horizontal="center" vertical="center"/>
    </xf>
    <xf numFmtId="0" fontId="17" fillId="6" borderId="37" xfId="0" applyFont="1" applyFill="1" applyBorder="1" applyAlignment="1">
      <alignment horizontal="center" vertical="center"/>
    </xf>
    <xf numFmtId="0" fontId="20" fillId="6" borderId="38" xfId="0" applyFont="1" applyFill="1" applyBorder="1" applyAlignment="1">
      <alignment horizontal="center" vertical="center"/>
    </xf>
    <xf numFmtId="0" fontId="19" fillId="6" borderId="32" xfId="0" applyFont="1" applyFill="1" applyBorder="1" applyAlignment="1">
      <alignment horizontal="center" vertical="center"/>
    </xf>
    <xf numFmtId="0" fontId="17" fillId="6" borderId="9" xfId="0" applyFont="1" applyFill="1" applyBorder="1" applyAlignment="1">
      <alignment horizontal="center" vertical="center"/>
    </xf>
    <xf numFmtId="0" fontId="17" fillId="6" borderId="39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0" fillId="6" borderId="40" xfId="0" applyFont="1" applyFill="1" applyBorder="1" applyAlignment="1">
      <alignment horizontal="center" vertical="center"/>
    </xf>
    <xf numFmtId="0" fontId="19" fillId="6" borderId="41" xfId="0" applyFont="1" applyFill="1" applyBorder="1" applyAlignment="1">
      <alignment horizontal="center" vertical="center"/>
    </xf>
    <xf numFmtId="0" fontId="17" fillId="6" borderId="42" xfId="0" applyFont="1" applyFill="1" applyBorder="1" applyAlignment="1">
      <alignment horizontal="center" vertical="center"/>
    </xf>
    <xf numFmtId="0" fontId="17" fillId="0" borderId="42" xfId="0" applyFont="1" applyBorder="1" applyAlignment="1">
      <alignment horizontal="center" vertical="center"/>
    </xf>
    <xf numFmtId="0" fontId="17" fillId="6" borderId="43" xfId="0" applyFont="1" applyFill="1" applyBorder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0" fontId="14" fillId="6" borderId="31" xfId="0" applyFont="1" applyFill="1" applyBorder="1" applyAlignment="1">
      <alignment horizontal="center" vertical="center"/>
    </xf>
  </cellXfs>
  <cellStyles count="1">
    <cellStyle name="Normal" xfId="0" builtinId="0"/>
  </cellStyles>
  <dxfs count="147">
    <dxf>
      <font>
        <color auto="1"/>
      </font>
      <fill>
        <patternFill>
          <bgColor theme="1" tint="0.34998626667073579"/>
        </patternFill>
      </fill>
    </dxf>
    <dxf>
      <font>
        <color auto="1"/>
      </font>
      <fill>
        <patternFill>
          <bgColor theme="1" tint="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1" tint="0.34998626667073579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ont>
        <color auto="1"/>
      </font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ill>
        <patternFill>
          <bgColor rgb="FFFFFF00"/>
        </patternFill>
      </fill>
    </dxf>
    <dxf>
      <fill>
        <patternFill>
          <bgColor rgb="FF0070C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1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auto="1"/>
        <name val="Times New Roman"/>
        <family val="1"/>
        <scheme val="none"/>
      </font>
      <fill>
        <patternFill patternType="solid">
          <fgColor indexed="64"/>
          <bgColor theme="5" tint="-0.249977111117893"/>
        </patternFill>
      </fill>
      <border diagonalUp="0" diagonalDown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Times New Roman"/>
        <family val="1"/>
        <scheme val="none"/>
      </font>
      <fill>
        <patternFill patternType="solid">
          <fgColor indexed="64"/>
          <bgColor theme="9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B928FBC-BC1A-44B0-A9C7-46F839FB8506}"/>
            </a:ext>
          </a:extLst>
        </xdr:cNvPr>
        <xdr:cNvSpPr txBox="1"/>
      </xdr:nvSpPr>
      <xdr:spPr>
        <a:xfrm>
          <a:off x="4046220" y="3779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Operateur"/>
      <sheetName val="Polyvalences 2023"/>
      <sheetName val="1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0243C58-510C-4767-BA14-C0F3FE48DB77}" name="Tableau13" displayName="Tableau13" ref="A56:B87" totalsRowShown="0">
  <autoFilter ref="A56:B87" xr:uid="{40243C58-510C-4767-BA14-C0F3FE48DB77}"/>
  <tableColumns count="2">
    <tableColumn id="1" xr3:uid="{826BC69E-F9B5-4F99-AD2D-09DE38E94767}" name="POSTE" dataDxfId="140"/>
    <tableColumn id="2" xr3:uid="{B9AF25A7-78E1-46CB-AAD2-57671FAC0F92}" name="NB COMPETANCES" dataDxfId="13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9"/>
  <sheetViews>
    <sheetView workbookViewId="0">
      <selection sqref="A1:XFD1048576"/>
    </sheetView>
  </sheetViews>
  <sheetFormatPr baseColWidth="10" defaultRowHeight="15.6" x14ac:dyDescent="0.3"/>
  <cols>
    <col min="1" max="1" width="30.6640625" style="77" bestFit="1" customWidth="1"/>
    <col min="2" max="2" width="28.33203125" style="78" customWidth="1"/>
    <col min="3" max="3" width="20.6640625" bestFit="1" customWidth="1"/>
    <col min="4" max="16" width="4.6640625" customWidth="1"/>
    <col min="17" max="17" width="4.6640625" style="81" customWidth="1"/>
    <col min="18" max="23" width="4.6640625" customWidth="1"/>
    <col min="24" max="24" width="4.6640625" style="81" customWidth="1"/>
    <col min="25" max="35" width="4.6640625" customWidth="1"/>
  </cols>
  <sheetData>
    <row r="1" spans="1:35" ht="169.5" customHeight="1" thickBot="1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4" t="s">
        <v>13</v>
      </c>
      <c r="O1" s="4" t="s">
        <v>14</v>
      </c>
      <c r="P1" s="5" t="s">
        <v>15</v>
      </c>
      <c r="Q1" s="6" t="s">
        <v>16</v>
      </c>
      <c r="R1" s="7" t="s">
        <v>17</v>
      </c>
      <c r="S1" s="6" t="s">
        <v>18</v>
      </c>
      <c r="T1" s="6" t="s">
        <v>19</v>
      </c>
      <c r="U1" s="6" t="s">
        <v>20</v>
      </c>
      <c r="V1" s="6" t="s">
        <v>21</v>
      </c>
      <c r="W1" s="5" t="s">
        <v>22</v>
      </c>
      <c r="X1" s="5" t="s">
        <v>23</v>
      </c>
      <c r="Y1" s="6" t="s">
        <v>24</v>
      </c>
      <c r="Z1" s="6" t="s">
        <v>25</v>
      </c>
      <c r="AA1" s="6" t="s">
        <v>26</v>
      </c>
      <c r="AB1" s="8" t="s">
        <v>27</v>
      </c>
      <c r="AC1" s="8" t="s">
        <v>28</v>
      </c>
      <c r="AD1" s="8" t="s">
        <v>29</v>
      </c>
      <c r="AE1" s="8" t="s">
        <v>30</v>
      </c>
      <c r="AF1" s="9" t="s">
        <v>31</v>
      </c>
      <c r="AG1" s="8" t="s">
        <v>32</v>
      </c>
      <c r="AH1" s="10" t="s">
        <v>33</v>
      </c>
      <c r="AI1" s="10" t="s">
        <v>34</v>
      </c>
    </row>
    <row r="2" spans="1:35" ht="24" customHeight="1" thickTop="1" x14ac:dyDescent="0.3">
      <c r="A2" s="11" t="s">
        <v>35</v>
      </c>
      <c r="B2" s="12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4"/>
    </row>
    <row r="3" spans="1:35" ht="17.399999999999999" x14ac:dyDescent="0.3">
      <c r="A3" s="15"/>
      <c r="B3" s="16" t="s">
        <v>36</v>
      </c>
      <c r="C3" s="17"/>
      <c r="D3" s="17"/>
      <c r="E3" s="17"/>
      <c r="F3" s="17"/>
      <c r="G3" s="17"/>
      <c r="H3" s="17"/>
      <c r="I3" s="17" t="s">
        <v>37</v>
      </c>
      <c r="J3" s="17" t="s">
        <v>37</v>
      </c>
      <c r="K3" s="17" t="s">
        <v>37</v>
      </c>
      <c r="L3" s="17"/>
      <c r="M3" s="17"/>
      <c r="N3" s="18"/>
      <c r="O3" s="18"/>
      <c r="P3" s="19"/>
      <c r="Q3" s="19"/>
      <c r="R3" s="19"/>
      <c r="S3" s="20"/>
      <c r="T3" s="20"/>
      <c r="U3" s="20" t="s">
        <v>37</v>
      </c>
      <c r="V3" s="20"/>
      <c r="W3" s="19"/>
      <c r="X3" s="20" t="s">
        <v>37</v>
      </c>
      <c r="Y3" s="21"/>
      <c r="Z3" s="21"/>
      <c r="AA3" s="21"/>
      <c r="AB3" s="22"/>
      <c r="AC3" s="22" t="s">
        <v>37</v>
      </c>
      <c r="AD3" s="22" t="s">
        <v>37</v>
      </c>
      <c r="AE3" s="22" t="s">
        <v>37</v>
      </c>
      <c r="AF3" s="22" t="s">
        <v>37</v>
      </c>
      <c r="AG3" s="22"/>
      <c r="AH3" s="23"/>
      <c r="AI3" s="24"/>
    </row>
    <row r="4" spans="1:35" ht="17.399999999999999" x14ac:dyDescent="0.3">
      <c r="A4" s="15"/>
      <c r="B4" s="16" t="s">
        <v>38</v>
      </c>
      <c r="C4" s="17"/>
      <c r="D4" s="17"/>
      <c r="E4" s="17"/>
      <c r="F4" s="17"/>
      <c r="G4" s="17"/>
      <c r="H4" s="17"/>
      <c r="I4" s="17"/>
      <c r="J4" s="17"/>
      <c r="K4" s="17"/>
      <c r="L4" s="17"/>
      <c r="M4" s="17" t="s">
        <v>37</v>
      </c>
      <c r="N4" s="18"/>
      <c r="O4" s="18"/>
      <c r="P4" s="19"/>
      <c r="Q4" s="19"/>
      <c r="R4" s="19"/>
      <c r="S4" s="20"/>
      <c r="T4" s="20"/>
      <c r="U4" s="20"/>
      <c r="V4" s="20"/>
      <c r="W4" s="19"/>
      <c r="X4" s="20"/>
      <c r="Y4" s="21" t="s">
        <v>37</v>
      </c>
      <c r="Z4" s="21"/>
      <c r="AA4" s="21"/>
      <c r="AB4" s="22"/>
      <c r="AC4" s="22"/>
      <c r="AD4" s="22"/>
      <c r="AE4" s="22"/>
      <c r="AF4" s="22"/>
      <c r="AG4" s="22"/>
      <c r="AH4" s="23"/>
      <c r="AI4" s="24"/>
    </row>
    <row r="5" spans="1:35" ht="17.399999999999999" x14ac:dyDescent="0.3">
      <c r="A5" s="15"/>
      <c r="B5" s="16" t="s">
        <v>39</v>
      </c>
      <c r="C5" s="17"/>
      <c r="D5" s="17"/>
      <c r="E5" s="17"/>
      <c r="F5" s="17"/>
      <c r="G5" s="17"/>
      <c r="H5" s="17"/>
      <c r="I5" s="17"/>
      <c r="J5" s="17"/>
      <c r="K5" s="17" t="s">
        <v>37</v>
      </c>
      <c r="L5" s="17"/>
      <c r="M5" s="17" t="s">
        <v>37</v>
      </c>
      <c r="N5" s="18"/>
      <c r="O5" s="18"/>
      <c r="P5" s="19"/>
      <c r="Q5" s="19"/>
      <c r="R5" s="19"/>
      <c r="S5" s="20"/>
      <c r="T5" s="20"/>
      <c r="U5" s="20"/>
      <c r="V5" s="20"/>
      <c r="W5" s="19"/>
      <c r="X5" s="20"/>
      <c r="Y5" s="21" t="s">
        <v>37</v>
      </c>
      <c r="Z5" s="21"/>
      <c r="AA5" s="21"/>
      <c r="AB5" s="22"/>
      <c r="AC5" s="22"/>
      <c r="AD5" s="22"/>
      <c r="AE5" s="22"/>
      <c r="AF5" s="22"/>
      <c r="AG5" s="22"/>
      <c r="AH5" s="23"/>
      <c r="AI5" s="24"/>
    </row>
    <row r="6" spans="1:35" ht="17.399999999999999" x14ac:dyDescent="0.3">
      <c r="A6" s="15"/>
      <c r="B6" s="16" t="s">
        <v>40</v>
      </c>
      <c r="C6" s="17"/>
      <c r="D6" s="17"/>
      <c r="E6" s="17"/>
      <c r="F6" s="17"/>
      <c r="G6" s="17"/>
      <c r="H6" s="17"/>
      <c r="I6" s="17" t="s">
        <v>37</v>
      </c>
      <c r="J6" s="17"/>
      <c r="K6" s="17"/>
      <c r="L6" s="17"/>
      <c r="M6" s="17"/>
      <c r="N6" s="18"/>
      <c r="O6" s="18"/>
      <c r="P6" s="19"/>
      <c r="Q6" s="20"/>
      <c r="R6" s="21" t="s">
        <v>37</v>
      </c>
      <c r="S6" s="20" t="s">
        <v>37</v>
      </c>
      <c r="T6" s="20"/>
      <c r="U6" s="20"/>
      <c r="V6" s="20"/>
      <c r="W6" s="19"/>
      <c r="X6" s="20"/>
      <c r="Y6" s="21"/>
      <c r="Z6" s="21"/>
      <c r="AA6" s="21"/>
      <c r="AB6" s="22" t="s">
        <v>37</v>
      </c>
      <c r="AC6" s="22"/>
      <c r="AD6" s="22"/>
      <c r="AE6" s="22"/>
      <c r="AF6" s="22"/>
      <c r="AG6" s="22" t="s">
        <v>37</v>
      </c>
      <c r="AH6" s="23"/>
      <c r="AI6" s="24"/>
    </row>
    <row r="7" spans="1:35" s="25" customFormat="1" ht="17.399999999999999" x14ac:dyDescent="0.3">
      <c r="A7" s="15"/>
      <c r="B7" s="16" t="s">
        <v>41</v>
      </c>
      <c r="C7" s="17" t="s">
        <v>37</v>
      </c>
      <c r="D7" s="17" t="s">
        <v>37</v>
      </c>
      <c r="E7" s="17" t="s">
        <v>37</v>
      </c>
      <c r="F7" s="17" t="s">
        <v>37</v>
      </c>
      <c r="G7" s="17"/>
      <c r="H7" s="17"/>
      <c r="I7" s="17" t="s">
        <v>37</v>
      </c>
      <c r="J7" s="17"/>
      <c r="K7" s="17"/>
      <c r="L7" s="17"/>
      <c r="M7" s="17"/>
      <c r="N7" s="18"/>
      <c r="O7" s="18"/>
      <c r="P7" s="19"/>
      <c r="Q7" s="20" t="s">
        <v>37</v>
      </c>
      <c r="R7" s="21"/>
      <c r="S7" s="20" t="s">
        <v>37</v>
      </c>
      <c r="T7" s="20"/>
      <c r="U7" s="20"/>
      <c r="V7" s="20"/>
      <c r="W7" s="19"/>
      <c r="X7" s="20"/>
      <c r="Y7" s="21"/>
      <c r="Z7" s="21"/>
      <c r="AA7" s="21"/>
      <c r="AB7" s="22" t="s">
        <v>37</v>
      </c>
      <c r="AC7" s="22"/>
      <c r="AD7" s="22"/>
      <c r="AE7" s="22"/>
      <c r="AF7" s="22"/>
      <c r="AG7" s="22"/>
      <c r="AH7" s="23"/>
      <c r="AI7" s="24"/>
    </row>
    <row r="8" spans="1:35" ht="17.399999999999999" x14ac:dyDescent="0.3">
      <c r="A8" s="15"/>
      <c r="B8" s="16" t="s">
        <v>42</v>
      </c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  <c r="O8" s="18"/>
      <c r="P8" s="19" t="s">
        <v>37</v>
      </c>
      <c r="Q8" s="20" t="s">
        <v>37</v>
      </c>
      <c r="R8" s="21"/>
      <c r="S8" s="20"/>
      <c r="T8" s="20"/>
      <c r="U8" s="20"/>
      <c r="V8" s="20"/>
      <c r="W8" s="19"/>
      <c r="X8" s="20"/>
      <c r="Y8" s="21"/>
      <c r="Z8" s="21"/>
      <c r="AA8" s="21"/>
      <c r="AB8" s="22" t="s">
        <v>37</v>
      </c>
      <c r="AC8" s="22"/>
      <c r="AD8" s="22"/>
      <c r="AE8" s="22"/>
      <c r="AF8" s="22"/>
      <c r="AG8" s="22" t="s">
        <v>37</v>
      </c>
      <c r="AH8" s="23"/>
      <c r="AI8" s="24"/>
    </row>
    <row r="9" spans="1:35" ht="17.399999999999999" x14ac:dyDescent="0.3">
      <c r="A9" s="15"/>
      <c r="B9" s="16" t="s">
        <v>43</v>
      </c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7"/>
      <c r="O9" s="27"/>
      <c r="P9" s="28"/>
      <c r="Q9" s="20"/>
      <c r="R9" s="21" t="s">
        <v>37</v>
      </c>
      <c r="S9" s="20" t="s">
        <v>37</v>
      </c>
      <c r="T9" s="20"/>
      <c r="U9" s="20" t="s">
        <v>37</v>
      </c>
      <c r="V9" s="20" t="s">
        <v>37</v>
      </c>
      <c r="W9" s="19" t="s">
        <v>37</v>
      </c>
      <c r="X9" s="20"/>
      <c r="Y9" s="29"/>
      <c r="Z9" s="29"/>
      <c r="AA9" s="29"/>
      <c r="AB9" s="30"/>
      <c r="AC9" s="30"/>
      <c r="AD9" s="30"/>
      <c r="AE9" s="30"/>
      <c r="AF9" s="30"/>
      <c r="AG9" s="30"/>
      <c r="AH9" s="31"/>
      <c r="AI9" s="32"/>
    </row>
    <row r="10" spans="1:35" ht="17.399999999999999" x14ac:dyDescent="0.3">
      <c r="A10" s="15"/>
      <c r="B10" s="16" t="s">
        <v>44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  <c r="O10" s="18"/>
      <c r="P10" s="19"/>
      <c r="Q10" s="20"/>
      <c r="R10" s="21"/>
      <c r="S10" s="20"/>
      <c r="T10" s="20"/>
      <c r="U10" s="20"/>
      <c r="V10" s="20"/>
      <c r="W10" s="19"/>
      <c r="X10" s="20"/>
      <c r="Y10" s="21"/>
      <c r="Z10" s="21"/>
      <c r="AA10" s="21"/>
      <c r="AB10" s="33" t="s">
        <v>45</v>
      </c>
      <c r="AC10" s="33" t="s">
        <v>45</v>
      </c>
      <c r="AD10" s="33" t="s">
        <v>45</v>
      </c>
      <c r="AE10" s="33" t="s">
        <v>45</v>
      </c>
      <c r="AF10" s="33" t="s">
        <v>45</v>
      </c>
      <c r="AG10" s="33" t="s">
        <v>45</v>
      </c>
      <c r="AH10" s="23"/>
      <c r="AI10" s="24"/>
    </row>
    <row r="11" spans="1:35" s="39" customFormat="1" ht="17.399999999999999" x14ac:dyDescent="0.3">
      <c r="A11" s="34"/>
      <c r="B11" s="35" t="s">
        <v>46</v>
      </c>
      <c r="C11" s="33"/>
      <c r="D11" s="33"/>
      <c r="E11" s="33"/>
      <c r="F11" s="33"/>
      <c r="G11" s="33"/>
      <c r="H11" s="33"/>
      <c r="I11" s="33"/>
      <c r="J11" s="33" t="s">
        <v>45</v>
      </c>
      <c r="K11" s="33" t="s">
        <v>45</v>
      </c>
      <c r="L11" s="33" t="s">
        <v>45</v>
      </c>
      <c r="M11" s="33"/>
      <c r="N11" s="36"/>
      <c r="O11" s="36"/>
      <c r="P11" s="36" t="s">
        <v>45</v>
      </c>
      <c r="Q11" s="33"/>
      <c r="R11" s="37" t="s">
        <v>45</v>
      </c>
      <c r="S11" s="33"/>
      <c r="T11" s="33"/>
      <c r="U11" s="33"/>
      <c r="V11" s="33"/>
      <c r="W11" s="36"/>
      <c r="X11" s="33"/>
      <c r="Y11" s="37"/>
      <c r="Z11" s="37"/>
      <c r="AA11" s="37"/>
      <c r="AB11" s="33" t="s">
        <v>45</v>
      </c>
      <c r="AC11" s="33"/>
      <c r="AD11" s="33"/>
      <c r="AE11" s="33"/>
      <c r="AF11" s="33"/>
      <c r="AG11" s="33"/>
      <c r="AH11" s="33"/>
      <c r="AI11" s="38"/>
    </row>
    <row r="12" spans="1:35" ht="17.399999999999999" x14ac:dyDescent="0.3">
      <c r="A12" s="40"/>
      <c r="B12" s="16" t="s">
        <v>47</v>
      </c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8"/>
      <c r="O12" s="18"/>
      <c r="P12" s="19"/>
      <c r="Q12" s="20"/>
      <c r="R12" s="21"/>
      <c r="S12" s="20"/>
      <c r="T12" s="20"/>
      <c r="U12" s="20"/>
      <c r="V12" s="20"/>
      <c r="W12" s="19"/>
      <c r="X12" s="20"/>
      <c r="Y12" s="21"/>
      <c r="Z12" s="21"/>
      <c r="AA12" s="21"/>
      <c r="AB12" s="22" t="s">
        <v>37</v>
      </c>
      <c r="AC12" s="22" t="s">
        <v>37</v>
      </c>
      <c r="AD12" s="22" t="s">
        <v>37</v>
      </c>
      <c r="AE12" s="22" t="s">
        <v>37</v>
      </c>
      <c r="AF12" s="22" t="s">
        <v>37</v>
      </c>
      <c r="AG12" s="22" t="s">
        <v>37</v>
      </c>
      <c r="AH12" s="23"/>
      <c r="AI12" s="24"/>
    </row>
    <row r="13" spans="1:35" ht="17.399999999999999" x14ac:dyDescent="0.3">
      <c r="A13" s="41"/>
      <c r="B13" s="42" t="s">
        <v>48</v>
      </c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 t="s">
        <v>37</v>
      </c>
      <c r="N13" s="44"/>
      <c r="O13" s="44"/>
      <c r="P13" s="45"/>
      <c r="Q13" s="20" t="s">
        <v>37</v>
      </c>
      <c r="R13" s="46"/>
      <c r="S13" s="47"/>
      <c r="T13" s="47"/>
      <c r="U13" s="47" t="s">
        <v>37</v>
      </c>
      <c r="V13" s="47"/>
      <c r="W13" s="45" t="s">
        <v>37</v>
      </c>
      <c r="X13" s="20" t="s">
        <v>37</v>
      </c>
      <c r="Y13" s="46"/>
      <c r="Z13" s="46"/>
      <c r="AA13" s="46"/>
      <c r="AB13" s="48"/>
      <c r="AC13" s="48"/>
      <c r="AD13" s="48"/>
      <c r="AE13" s="48"/>
      <c r="AF13" s="48"/>
      <c r="AG13" s="48"/>
      <c r="AH13" s="49"/>
      <c r="AI13" s="50"/>
    </row>
    <row r="14" spans="1:35" ht="17.399999999999999" x14ac:dyDescent="0.3">
      <c r="A14" s="41"/>
      <c r="B14" s="51" t="s">
        <v>49</v>
      </c>
      <c r="C14" s="43"/>
      <c r="D14" s="43"/>
      <c r="E14" s="43"/>
      <c r="F14" s="43"/>
      <c r="G14" s="43"/>
      <c r="H14" s="43"/>
      <c r="I14" s="43"/>
      <c r="J14" s="43"/>
      <c r="K14" s="43" t="s">
        <v>37</v>
      </c>
      <c r="L14" s="43" t="s">
        <v>37</v>
      </c>
      <c r="M14" s="43"/>
      <c r="N14" s="44"/>
      <c r="O14" s="44"/>
      <c r="P14" s="45" t="s">
        <v>37</v>
      </c>
      <c r="Q14" s="20" t="s">
        <v>37</v>
      </c>
      <c r="R14" s="46"/>
      <c r="S14" s="47"/>
      <c r="T14" s="47"/>
      <c r="U14" s="47"/>
      <c r="V14" s="47"/>
      <c r="W14" s="45"/>
      <c r="X14" s="20"/>
      <c r="Y14" s="46"/>
      <c r="Z14" s="46"/>
      <c r="AA14" s="46"/>
      <c r="AB14" s="48"/>
      <c r="AC14" s="48"/>
      <c r="AD14" s="48"/>
      <c r="AE14" s="48"/>
      <c r="AF14" s="48"/>
      <c r="AG14" s="48"/>
      <c r="AH14" s="49"/>
      <c r="AI14" s="50"/>
    </row>
    <row r="15" spans="1:35" ht="17.399999999999999" x14ac:dyDescent="0.3">
      <c r="A15" s="15"/>
      <c r="B15" s="16" t="s">
        <v>50</v>
      </c>
      <c r="C15" s="17" t="s">
        <v>37</v>
      </c>
      <c r="D15" s="17" t="s">
        <v>37</v>
      </c>
      <c r="E15" s="17" t="s">
        <v>37</v>
      </c>
      <c r="F15" s="17" t="s">
        <v>37</v>
      </c>
      <c r="G15" s="17" t="s">
        <v>37</v>
      </c>
      <c r="H15" s="17" t="s">
        <v>37</v>
      </c>
      <c r="I15" s="17" t="s">
        <v>37</v>
      </c>
      <c r="J15" s="17" t="s">
        <v>37</v>
      </c>
      <c r="K15" s="17" t="s">
        <v>37</v>
      </c>
      <c r="L15" s="17" t="s">
        <v>37</v>
      </c>
      <c r="M15" s="17"/>
      <c r="N15" s="18"/>
      <c r="O15" s="18"/>
      <c r="P15" s="19" t="s">
        <v>37</v>
      </c>
      <c r="Q15" s="20" t="s">
        <v>37</v>
      </c>
      <c r="R15" s="21" t="s">
        <v>37</v>
      </c>
      <c r="S15" s="20" t="s">
        <v>37</v>
      </c>
      <c r="T15" s="20" t="s">
        <v>37</v>
      </c>
      <c r="U15" s="20" t="s">
        <v>37</v>
      </c>
      <c r="V15" s="20" t="s">
        <v>37</v>
      </c>
      <c r="W15" s="19" t="s">
        <v>37</v>
      </c>
      <c r="X15" s="20"/>
      <c r="Y15" s="21"/>
      <c r="Z15" s="21"/>
      <c r="AA15" s="21"/>
      <c r="AB15" s="22" t="s">
        <v>37</v>
      </c>
      <c r="AC15" s="22" t="s">
        <v>37</v>
      </c>
      <c r="AD15" s="22" t="s">
        <v>37</v>
      </c>
      <c r="AE15" s="22" t="s">
        <v>37</v>
      </c>
      <c r="AF15" s="22" t="s">
        <v>37</v>
      </c>
      <c r="AG15" s="22" t="s">
        <v>37</v>
      </c>
      <c r="AH15" s="23"/>
      <c r="AI15" s="24"/>
    </row>
    <row r="16" spans="1:35" ht="17.399999999999999" x14ac:dyDescent="0.3">
      <c r="A16" s="15"/>
      <c r="B16" s="16" t="s">
        <v>51</v>
      </c>
      <c r="C16" s="17"/>
      <c r="D16" s="17"/>
      <c r="E16" s="17"/>
      <c r="F16" s="17"/>
      <c r="G16" s="17"/>
      <c r="H16" s="17"/>
      <c r="I16" s="17"/>
      <c r="J16" s="17"/>
      <c r="K16" s="17"/>
      <c r="L16" s="17" t="s">
        <v>37</v>
      </c>
      <c r="M16" s="17"/>
      <c r="N16" s="18"/>
      <c r="O16" s="18"/>
      <c r="P16" s="19"/>
      <c r="Q16" s="20" t="s">
        <v>37</v>
      </c>
      <c r="R16" s="21"/>
      <c r="S16" s="20"/>
      <c r="T16" s="20"/>
      <c r="U16" s="20"/>
      <c r="V16" s="20"/>
      <c r="W16" s="19"/>
      <c r="X16" s="20"/>
      <c r="Y16" s="21"/>
      <c r="Z16" s="21"/>
      <c r="AA16" s="21"/>
      <c r="AB16" s="22"/>
      <c r="AC16" s="22"/>
      <c r="AD16" s="22"/>
      <c r="AE16" s="22"/>
      <c r="AF16" s="22"/>
      <c r="AG16" s="22"/>
      <c r="AH16" s="23"/>
      <c r="AI16" s="24"/>
    </row>
    <row r="17" spans="1:35" ht="17.399999999999999" x14ac:dyDescent="0.3">
      <c r="A17" s="15"/>
      <c r="B17" s="16" t="s">
        <v>52</v>
      </c>
      <c r="C17" s="17"/>
      <c r="D17" s="17"/>
      <c r="E17" s="17"/>
      <c r="F17" s="17" t="s">
        <v>37</v>
      </c>
      <c r="G17" s="17"/>
      <c r="H17" s="17"/>
      <c r="I17" s="17" t="s">
        <v>37</v>
      </c>
      <c r="J17" s="17"/>
      <c r="K17" s="17"/>
      <c r="L17" s="17"/>
      <c r="M17" s="17"/>
      <c r="N17" s="18"/>
      <c r="O17" s="18"/>
      <c r="P17" s="19"/>
      <c r="Q17" s="20" t="s">
        <v>37</v>
      </c>
      <c r="R17" s="21"/>
      <c r="S17" s="20"/>
      <c r="T17" s="20"/>
      <c r="U17" s="20"/>
      <c r="V17" s="20"/>
      <c r="W17" s="19" t="s">
        <v>37</v>
      </c>
      <c r="X17" s="20" t="s">
        <v>37</v>
      </c>
      <c r="Y17" s="21"/>
      <c r="Z17" s="21" t="s">
        <v>37</v>
      </c>
      <c r="AA17" s="21" t="s">
        <v>37</v>
      </c>
      <c r="AB17" s="22" t="s">
        <v>37</v>
      </c>
      <c r="AC17" s="22" t="s">
        <v>37</v>
      </c>
      <c r="AD17" s="22"/>
      <c r="AE17" s="22" t="s">
        <v>37</v>
      </c>
      <c r="AF17" s="22" t="s">
        <v>37</v>
      </c>
      <c r="AG17" s="22"/>
      <c r="AH17" s="23" t="s">
        <v>37</v>
      </c>
      <c r="AI17" s="24"/>
    </row>
    <row r="18" spans="1:35" ht="17.399999999999999" x14ac:dyDescent="0.3">
      <c r="A18" s="15"/>
      <c r="B18" s="16" t="s">
        <v>53</v>
      </c>
      <c r="C18" s="17" t="s">
        <v>37</v>
      </c>
      <c r="D18" s="17" t="s">
        <v>37</v>
      </c>
      <c r="E18" s="17"/>
      <c r="F18" s="17"/>
      <c r="G18" s="17"/>
      <c r="H18" s="17"/>
      <c r="I18" s="17"/>
      <c r="J18" s="17"/>
      <c r="K18" s="17"/>
      <c r="L18" s="17"/>
      <c r="M18" s="17"/>
      <c r="N18" s="18"/>
      <c r="O18" s="18"/>
      <c r="P18" s="19"/>
      <c r="Q18" s="20"/>
      <c r="R18" s="21"/>
      <c r="S18" s="20" t="s">
        <v>37</v>
      </c>
      <c r="T18" s="20"/>
      <c r="U18" s="20"/>
      <c r="V18" s="20"/>
      <c r="W18" s="19"/>
      <c r="X18" s="20"/>
      <c r="Y18" s="21"/>
      <c r="Z18" s="21"/>
      <c r="AA18" s="21"/>
      <c r="AB18" s="22"/>
      <c r="AC18" s="22"/>
      <c r="AD18" s="22"/>
      <c r="AE18" s="22"/>
      <c r="AF18" s="22"/>
      <c r="AG18" s="22"/>
      <c r="AH18" s="23"/>
      <c r="AI18" s="24"/>
    </row>
    <row r="19" spans="1:35" ht="17.399999999999999" x14ac:dyDescent="0.3">
      <c r="A19" s="15"/>
      <c r="B19" s="16" t="s">
        <v>54</v>
      </c>
      <c r="C19" s="17"/>
      <c r="D19" s="17"/>
      <c r="E19" s="17"/>
      <c r="F19" s="17"/>
      <c r="G19" s="17"/>
      <c r="H19" s="17"/>
      <c r="I19" s="17" t="s">
        <v>37</v>
      </c>
      <c r="J19" s="17" t="s">
        <v>37</v>
      </c>
      <c r="K19" s="17"/>
      <c r="L19" s="17"/>
      <c r="M19" s="17"/>
      <c r="N19" s="18"/>
      <c r="O19" s="18"/>
      <c r="P19" s="19"/>
      <c r="Q19" s="20"/>
      <c r="R19" s="21" t="s">
        <v>37</v>
      </c>
      <c r="S19" s="20" t="s">
        <v>37</v>
      </c>
      <c r="T19" s="20" t="s">
        <v>37</v>
      </c>
      <c r="U19" s="20"/>
      <c r="V19" s="20"/>
      <c r="W19" s="19"/>
      <c r="X19" s="20"/>
      <c r="Y19" s="21"/>
      <c r="Z19" s="21"/>
      <c r="AA19" s="21"/>
      <c r="AB19" s="22" t="s">
        <v>37</v>
      </c>
      <c r="AC19" s="22"/>
      <c r="AD19" s="22"/>
      <c r="AE19" s="22"/>
      <c r="AF19" s="22"/>
      <c r="AG19" s="22"/>
      <c r="AH19" s="23"/>
      <c r="AI19" s="24"/>
    </row>
    <row r="20" spans="1:35" ht="17.399999999999999" x14ac:dyDescent="0.3">
      <c r="A20" s="15"/>
      <c r="B20" s="16" t="s">
        <v>55</v>
      </c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8"/>
      <c r="O20" s="18"/>
      <c r="P20" s="19"/>
      <c r="Q20" s="20"/>
      <c r="R20" s="21"/>
      <c r="S20" s="20"/>
      <c r="T20" s="20"/>
      <c r="U20" s="20" t="s">
        <v>37</v>
      </c>
      <c r="V20" s="20"/>
      <c r="W20" s="19"/>
      <c r="X20" s="20"/>
      <c r="Y20" s="21"/>
      <c r="Z20" s="21"/>
      <c r="AA20" s="21"/>
      <c r="AB20" s="22"/>
      <c r="AC20" s="22"/>
      <c r="AD20" s="22"/>
      <c r="AE20" s="22"/>
      <c r="AF20" s="22"/>
      <c r="AG20" s="22"/>
      <c r="AH20" s="23"/>
      <c r="AI20" s="24"/>
    </row>
    <row r="21" spans="1:35" ht="17.399999999999999" x14ac:dyDescent="0.3">
      <c r="A21" s="15"/>
      <c r="B21" s="16" t="s">
        <v>56</v>
      </c>
      <c r="C21" s="17"/>
      <c r="D21" s="17"/>
      <c r="E21" s="17" t="s">
        <v>37</v>
      </c>
      <c r="F21" s="17"/>
      <c r="G21" s="17"/>
      <c r="H21" s="17"/>
      <c r="I21" s="17"/>
      <c r="J21" s="17"/>
      <c r="K21" s="17"/>
      <c r="L21" s="17"/>
      <c r="M21" s="17"/>
      <c r="N21" s="18" t="s">
        <v>37</v>
      </c>
      <c r="O21" s="18" t="s">
        <v>37</v>
      </c>
      <c r="P21" s="19"/>
      <c r="Q21" s="20"/>
      <c r="R21" s="21" t="s">
        <v>37</v>
      </c>
      <c r="S21" s="20" t="s">
        <v>37</v>
      </c>
      <c r="T21" s="20"/>
      <c r="U21" s="20"/>
      <c r="V21" s="20"/>
      <c r="W21" s="19"/>
      <c r="X21" s="20"/>
      <c r="Y21" s="21"/>
      <c r="Z21" s="21"/>
      <c r="AA21" s="21"/>
      <c r="AB21" s="22" t="s">
        <v>37</v>
      </c>
      <c r="AC21" s="22"/>
      <c r="AD21" s="22"/>
      <c r="AE21" s="22"/>
      <c r="AF21" s="22"/>
      <c r="AG21" s="22"/>
      <c r="AH21" s="23"/>
      <c r="AI21" s="24"/>
    </row>
    <row r="22" spans="1:35" ht="17.399999999999999" x14ac:dyDescent="0.3">
      <c r="A22" s="15"/>
      <c r="B22" s="16" t="s">
        <v>57</v>
      </c>
      <c r="C22" s="17"/>
      <c r="D22" s="17"/>
      <c r="E22" s="17" t="s">
        <v>37</v>
      </c>
      <c r="F22" s="17"/>
      <c r="G22" s="17"/>
      <c r="H22" s="17"/>
      <c r="I22" s="17"/>
      <c r="J22" s="17"/>
      <c r="K22" s="17"/>
      <c r="L22" s="17"/>
      <c r="M22" s="17"/>
      <c r="N22" s="18"/>
      <c r="O22" s="18"/>
      <c r="P22" s="19"/>
      <c r="Q22" s="20"/>
      <c r="R22" s="21"/>
      <c r="S22" s="20"/>
      <c r="T22" s="20"/>
      <c r="U22" s="20"/>
      <c r="V22" s="20"/>
      <c r="W22" s="19"/>
      <c r="X22" s="20"/>
      <c r="Y22" s="21"/>
      <c r="Z22" s="21"/>
      <c r="AA22" s="21"/>
      <c r="AB22" s="22" t="s">
        <v>37</v>
      </c>
      <c r="AC22" s="22"/>
      <c r="AD22" s="22"/>
      <c r="AE22" s="22"/>
      <c r="AF22" s="22"/>
      <c r="AG22" s="22"/>
      <c r="AH22" s="23"/>
      <c r="AI22" s="24"/>
    </row>
    <row r="23" spans="1:35" ht="17.399999999999999" x14ac:dyDescent="0.3">
      <c r="A23" s="15"/>
      <c r="B23" s="16" t="s">
        <v>58</v>
      </c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8"/>
      <c r="O23" s="18"/>
      <c r="P23" s="19"/>
      <c r="Q23" s="20"/>
      <c r="R23" s="21"/>
      <c r="S23" s="20"/>
      <c r="T23" s="20" t="s">
        <v>37</v>
      </c>
      <c r="U23" s="20"/>
      <c r="V23" s="20"/>
      <c r="W23" s="19"/>
      <c r="X23" s="20"/>
      <c r="Y23" s="21"/>
      <c r="Z23" s="21"/>
      <c r="AA23" s="21"/>
      <c r="AB23" s="22"/>
      <c r="AC23" s="22" t="s">
        <v>37</v>
      </c>
      <c r="AD23" s="22" t="s">
        <v>37</v>
      </c>
      <c r="AE23" s="22" t="s">
        <v>37</v>
      </c>
      <c r="AF23" s="22"/>
      <c r="AG23" s="22"/>
      <c r="AH23" s="23"/>
      <c r="AI23" s="24"/>
    </row>
    <row r="24" spans="1:35" ht="17.399999999999999" x14ac:dyDescent="0.3">
      <c r="A24" s="41"/>
      <c r="B24" s="42" t="s">
        <v>59</v>
      </c>
      <c r="C24" s="43"/>
      <c r="D24" s="43"/>
      <c r="E24" s="43"/>
      <c r="F24" s="43"/>
      <c r="G24" s="43" t="s">
        <v>37</v>
      </c>
      <c r="H24" s="43" t="s">
        <v>37</v>
      </c>
      <c r="I24" s="43" t="s">
        <v>37</v>
      </c>
      <c r="J24" s="43"/>
      <c r="K24" s="43"/>
      <c r="L24" s="43"/>
      <c r="M24" s="43"/>
      <c r="N24" s="44"/>
      <c r="O24" s="44"/>
      <c r="P24" s="45"/>
      <c r="Q24" s="20"/>
      <c r="R24" s="46"/>
      <c r="S24" s="47"/>
      <c r="T24" s="47"/>
      <c r="U24" s="47"/>
      <c r="V24" s="47"/>
      <c r="W24" s="45"/>
      <c r="X24" s="20" t="s">
        <v>37</v>
      </c>
      <c r="Y24" s="46"/>
      <c r="Z24" s="46"/>
      <c r="AA24" s="46"/>
      <c r="AB24" s="48"/>
      <c r="AC24" s="48"/>
      <c r="AD24" s="48"/>
      <c r="AE24" s="48"/>
      <c r="AF24" s="48"/>
      <c r="AG24" s="48" t="s">
        <v>37</v>
      </c>
      <c r="AH24" s="49"/>
      <c r="AI24" s="50"/>
    </row>
    <row r="25" spans="1:35" ht="17.399999999999999" x14ac:dyDescent="0.3">
      <c r="A25" s="41"/>
      <c r="B25" s="51" t="s">
        <v>60</v>
      </c>
      <c r="C25" s="43"/>
      <c r="D25" s="43"/>
      <c r="E25" s="43"/>
      <c r="F25" s="43"/>
      <c r="G25" s="43"/>
      <c r="H25" s="43"/>
      <c r="I25" s="52" t="s">
        <v>45</v>
      </c>
      <c r="J25" s="52" t="s">
        <v>45</v>
      </c>
      <c r="K25" s="52" t="s">
        <v>45</v>
      </c>
      <c r="L25" s="43"/>
      <c r="M25" s="43"/>
      <c r="N25" s="44"/>
      <c r="O25" s="44"/>
      <c r="P25" s="45"/>
      <c r="Q25" s="20"/>
      <c r="R25" s="46"/>
      <c r="S25" s="47"/>
      <c r="T25" s="47"/>
      <c r="U25" s="47"/>
      <c r="V25" s="47"/>
      <c r="W25" s="45"/>
      <c r="X25" s="20"/>
      <c r="Y25" s="46"/>
      <c r="Z25" s="46"/>
      <c r="AA25" s="46"/>
      <c r="AB25" s="48"/>
      <c r="AC25" s="48" t="s">
        <v>37</v>
      </c>
      <c r="AD25" s="48"/>
      <c r="AE25" s="48" t="s">
        <v>37</v>
      </c>
      <c r="AF25" s="48"/>
      <c r="AG25" s="48"/>
      <c r="AH25" s="49"/>
      <c r="AI25" s="50"/>
    </row>
    <row r="26" spans="1:35" ht="17.399999999999999" x14ac:dyDescent="0.3">
      <c r="A26" s="41"/>
      <c r="B26" s="51" t="s">
        <v>61</v>
      </c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4" t="s">
        <v>37</v>
      </c>
      <c r="O26" s="44" t="s">
        <v>37</v>
      </c>
      <c r="P26" s="45"/>
      <c r="Q26" s="20"/>
      <c r="R26" s="46"/>
      <c r="S26" s="47"/>
      <c r="T26" s="47"/>
      <c r="U26" s="47"/>
      <c r="V26" s="47"/>
      <c r="W26" s="45"/>
      <c r="X26" s="20"/>
      <c r="Y26" s="46"/>
      <c r="Z26" s="46"/>
      <c r="AA26" s="46"/>
      <c r="AB26" s="48"/>
      <c r="AC26" s="48"/>
      <c r="AD26" s="48"/>
      <c r="AE26" s="48"/>
      <c r="AF26" s="48"/>
      <c r="AG26" s="48"/>
      <c r="AH26" s="49"/>
      <c r="AI26" s="50"/>
    </row>
    <row r="27" spans="1:35" ht="17.399999999999999" x14ac:dyDescent="0.3">
      <c r="A27" s="41"/>
      <c r="B27" s="51" t="s">
        <v>62</v>
      </c>
      <c r="C27" s="43"/>
      <c r="D27" s="43"/>
      <c r="E27" s="43"/>
      <c r="F27" s="43"/>
      <c r="G27" s="43"/>
      <c r="H27" s="43"/>
      <c r="I27" s="43"/>
      <c r="J27" s="43"/>
      <c r="K27" s="43"/>
      <c r="L27" s="43"/>
      <c r="M27" s="43"/>
      <c r="N27" s="44"/>
      <c r="O27" s="44"/>
      <c r="P27" s="45"/>
      <c r="Q27" s="20"/>
      <c r="R27" s="46"/>
      <c r="S27" s="47"/>
      <c r="T27" s="47"/>
      <c r="U27" s="47" t="s">
        <v>37</v>
      </c>
      <c r="V27" s="47"/>
      <c r="W27" s="45"/>
      <c r="X27" s="20" t="s">
        <v>37</v>
      </c>
      <c r="Y27" s="46"/>
      <c r="Z27" s="46"/>
      <c r="AA27" s="46" t="s">
        <v>37</v>
      </c>
      <c r="AB27" s="48" t="s">
        <v>37</v>
      </c>
      <c r="AC27" s="48"/>
      <c r="AD27" s="48"/>
      <c r="AE27" s="48"/>
      <c r="AF27" s="48"/>
      <c r="AG27" s="48"/>
      <c r="AH27" s="49"/>
      <c r="AI27" s="50"/>
    </row>
    <row r="28" spans="1:35" ht="17.399999999999999" x14ac:dyDescent="0.3">
      <c r="A28" s="41"/>
      <c r="B28" s="51" t="s">
        <v>63</v>
      </c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4"/>
      <c r="O28" s="44"/>
      <c r="P28" s="45"/>
      <c r="Q28" s="20"/>
      <c r="R28" s="46"/>
      <c r="S28" s="47"/>
      <c r="T28" s="47"/>
      <c r="U28" s="47" t="s">
        <v>37</v>
      </c>
      <c r="V28" s="47"/>
      <c r="W28" s="45" t="s">
        <v>37</v>
      </c>
      <c r="X28" s="20" t="s">
        <v>37</v>
      </c>
      <c r="Y28" s="46"/>
      <c r="Z28" s="46"/>
      <c r="AA28" s="46" t="s">
        <v>37</v>
      </c>
      <c r="AB28" s="48"/>
      <c r="AC28" s="48"/>
      <c r="AD28" s="48"/>
      <c r="AE28" s="48"/>
      <c r="AF28" s="48"/>
      <c r="AG28" s="48"/>
      <c r="AH28" s="49"/>
      <c r="AI28" s="50"/>
    </row>
    <row r="29" spans="1:35" ht="17.399999999999999" x14ac:dyDescent="0.3">
      <c r="A29" s="41"/>
      <c r="B29" s="51" t="s">
        <v>64</v>
      </c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4"/>
      <c r="O29" s="44"/>
      <c r="P29" s="45"/>
      <c r="Q29" s="20"/>
      <c r="R29" s="46"/>
      <c r="S29" s="47"/>
      <c r="T29" s="47"/>
      <c r="U29" s="47" t="s">
        <v>37</v>
      </c>
      <c r="V29" s="47" t="s">
        <v>37</v>
      </c>
      <c r="W29" s="45" t="s">
        <v>37</v>
      </c>
      <c r="X29" s="20" t="s">
        <v>37</v>
      </c>
      <c r="Y29" s="46"/>
      <c r="Z29" s="46"/>
      <c r="AA29" s="46"/>
      <c r="AB29" s="48"/>
      <c r="AC29" s="48"/>
      <c r="AD29" s="48"/>
      <c r="AE29" s="48"/>
      <c r="AF29" s="48"/>
      <c r="AG29" s="48"/>
      <c r="AH29" s="49" t="s">
        <v>37</v>
      </c>
      <c r="AI29" s="50" t="s">
        <v>37</v>
      </c>
    </row>
    <row r="30" spans="1:35" ht="17.399999999999999" x14ac:dyDescent="0.3">
      <c r="A30" s="41"/>
      <c r="B30" s="51" t="s">
        <v>65</v>
      </c>
      <c r="C30" s="43"/>
      <c r="D30" s="43"/>
      <c r="E30" s="43"/>
      <c r="F30" s="43"/>
      <c r="G30" s="43"/>
      <c r="H30" s="43"/>
      <c r="I30" s="43"/>
      <c r="J30" s="43"/>
      <c r="K30" s="43"/>
      <c r="L30" s="43" t="s">
        <v>37</v>
      </c>
      <c r="M30" s="43"/>
      <c r="N30" s="44"/>
      <c r="O30" s="44"/>
      <c r="P30" s="45" t="s">
        <v>37</v>
      </c>
      <c r="Q30" s="20" t="s">
        <v>37</v>
      </c>
      <c r="R30" s="46"/>
      <c r="S30" s="47"/>
      <c r="T30" s="47"/>
      <c r="U30" s="47"/>
      <c r="V30" s="47"/>
      <c r="W30" s="45"/>
      <c r="X30" s="20"/>
      <c r="Y30" s="46"/>
      <c r="Z30" s="46"/>
      <c r="AA30" s="46"/>
      <c r="AB30" s="48"/>
      <c r="AC30" s="48"/>
      <c r="AD30" s="48"/>
      <c r="AE30" s="48"/>
      <c r="AF30" s="48"/>
      <c r="AG30" s="48"/>
      <c r="AH30" s="49"/>
      <c r="AI30" s="50"/>
    </row>
    <row r="31" spans="1:35" ht="17.399999999999999" x14ac:dyDescent="0.3">
      <c r="A31" s="41"/>
      <c r="B31" s="51" t="s">
        <v>66</v>
      </c>
      <c r="C31" s="43"/>
      <c r="D31" s="43"/>
      <c r="E31" s="43"/>
      <c r="F31" s="43"/>
      <c r="G31" s="43"/>
      <c r="H31" s="43"/>
      <c r="I31" s="43"/>
      <c r="J31" s="43"/>
      <c r="K31" s="43"/>
      <c r="L31" s="43"/>
      <c r="M31" s="43"/>
      <c r="N31" s="44"/>
      <c r="O31" s="44"/>
      <c r="P31" s="45"/>
      <c r="Q31" s="20"/>
      <c r="R31" s="46"/>
      <c r="S31" s="47"/>
      <c r="T31" s="47"/>
      <c r="U31" s="47"/>
      <c r="V31" s="47"/>
      <c r="W31" s="45"/>
      <c r="X31" s="20"/>
      <c r="Y31" s="46"/>
      <c r="Z31" s="46"/>
      <c r="AA31" s="46"/>
      <c r="AB31" s="48"/>
      <c r="AC31" s="48"/>
      <c r="AD31" s="48"/>
      <c r="AE31" s="48"/>
      <c r="AF31" s="48"/>
      <c r="AG31" s="48"/>
      <c r="AH31" s="49"/>
      <c r="AI31" s="50"/>
    </row>
    <row r="32" spans="1:35" ht="17.399999999999999" x14ac:dyDescent="0.3">
      <c r="A32" s="41"/>
      <c r="B32" s="51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4"/>
      <c r="O32" s="44"/>
      <c r="P32" s="45"/>
      <c r="Q32" s="20"/>
      <c r="R32" s="46"/>
      <c r="S32" s="47"/>
      <c r="T32" s="47"/>
      <c r="U32" s="47"/>
      <c r="V32" s="47"/>
      <c r="W32" s="45"/>
      <c r="X32" s="20"/>
      <c r="Y32" s="46"/>
      <c r="Z32" s="46"/>
      <c r="AA32" s="46"/>
      <c r="AB32" s="48"/>
      <c r="AC32" s="48"/>
      <c r="AD32" s="48"/>
      <c r="AE32" s="48"/>
      <c r="AF32" s="48"/>
      <c r="AG32" s="48"/>
      <c r="AH32" s="49"/>
      <c r="AI32" s="50"/>
    </row>
    <row r="33" spans="1:35" ht="18" thickBot="1" x14ac:dyDescent="0.35">
      <c r="A33" s="41"/>
      <c r="B33" s="51"/>
      <c r="C33" s="43"/>
      <c r="D33" s="43"/>
      <c r="E33" s="43"/>
      <c r="F33" s="43"/>
      <c r="G33" s="43"/>
      <c r="H33" s="43"/>
      <c r="I33" s="43"/>
      <c r="J33" s="43"/>
      <c r="K33" s="43"/>
      <c r="L33" s="43"/>
      <c r="M33" s="43"/>
      <c r="N33" s="44"/>
      <c r="O33" s="44"/>
      <c r="P33" s="45"/>
      <c r="Q33" s="20"/>
      <c r="R33" s="46"/>
      <c r="S33" s="47"/>
      <c r="T33" s="47"/>
      <c r="U33" s="47"/>
      <c r="V33" s="47"/>
      <c r="W33" s="45"/>
      <c r="X33" s="20"/>
      <c r="Y33" s="46"/>
      <c r="Z33" s="46"/>
      <c r="AA33" s="46"/>
      <c r="AB33" s="48"/>
      <c r="AC33" s="48"/>
      <c r="AD33" s="48"/>
      <c r="AE33" s="48"/>
      <c r="AF33" s="48"/>
      <c r="AG33" s="48"/>
      <c r="AH33" s="49"/>
      <c r="AI33" s="50"/>
    </row>
    <row r="34" spans="1:35" ht="19.2" thickBot="1" x14ac:dyDescent="0.35">
      <c r="A34" s="53" t="s">
        <v>67</v>
      </c>
      <c r="B34" s="54"/>
      <c r="C34" s="55">
        <f t="shared" ref="C34:AI34" si="0">+COUNTIF(C3:C33,"x")</f>
        <v>3</v>
      </c>
      <c r="D34" s="55">
        <f t="shared" si="0"/>
        <v>3</v>
      </c>
      <c r="E34" s="55">
        <f t="shared" si="0"/>
        <v>4</v>
      </c>
      <c r="F34" s="55">
        <f t="shared" si="0"/>
        <v>3</v>
      </c>
      <c r="G34" s="55">
        <f t="shared" si="0"/>
        <v>2</v>
      </c>
      <c r="H34" s="55">
        <f t="shared" si="0"/>
        <v>2</v>
      </c>
      <c r="I34" s="55">
        <f t="shared" si="0"/>
        <v>7</v>
      </c>
      <c r="J34" s="55">
        <f t="shared" si="0"/>
        <v>3</v>
      </c>
      <c r="K34" s="55">
        <f t="shared" si="0"/>
        <v>4</v>
      </c>
      <c r="L34" s="55">
        <f t="shared" si="0"/>
        <v>4</v>
      </c>
      <c r="M34" s="55">
        <f t="shared" si="0"/>
        <v>3</v>
      </c>
      <c r="N34" s="55">
        <f t="shared" si="0"/>
        <v>2</v>
      </c>
      <c r="O34" s="55">
        <f t="shared" si="0"/>
        <v>2</v>
      </c>
      <c r="P34" s="55">
        <f t="shared" si="0"/>
        <v>4</v>
      </c>
      <c r="Q34" s="55">
        <f t="shared" si="0"/>
        <v>8</v>
      </c>
      <c r="R34" s="55">
        <f t="shared" si="0"/>
        <v>5</v>
      </c>
      <c r="S34" s="55">
        <f t="shared" si="0"/>
        <v>7</v>
      </c>
      <c r="T34" s="55">
        <f t="shared" si="0"/>
        <v>3</v>
      </c>
      <c r="U34" s="55">
        <f t="shared" si="0"/>
        <v>8</v>
      </c>
      <c r="V34" s="55">
        <f t="shared" si="0"/>
        <v>3</v>
      </c>
      <c r="W34" s="55">
        <f t="shared" si="0"/>
        <v>6</v>
      </c>
      <c r="X34" s="55">
        <f t="shared" si="0"/>
        <v>7</v>
      </c>
      <c r="Y34" s="55">
        <f t="shared" si="0"/>
        <v>2</v>
      </c>
      <c r="Z34" s="55">
        <f t="shared" si="0"/>
        <v>1</v>
      </c>
      <c r="AA34" s="55">
        <f t="shared" si="0"/>
        <v>3</v>
      </c>
      <c r="AB34" s="55">
        <f t="shared" si="0"/>
        <v>10</v>
      </c>
      <c r="AC34" s="55">
        <f t="shared" si="0"/>
        <v>6</v>
      </c>
      <c r="AD34" s="55">
        <f t="shared" si="0"/>
        <v>4</v>
      </c>
      <c r="AE34" s="55">
        <f t="shared" si="0"/>
        <v>6</v>
      </c>
      <c r="AF34" s="55">
        <f t="shared" si="0"/>
        <v>4</v>
      </c>
      <c r="AG34" s="55">
        <f t="shared" si="0"/>
        <v>5</v>
      </c>
      <c r="AH34" s="55">
        <f t="shared" si="0"/>
        <v>2</v>
      </c>
      <c r="AI34" s="55">
        <f t="shared" si="0"/>
        <v>1</v>
      </c>
    </row>
    <row r="35" spans="1:35" ht="18" customHeight="1" thickTop="1" x14ac:dyDescent="0.3">
      <c r="A35" s="56" t="s">
        <v>68</v>
      </c>
      <c r="B35" s="57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58"/>
      <c r="U35" s="58"/>
      <c r="V35" s="58"/>
      <c r="W35" s="58"/>
      <c r="X35" s="58"/>
      <c r="Y35" s="58"/>
      <c r="Z35" s="58"/>
      <c r="AA35" s="58"/>
      <c r="AB35" s="58"/>
      <c r="AC35" s="58"/>
      <c r="AD35" s="58"/>
      <c r="AE35" s="58"/>
      <c r="AF35" s="58"/>
      <c r="AG35" s="58"/>
      <c r="AH35" s="58"/>
      <c r="AI35" s="59"/>
    </row>
    <row r="36" spans="1:35" ht="17.399999999999999" x14ac:dyDescent="0.3">
      <c r="A36" s="60"/>
      <c r="B36" s="61" t="s">
        <v>69</v>
      </c>
      <c r="C36" s="62"/>
      <c r="D36" s="62"/>
      <c r="E36" s="62"/>
      <c r="F36" s="62"/>
      <c r="G36" s="62"/>
      <c r="H36" s="62"/>
      <c r="I36" s="62"/>
      <c r="J36" s="62"/>
      <c r="K36" s="62"/>
      <c r="L36" s="62"/>
      <c r="M36" s="62"/>
      <c r="N36" s="63"/>
      <c r="O36" s="63"/>
      <c r="P36" s="64"/>
      <c r="Q36" s="65"/>
      <c r="R36" s="66"/>
      <c r="S36" s="67"/>
      <c r="T36" s="67"/>
      <c r="U36" s="67" t="s">
        <v>37</v>
      </c>
      <c r="V36" s="67" t="s">
        <v>37</v>
      </c>
      <c r="W36" s="64" t="s">
        <v>37</v>
      </c>
      <c r="X36" s="65"/>
      <c r="Y36" s="66"/>
      <c r="Z36" s="66"/>
      <c r="AA36" s="66"/>
      <c r="AB36" s="68"/>
      <c r="AC36" s="68"/>
      <c r="AD36" s="68"/>
      <c r="AE36" s="68"/>
      <c r="AF36" s="68"/>
      <c r="AG36" s="68"/>
      <c r="AH36" s="69"/>
      <c r="AI36" s="70"/>
    </row>
    <row r="37" spans="1:35" ht="17.399999999999999" x14ac:dyDescent="0.3">
      <c r="A37" s="60"/>
      <c r="B37" s="61" t="s">
        <v>70</v>
      </c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3"/>
      <c r="O37" s="63"/>
      <c r="P37" s="64"/>
      <c r="Q37" s="65"/>
      <c r="R37" s="66"/>
      <c r="S37" s="67"/>
      <c r="T37" s="67"/>
      <c r="U37" s="67" t="s">
        <v>37</v>
      </c>
      <c r="V37" s="67" t="s">
        <v>37</v>
      </c>
      <c r="W37" s="64"/>
      <c r="X37" s="65"/>
      <c r="Y37" s="66"/>
      <c r="Z37" s="66"/>
      <c r="AA37" s="66"/>
      <c r="AB37" s="68"/>
      <c r="AC37" s="68"/>
      <c r="AD37" s="68"/>
      <c r="AE37" s="68"/>
      <c r="AF37" s="68"/>
      <c r="AG37" s="68"/>
      <c r="AH37" s="69"/>
      <c r="AI37" s="70"/>
    </row>
    <row r="38" spans="1:35" ht="17.399999999999999" x14ac:dyDescent="0.3">
      <c r="A38" s="60"/>
      <c r="B38" s="61" t="s">
        <v>71</v>
      </c>
      <c r="C38" s="62"/>
      <c r="D38" s="62"/>
      <c r="E38" s="62"/>
      <c r="F38" s="62"/>
      <c r="G38" s="62"/>
      <c r="H38" s="62"/>
      <c r="I38" s="62"/>
      <c r="J38" s="62"/>
      <c r="K38" s="62"/>
      <c r="L38" s="62"/>
      <c r="M38" s="62"/>
      <c r="N38" s="63"/>
      <c r="O38" s="63"/>
      <c r="P38" s="64"/>
      <c r="Q38" s="65"/>
      <c r="R38" s="66"/>
      <c r="S38" s="67"/>
      <c r="T38" s="67"/>
      <c r="U38" s="67"/>
      <c r="V38" s="67"/>
      <c r="W38" s="64"/>
      <c r="X38" s="65"/>
      <c r="Y38" s="66"/>
      <c r="Z38" s="66"/>
      <c r="AA38" s="66"/>
      <c r="AB38" s="68"/>
      <c r="AC38" s="68" t="s">
        <v>37</v>
      </c>
      <c r="AD38" s="68"/>
      <c r="AE38" s="68"/>
      <c r="AF38" s="68"/>
      <c r="AG38" s="68"/>
      <c r="AH38" s="69"/>
      <c r="AI38" s="70"/>
    </row>
    <row r="39" spans="1:35" ht="17.399999999999999" x14ac:dyDescent="0.3">
      <c r="A39" s="60"/>
      <c r="B39" s="61" t="s">
        <v>72</v>
      </c>
      <c r="C39" s="62"/>
      <c r="D39" s="62"/>
      <c r="E39" s="62"/>
      <c r="F39" s="62"/>
      <c r="G39" s="62"/>
      <c r="H39" s="62"/>
      <c r="I39" s="62"/>
      <c r="J39" s="62"/>
      <c r="K39" s="62"/>
      <c r="L39" s="62"/>
      <c r="M39" s="62"/>
      <c r="N39" s="63"/>
      <c r="O39" s="63"/>
      <c r="P39" s="64"/>
      <c r="Q39" s="65"/>
      <c r="R39" s="66"/>
      <c r="S39" s="67" t="s">
        <v>37</v>
      </c>
      <c r="T39" s="67"/>
      <c r="U39" s="67"/>
      <c r="V39" s="67"/>
      <c r="W39" s="64"/>
      <c r="X39" s="65"/>
      <c r="Y39" s="66"/>
      <c r="Z39" s="66"/>
      <c r="AA39" s="66"/>
      <c r="AB39" s="68"/>
      <c r="AC39" s="68"/>
      <c r="AD39" s="68"/>
      <c r="AE39" s="68"/>
      <c r="AF39" s="68"/>
      <c r="AG39" s="68"/>
      <c r="AH39" s="69"/>
      <c r="AI39" s="70"/>
    </row>
    <row r="40" spans="1:35" ht="17.399999999999999" x14ac:dyDescent="0.3">
      <c r="A40" s="60"/>
      <c r="B40" s="61" t="s">
        <v>73</v>
      </c>
      <c r="C40" s="62"/>
      <c r="D40" s="62"/>
      <c r="E40" s="62"/>
      <c r="F40" s="62"/>
      <c r="G40" s="62"/>
      <c r="H40" s="62"/>
      <c r="I40" s="62"/>
      <c r="J40" s="62"/>
      <c r="K40" s="62"/>
      <c r="L40" s="62"/>
      <c r="M40" s="62"/>
      <c r="N40" s="63"/>
      <c r="O40" s="63"/>
      <c r="P40" s="64"/>
      <c r="Q40" s="65"/>
      <c r="R40" s="66"/>
      <c r="S40" s="67"/>
      <c r="T40" s="67"/>
      <c r="U40" s="67"/>
      <c r="V40" s="67"/>
      <c r="W40" s="64"/>
      <c r="X40" s="65"/>
      <c r="Y40" s="66"/>
      <c r="Z40" s="66"/>
      <c r="AA40" s="66"/>
      <c r="AB40" s="68"/>
      <c r="AC40" s="68" t="s">
        <v>37</v>
      </c>
      <c r="AD40" s="68" t="s">
        <v>37</v>
      </c>
      <c r="AE40" s="68" t="s">
        <v>37</v>
      </c>
      <c r="AF40" s="68" t="s">
        <v>37</v>
      </c>
      <c r="AG40" s="68"/>
      <c r="AH40" s="69"/>
      <c r="AI40" s="70"/>
    </row>
    <row r="41" spans="1:35" ht="17.399999999999999" x14ac:dyDescent="0.3">
      <c r="A41" s="60"/>
      <c r="B41" s="61" t="s">
        <v>74</v>
      </c>
      <c r="C41" s="62"/>
      <c r="D41" s="62"/>
      <c r="E41" s="62"/>
      <c r="F41" s="62"/>
      <c r="G41" s="62"/>
      <c r="H41" s="62"/>
      <c r="I41" s="62"/>
      <c r="J41" s="62"/>
      <c r="K41" s="62"/>
      <c r="L41" s="62"/>
      <c r="M41" s="62"/>
      <c r="N41" s="63"/>
      <c r="O41" s="63"/>
      <c r="P41" s="64"/>
      <c r="Q41" s="65"/>
      <c r="R41" s="66"/>
      <c r="S41" s="67"/>
      <c r="T41" s="67"/>
      <c r="U41" s="67"/>
      <c r="V41" s="67"/>
      <c r="W41" s="64"/>
      <c r="X41" s="65"/>
      <c r="Y41" s="66"/>
      <c r="Z41" s="66"/>
      <c r="AA41" s="66"/>
      <c r="AB41" s="68"/>
      <c r="AC41" s="68" t="s">
        <v>37</v>
      </c>
      <c r="AD41" s="68" t="s">
        <v>37</v>
      </c>
      <c r="AE41" s="68" t="s">
        <v>37</v>
      </c>
      <c r="AF41" s="68"/>
      <c r="AG41" s="68"/>
      <c r="AH41" s="69"/>
      <c r="AI41" s="70"/>
    </row>
    <row r="42" spans="1:35" ht="17.399999999999999" x14ac:dyDescent="0.3">
      <c r="A42" s="60"/>
      <c r="B42" s="61" t="s">
        <v>75</v>
      </c>
      <c r="C42" s="62"/>
      <c r="D42" s="62"/>
      <c r="E42" s="62"/>
      <c r="F42" s="62" t="s">
        <v>37</v>
      </c>
      <c r="G42" s="62" t="s">
        <v>37</v>
      </c>
      <c r="H42" s="62"/>
      <c r="I42" s="62" t="s">
        <v>37</v>
      </c>
      <c r="J42" s="62"/>
      <c r="K42" s="62"/>
      <c r="L42" s="62"/>
      <c r="M42" s="62"/>
      <c r="N42" s="63"/>
      <c r="O42" s="63"/>
      <c r="P42" s="64"/>
      <c r="Q42" s="65"/>
      <c r="R42" s="66"/>
      <c r="S42" s="67"/>
      <c r="T42" s="67"/>
      <c r="U42" s="67"/>
      <c r="V42" s="67"/>
      <c r="W42" s="64"/>
      <c r="X42" s="65"/>
      <c r="Y42" s="66"/>
      <c r="Z42" s="66"/>
      <c r="AA42" s="66"/>
      <c r="AB42" s="68" t="s">
        <v>37</v>
      </c>
      <c r="AC42" s="68"/>
      <c r="AD42" s="68"/>
      <c r="AE42" s="68"/>
      <c r="AF42" s="68"/>
      <c r="AG42" s="68"/>
      <c r="AH42" s="69"/>
      <c r="AI42" s="70"/>
    </row>
    <row r="43" spans="1:35" ht="17.399999999999999" x14ac:dyDescent="0.3">
      <c r="A43" s="60"/>
      <c r="B43" s="61" t="s">
        <v>76</v>
      </c>
      <c r="C43" s="62"/>
      <c r="D43" s="62"/>
      <c r="E43" s="62"/>
      <c r="F43" s="62"/>
      <c r="G43" s="62"/>
      <c r="H43" s="62"/>
      <c r="I43" s="62"/>
      <c r="J43" s="62"/>
      <c r="K43" s="62"/>
      <c r="L43" s="62"/>
      <c r="M43" s="62"/>
      <c r="N43" s="63" t="s">
        <v>37</v>
      </c>
      <c r="O43" s="63" t="s">
        <v>37</v>
      </c>
      <c r="P43" s="64"/>
      <c r="Q43" s="65"/>
      <c r="R43" s="66"/>
      <c r="S43" s="67"/>
      <c r="T43" s="67"/>
      <c r="U43" s="67"/>
      <c r="V43" s="67"/>
      <c r="W43" s="64"/>
      <c r="X43" s="65"/>
      <c r="Y43" s="66"/>
      <c r="Z43" s="66"/>
      <c r="AA43" s="66"/>
      <c r="AB43" s="68"/>
      <c r="AC43" s="68"/>
      <c r="AD43" s="68"/>
      <c r="AE43" s="68"/>
      <c r="AF43" s="68"/>
      <c r="AG43" s="68"/>
      <c r="AH43" s="69"/>
      <c r="AI43" s="70"/>
    </row>
    <row r="44" spans="1:35" ht="17.399999999999999" x14ac:dyDescent="0.3">
      <c r="A44" s="60"/>
      <c r="B44" s="61" t="s">
        <v>77</v>
      </c>
      <c r="C44" s="62"/>
      <c r="D44" s="62"/>
      <c r="E44" s="62"/>
      <c r="F44" s="62"/>
      <c r="G44" s="62"/>
      <c r="H44" s="62" t="s">
        <v>37</v>
      </c>
      <c r="I44" s="62" t="s">
        <v>37</v>
      </c>
      <c r="J44" s="62" t="s">
        <v>37</v>
      </c>
      <c r="K44" s="62"/>
      <c r="L44" s="62"/>
      <c r="M44" s="62"/>
      <c r="N44" s="63"/>
      <c r="O44" s="63"/>
      <c r="P44" s="64"/>
      <c r="Q44" s="65"/>
      <c r="R44" s="66"/>
      <c r="S44" s="67"/>
      <c r="T44" s="67"/>
      <c r="U44" s="67"/>
      <c r="V44" s="67"/>
      <c r="W44" s="64"/>
      <c r="X44" s="65"/>
      <c r="Y44" s="66"/>
      <c r="Z44" s="66"/>
      <c r="AA44" s="66"/>
      <c r="AB44" s="68"/>
      <c r="AC44" s="68" t="s">
        <v>37</v>
      </c>
      <c r="AD44" s="68" t="s">
        <v>37</v>
      </c>
      <c r="AE44" s="68" t="s">
        <v>37</v>
      </c>
      <c r="AF44" s="68"/>
      <c r="AG44" s="68"/>
      <c r="AH44" s="69"/>
      <c r="AI44" s="70"/>
    </row>
    <row r="45" spans="1:35" ht="18" thickBot="1" x14ac:dyDescent="0.35">
      <c r="A45" s="60"/>
      <c r="B45" s="61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3"/>
      <c r="O45" s="63"/>
      <c r="P45" s="64"/>
      <c r="Q45" s="65"/>
      <c r="R45" s="66"/>
      <c r="S45" s="67"/>
      <c r="T45" s="67"/>
      <c r="U45" s="67"/>
      <c r="V45" s="67"/>
      <c r="W45" s="64"/>
      <c r="X45" s="65"/>
      <c r="Y45" s="66"/>
      <c r="Z45" s="66"/>
      <c r="AA45" s="66"/>
      <c r="AB45" s="68"/>
      <c r="AC45" s="68"/>
      <c r="AD45" s="68"/>
      <c r="AE45" s="68"/>
      <c r="AF45" s="68"/>
      <c r="AG45" s="68"/>
      <c r="AH45" s="69"/>
      <c r="AI45" s="70"/>
    </row>
    <row r="46" spans="1:35" ht="19.8" thickBot="1" x14ac:dyDescent="0.4">
      <c r="A46" s="71" t="s">
        <v>78</v>
      </c>
      <c r="B46" s="72"/>
      <c r="C46" s="73">
        <f t="shared" ref="C46:AI46" si="1">+COUNTIF(C36:C45,"x")</f>
        <v>0</v>
      </c>
      <c r="D46" s="73">
        <f t="shared" si="1"/>
        <v>0</v>
      </c>
      <c r="E46" s="73">
        <f t="shared" si="1"/>
        <v>0</v>
      </c>
      <c r="F46" s="73">
        <f t="shared" si="1"/>
        <v>1</v>
      </c>
      <c r="G46" s="73">
        <f t="shared" si="1"/>
        <v>1</v>
      </c>
      <c r="H46" s="73">
        <f t="shared" si="1"/>
        <v>1</v>
      </c>
      <c r="I46" s="73">
        <f t="shared" si="1"/>
        <v>2</v>
      </c>
      <c r="J46" s="73">
        <f t="shared" si="1"/>
        <v>1</v>
      </c>
      <c r="K46" s="73">
        <f t="shared" si="1"/>
        <v>0</v>
      </c>
      <c r="L46" s="73">
        <f t="shared" si="1"/>
        <v>0</v>
      </c>
      <c r="M46" s="73">
        <f t="shared" si="1"/>
        <v>0</v>
      </c>
      <c r="N46" s="73">
        <f t="shared" si="1"/>
        <v>1</v>
      </c>
      <c r="O46" s="73">
        <f t="shared" si="1"/>
        <v>1</v>
      </c>
      <c r="P46" s="73">
        <f t="shared" si="1"/>
        <v>0</v>
      </c>
      <c r="Q46" s="73">
        <f t="shared" si="1"/>
        <v>0</v>
      </c>
      <c r="R46" s="73">
        <f t="shared" si="1"/>
        <v>0</v>
      </c>
      <c r="S46" s="73">
        <f t="shared" si="1"/>
        <v>1</v>
      </c>
      <c r="T46" s="73">
        <f t="shared" si="1"/>
        <v>0</v>
      </c>
      <c r="U46" s="73">
        <f t="shared" si="1"/>
        <v>2</v>
      </c>
      <c r="V46" s="73">
        <f t="shared" si="1"/>
        <v>2</v>
      </c>
      <c r="W46" s="73">
        <f t="shared" si="1"/>
        <v>1</v>
      </c>
      <c r="X46" s="73">
        <f t="shared" si="1"/>
        <v>0</v>
      </c>
      <c r="Y46" s="73">
        <f t="shared" si="1"/>
        <v>0</v>
      </c>
      <c r="Z46" s="73">
        <f t="shared" si="1"/>
        <v>0</v>
      </c>
      <c r="AA46" s="73">
        <f t="shared" si="1"/>
        <v>0</v>
      </c>
      <c r="AB46" s="73">
        <f t="shared" si="1"/>
        <v>1</v>
      </c>
      <c r="AC46" s="73">
        <f t="shared" si="1"/>
        <v>4</v>
      </c>
      <c r="AD46" s="73">
        <f t="shared" si="1"/>
        <v>3</v>
      </c>
      <c r="AE46" s="73">
        <f t="shared" si="1"/>
        <v>3</v>
      </c>
      <c r="AF46" s="73">
        <f t="shared" si="1"/>
        <v>1</v>
      </c>
      <c r="AG46" s="73">
        <f t="shared" si="1"/>
        <v>0</v>
      </c>
      <c r="AH46" s="73">
        <f t="shared" si="1"/>
        <v>0</v>
      </c>
      <c r="AI46" s="73">
        <f t="shared" si="1"/>
        <v>0</v>
      </c>
    </row>
    <row r="47" spans="1:35" ht="24" customHeight="1" thickTop="1" x14ac:dyDescent="0.3">
      <c r="A47" s="11" t="s">
        <v>79</v>
      </c>
      <c r="B47" s="12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4"/>
    </row>
    <row r="48" spans="1:35" ht="17.399999999999999" x14ac:dyDescent="0.3">
      <c r="A48" s="41"/>
      <c r="B48" s="51" t="s">
        <v>80</v>
      </c>
      <c r="C48" s="43"/>
      <c r="D48" s="43"/>
      <c r="E48" s="43"/>
      <c r="F48" s="43"/>
      <c r="G48" s="43" t="s">
        <v>37</v>
      </c>
      <c r="H48" s="43" t="s">
        <v>37</v>
      </c>
      <c r="I48" s="43" t="s">
        <v>37</v>
      </c>
      <c r="J48" s="43"/>
      <c r="K48" s="43"/>
      <c r="L48" s="43"/>
      <c r="M48" s="43"/>
      <c r="N48" s="44"/>
      <c r="O48" s="44"/>
      <c r="P48" s="45"/>
      <c r="Q48" s="20"/>
      <c r="R48" s="46"/>
      <c r="S48" s="47"/>
      <c r="T48" s="47"/>
      <c r="U48" s="47"/>
      <c r="V48" s="47"/>
      <c r="W48" s="45"/>
      <c r="X48" s="20"/>
      <c r="Y48" s="46"/>
      <c r="Z48" s="46"/>
      <c r="AA48" s="46"/>
      <c r="AB48" s="48"/>
      <c r="AC48" s="48"/>
      <c r="AD48" s="48"/>
      <c r="AE48" s="48"/>
      <c r="AF48" s="48"/>
      <c r="AG48" s="48"/>
      <c r="AH48" s="49"/>
      <c r="AI48" s="50"/>
    </row>
    <row r="49" spans="1:35" ht="17.399999999999999" x14ac:dyDescent="0.3">
      <c r="A49" s="41"/>
      <c r="B49" s="51" t="s">
        <v>81</v>
      </c>
      <c r="C49" s="43"/>
      <c r="D49" s="43"/>
      <c r="E49" s="43" t="s">
        <v>37</v>
      </c>
      <c r="F49" s="43" t="s">
        <v>37</v>
      </c>
      <c r="G49" s="43"/>
      <c r="H49" s="43"/>
      <c r="I49" s="43" t="s">
        <v>37</v>
      </c>
      <c r="J49" s="43"/>
      <c r="K49" s="43"/>
      <c r="L49" s="43"/>
      <c r="M49" s="43"/>
      <c r="N49" s="44"/>
      <c r="O49" s="44"/>
      <c r="P49" s="45"/>
      <c r="Q49" s="20"/>
      <c r="R49" s="46"/>
      <c r="S49" s="47"/>
      <c r="T49" s="47"/>
      <c r="U49" s="47"/>
      <c r="V49" s="47"/>
      <c r="W49" s="45"/>
      <c r="X49" s="20"/>
      <c r="Y49" s="46"/>
      <c r="Z49" s="46"/>
      <c r="AA49" s="46"/>
      <c r="AB49" s="48"/>
      <c r="AC49" s="48"/>
      <c r="AD49" s="48"/>
      <c r="AE49" s="48"/>
      <c r="AF49" s="48"/>
      <c r="AG49" s="48"/>
      <c r="AH49" s="49"/>
      <c r="AI49" s="50"/>
    </row>
    <row r="50" spans="1:35" ht="17.399999999999999" x14ac:dyDescent="0.3">
      <c r="A50" s="41"/>
      <c r="B50" s="51" t="s">
        <v>82</v>
      </c>
      <c r="C50" s="43"/>
      <c r="D50" s="43"/>
      <c r="E50" s="43"/>
      <c r="F50" s="43"/>
      <c r="G50" s="43"/>
      <c r="H50" s="43"/>
      <c r="I50" s="43" t="s">
        <v>37</v>
      </c>
      <c r="J50" s="43"/>
      <c r="K50" s="43"/>
      <c r="L50" s="43"/>
      <c r="M50" s="43"/>
      <c r="N50" s="44"/>
      <c r="O50" s="44"/>
      <c r="P50" s="45"/>
      <c r="Q50" s="20"/>
      <c r="R50" s="46"/>
      <c r="S50" s="47"/>
      <c r="T50" s="47"/>
      <c r="U50" s="47"/>
      <c r="V50" s="47"/>
      <c r="W50" s="45"/>
      <c r="X50" s="20"/>
      <c r="Y50" s="46"/>
      <c r="Z50" s="46"/>
      <c r="AA50" s="46"/>
      <c r="AB50" s="48"/>
      <c r="AC50" s="48"/>
      <c r="AD50" s="48"/>
      <c r="AE50" s="48"/>
      <c r="AF50" s="48"/>
      <c r="AG50" s="48"/>
      <c r="AH50" s="49"/>
      <c r="AI50" s="50"/>
    </row>
    <row r="51" spans="1:35" ht="18" thickBot="1" x14ac:dyDescent="0.35">
      <c r="A51" s="41"/>
      <c r="B51" s="51" t="s">
        <v>83</v>
      </c>
      <c r="C51" s="43"/>
      <c r="D51" s="43"/>
      <c r="E51" s="43"/>
      <c r="F51" s="43" t="s">
        <v>37</v>
      </c>
      <c r="G51" s="43" t="s">
        <v>37</v>
      </c>
      <c r="H51" s="43"/>
      <c r="I51" s="43" t="s">
        <v>37</v>
      </c>
      <c r="J51" s="43"/>
      <c r="K51" s="43"/>
      <c r="L51" s="43"/>
      <c r="M51" s="43"/>
      <c r="N51" s="44"/>
      <c r="O51" s="44"/>
      <c r="P51" s="45"/>
      <c r="Q51" s="20"/>
      <c r="R51" s="46"/>
      <c r="S51" s="47"/>
      <c r="T51" s="47"/>
      <c r="U51" s="47"/>
      <c r="V51" s="47"/>
      <c r="W51" s="45"/>
      <c r="X51" s="20"/>
      <c r="Y51" s="46"/>
      <c r="Z51" s="46"/>
      <c r="AA51" s="46"/>
      <c r="AB51" s="48"/>
      <c r="AC51" s="48"/>
      <c r="AD51" s="48"/>
      <c r="AE51" s="48"/>
      <c r="AF51" s="48"/>
      <c r="AG51" s="48"/>
      <c r="AH51" s="49"/>
      <c r="AI51" s="50"/>
    </row>
    <row r="52" spans="1:35" ht="19.2" thickBot="1" x14ac:dyDescent="0.35">
      <c r="A52" s="53" t="s">
        <v>84</v>
      </c>
      <c r="B52" s="54"/>
      <c r="C52" s="55">
        <f t="shared" ref="C52:AI52" si="2">+COUNTIF(C48:C51,"x")</f>
        <v>0</v>
      </c>
      <c r="D52" s="55">
        <f t="shared" si="2"/>
        <v>0</v>
      </c>
      <c r="E52" s="55">
        <f t="shared" si="2"/>
        <v>1</v>
      </c>
      <c r="F52" s="55">
        <f t="shared" si="2"/>
        <v>2</v>
      </c>
      <c r="G52" s="55">
        <f t="shared" si="2"/>
        <v>2</v>
      </c>
      <c r="H52" s="55">
        <f t="shared" si="2"/>
        <v>1</v>
      </c>
      <c r="I52" s="55">
        <f t="shared" si="2"/>
        <v>4</v>
      </c>
      <c r="J52" s="55">
        <f t="shared" si="2"/>
        <v>0</v>
      </c>
      <c r="K52" s="55">
        <f t="shared" si="2"/>
        <v>0</v>
      </c>
      <c r="L52" s="55">
        <f t="shared" si="2"/>
        <v>0</v>
      </c>
      <c r="M52" s="55">
        <f t="shared" si="2"/>
        <v>0</v>
      </c>
      <c r="N52" s="55">
        <f t="shared" si="2"/>
        <v>0</v>
      </c>
      <c r="O52" s="55">
        <f t="shared" si="2"/>
        <v>0</v>
      </c>
      <c r="P52" s="55">
        <f t="shared" si="2"/>
        <v>0</v>
      </c>
      <c r="Q52" s="55">
        <f t="shared" si="2"/>
        <v>0</v>
      </c>
      <c r="R52" s="55">
        <f t="shared" si="2"/>
        <v>0</v>
      </c>
      <c r="S52" s="55">
        <f t="shared" si="2"/>
        <v>0</v>
      </c>
      <c r="T52" s="55">
        <f t="shared" si="2"/>
        <v>0</v>
      </c>
      <c r="U52" s="55">
        <f t="shared" si="2"/>
        <v>0</v>
      </c>
      <c r="V52" s="55">
        <f t="shared" si="2"/>
        <v>0</v>
      </c>
      <c r="W52" s="55">
        <f t="shared" si="2"/>
        <v>0</v>
      </c>
      <c r="X52" s="55">
        <f t="shared" si="2"/>
        <v>0</v>
      </c>
      <c r="Y52" s="55">
        <f t="shared" si="2"/>
        <v>0</v>
      </c>
      <c r="Z52" s="55">
        <f t="shared" si="2"/>
        <v>0</v>
      </c>
      <c r="AA52" s="55">
        <f t="shared" si="2"/>
        <v>0</v>
      </c>
      <c r="AB52" s="55">
        <f t="shared" si="2"/>
        <v>0</v>
      </c>
      <c r="AC52" s="55">
        <f t="shared" si="2"/>
        <v>0</v>
      </c>
      <c r="AD52" s="55">
        <f t="shared" si="2"/>
        <v>0</v>
      </c>
      <c r="AE52" s="55">
        <f t="shared" si="2"/>
        <v>0</v>
      </c>
      <c r="AF52" s="55">
        <f t="shared" si="2"/>
        <v>0</v>
      </c>
      <c r="AG52" s="55">
        <f t="shared" si="2"/>
        <v>0</v>
      </c>
      <c r="AH52" s="55">
        <f t="shared" si="2"/>
        <v>0</v>
      </c>
      <c r="AI52" s="55">
        <f t="shared" si="2"/>
        <v>0</v>
      </c>
    </row>
    <row r="53" spans="1:35" ht="19.8" thickTop="1" thickBot="1" x14ac:dyDescent="0.35">
      <c r="A53" s="74" t="s">
        <v>85</v>
      </c>
      <c r="B53" s="75"/>
      <c r="C53" s="76">
        <f t="shared" ref="C53:AI53" si="3">+COUNTIF(C3:C52,"x")</f>
        <v>3</v>
      </c>
      <c r="D53" s="76">
        <f t="shared" si="3"/>
        <v>3</v>
      </c>
      <c r="E53" s="76">
        <f t="shared" si="3"/>
        <v>5</v>
      </c>
      <c r="F53" s="76">
        <f t="shared" si="3"/>
        <v>6</v>
      </c>
      <c r="G53" s="76">
        <f t="shared" si="3"/>
        <v>5</v>
      </c>
      <c r="H53" s="76">
        <f t="shared" si="3"/>
        <v>4</v>
      </c>
      <c r="I53" s="76">
        <f t="shared" si="3"/>
        <v>13</v>
      </c>
      <c r="J53" s="76">
        <f t="shared" si="3"/>
        <v>4</v>
      </c>
      <c r="K53" s="76">
        <f t="shared" si="3"/>
        <v>4</v>
      </c>
      <c r="L53" s="76">
        <f t="shared" si="3"/>
        <v>4</v>
      </c>
      <c r="M53" s="76">
        <f t="shared" si="3"/>
        <v>3</v>
      </c>
      <c r="N53" s="76">
        <f t="shared" si="3"/>
        <v>3</v>
      </c>
      <c r="O53" s="76">
        <f t="shared" si="3"/>
        <v>3</v>
      </c>
      <c r="P53" s="76">
        <f t="shared" si="3"/>
        <v>4</v>
      </c>
      <c r="Q53" s="76">
        <f t="shared" si="3"/>
        <v>8</v>
      </c>
      <c r="R53" s="76">
        <f t="shared" si="3"/>
        <v>5</v>
      </c>
      <c r="S53" s="76">
        <f t="shared" si="3"/>
        <v>8</v>
      </c>
      <c r="T53" s="76">
        <f t="shared" si="3"/>
        <v>3</v>
      </c>
      <c r="U53" s="76">
        <f t="shared" si="3"/>
        <v>10</v>
      </c>
      <c r="V53" s="76">
        <f t="shared" si="3"/>
        <v>5</v>
      </c>
      <c r="W53" s="76">
        <f t="shared" si="3"/>
        <v>7</v>
      </c>
      <c r="X53" s="76">
        <f t="shared" si="3"/>
        <v>7</v>
      </c>
      <c r="Y53" s="76">
        <f t="shared" si="3"/>
        <v>2</v>
      </c>
      <c r="Z53" s="76">
        <f t="shared" si="3"/>
        <v>1</v>
      </c>
      <c r="AA53" s="76">
        <f t="shared" si="3"/>
        <v>3</v>
      </c>
      <c r="AB53" s="76">
        <f t="shared" si="3"/>
        <v>11</v>
      </c>
      <c r="AC53" s="76">
        <f t="shared" si="3"/>
        <v>10</v>
      </c>
      <c r="AD53" s="76">
        <f t="shared" si="3"/>
        <v>7</v>
      </c>
      <c r="AE53" s="76">
        <f t="shared" si="3"/>
        <v>9</v>
      </c>
      <c r="AF53" s="76">
        <f t="shared" si="3"/>
        <v>5</v>
      </c>
      <c r="AG53" s="76">
        <f t="shared" si="3"/>
        <v>5</v>
      </c>
      <c r="AH53" s="76">
        <f t="shared" si="3"/>
        <v>2</v>
      </c>
      <c r="AI53" s="76">
        <f t="shared" si="3"/>
        <v>1</v>
      </c>
    </row>
    <row r="56" spans="1:35" ht="16.2" thickBot="1" x14ac:dyDescent="0.35">
      <c r="A56" s="77" t="s">
        <v>86</v>
      </c>
      <c r="B56" s="78" t="s">
        <v>87</v>
      </c>
      <c r="Q56"/>
      <c r="X56"/>
    </row>
    <row r="57" spans="1:35" ht="21" customHeight="1" thickBot="1" x14ac:dyDescent="0.35">
      <c r="A57" s="79" t="str">
        <f>+$Z$1</f>
        <v>SAISIE</v>
      </c>
      <c r="B57" s="76">
        <f>+$Z$53</f>
        <v>1</v>
      </c>
      <c r="Q57"/>
      <c r="X57"/>
    </row>
    <row r="58" spans="1:35" ht="19.2" thickBot="1" x14ac:dyDescent="0.35">
      <c r="A58" s="80" t="str">
        <f>+$C$1</f>
        <v>ASSOMMAGE</v>
      </c>
      <c r="B58" s="76">
        <f>+$C$53</f>
        <v>3</v>
      </c>
      <c r="Q58"/>
      <c r="X58"/>
    </row>
    <row r="59" spans="1:35" ht="19.2" thickBot="1" x14ac:dyDescent="0.35">
      <c r="A59" s="80" t="str">
        <f>+$D$1</f>
        <v>SAIGNEE</v>
      </c>
      <c r="B59" s="76">
        <f>+$D$53</f>
        <v>3</v>
      </c>
      <c r="Q59"/>
      <c r="X59"/>
    </row>
    <row r="60" spans="1:35" ht="19.2" thickBot="1" x14ac:dyDescent="0.35">
      <c r="A60" s="79" t="str">
        <f>+$AA$1</f>
        <v>CONTRÔLE 2</v>
      </c>
      <c r="B60" s="76">
        <f>+$AA$53</f>
        <v>3</v>
      </c>
      <c r="Q60"/>
      <c r="X60"/>
    </row>
    <row r="61" spans="1:35" ht="19.2" thickBot="1" x14ac:dyDescent="0.35">
      <c r="A61" s="80" t="str">
        <f>+$H$1</f>
        <v>2eme CUISSE (droite)</v>
      </c>
      <c r="B61" s="76">
        <f>+$H$53</f>
        <v>4</v>
      </c>
      <c r="L61" s="81"/>
      <c r="Q61"/>
      <c r="S61" s="81"/>
      <c r="X61"/>
    </row>
    <row r="62" spans="1:35" ht="19.2" thickBot="1" x14ac:dyDescent="0.35">
      <c r="A62" s="79" t="str">
        <f>+$Y$1</f>
        <v>PESEE CLASSEMENT</v>
      </c>
      <c r="B62" s="76">
        <f>+$Y$53</f>
        <v>2</v>
      </c>
      <c r="L62" s="81"/>
      <c r="Q62"/>
      <c r="S62" s="81"/>
      <c r="X62"/>
    </row>
    <row r="63" spans="1:35" ht="19.2" thickBot="1" x14ac:dyDescent="0.35">
      <c r="A63" s="79" t="str">
        <f>+$T$1</f>
        <v>FENTE</v>
      </c>
      <c r="B63" s="76">
        <f>+$T$53</f>
        <v>3</v>
      </c>
      <c r="L63" s="81"/>
      <c r="Q63"/>
      <c r="S63" s="81"/>
      <c r="X63"/>
    </row>
    <row r="64" spans="1:35" ht="19.2" thickBot="1" x14ac:dyDescent="0.35">
      <c r="A64" s="80" t="str">
        <f>+$L$1</f>
        <v>HERBIERE ET STERNUM</v>
      </c>
      <c r="B64" s="76">
        <f>+$L$53</f>
        <v>4</v>
      </c>
      <c r="L64" s="81"/>
      <c r="Q64"/>
      <c r="S64" s="81"/>
      <c r="X64"/>
    </row>
    <row r="65" spans="1:2" ht="19.2" thickBot="1" x14ac:dyDescent="0.35">
      <c r="A65" s="79" t="str">
        <f>+$P$1</f>
        <v>LANGUE ET TETE</v>
      </c>
      <c r="B65" s="76">
        <f>+$P$53</f>
        <v>4</v>
      </c>
    </row>
    <row r="66" spans="1:2" ht="19.2" thickBot="1" x14ac:dyDescent="0.35">
      <c r="A66" s="80" t="str">
        <f>+$M$1</f>
        <v>TEISA</v>
      </c>
      <c r="B66" s="76">
        <f>+$M$53</f>
        <v>3</v>
      </c>
    </row>
    <row r="67" spans="1:2" ht="19.2" thickBot="1" x14ac:dyDescent="0.35">
      <c r="A67" s="80" t="str">
        <f>+$N$1</f>
        <v>CUIRS 1</v>
      </c>
      <c r="B67" s="76">
        <f>+$N$53</f>
        <v>3</v>
      </c>
    </row>
    <row r="68" spans="1:2" ht="19.2" thickBot="1" x14ac:dyDescent="0.35">
      <c r="A68" s="82" t="str">
        <f>+$O$1</f>
        <v>CUIRS 2</v>
      </c>
      <c r="B68" s="76">
        <f>+$O$53</f>
        <v>3</v>
      </c>
    </row>
    <row r="69" spans="1:2" ht="19.2" thickBot="1" x14ac:dyDescent="0.35">
      <c r="A69" s="82" t="str">
        <f>+$E$1</f>
        <v>DESSOUS</v>
      </c>
      <c r="B69" s="76">
        <f>+$E$53</f>
        <v>5</v>
      </c>
    </row>
    <row r="70" spans="1:2" ht="19.2" thickBot="1" x14ac:dyDescent="0.35">
      <c r="A70" s="82" t="str">
        <f>+$G$1</f>
        <v>1ere CUISSE (gauche)</v>
      </c>
      <c r="B70" s="76">
        <f>+$G$53</f>
        <v>5</v>
      </c>
    </row>
    <row r="71" spans="1:2" ht="19.2" thickBot="1" x14ac:dyDescent="0.35">
      <c r="A71" s="80" t="str">
        <f>+$J$1</f>
        <v>ARRACHE CUIR PILOTE</v>
      </c>
      <c r="B71" s="76">
        <f>+$J$53</f>
        <v>4</v>
      </c>
    </row>
    <row r="72" spans="1:2" ht="19.2" thickBot="1" x14ac:dyDescent="0.35">
      <c r="A72" s="83" t="str">
        <f>+$K$1</f>
        <v>ARRACHEUR CUIR CO-PILOTE</v>
      </c>
      <c r="B72" s="76">
        <f>+$K$53</f>
        <v>4</v>
      </c>
    </row>
    <row r="73" spans="1:2" ht="19.2" thickBot="1" x14ac:dyDescent="0.35">
      <c r="A73" s="79" t="str">
        <f>+$R$1</f>
        <v>EVISCERATION ABDOMINALE</v>
      </c>
      <c r="B73" s="76">
        <f>+$R$53</f>
        <v>5</v>
      </c>
    </row>
    <row r="74" spans="1:2" ht="19.2" thickBot="1" x14ac:dyDescent="0.35">
      <c r="A74" s="79" t="str">
        <f>+$V$1</f>
        <v>EMOUSSAGE 1</v>
      </c>
      <c r="B74" s="76">
        <f>+$V$53</f>
        <v>5</v>
      </c>
    </row>
    <row r="75" spans="1:2" ht="19.2" thickBot="1" x14ac:dyDescent="0.35">
      <c r="A75" s="84" t="str">
        <f>+$AF$1</f>
        <v>ECHAUDAGE PIEDS</v>
      </c>
      <c r="B75" s="76">
        <f>+$AF$53</f>
        <v>5</v>
      </c>
    </row>
    <row r="76" spans="1:2" ht="19.2" thickBot="1" x14ac:dyDescent="0.35">
      <c r="A76" s="85" t="str">
        <f>+$AG$1</f>
        <v>ABLATION DES JOUES</v>
      </c>
      <c r="B76" s="76">
        <f>+$AG$53</f>
        <v>5</v>
      </c>
    </row>
    <row r="77" spans="1:2" ht="19.2" thickBot="1" x14ac:dyDescent="0.35">
      <c r="A77" s="82" t="str">
        <f>+$F$1</f>
        <v>RECTUM</v>
      </c>
      <c r="B77" s="76">
        <f>+$F$53</f>
        <v>6</v>
      </c>
    </row>
    <row r="78" spans="1:2" ht="19.2" thickBot="1" x14ac:dyDescent="0.35">
      <c r="A78" s="86" t="str">
        <f>+$W$1</f>
        <v>EMOUSSAGE 2</v>
      </c>
      <c r="B78" s="76">
        <f>+$W$53</f>
        <v>7</v>
      </c>
    </row>
    <row r="79" spans="1:2" ht="19.2" thickBot="1" x14ac:dyDescent="0.35">
      <c r="A79" s="79" t="str">
        <f>+$X$1</f>
        <v>VAPOVAC</v>
      </c>
      <c r="B79" s="76">
        <f>+$X$53</f>
        <v>7</v>
      </c>
    </row>
    <row r="80" spans="1:2" ht="19.2" thickBot="1" x14ac:dyDescent="0.35">
      <c r="A80" s="85" t="str">
        <f>+$AD$1</f>
        <v>BOYAUDERIE PANSES</v>
      </c>
      <c r="B80" s="76">
        <f>+$AD$53</f>
        <v>7</v>
      </c>
    </row>
    <row r="81" spans="1:2" ht="19.2" thickBot="1" x14ac:dyDescent="0.35">
      <c r="A81" s="79" t="str">
        <f>+$Q$1</f>
        <v>DÉJOINTAGE JARRET</v>
      </c>
      <c r="B81" s="76">
        <f>+$Q$53</f>
        <v>8</v>
      </c>
    </row>
    <row r="82" spans="1:2" ht="19.2" thickBot="1" x14ac:dyDescent="0.35">
      <c r="A82" s="79" t="str">
        <f>+$S$1</f>
        <v>EVICERATION THORACIQUE</v>
      </c>
      <c r="B82" s="76">
        <f>+$S$53</f>
        <v>8</v>
      </c>
    </row>
    <row r="83" spans="1:2" ht="19.2" thickBot="1" x14ac:dyDescent="0.35">
      <c r="A83" s="85" t="str">
        <f>+$AE$1</f>
        <v>ECHAUDAGE PANSES</v>
      </c>
      <c r="B83" s="76">
        <f>+$AE$53</f>
        <v>9</v>
      </c>
    </row>
    <row r="84" spans="1:2" ht="19.2" thickBot="1" x14ac:dyDescent="0.35">
      <c r="A84" s="79" t="str">
        <f>+$U$1</f>
        <v>FINITION</v>
      </c>
      <c r="B84" s="76">
        <f>+$U$53</f>
        <v>10</v>
      </c>
    </row>
    <row r="85" spans="1:2" ht="19.2" thickBot="1" x14ac:dyDescent="0.35">
      <c r="A85" s="85" t="str">
        <f>+$AC$1</f>
        <v>BOYAUDERIE BOYAUX</v>
      </c>
      <c r="B85" s="76">
        <f>+$AC$53</f>
        <v>10</v>
      </c>
    </row>
    <row r="86" spans="1:2" ht="19.2" thickBot="1" x14ac:dyDescent="0.35">
      <c r="A86" s="85" t="str">
        <f>+$AB$1</f>
        <v>ABATS ROUGE</v>
      </c>
      <c r="B86" s="76">
        <f>+$AB$53</f>
        <v>11</v>
      </c>
    </row>
    <row r="87" spans="1:2" ht="19.2" thickBot="1" x14ac:dyDescent="0.35">
      <c r="A87" s="80" t="str">
        <f>+$I$1</f>
        <v>DEPOUILLE ŒILLETS</v>
      </c>
      <c r="B87" s="76">
        <f>+$I$53</f>
        <v>13</v>
      </c>
    </row>
    <row r="88" spans="1:2" ht="14.4" x14ac:dyDescent="0.3">
      <c r="A88"/>
      <c r="B88"/>
    </row>
    <row r="89" spans="1:2" ht="14.4" x14ac:dyDescent="0.3">
      <c r="A89"/>
      <c r="B89"/>
    </row>
  </sheetData>
  <mergeCells count="10">
    <mergeCell ref="A47:B47"/>
    <mergeCell ref="C47:AI47"/>
    <mergeCell ref="A52:B52"/>
    <mergeCell ref="A53:B53"/>
    <mergeCell ref="A2:B2"/>
    <mergeCell ref="C2:AI2"/>
    <mergeCell ref="A34:B34"/>
    <mergeCell ref="A35:B35"/>
    <mergeCell ref="C35:AI35"/>
    <mergeCell ref="A46:B46"/>
  </mergeCells>
  <conditionalFormatting sqref="C53:AI53">
    <cfRule type="cellIs" dxfId="146" priority="4" stopIfTrue="1" operator="lessThan">
      <formula>5</formula>
    </cfRule>
    <cfRule type="cellIs" dxfId="145" priority="5" stopIfTrue="1" operator="equal">
      <formula>5</formula>
    </cfRule>
    <cfRule type="cellIs" dxfId="144" priority="6" stopIfTrue="1" operator="greaterThan">
      <formula>5</formula>
    </cfRule>
  </conditionalFormatting>
  <conditionalFormatting sqref="B57:B87">
    <cfRule type="cellIs" dxfId="143" priority="1" stopIfTrue="1" operator="lessThan">
      <formula>5</formula>
    </cfRule>
    <cfRule type="cellIs" dxfId="142" priority="2" stopIfTrue="1" operator="equal">
      <formula>5</formula>
    </cfRule>
    <cfRule type="cellIs" dxfId="141" priority="3" stopIfTrue="1" operator="greaterThan">
      <formula>5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67D47C-14B6-4523-B398-89CB0D13C33B}">
  <dimension ref="A1:M85"/>
  <sheetViews>
    <sheetView tabSelected="1" view="pageBreakPreview" zoomScale="40" zoomScaleNormal="46" zoomScaleSheetLayoutView="40" workbookViewId="0">
      <selection activeCell="F25" sqref="F25"/>
    </sheetView>
  </sheetViews>
  <sheetFormatPr baseColWidth="10" defaultColWidth="11.44140625" defaultRowHeight="36.6" x14ac:dyDescent="0.3"/>
  <cols>
    <col min="1" max="1" width="16.88671875" style="93" bestFit="1" customWidth="1"/>
    <col min="2" max="2" width="39.6640625" style="93" bestFit="1" customWidth="1"/>
    <col min="3" max="3" width="25.44140625" style="93" bestFit="1" customWidth="1"/>
    <col min="4" max="4" width="39.6640625" style="93" bestFit="1" customWidth="1"/>
    <col min="5" max="7" width="49.5546875" style="93" customWidth="1"/>
    <col min="8" max="8" width="49.5546875" style="130" customWidth="1"/>
    <col min="9" max="9" width="49.5546875" style="93" customWidth="1"/>
    <col min="10" max="10" width="24.33203125" style="93" customWidth="1"/>
    <col min="11" max="11" width="11.44140625" style="93"/>
    <col min="12" max="12" width="42.33203125" style="93" bestFit="1" customWidth="1"/>
    <col min="13" max="13" width="29.6640625" style="93" bestFit="1" customWidth="1"/>
    <col min="14" max="16384" width="11.44140625" style="93"/>
  </cols>
  <sheetData>
    <row r="1" spans="1:11" ht="49.5" customHeight="1" thickBot="1" x14ac:dyDescent="0.35">
      <c r="A1" s="87" t="s">
        <v>88</v>
      </c>
      <c r="B1" s="88"/>
      <c r="C1" s="89" t="str">
        <f>"SEMAINE" &amp;" "&amp; _xlfn.ISOWEEKNUM(E2)</f>
        <v>SEMAINE 1</v>
      </c>
      <c r="D1" s="90"/>
      <c r="E1" s="91" t="s">
        <v>89</v>
      </c>
      <c r="F1" s="91" t="s">
        <v>90</v>
      </c>
      <c r="G1" s="91" t="s">
        <v>90</v>
      </c>
      <c r="H1" s="91" t="s">
        <v>91</v>
      </c>
      <c r="I1" s="91" t="s">
        <v>90</v>
      </c>
      <c r="J1" s="92"/>
    </row>
    <row r="2" spans="1:11" ht="29.25" customHeight="1" thickBot="1" x14ac:dyDescent="0.35">
      <c r="A2" s="94" t="s">
        <v>92</v>
      </c>
      <c r="B2" s="94" t="s">
        <v>93</v>
      </c>
      <c r="C2" s="95" t="s">
        <v>94</v>
      </c>
      <c r="D2" s="96" t="s">
        <v>95</v>
      </c>
      <c r="E2" s="97">
        <v>44928</v>
      </c>
      <c r="F2" s="97">
        <f>E2+1</f>
        <v>44929</v>
      </c>
      <c r="G2" s="97">
        <f>F2+1</f>
        <v>44930</v>
      </c>
      <c r="H2" s="97">
        <f>G2+1</f>
        <v>44931</v>
      </c>
      <c r="I2" s="97">
        <f>H2+1</f>
        <v>44932</v>
      </c>
      <c r="J2" s="98" t="s">
        <v>96</v>
      </c>
    </row>
    <row r="3" spans="1:11" ht="24.45" customHeight="1" x14ac:dyDescent="0.3">
      <c r="A3" s="99" t="str">
        <f>IF(B3="","",VLOOKUP(B3,[1]!Tableau1[#Data],5,FALSE))</f>
        <v>Puigrenier</v>
      </c>
      <c r="B3" s="99">
        <v>633</v>
      </c>
      <c r="C3" s="100" t="s">
        <v>60</v>
      </c>
      <c r="D3" s="101" t="s">
        <v>60</v>
      </c>
      <c r="E3" s="102" t="s">
        <v>97</v>
      </c>
      <c r="F3" s="102" t="s">
        <v>28</v>
      </c>
      <c r="G3" s="102" t="s">
        <v>28</v>
      </c>
      <c r="H3" s="102" t="s">
        <v>96</v>
      </c>
      <c r="I3" s="102" t="s">
        <v>28</v>
      </c>
      <c r="J3" s="93">
        <f t="shared" ref="J3:J49" si="0">IF(A3="puigrenier",IF(E3="cp","NA",(COUNTIFS(E3:I3,$J$2))),"")</f>
        <v>1</v>
      </c>
    </row>
    <row r="4" spans="1:11" ht="24.45" customHeight="1" x14ac:dyDescent="0.3">
      <c r="A4" s="99" t="str">
        <f>IF(B4="","",VLOOKUP(B4,[1]!Tableau1[#Data],5,FALSE))</f>
        <v>Puigrenier</v>
      </c>
      <c r="B4" s="99">
        <v>634</v>
      </c>
      <c r="C4" s="103" t="s">
        <v>136</v>
      </c>
      <c r="D4" s="104" t="s">
        <v>136</v>
      </c>
      <c r="E4" s="102" t="s">
        <v>15</v>
      </c>
      <c r="F4" s="102" t="s">
        <v>98</v>
      </c>
      <c r="G4" s="102" t="s">
        <v>98</v>
      </c>
      <c r="H4" s="102" t="s">
        <v>98</v>
      </c>
      <c r="I4" s="102" t="s">
        <v>99</v>
      </c>
      <c r="J4" s="93">
        <f t="shared" si="0"/>
        <v>0</v>
      </c>
      <c r="K4" s="105"/>
    </row>
    <row r="5" spans="1:11" ht="24.45" customHeight="1" x14ac:dyDescent="0.3">
      <c r="A5" s="99" t="str">
        <f>IF(B5="","",VLOOKUP(B5,[1]!Tableau1[#Data],5,FALSE))</f>
        <v>Intérim</v>
      </c>
      <c r="B5" s="99" t="s">
        <v>100</v>
      </c>
      <c r="C5" s="106" t="s">
        <v>69</v>
      </c>
      <c r="D5" s="107" t="s">
        <v>69</v>
      </c>
      <c r="E5" s="102" t="s">
        <v>21</v>
      </c>
      <c r="F5" s="102" t="s">
        <v>21</v>
      </c>
      <c r="G5" s="102" t="s">
        <v>21</v>
      </c>
      <c r="H5" s="102" t="s">
        <v>96</v>
      </c>
      <c r="I5" s="102" t="s">
        <v>21</v>
      </c>
      <c r="J5" s="93" t="str">
        <f t="shared" si="0"/>
        <v/>
      </c>
    </row>
    <row r="6" spans="1:11" ht="24.45" customHeight="1" x14ac:dyDescent="0.3">
      <c r="A6" s="99" t="str">
        <f>IF(B6="","",VLOOKUP(B6,[1]!Tableau1[#Data],5,FALSE))</f>
        <v>Intérim</v>
      </c>
      <c r="B6" s="99" t="s">
        <v>101</v>
      </c>
      <c r="C6" s="106" t="s">
        <v>137</v>
      </c>
      <c r="D6" s="107" t="s">
        <v>137</v>
      </c>
      <c r="E6" s="102" t="s">
        <v>102</v>
      </c>
      <c r="F6" s="102" t="s">
        <v>102</v>
      </c>
      <c r="G6" s="102" t="s">
        <v>102</v>
      </c>
      <c r="H6" s="102" t="s">
        <v>96</v>
      </c>
      <c r="I6" s="102" t="s">
        <v>102</v>
      </c>
      <c r="J6" s="93" t="str">
        <f t="shared" si="0"/>
        <v/>
      </c>
      <c r="K6" s="108"/>
    </row>
    <row r="7" spans="1:11" ht="24.45" customHeight="1" x14ac:dyDescent="0.3">
      <c r="A7" s="99" t="str">
        <f>IF(B7="","",VLOOKUP(B7,[1]!Tableau1[#Data],5,FALSE))</f>
        <v>Puigrenier</v>
      </c>
      <c r="B7" s="99">
        <v>640</v>
      </c>
      <c r="C7" s="103" t="s">
        <v>138</v>
      </c>
      <c r="D7" s="104" t="s">
        <v>138</v>
      </c>
      <c r="E7" s="102" t="s">
        <v>4</v>
      </c>
      <c r="F7" s="102" t="s">
        <v>4</v>
      </c>
      <c r="G7" s="102" t="s">
        <v>4</v>
      </c>
      <c r="H7" s="102" t="s">
        <v>96</v>
      </c>
      <c r="I7" s="102" t="s">
        <v>4</v>
      </c>
      <c r="J7" s="93">
        <f t="shared" si="0"/>
        <v>1</v>
      </c>
      <c r="K7" s="108"/>
    </row>
    <row r="8" spans="1:11" ht="24.45" customHeight="1" x14ac:dyDescent="0.3">
      <c r="A8" s="99" t="str">
        <f>IF(B8="","",VLOOKUP(B8,[1]!Tableau1[#Data],5,FALSE))</f>
        <v>Intérim</v>
      </c>
      <c r="B8" s="99" t="s">
        <v>103</v>
      </c>
      <c r="C8" s="106" t="s">
        <v>139</v>
      </c>
      <c r="D8" s="107" t="s">
        <v>139</v>
      </c>
      <c r="E8" s="102" t="s">
        <v>104</v>
      </c>
      <c r="F8" s="102" t="s">
        <v>105</v>
      </c>
      <c r="G8" s="102" t="s">
        <v>105</v>
      </c>
      <c r="H8" s="102" t="s">
        <v>105</v>
      </c>
      <c r="I8" s="102" t="s">
        <v>106</v>
      </c>
      <c r="J8" s="93" t="str">
        <f t="shared" si="0"/>
        <v/>
      </c>
      <c r="K8" s="108"/>
    </row>
    <row r="9" spans="1:11" ht="24.45" customHeight="1" x14ac:dyDescent="0.3">
      <c r="A9" s="99" t="str">
        <f>IF(B9="","",VLOOKUP(B9,[1]!Tableau1[#Data],5,FALSE))</f>
        <v>Intérim</v>
      </c>
      <c r="B9" s="99" t="s">
        <v>107</v>
      </c>
      <c r="C9" s="106" t="s">
        <v>140</v>
      </c>
      <c r="D9" s="107" t="s">
        <v>140</v>
      </c>
      <c r="E9" s="102" t="s">
        <v>108</v>
      </c>
      <c r="F9" s="102" t="s">
        <v>108</v>
      </c>
      <c r="G9" s="102" t="s">
        <v>108</v>
      </c>
      <c r="H9" s="102" t="s">
        <v>108</v>
      </c>
      <c r="I9" s="102" t="s">
        <v>106</v>
      </c>
      <c r="J9" s="93" t="str">
        <f t="shared" si="0"/>
        <v/>
      </c>
      <c r="K9" s="108"/>
    </row>
    <row r="10" spans="1:11" ht="24.45" customHeight="1" x14ac:dyDescent="0.3">
      <c r="A10" s="99" t="str">
        <f>IF(B10="","",VLOOKUP(B10,[1]!Tableau1[#Data],5,FALSE))</f>
        <v>Puigrenier</v>
      </c>
      <c r="B10" s="99">
        <v>635</v>
      </c>
      <c r="C10" s="103" t="s">
        <v>59</v>
      </c>
      <c r="D10" s="104" t="s">
        <v>59</v>
      </c>
      <c r="E10" s="102" t="s">
        <v>109</v>
      </c>
      <c r="F10" s="102" t="s">
        <v>96</v>
      </c>
      <c r="G10" s="102" t="s">
        <v>96</v>
      </c>
      <c r="H10" s="102" t="s">
        <v>96</v>
      </c>
      <c r="I10" s="102" t="s">
        <v>96</v>
      </c>
      <c r="J10" s="93">
        <f t="shared" si="0"/>
        <v>4</v>
      </c>
      <c r="K10" s="108"/>
    </row>
    <row r="11" spans="1:11" ht="24.45" customHeight="1" x14ac:dyDescent="0.3">
      <c r="A11" s="99" t="str">
        <f>IF(B11="","",VLOOKUP(B11,[1]!Tableau1[#Data],5,FALSE))</f>
        <v>Puigrenier</v>
      </c>
      <c r="B11" s="99">
        <v>259</v>
      </c>
      <c r="C11" s="103" t="s">
        <v>141</v>
      </c>
      <c r="D11" s="104" t="s">
        <v>141</v>
      </c>
      <c r="E11" s="102" t="s">
        <v>110</v>
      </c>
      <c r="F11" s="102" t="s">
        <v>110</v>
      </c>
      <c r="G11" s="102" t="s">
        <v>110</v>
      </c>
      <c r="H11" s="102" t="s">
        <v>110</v>
      </c>
      <c r="I11" s="102" t="s">
        <v>110</v>
      </c>
      <c r="J11" s="93" t="str">
        <f t="shared" si="0"/>
        <v>NA</v>
      </c>
    </row>
    <row r="12" spans="1:11" ht="24.45" customHeight="1" x14ac:dyDescent="0.3">
      <c r="A12" s="99" t="str">
        <f>IF(B12="","",VLOOKUP(B12,[1]!Tableau1[#Data],5,FALSE))</f>
        <v>Puigrenier</v>
      </c>
      <c r="B12" s="99">
        <v>400</v>
      </c>
      <c r="C12" s="103" t="s">
        <v>53</v>
      </c>
      <c r="D12" s="104" t="s">
        <v>53</v>
      </c>
      <c r="E12" s="102" t="s">
        <v>3</v>
      </c>
      <c r="F12" s="102" t="s">
        <v>3</v>
      </c>
      <c r="G12" s="102" t="s">
        <v>3</v>
      </c>
      <c r="H12" s="102" t="s">
        <v>96</v>
      </c>
      <c r="I12" s="102" t="s">
        <v>3</v>
      </c>
      <c r="J12" s="93">
        <f t="shared" si="0"/>
        <v>1</v>
      </c>
    </row>
    <row r="13" spans="1:11" ht="24.45" customHeight="1" x14ac:dyDescent="0.3">
      <c r="A13" s="99" t="str">
        <f>IF(B13="","",VLOOKUP(B13,[1]!Tableau1[#Data],5,FALSE))</f>
        <v>Puigrenier</v>
      </c>
      <c r="B13" s="99">
        <v>262</v>
      </c>
      <c r="C13" s="103" t="s">
        <v>142</v>
      </c>
      <c r="D13" s="104" t="s">
        <v>142</v>
      </c>
      <c r="E13" s="102" t="s">
        <v>111</v>
      </c>
      <c r="F13" s="102" t="s">
        <v>111</v>
      </c>
      <c r="G13" s="102" t="s">
        <v>111</v>
      </c>
      <c r="H13" s="102" t="s">
        <v>96</v>
      </c>
      <c r="I13" s="102" t="s">
        <v>111</v>
      </c>
      <c r="J13" s="93">
        <f t="shared" si="0"/>
        <v>1</v>
      </c>
      <c r="K13" s="109"/>
    </row>
    <row r="14" spans="1:11" ht="24.45" customHeight="1" x14ac:dyDescent="0.3">
      <c r="A14" s="99" t="str">
        <f>IF(B14="","",VLOOKUP(B14,[1]!Tableau1[#Data],5,FALSE))</f>
        <v>Puigrenier</v>
      </c>
      <c r="B14" s="99">
        <v>287</v>
      </c>
      <c r="C14" s="103" t="s">
        <v>143</v>
      </c>
      <c r="D14" s="104" t="s">
        <v>143</v>
      </c>
      <c r="E14" s="102" t="s">
        <v>110</v>
      </c>
      <c r="F14" s="102" t="s">
        <v>110</v>
      </c>
      <c r="G14" s="102" t="s">
        <v>110</v>
      </c>
      <c r="H14" s="102" t="s">
        <v>110</v>
      </c>
      <c r="I14" s="102" t="s">
        <v>110</v>
      </c>
      <c r="J14" s="93" t="str">
        <f t="shared" si="0"/>
        <v>NA</v>
      </c>
      <c r="K14" s="108"/>
    </row>
    <row r="15" spans="1:11" ht="24.45" customHeight="1" x14ac:dyDescent="0.3">
      <c r="A15" s="99" t="str">
        <f>IF(B15="","",VLOOKUP(B15,[1]!Tableau1[#Data],5,FALSE))</f>
        <v>Puigrenier</v>
      </c>
      <c r="B15" s="99">
        <v>260</v>
      </c>
      <c r="C15" s="103" t="s">
        <v>144</v>
      </c>
      <c r="D15" s="104" t="s">
        <v>144</v>
      </c>
      <c r="E15" s="102" t="s">
        <v>110</v>
      </c>
      <c r="F15" s="102" t="s">
        <v>110</v>
      </c>
      <c r="G15" s="102" t="s">
        <v>110</v>
      </c>
      <c r="H15" s="102" t="s">
        <v>110</v>
      </c>
      <c r="I15" s="102" t="s">
        <v>110</v>
      </c>
      <c r="J15" s="93" t="str">
        <f t="shared" si="0"/>
        <v>NA</v>
      </c>
      <c r="K15" s="108"/>
    </row>
    <row r="16" spans="1:11" ht="24.45" customHeight="1" x14ac:dyDescent="0.3">
      <c r="A16" s="99" t="str">
        <f>IF(B16="","",VLOOKUP(B16,[1]!Tableau1[#Data],5,FALSE))</f>
        <v>Puigrenier</v>
      </c>
      <c r="B16" s="99">
        <v>300</v>
      </c>
      <c r="C16" s="103" t="s">
        <v>145</v>
      </c>
      <c r="D16" s="104" t="s">
        <v>145</v>
      </c>
      <c r="E16" s="102" t="s">
        <v>110</v>
      </c>
      <c r="F16" s="102" t="s">
        <v>112</v>
      </c>
      <c r="G16" s="102" t="s">
        <v>112</v>
      </c>
      <c r="H16" s="102" t="s">
        <v>96</v>
      </c>
      <c r="I16" s="102" t="s">
        <v>112</v>
      </c>
      <c r="J16" s="93" t="str">
        <f t="shared" si="0"/>
        <v>NA</v>
      </c>
      <c r="K16" s="108"/>
    </row>
    <row r="17" spans="1:13" ht="24.45" customHeight="1" x14ac:dyDescent="0.3">
      <c r="A17" s="99" t="str">
        <f>IF(B17="","",VLOOKUP(B17,[1]!Tableau1[#Data],5,FALSE))</f>
        <v>Intérim</v>
      </c>
      <c r="B17" s="99" t="s">
        <v>113</v>
      </c>
      <c r="C17" s="106" t="s">
        <v>146</v>
      </c>
      <c r="D17" s="107" t="s">
        <v>146</v>
      </c>
      <c r="E17" s="102" t="s">
        <v>22</v>
      </c>
      <c r="F17" s="102" t="s">
        <v>22</v>
      </c>
      <c r="G17" s="102" t="s">
        <v>22</v>
      </c>
      <c r="H17" s="102" t="s">
        <v>106</v>
      </c>
      <c r="I17" s="102" t="s">
        <v>22</v>
      </c>
      <c r="J17" s="93" t="str">
        <f t="shared" si="0"/>
        <v/>
      </c>
      <c r="K17" s="108"/>
    </row>
    <row r="18" spans="1:13" ht="24.45" customHeight="1" x14ac:dyDescent="0.3">
      <c r="A18" s="99" t="str">
        <f>IF(B18="","",VLOOKUP(B18,[1]!Tableau1[#Data],5,FALSE))</f>
        <v>Puigrenier</v>
      </c>
      <c r="B18" s="99">
        <v>286</v>
      </c>
      <c r="C18" s="103" t="s">
        <v>147</v>
      </c>
      <c r="D18" s="104" t="s">
        <v>147</v>
      </c>
      <c r="E18" s="102" t="s">
        <v>114</v>
      </c>
      <c r="F18" s="102" t="s">
        <v>114</v>
      </c>
      <c r="G18" s="102" t="s">
        <v>114</v>
      </c>
      <c r="H18" s="102" t="s">
        <v>96</v>
      </c>
      <c r="I18" s="102" t="s">
        <v>114</v>
      </c>
      <c r="J18" s="93">
        <f t="shared" si="0"/>
        <v>1</v>
      </c>
    </row>
    <row r="19" spans="1:13" ht="24" customHeight="1" x14ac:dyDescent="0.3">
      <c r="A19" s="99" t="str">
        <f>IF(B19="","",VLOOKUP(B19,[1]!Tableau1[#Data],5,FALSE))</f>
        <v>TACHERONS</v>
      </c>
      <c r="B19" s="99" t="s">
        <v>115</v>
      </c>
      <c r="C19" s="110" t="s">
        <v>148</v>
      </c>
      <c r="D19" s="111" t="s">
        <v>148</v>
      </c>
      <c r="E19" s="102" t="s">
        <v>116</v>
      </c>
      <c r="F19" s="102" t="s">
        <v>116</v>
      </c>
      <c r="G19" s="102" t="s">
        <v>116</v>
      </c>
      <c r="H19" s="102" t="s">
        <v>96</v>
      </c>
      <c r="I19" s="102" t="s">
        <v>116</v>
      </c>
      <c r="J19" s="93" t="str">
        <f t="shared" si="0"/>
        <v/>
      </c>
    </row>
    <row r="20" spans="1:13" ht="24.45" customHeight="1" x14ac:dyDescent="0.3">
      <c r="A20" s="99" t="str">
        <f>IF(B20="","",VLOOKUP(B20,[1]!Tableau1[#Data],5,FALSE))</f>
        <v>Intérim</v>
      </c>
      <c r="B20" s="99" t="s">
        <v>117</v>
      </c>
      <c r="C20" s="106" t="s">
        <v>149</v>
      </c>
      <c r="D20" s="107" t="s">
        <v>149</v>
      </c>
      <c r="E20" s="102" t="s">
        <v>20</v>
      </c>
      <c r="F20" s="102" t="s">
        <v>20</v>
      </c>
      <c r="G20" s="102" t="s">
        <v>20</v>
      </c>
      <c r="H20" s="102" t="s">
        <v>96</v>
      </c>
      <c r="I20" s="102" t="s">
        <v>20</v>
      </c>
      <c r="J20" s="93" t="str">
        <f t="shared" si="0"/>
        <v/>
      </c>
    </row>
    <row r="21" spans="1:13" ht="24.45" customHeight="1" x14ac:dyDescent="0.3">
      <c r="A21" s="99" t="str">
        <f>IF(B21="","",VLOOKUP(B21,[1]!Tableau1[#Data],5,FALSE))</f>
        <v>Intérim</v>
      </c>
      <c r="B21" s="99" t="s">
        <v>118</v>
      </c>
      <c r="C21" s="106" t="s">
        <v>150</v>
      </c>
      <c r="D21" s="107" t="s">
        <v>150</v>
      </c>
      <c r="E21" s="102" t="s">
        <v>106</v>
      </c>
      <c r="F21" s="102" t="s">
        <v>15</v>
      </c>
      <c r="G21" s="102" t="s">
        <v>15</v>
      </c>
      <c r="H21" s="102" t="s">
        <v>96</v>
      </c>
      <c r="I21" s="102" t="s">
        <v>15</v>
      </c>
      <c r="J21" s="93" t="str">
        <f t="shared" si="0"/>
        <v/>
      </c>
      <c r="K21" s="108"/>
    </row>
    <row r="22" spans="1:13" ht="24.45" customHeight="1" x14ac:dyDescent="0.3">
      <c r="A22" s="99" t="str">
        <f>IF(B22="","",VLOOKUP(B22,[1]!Tableau1[#Data],5,FALSE))</f>
        <v>Intérim</v>
      </c>
      <c r="B22" s="99" t="s">
        <v>119</v>
      </c>
      <c r="C22" s="106" t="s">
        <v>151</v>
      </c>
      <c r="D22" s="107" t="s">
        <v>151</v>
      </c>
      <c r="E22" s="102" t="s">
        <v>120</v>
      </c>
      <c r="F22" s="102" t="s">
        <v>120</v>
      </c>
      <c r="G22" s="102" t="s">
        <v>120</v>
      </c>
      <c r="H22" s="102" t="s">
        <v>120</v>
      </c>
      <c r="I22" s="102" t="s">
        <v>120</v>
      </c>
      <c r="K22" s="108"/>
    </row>
    <row r="23" spans="1:13" s="109" customFormat="1" ht="24.45" customHeight="1" x14ac:dyDescent="0.3">
      <c r="A23" s="99" t="str">
        <f>IF(B23="","",VLOOKUP(B23,[1]!Tableau1[#Data],5,FALSE))</f>
        <v>Intérim</v>
      </c>
      <c r="B23" s="99" t="s">
        <v>121</v>
      </c>
      <c r="C23" s="106" t="s">
        <v>152</v>
      </c>
      <c r="D23" s="107" t="s">
        <v>152</v>
      </c>
      <c r="E23" s="102" t="s">
        <v>106</v>
      </c>
      <c r="F23" s="102" t="s">
        <v>106</v>
      </c>
      <c r="G23" s="102" t="s">
        <v>106</v>
      </c>
      <c r="H23" s="102" t="s">
        <v>106</v>
      </c>
      <c r="I23" s="102" t="s">
        <v>106</v>
      </c>
      <c r="J23" s="93" t="str">
        <f t="shared" si="0"/>
        <v/>
      </c>
      <c r="K23" s="93"/>
      <c r="L23" s="93"/>
    </row>
    <row r="24" spans="1:13" ht="24.45" customHeight="1" x14ac:dyDescent="0.3">
      <c r="A24" s="99" t="str">
        <f>IF(B24="","",VLOOKUP(B24,[1]!Tableau1[#Data],5,FALSE))</f>
        <v>Intérim</v>
      </c>
      <c r="B24" s="99" t="s">
        <v>122</v>
      </c>
      <c r="C24" s="106" t="s">
        <v>73</v>
      </c>
      <c r="D24" s="107" t="s">
        <v>73</v>
      </c>
      <c r="E24" s="102" t="s">
        <v>123</v>
      </c>
      <c r="F24" s="102" t="s">
        <v>123</v>
      </c>
      <c r="G24" s="102" t="s">
        <v>123</v>
      </c>
      <c r="H24" s="102" t="s">
        <v>96</v>
      </c>
      <c r="I24" s="102" t="s">
        <v>123</v>
      </c>
      <c r="J24" s="93" t="str">
        <f t="shared" si="0"/>
        <v/>
      </c>
    </row>
    <row r="25" spans="1:13" ht="24.45" customHeight="1" x14ac:dyDescent="0.3">
      <c r="A25" s="99" t="str">
        <f>IF(B25="","",VLOOKUP(B25,[1]!Tableau1[#Data],5,FALSE))</f>
        <v>Intérim</v>
      </c>
      <c r="B25" s="99" t="s">
        <v>124</v>
      </c>
      <c r="C25" s="106" t="s">
        <v>153</v>
      </c>
      <c r="D25" s="107" t="s">
        <v>153</v>
      </c>
      <c r="E25" s="102" t="s">
        <v>28</v>
      </c>
      <c r="F25" s="102" t="s">
        <v>97</v>
      </c>
      <c r="G25" s="102" t="s">
        <v>106</v>
      </c>
      <c r="H25" s="102" t="s">
        <v>106</v>
      </c>
      <c r="I25" s="102" t="s">
        <v>106</v>
      </c>
      <c r="J25" s="93" t="str">
        <f t="shared" si="0"/>
        <v/>
      </c>
      <c r="K25" s="108"/>
    </row>
    <row r="26" spans="1:13" ht="24.45" customHeight="1" x14ac:dyDescent="0.3">
      <c r="A26" s="99" t="str">
        <f>IF(B26="","",VLOOKUP(B26,[1]!Tableau1[#Data],5,FALSE))</f>
        <v>Puigrenier</v>
      </c>
      <c r="B26" s="99">
        <v>649</v>
      </c>
      <c r="C26" s="103" t="s">
        <v>154</v>
      </c>
      <c r="D26" s="104" t="s">
        <v>154</v>
      </c>
      <c r="E26" s="102" t="s">
        <v>13</v>
      </c>
      <c r="F26" s="102" t="s">
        <v>13</v>
      </c>
      <c r="G26" s="102" t="s">
        <v>13</v>
      </c>
      <c r="H26" s="102" t="s">
        <v>96</v>
      </c>
      <c r="I26" s="102" t="s">
        <v>13</v>
      </c>
      <c r="J26" s="93">
        <f t="shared" si="0"/>
        <v>1</v>
      </c>
      <c r="K26" s="108"/>
    </row>
    <row r="27" spans="1:13" ht="24.45" customHeight="1" x14ac:dyDescent="0.3">
      <c r="A27" s="99" t="str">
        <f>IF(B27="","",VLOOKUP(B27,[1]!Tableau1[#Data],5,FALSE))</f>
        <v>TACHERONS</v>
      </c>
      <c r="B27" s="99" t="s">
        <v>125</v>
      </c>
      <c r="C27" s="110" t="s">
        <v>155</v>
      </c>
      <c r="D27" s="111" t="s">
        <v>155</v>
      </c>
      <c r="E27" s="102" t="s">
        <v>6</v>
      </c>
      <c r="F27" s="102" t="s">
        <v>6</v>
      </c>
      <c r="G27" s="102" t="s">
        <v>6</v>
      </c>
      <c r="H27" s="102" t="s">
        <v>96</v>
      </c>
      <c r="I27" s="102" t="s">
        <v>6</v>
      </c>
      <c r="J27" s="93" t="str">
        <f t="shared" si="0"/>
        <v/>
      </c>
    </row>
    <row r="28" spans="1:13" ht="24.45" customHeight="1" x14ac:dyDescent="0.3">
      <c r="A28" s="99" t="str">
        <f>IF(B28="","",VLOOKUP(B28,[1]!Tableau1[#Data],5,FALSE))</f>
        <v>Puigrenier</v>
      </c>
      <c r="B28" s="99">
        <v>407</v>
      </c>
      <c r="C28" s="103" t="s">
        <v>156</v>
      </c>
      <c r="D28" s="104" t="s">
        <v>156</v>
      </c>
      <c r="E28" s="102" t="s">
        <v>12</v>
      </c>
      <c r="F28" s="102" t="s">
        <v>12</v>
      </c>
      <c r="G28" s="102" t="s">
        <v>12</v>
      </c>
      <c r="H28" s="102" t="s">
        <v>96</v>
      </c>
      <c r="I28" s="102" t="s">
        <v>12</v>
      </c>
      <c r="J28" s="93">
        <f t="shared" si="0"/>
        <v>1</v>
      </c>
      <c r="K28" s="112"/>
    </row>
    <row r="29" spans="1:13" ht="24.45" customHeight="1" x14ac:dyDescent="0.3">
      <c r="A29" s="99" t="str">
        <f>IF(B29="","",VLOOKUP(B29,[1]!Tableau1[#Data],5,FALSE))</f>
        <v>Puigrenier</v>
      </c>
      <c r="B29" s="99">
        <v>571</v>
      </c>
      <c r="C29" s="103" t="s">
        <v>65</v>
      </c>
      <c r="D29" s="104" t="s">
        <v>65</v>
      </c>
      <c r="E29" s="102" t="s">
        <v>126</v>
      </c>
      <c r="F29" s="102" t="s">
        <v>126</v>
      </c>
      <c r="G29" s="102" t="s">
        <v>126</v>
      </c>
      <c r="H29" s="102" t="s">
        <v>96</v>
      </c>
      <c r="I29" s="102" t="s">
        <v>126</v>
      </c>
      <c r="J29" s="93">
        <f t="shared" si="0"/>
        <v>1</v>
      </c>
      <c r="K29" s="105"/>
    </row>
    <row r="30" spans="1:13" ht="24.45" customHeight="1" x14ac:dyDescent="0.3">
      <c r="A30" s="99" t="str">
        <f>IF(B30="","",VLOOKUP(B30,[1]!Tableau1[#Data],5,FALSE))</f>
        <v>Puigrenier</v>
      </c>
      <c r="B30" s="99">
        <v>506</v>
      </c>
      <c r="C30" s="103" t="s">
        <v>66</v>
      </c>
      <c r="D30" s="104" t="s">
        <v>66</v>
      </c>
      <c r="E30" s="102" t="s">
        <v>23</v>
      </c>
      <c r="F30" s="102" t="s">
        <v>23</v>
      </c>
      <c r="G30" s="102" t="s">
        <v>23</v>
      </c>
      <c r="H30" s="102" t="s">
        <v>96</v>
      </c>
      <c r="I30" s="102" t="s">
        <v>23</v>
      </c>
      <c r="J30" s="93">
        <f t="shared" si="0"/>
        <v>1</v>
      </c>
      <c r="M30" s="113"/>
    </row>
    <row r="31" spans="1:13" ht="24.45" customHeight="1" x14ac:dyDescent="0.3">
      <c r="A31" s="99" t="str">
        <f>IF(B31="","",VLOOKUP(B31,[1]!Tableau1[#Data],5,FALSE))</f>
        <v>Puigrenier</v>
      </c>
      <c r="B31" s="99">
        <v>275</v>
      </c>
      <c r="C31" s="103" t="s">
        <v>157</v>
      </c>
      <c r="D31" s="104" t="s">
        <v>157</v>
      </c>
      <c r="E31" s="102" t="s">
        <v>112</v>
      </c>
      <c r="F31" s="102" t="s">
        <v>127</v>
      </c>
      <c r="G31" s="102" t="s">
        <v>97</v>
      </c>
      <c r="H31" s="102" t="s">
        <v>96</v>
      </c>
      <c r="I31" s="102" t="s">
        <v>27</v>
      </c>
      <c r="J31" s="93">
        <f t="shared" si="0"/>
        <v>1</v>
      </c>
      <c r="K31" s="108"/>
      <c r="M31" s="113"/>
    </row>
    <row r="32" spans="1:13" ht="24.45" customHeight="1" x14ac:dyDescent="0.3">
      <c r="A32" s="99" t="str">
        <f>IF(B32="","",VLOOKUP(B32,[1]!Tableau1[#Data],5,FALSE))</f>
        <v>Intérim</v>
      </c>
      <c r="B32" s="99" t="s">
        <v>128</v>
      </c>
      <c r="C32" s="106" t="s">
        <v>77</v>
      </c>
      <c r="D32" s="107" t="s">
        <v>77</v>
      </c>
      <c r="E32" s="102" t="s">
        <v>99</v>
      </c>
      <c r="F32" s="102" t="s">
        <v>129</v>
      </c>
      <c r="G32" s="102" t="s">
        <v>129</v>
      </c>
      <c r="H32" s="102" t="s">
        <v>96</v>
      </c>
      <c r="I32" s="102" t="s">
        <v>106</v>
      </c>
      <c r="J32" s="93" t="str">
        <f t="shared" si="0"/>
        <v/>
      </c>
    </row>
    <row r="33" spans="1:11" ht="24.45" customHeight="1" x14ac:dyDescent="0.3">
      <c r="A33" s="99" t="str">
        <f>IF(B33="","",VLOOKUP(B33,[1]!Tableau1[#Data],5,FALSE))</f>
        <v>Puigrenier</v>
      </c>
      <c r="B33" s="99">
        <v>255</v>
      </c>
      <c r="C33" s="103" t="s">
        <v>158</v>
      </c>
      <c r="D33" s="104" t="s">
        <v>158</v>
      </c>
      <c r="E33" s="102" t="s">
        <v>2</v>
      </c>
      <c r="F33" s="102" t="s">
        <v>2</v>
      </c>
      <c r="G33" s="102" t="s">
        <v>2</v>
      </c>
      <c r="H33" s="102" t="s">
        <v>96</v>
      </c>
      <c r="I33" s="102" t="s">
        <v>2</v>
      </c>
      <c r="J33" s="93">
        <f t="shared" si="0"/>
        <v>1</v>
      </c>
    </row>
    <row r="34" spans="1:11" ht="24" customHeight="1" x14ac:dyDescent="0.3">
      <c r="A34" s="99" t="str">
        <f>IF(B34="","",VLOOKUP(B34,[1]!Tableau1[#Data],5,FALSE))</f>
        <v>Puigrenier</v>
      </c>
      <c r="B34" s="99">
        <v>285</v>
      </c>
      <c r="C34" s="103" t="s">
        <v>159</v>
      </c>
      <c r="D34" s="104" t="s">
        <v>159</v>
      </c>
      <c r="E34" s="102" t="s">
        <v>129</v>
      </c>
      <c r="F34" s="102" t="s">
        <v>99</v>
      </c>
      <c r="G34" s="102" t="s">
        <v>99</v>
      </c>
      <c r="H34" s="102" t="s">
        <v>96</v>
      </c>
      <c r="I34" s="102" t="s">
        <v>97</v>
      </c>
      <c r="J34" s="93">
        <f t="shared" si="0"/>
        <v>1</v>
      </c>
      <c r="K34" s="108"/>
    </row>
    <row r="35" spans="1:11" ht="24" customHeight="1" x14ac:dyDescent="0.3">
      <c r="A35" s="99" t="str">
        <f>IF(B35="","",VLOOKUP(B35,[1]!Tableau1[#Data],5,FALSE))</f>
        <v>Puigrenier</v>
      </c>
      <c r="B35" s="99">
        <v>493</v>
      </c>
      <c r="C35" s="103" t="s">
        <v>160</v>
      </c>
      <c r="D35" s="104" t="s">
        <v>160</v>
      </c>
      <c r="E35" s="102" t="s">
        <v>110</v>
      </c>
      <c r="F35" s="102" t="s">
        <v>110</v>
      </c>
      <c r="G35" s="102" t="s">
        <v>110</v>
      </c>
      <c r="H35" s="102" t="s">
        <v>110</v>
      </c>
      <c r="I35" s="102" t="s">
        <v>110</v>
      </c>
      <c r="J35" s="93" t="str">
        <f t="shared" si="0"/>
        <v>NA</v>
      </c>
    </row>
    <row r="36" spans="1:11" ht="24.45" customHeight="1" x14ac:dyDescent="0.3">
      <c r="A36" s="99" t="str">
        <f>IF(B36="","",VLOOKUP(B36,[1]!Tableau1[#Data],5,FALSE))</f>
        <v>Puigrenier</v>
      </c>
      <c r="B36" s="99">
        <v>636</v>
      </c>
      <c r="C36" s="103" t="s">
        <v>161</v>
      </c>
      <c r="D36" s="104" t="s">
        <v>161</v>
      </c>
      <c r="E36" s="102" t="s">
        <v>19</v>
      </c>
      <c r="F36" s="102" t="s">
        <v>19</v>
      </c>
      <c r="G36" s="102" t="s">
        <v>19</v>
      </c>
      <c r="H36" s="102" t="s">
        <v>96</v>
      </c>
      <c r="I36" s="102" t="s">
        <v>19</v>
      </c>
      <c r="J36" s="93">
        <f t="shared" si="0"/>
        <v>1</v>
      </c>
    </row>
    <row r="37" spans="1:11" ht="24" customHeight="1" x14ac:dyDescent="0.3">
      <c r="A37" s="99" t="str">
        <f>IF(B37="","",VLOOKUP(B37,[1]!Tableau1[#Data],5,FALSE))</f>
        <v>Puigrenier</v>
      </c>
      <c r="B37" s="99">
        <v>296</v>
      </c>
      <c r="C37" s="103" t="s">
        <v>162</v>
      </c>
      <c r="D37" s="104" t="s">
        <v>162</v>
      </c>
      <c r="E37" s="102" t="s">
        <v>110</v>
      </c>
      <c r="F37" s="102" t="s">
        <v>110</v>
      </c>
      <c r="G37" s="102" t="s">
        <v>110</v>
      </c>
      <c r="H37" s="102" t="s">
        <v>110</v>
      </c>
      <c r="I37" s="102" t="s">
        <v>110</v>
      </c>
      <c r="J37" s="93" t="str">
        <f t="shared" si="0"/>
        <v>NA</v>
      </c>
      <c r="K37" s="112"/>
    </row>
    <row r="38" spans="1:11" ht="24.45" customHeight="1" x14ac:dyDescent="0.3">
      <c r="A38" s="99" t="str">
        <f>IF(B38="","",VLOOKUP(B38,[1]!Tableau1[#Data],5,FALSE))</f>
        <v>Puigrenier</v>
      </c>
      <c r="B38" s="99">
        <v>256</v>
      </c>
      <c r="C38" s="103" t="s">
        <v>163</v>
      </c>
      <c r="D38" s="104" t="s">
        <v>163</v>
      </c>
      <c r="E38" s="102" t="s">
        <v>98</v>
      </c>
      <c r="F38" s="102" t="s">
        <v>98</v>
      </c>
      <c r="G38" s="102" t="s">
        <v>98</v>
      </c>
      <c r="H38" s="102" t="s">
        <v>96</v>
      </c>
      <c r="I38" s="102" t="s">
        <v>98</v>
      </c>
      <c r="J38" s="93">
        <f t="shared" si="0"/>
        <v>1</v>
      </c>
    </row>
    <row r="39" spans="1:11" ht="24" customHeight="1" x14ac:dyDescent="0.3">
      <c r="A39" s="99" t="str">
        <f>IF(B39="","",VLOOKUP(B39,[1]!Tableau1[#Data],5,FALSE))</f>
        <v>Puigrenier</v>
      </c>
      <c r="B39" s="99">
        <v>644</v>
      </c>
      <c r="C39" s="103" t="s">
        <v>55</v>
      </c>
      <c r="D39" s="104" t="s">
        <v>55</v>
      </c>
      <c r="E39" s="102" t="s">
        <v>17</v>
      </c>
      <c r="F39" s="102" t="s">
        <v>17</v>
      </c>
      <c r="G39" s="102" t="s">
        <v>27</v>
      </c>
      <c r="H39" s="102" t="s">
        <v>96</v>
      </c>
      <c r="I39" s="102" t="s">
        <v>17</v>
      </c>
      <c r="J39" s="93">
        <f t="shared" si="0"/>
        <v>1</v>
      </c>
      <c r="K39" s="105"/>
    </row>
    <row r="40" spans="1:11" ht="24.45" customHeight="1" x14ac:dyDescent="0.3">
      <c r="A40" s="99" t="str">
        <f>IF(B40="","",VLOOKUP(B40,[1]!Tableau1[#Data],5,FALSE))</f>
        <v>TACHERONS</v>
      </c>
      <c r="B40" s="99" t="s">
        <v>130</v>
      </c>
      <c r="C40" s="110" t="s">
        <v>164</v>
      </c>
      <c r="D40" s="111" t="s">
        <v>164</v>
      </c>
      <c r="E40" s="102" t="s">
        <v>7</v>
      </c>
      <c r="F40" s="102" t="s">
        <v>7</v>
      </c>
      <c r="G40" s="102" t="s">
        <v>7</v>
      </c>
      <c r="H40" s="102" t="s">
        <v>96</v>
      </c>
      <c r="I40" s="102" t="s">
        <v>7</v>
      </c>
      <c r="J40" s="93" t="str">
        <f t="shared" si="0"/>
        <v/>
      </c>
      <c r="K40" s="108"/>
    </row>
    <row r="41" spans="1:11" ht="24.45" customHeight="1" x14ac:dyDescent="0.3">
      <c r="A41" s="99" t="str">
        <f>IF(B41="","",VLOOKUP(B41,[1]!Tableau1[#Data],5,FALSE))</f>
        <v>Puigrenier</v>
      </c>
      <c r="B41" s="99">
        <v>670</v>
      </c>
      <c r="C41" s="103" t="s">
        <v>165</v>
      </c>
      <c r="D41" s="104" t="s">
        <v>165</v>
      </c>
      <c r="E41" s="102" t="s">
        <v>96</v>
      </c>
      <c r="F41" s="102" t="s">
        <v>104</v>
      </c>
      <c r="G41" s="102" t="s">
        <v>104</v>
      </c>
      <c r="H41" s="102" t="s">
        <v>96</v>
      </c>
      <c r="I41" s="102" t="s">
        <v>104</v>
      </c>
      <c r="J41" s="93">
        <f t="shared" si="0"/>
        <v>2</v>
      </c>
    </row>
    <row r="42" spans="1:11" ht="24.45" customHeight="1" x14ac:dyDescent="0.3">
      <c r="A42" s="99" t="str">
        <f>IF(B42="","",VLOOKUP(B42,[1]!Tableau1[#Data],5,FALSE))</f>
        <v>Puigrenier</v>
      </c>
      <c r="B42" s="99">
        <v>271</v>
      </c>
      <c r="C42" s="103" t="s">
        <v>166</v>
      </c>
      <c r="D42" s="104" t="s">
        <v>166</v>
      </c>
      <c r="E42" s="102" t="s">
        <v>11</v>
      </c>
      <c r="F42" s="102" t="s">
        <v>11</v>
      </c>
      <c r="G42" s="102" t="s">
        <v>11</v>
      </c>
      <c r="H42" s="102" t="s">
        <v>96</v>
      </c>
      <c r="I42" s="102" t="s">
        <v>11</v>
      </c>
      <c r="J42" s="93">
        <f t="shared" si="0"/>
        <v>1</v>
      </c>
      <c r="K42" s="108"/>
    </row>
    <row r="43" spans="1:11" ht="24.45" customHeight="1" x14ac:dyDescent="0.3">
      <c r="A43" s="99" t="str">
        <f>IF(B43="","",VLOOKUP(B43,[1]!Tableau1[#Data],5,FALSE))</f>
        <v>Intérim</v>
      </c>
      <c r="B43" s="99" t="s">
        <v>131</v>
      </c>
      <c r="C43" s="106" t="s">
        <v>76</v>
      </c>
      <c r="D43" s="107" t="s">
        <v>76</v>
      </c>
      <c r="E43" s="102" t="s">
        <v>14</v>
      </c>
      <c r="F43" s="102" t="s">
        <v>14</v>
      </c>
      <c r="G43" s="102" t="s">
        <v>14</v>
      </c>
      <c r="H43" s="102" t="s">
        <v>96</v>
      </c>
      <c r="I43" s="102" t="s">
        <v>14</v>
      </c>
      <c r="J43" s="93" t="str">
        <f t="shared" si="0"/>
        <v/>
      </c>
      <c r="K43" s="109"/>
    </row>
    <row r="44" spans="1:11" ht="24.45" customHeight="1" x14ac:dyDescent="0.3">
      <c r="A44" s="99" t="str">
        <f>IF(B44="","",VLOOKUP(B44,[1]!Tableau1[#Data],5,FALSE))</f>
        <v>Puigrenier</v>
      </c>
      <c r="B44" s="99">
        <v>646</v>
      </c>
      <c r="C44" s="103" t="s">
        <v>62</v>
      </c>
      <c r="D44" s="104" t="s">
        <v>62</v>
      </c>
      <c r="E44" s="102" t="s">
        <v>127</v>
      </c>
      <c r="F44" s="102" t="s">
        <v>27</v>
      </c>
      <c r="G44" s="102" t="s">
        <v>127</v>
      </c>
      <c r="H44" s="102" t="s">
        <v>96</v>
      </c>
      <c r="I44" s="102" t="s">
        <v>127</v>
      </c>
      <c r="J44" s="93">
        <f t="shared" si="0"/>
        <v>1</v>
      </c>
      <c r="K44" s="105"/>
    </row>
    <row r="45" spans="1:11" s="109" customFormat="1" ht="24.45" customHeight="1" x14ac:dyDescent="0.3">
      <c r="A45" s="99" t="str">
        <f>IF(B45="","",VLOOKUP(B45,[1]!Tableau1[#Data],5,FALSE))</f>
        <v>Puigrenier</v>
      </c>
      <c r="B45" s="99">
        <v>284</v>
      </c>
      <c r="C45" s="103" t="s">
        <v>167</v>
      </c>
      <c r="D45" s="104" t="s">
        <v>167</v>
      </c>
      <c r="E45" s="102" t="s">
        <v>110</v>
      </c>
      <c r="F45" s="102" t="s">
        <v>109</v>
      </c>
      <c r="G45" s="102" t="s">
        <v>109</v>
      </c>
      <c r="H45" s="102" t="s">
        <v>96</v>
      </c>
      <c r="I45" s="102" t="s">
        <v>109</v>
      </c>
      <c r="J45" s="93" t="str">
        <f t="shared" si="0"/>
        <v>NA</v>
      </c>
      <c r="K45" s="93"/>
    </row>
    <row r="46" spans="1:11" s="109" customFormat="1" ht="24.45" customHeight="1" x14ac:dyDescent="0.3">
      <c r="A46" s="99" t="str">
        <f>IF(B46="","",VLOOKUP(B46,[1]!Tableau1[#Data],5,FALSE))</f>
        <v>Puigrenier</v>
      </c>
      <c r="B46" s="99">
        <v>671</v>
      </c>
      <c r="C46" s="103" t="s">
        <v>168</v>
      </c>
      <c r="D46" s="104" t="s">
        <v>168</v>
      </c>
      <c r="E46" s="102" t="s">
        <v>109</v>
      </c>
      <c r="F46" s="102" t="s">
        <v>109</v>
      </c>
      <c r="G46" s="102" t="s">
        <v>109</v>
      </c>
      <c r="H46" s="102" t="s">
        <v>96</v>
      </c>
      <c r="I46" s="102" t="s">
        <v>109</v>
      </c>
      <c r="J46" s="93">
        <f t="shared" si="0"/>
        <v>1</v>
      </c>
      <c r="K46" s="93"/>
    </row>
    <row r="47" spans="1:11" ht="24" customHeight="1" x14ac:dyDescent="0.3">
      <c r="A47" s="99" t="str">
        <f>IF(B47="","",VLOOKUP(B47,[1]!Tableau1[#Data],5,FALSE))</f>
        <v>TACHERONS</v>
      </c>
      <c r="B47" s="99" t="s">
        <v>132</v>
      </c>
      <c r="C47" s="110" t="s">
        <v>169</v>
      </c>
      <c r="D47" s="111" t="s">
        <v>169</v>
      </c>
      <c r="E47" s="102" t="s">
        <v>133</v>
      </c>
      <c r="F47" s="102" t="s">
        <v>133</v>
      </c>
      <c r="G47" s="102" t="s">
        <v>133</v>
      </c>
      <c r="H47" s="102" t="s">
        <v>96</v>
      </c>
      <c r="I47" s="102" t="s">
        <v>133</v>
      </c>
      <c r="J47" s="93" t="str">
        <f t="shared" si="0"/>
        <v/>
      </c>
      <c r="K47" s="112"/>
    </row>
    <row r="48" spans="1:11" s="109" customFormat="1" ht="24.45" customHeight="1" x14ac:dyDescent="0.3">
      <c r="A48" s="99" t="str">
        <f>IF(B48="","",VLOOKUP(B48,[1]!Tableau1[#Data],5,FALSE))</f>
        <v>Puigrenier</v>
      </c>
      <c r="B48" s="99">
        <v>264</v>
      </c>
      <c r="C48" s="103" t="s">
        <v>170</v>
      </c>
      <c r="D48" s="104" t="s">
        <v>170</v>
      </c>
      <c r="E48" s="102" t="s">
        <v>27</v>
      </c>
      <c r="F48" s="102" t="s">
        <v>134</v>
      </c>
      <c r="G48" s="102" t="s">
        <v>17</v>
      </c>
      <c r="H48" s="102" t="s">
        <v>96</v>
      </c>
      <c r="I48" s="102" t="s">
        <v>129</v>
      </c>
      <c r="J48" s="93">
        <f t="shared" si="0"/>
        <v>1</v>
      </c>
      <c r="K48" s="108"/>
    </row>
    <row r="49" spans="1:11" ht="24.45" customHeight="1" thickBot="1" x14ac:dyDescent="0.35">
      <c r="A49" s="99" t="str">
        <f>IF(B49="","",VLOOKUP(B49,[1]!Tableau1[#Data],5,FALSE))</f>
        <v>Intérim</v>
      </c>
      <c r="B49" s="99" t="s">
        <v>135</v>
      </c>
      <c r="C49" s="114" t="s">
        <v>72</v>
      </c>
      <c r="D49" s="115" t="s">
        <v>72</v>
      </c>
      <c r="E49" s="102" t="s">
        <v>106</v>
      </c>
      <c r="F49" s="102" t="s">
        <v>106</v>
      </c>
      <c r="G49" s="102" t="s">
        <v>106</v>
      </c>
      <c r="H49" s="102" t="s">
        <v>106</v>
      </c>
      <c r="I49" s="102" t="s">
        <v>106</v>
      </c>
      <c r="J49" s="93" t="str">
        <f t="shared" si="0"/>
        <v/>
      </c>
      <c r="K49" s="109"/>
    </row>
    <row r="50" spans="1:11" ht="24.45" customHeight="1" thickTop="1" x14ac:dyDescent="0.3">
      <c r="A50" s="99"/>
      <c r="C50" s="116"/>
      <c r="D50" s="117" t="s">
        <v>2</v>
      </c>
      <c r="E50" s="118">
        <f t="shared" ref="E50:E82" si="1">COUNTIFS($E$3:$E$49,$D50)</f>
        <v>1</v>
      </c>
      <c r="F50" s="118">
        <f t="shared" ref="F50:F82" si="2">COUNTIFS($F$3:$F$49,$D50)</f>
        <v>1</v>
      </c>
      <c r="G50" s="118">
        <f t="shared" ref="G50:G82" si="3">COUNTIFS($G$3:$G$49,$D50)</f>
        <v>1</v>
      </c>
      <c r="H50" s="118">
        <f t="shared" ref="H50:H79" si="4">COUNTIFS($H$3:$H$49,$D50)</f>
        <v>0</v>
      </c>
      <c r="I50" s="119">
        <f t="shared" ref="I50:I82" si="5">COUNTIFS($I$3:$I$49,$D50)</f>
        <v>1</v>
      </c>
    </row>
    <row r="51" spans="1:11" ht="24.45" customHeight="1" x14ac:dyDescent="0.3">
      <c r="A51" s="99"/>
      <c r="C51" s="120"/>
      <c r="D51" s="121" t="s">
        <v>3</v>
      </c>
      <c r="E51" s="122">
        <f t="shared" si="1"/>
        <v>1</v>
      </c>
      <c r="F51" s="122">
        <f t="shared" si="2"/>
        <v>1</v>
      </c>
      <c r="G51" s="122">
        <f t="shared" si="3"/>
        <v>1</v>
      </c>
      <c r="H51" s="122">
        <f t="shared" si="4"/>
        <v>0</v>
      </c>
      <c r="I51" s="123">
        <f t="shared" si="5"/>
        <v>1</v>
      </c>
      <c r="J51" s="124">
        <f>+SUM(J3:J49)</f>
        <v>25</v>
      </c>
      <c r="K51" s="124">
        <f>J51*7</f>
        <v>175</v>
      </c>
    </row>
    <row r="52" spans="1:11" ht="24.45" customHeight="1" x14ac:dyDescent="0.3">
      <c r="A52" s="99"/>
      <c r="C52" s="120"/>
      <c r="D52" s="121" t="s">
        <v>4</v>
      </c>
      <c r="E52" s="122">
        <f t="shared" si="1"/>
        <v>1</v>
      </c>
      <c r="F52" s="122">
        <f t="shared" si="2"/>
        <v>1</v>
      </c>
      <c r="G52" s="122">
        <f t="shared" si="3"/>
        <v>1</v>
      </c>
      <c r="H52" s="122">
        <f t="shared" si="4"/>
        <v>0</v>
      </c>
      <c r="I52" s="123">
        <f t="shared" si="5"/>
        <v>1</v>
      </c>
    </row>
    <row r="53" spans="1:11" ht="24.45" customHeight="1" x14ac:dyDescent="0.3">
      <c r="A53" s="99"/>
      <c r="C53" s="120"/>
      <c r="D53" s="121" t="s">
        <v>116</v>
      </c>
      <c r="E53" s="122">
        <f t="shared" si="1"/>
        <v>1</v>
      </c>
      <c r="F53" s="122">
        <f t="shared" si="2"/>
        <v>1</v>
      </c>
      <c r="G53" s="122">
        <f t="shared" si="3"/>
        <v>1</v>
      </c>
      <c r="H53" s="122">
        <f t="shared" si="4"/>
        <v>0</v>
      </c>
      <c r="I53" s="123">
        <f t="shared" si="5"/>
        <v>1</v>
      </c>
    </row>
    <row r="54" spans="1:11" ht="24.45" customHeight="1" x14ac:dyDescent="0.3">
      <c r="A54" s="99"/>
      <c r="C54" s="120"/>
      <c r="D54" s="121" t="s">
        <v>6</v>
      </c>
      <c r="E54" s="122">
        <f t="shared" si="1"/>
        <v>1</v>
      </c>
      <c r="F54" s="122">
        <f t="shared" si="2"/>
        <v>1</v>
      </c>
      <c r="G54" s="122">
        <f t="shared" si="3"/>
        <v>1</v>
      </c>
      <c r="H54" s="122">
        <f t="shared" si="4"/>
        <v>0</v>
      </c>
      <c r="I54" s="123">
        <f t="shared" si="5"/>
        <v>1</v>
      </c>
    </row>
    <row r="55" spans="1:11" ht="24.45" customHeight="1" x14ac:dyDescent="0.3">
      <c r="A55" s="99"/>
      <c r="C55" s="120"/>
      <c r="D55" s="121" t="s">
        <v>7</v>
      </c>
      <c r="E55" s="122">
        <f t="shared" si="1"/>
        <v>1</v>
      </c>
      <c r="F55" s="122">
        <f t="shared" si="2"/>
        <v>1</v>
      </c>
      <c r="G55" s="122">
        <f t="shared" si="3"/>
        <v>1</v>
      </c>
      <c r="H55" s="122">
        <f t="shared" si="4"/>
        <v>0</v>
      </c>
      <c r="I55" s="123">
        <f t="shared" si="5"/>
        <v>1</v>
      </c>
    </row>
    <row r="56" spans="1:11" ht="24.45" customHeight="1" x14ac:dyDescent="0.3">
      <c r="A56" s="99"/>
      <c r="C56" s="120"/>
      <c r="D56" s="121" t="s">
        <v>133</v>
      </c>
      <c r="E56" s="122">
        <f t="shared" si="1"/>
        <v>1</v>
      </c>
      <c r="F56" s="122">
        <f t="shared" si="2"/>
        <v>1</v>
      </c>
      <c r="G56" s="122">
        <f t="shared" si="3"/>
        <v>1</v>
      </c>
      <c r="H56" s="122">
        <f t="shared" si="4"/>
        <v>0</v>
      </c>
      <c r="I56" s="123">
        <f t="shared" si="5"/>
        <v>1</v>
      </c>
    </row>
    <row r="57" spans="1:11" ht="24.45" customHeight="1" x14ac:dyDescent="0.3">
      <c r="A57" s="99"/>
      <c r="C57" s="120"/>
      <c r="D57" s="121" t="s">
        <v>129</v>
      </c>
      <c r="E57" s="122">
        <f t="shared" si="1"/>
        <v>1</v>
      </c>
      <c r="F57" s="122">
        <f t="shared" si="2"/>
        <v>1</v>
      </c>
      <c r="G57" s="122">
        <f t="shared" si="3"/>
        <v>1</v>
      </c>
      <c r="H57" s="122">
        <f t="shared" si="4"/>
        <v>0</v>
      </c>
      <c r="I57" s="123">
        <f t="shared" si="5"/>
        <v>1</v>
      </c>
    </row>
    <row r="58" spans="1:11" ht="24.45" customHeight="1" x14ac:dyDescent="0.3">
      <c r="A58" s="99"/>
      <c r="C58" s="120"/>
      <c r="D58" s="121" t="s">
        <v>99</v>
      </c>
      <c r="E58" s="122">
        <f t="shared" si="1"/>
        <v>1</v>
      </c>
      <c r="F58" s="122">
        <f t="shared" si="2"/>
        <v>1</v>
      </c>
      <c r="G58" s="122">
        <f t="shared" si="3"/>
        <v>1</v>
      </c>
      <c r="H58" s="122">
        <f t="shared" si="4"/>
        <v>0</v>
      </c>
      <c r="I58" s="123">
        <f t="shared" si="5"/>
        <v>1</v>
      </c>
    </row>
    <row r="59" spans="1:11" ht="24.45" customHeight="1" x14ac:dyDescent="0.3">
      <c r="A59" s="99"/>
      <c r="C59" s="120"/>
      <c r="D59" s="121" t="s">
        <v>11</v>
      </c>
      <c r="E59" s="122">
        <f t="shared" si="1"/>
        <v>1</v>
      </c>
      <c r="F59" s="122">
        <f t="shared" si="2"/>
        <v>1</v>
      </c>
      <c r="G59" s="122">
        <f t="shared" si="3"/>
        <v>1</v>
      </c>
      <c r="H59" s="122">
        <f t="shared" si="4"/>
        <v>0</v>
      </c>
      <c r="I59" s="123">
        <f t="shared" si="5"/>
        <v>1</v>
      </c>
    </row>
    <row r="60" spans="1:11" ht="24.45" customHeight="1" x14ac:dyDescent="0.3">
      <c r="A60" s="99"/>
      <c r="C60" s="120"/>
      <c r="D60" s="121" t="s">
        <v>15</v>
      </c>
      <c r="E60" s="122">
        <f t="shared" si="1"/>
        <v>1</v>
      </c>
      <c r="F60" s="122">
        <f t="shared" si="2"/>
        <v>1</v>
      </c>
      <c r="G60" s="122">
        <f t="shared" si="3"/>
        <v>1</v>
      </c>
      <c r="H60" s="122">
        <f t="shared" si="4"/>
        <v>0</v>
      </c>
      <c r="I60" s="123">
        <f t="shared" si="5"/>
        <v>1</v>
      </c>
    </row>
    <row r="61" spans="1:11" ht="24" customHeight="1" x14ac:dyDescent="0.3">
      <c r="A61" s="99"/>
      <c r="C61" s="120"/>
      <c r="D61" s="121" t="s">
        <v>12</v>
      </c>
      <c r="E61" s="122">
        <f t="shared" si="1"/>
        <v>1</v>
      </c>
      <c r="F61" s="122">
        <f t="shared" si="2"/>
        <v>1</v>
      </c>
      <c r="G61" s="122">
        <f t="shared" si="3"/>
        <v>1</v>
      </c>
      <c r="H61" s="122">
        <f t="shared" si="4"/>
        <v>0</v>
      </c>
      <c r="I61" s="123">
        <f t="shared" si="5"/>
        <v>1</v>
      </c>
    </row>
    <row r="62" spans="1:11" ht="24.45" customHeight="1" x14ac:dyDescent="0.3">
      <c r="A62" s="99"/>
      <c r="C62" s="120"/>
      <c r="D62" s="121" t="s">
        <v>126</v>
      </c>
      <c r="E62" s="122">
        <f t="shared" si="1"/>
        <v>1</v>
      </c>
      <c r="F62" s="122">
        <f t="shared" si="2"/>
        <v>1</v>
      </c>
      <c r="G62" s="122">
        <f t="shared" si="3"/>
        <v>1</v>
      </c>
      <c r="H62" s="122">
        <f t="shared" si="4"/>
        <v>0</v>
      </c>
      <c r="I62" s="123">
        <f t="shared" si="5"/>
        <v>1</v>
      </c>
    </row>
    <row r="63" spans="1:11" ht="24.45" customHeight="1" x14ac:dyDescent="0.3">
      <c r="A63" s="99"/>
      <c r="C63" s="120"/>
      <c r="D63" s="121" t="s">
        <v>114</v>
      </c>
      <c r="E63" s="122">
        <f t="shared" si="1"/>
        <v>1</v>
      </c>
      <c r="F63" s="122">
        <f t="shared" si="2"/>
        <v>1</v>
      </c>
      <c r="G63" s="122">
        <f t="shared" si="3"/>
        <v>1</v>
      </c>
      <c r="H63" s="122">
        <f t="shared" si="4"/>
        <v>0</v>
      </c>
      <c r="I63" s="123">
        <f t="shared" si="5"/>
        <v>1</v>
      </c>
    </row>
    <row r="64" spans="1:11" ht="24.45" customHeight="1" x14ac:dyDescent="0.3">
      <c r="A64" s="99"/>
      <c r="C64" s="120"/>
      <c r="D64" s="121" t="s">
        <v>17</v>
      </c>
      <c r="E64" s="122">
        <f t="shared" si="1"/>
        <v>1</v>
      </c>
      <c r="F64" s="122">
        <f t="shared" si="2"/>
        <v>1</v>
      </c>
      <c r="G64" s="122">
        <f t="shared" si="3"/>
        <v>1</v>
      </c>
      <c r="H64" s="122">
        <f t="shared" si="4"/>
        <v>0</v>
      </c>
      <c r="I64" s="123">
        <f t="shared" si="5"/>
        <v>1</v>
      </c>
    </row>
    <row r="65" spans="1:9" ht="24" customHeight="1" x14ac:dyDescent="0.3">
      <c r="A65" s="99"/>
      <c r="C65" s="120"/>
      <c r="D65" s="121" t="s">
        <v>19</v>
      </c>
      <c r="E65" s="122">
        <f t="shared" si="1"/>
        <v>1</v>
      </c>
      <c r="F65" s="122">
        <f t="shared" si="2"/>
        <v>1</v>
      </c>
      <c r="G65" s="122">
        <f t="shared" si="3"/>
        <v>1</v>
      </c>
      <c r="H65" s="122">
        <f t="shared" si="4"/>
        <v>0</v>
      </c>
      <c r="I65" s="123">
        <f t="shared" si="5"/>
        <v>1</v>
      </c>
    </row>
    <row r="66" spans="1:9" ht="24.45" customHeight="1" x14ac:dyDescent="0.3">
      <c r="A66" s="99"/>
      <c r="C66" s="120"/>
      <c r="D66" s="121" t="s">
        <v>20</v>
      </c>
      <c r="E66" s="122">
        <f t="shared" si="1"/>
        <v>1</v>
      </c>
      <c r="F66" s="122">
        <f t="shared" si="2"/>
        <v>1</v>
      </c>
      <c r="G66" s="122">
        <f t="shared" si="3"/>
        <v>1</v>
      </c>
      <c r="H66" s="122">
        <f t="shared" si="4"/>
        <v>0</v>
      </c>
      <c r="I66" s="123">
        <f t="shared" si="5"/>
        <v>1</v>
      </c>
    </row>
    <row r="67" spans="1:9" ht="24.45" customHeight="1" x14ac:dyDescent="0.3">
      <c r="A67" s="99"/>
      <c r="C67" s="120"/>
      <c r="D67" s="121" t="s">
        <v>21</v>
      </c>
      <c r="E67" s="122">
        <f t="shared" si="1"/>
        <v>1</v>
      </c>
      <c r="F67" s="122">
        <f t="shared" si="2"/>
        <v>1</v>
      </c>
      <c r="G67" s="122">
        <f t="shared" si="3"/>
        <v>1</v>
      </c>
      <c r="H67" s="122">
        <f t="shared" si="4"/>
        <v>0</v>
      </c>
      <c r="I67" s="123">
        <f t="shared" si="5"/>
        <v>1</v>
      </c>
    </row>
    <row r="68" spans="1:9" ht="24.45" customHeight="1" x14ac:dyDescent="0.3">
      <c r="A68" s="99"/>
      <c r="C68" s="120"/>
      <c r="D68" s="121" t="s">
        <v>22</v>
      </c>
      <c r="E68" s="122">
        <f t="shared" si="1"/>
        <v>1</v>
      </c>
      <c r="F68" s="122">
        <f t="shared" si="2"/>
        <v>1</v>
      </c>
      <c r="G68" s="122">
        <f t="shared" si="3"/>
        <v>1</v>
      </c>
      <c r="H68" s="122">
        <f t="shared" si="4"/>
        <v>0</v>
      </c>
      <c r="I68" s="123">
        <f t="shared" si="5"/>
        <v>1</v>
      </c>
    </row>
    <row r="69" spans="1:9" ht="24.45" customHeight="1" x14ac:dyDescent="0.3">
      <c r="A69" s="99"/>
      <c r="C69" s="120"/>
      <c r="D69" s="121" t="s">
        <v>23</v>
      </c>
      <c r="E69" s="122">
        <f t="shared" si="1"/>
        <v>1</v>
      </c>
      <c r="F69" s="122">
        <f t="shared" si="2"/>
        <v>1</v>
      </c>
      <c r="G69" s="122">
        <f t="shared" si="3"/>
        <v>1</v>
      </c>
      <c r="H69" s="122">
        <f t="shared" si="4"/>
        <v>0</v>
      </c>
      <c r="I69" s="123">
        <f t="shared" si="5"/>
        <v>1</v>
      </c>
    </row>
    <row r="70" spans="1:9" ht="24.45" customHeight="1" x14ac:dyDescent="0.3">
      <c r="A70" s="99"/>
      <c r="C70" s="120"/>
      <c r="D70" s="121" t="s">
        <v>109</v>
      </c>
      <c r="E70" s="122">
        <f t="shared" si="1"/>
        <v>2</v>
      </c>
      <c r="F70" s="122">
        <f t="shared" si="2"/>
        <v>2</v>
      </c>
      <c r="G70" s="122">
        <f t="shared" si="3"/>
        <v>2</v>
      </c>
      <c r="H70" s="122">
        <f t="shared" si="4"/>
        <v>0</v>
      </c>
      <c r="I70" s="123">
        <f t="shared" si="5"/>
        <v>2</v>
      </c>
    </row>
    <row r="71" spans="1:9" ht="24.45" customHeight="1" x14ac:dyDescent="0.3">
      <c r="A71" s="99"/>
      <c r="C71" s="120"/>
      <c r="D71" s="121" t="s">
        <v>111</v>
      </c>
      <c r="E71" s="122">
        <f t="shared" si="1"/>
        <v>1</v>
      </c>
      <c r="F71" s="122">
        <f t="shared" si="2"/>
        <v>1</v>
      </c>
      <c r="G71" s="122">
        <f t="shared" si="3"/>
        <v>1</v>
      </c>
      <c r="H71" s="122">
        <f t="shared" si="4"/>
        <v>0</v>
      </c>
      <c r="I71" s="123">
        <f t="shared" si="5"/>
        <v>1</v>
      </c>
    </row>
    <row r="72" spans="1:9" ht="24.45" customHeight="1" x14ac:dyDescent="0.3">
      <c r="A72" s="99"/>
      <c r="C72" s="120"/>
      <c r="D72" s="121" t="s">
        <v>28</v>
      </c>
      <c r="E72" s="122">
        <f t="shared" si="1"/>
        <v>1</v>
      </c>
      <c r="F72" s="122">
        <f t="shared" si="2"/>
        <v>1</v>
      </c>
      <c r="G72" s="122">
        <f t="shared" si="3"/>
        <v>1</v>
      </c>
      <c r="H72" s="122">
        <f t="shared" si="4"/>
        <v>0</v>
      </c>
      <c r="I72" s="123">
        <f t="shared" si="5"/>
        <v>1</v>
      </c>
    </row>
    <row r="73" spans="1:9" ht="24.45" customHeight="1" x14ac:dyDescent="0.3">
      <c r="A73" s="99"/>
      <c r="C73" s="120"/>
      <c r="D73" s="121" t="s">
        <v>97</v>
      </c>
      <c r="E73" s="122">
        <f t="shared" si="1"/>
        <v>1</v>
      </c>
      <c r="F73" s="122">
        <f t="shared" si="2"/>
        <v>1</v>
      </c>
      <c r="G73" s="122">
        <f t="shared" si="3"/>
        <v>1</v>
      </c>
      <c r="H73" s="122">
        <f t="shared" si="4"/>
        <v>0</v>
      </c>
      <c r="I73" s="123">
        <f t="shared" si="5"/>
        <v>1</v>
      </c>
    </row>
    <row r="74" spans="1:9" ht="24.45" customHeight="1" x14ac:dyDescent="0.3">
      <c r="A74" s="99"/>
      <c r="C74" s="120"/>
      <c r="D74" s="121" t="s">
        <v>102</v>
      </c>
      <c r="E74" s="122">
        <f t="shared" si="1"/>
        <v>1</v>
      </c>
      <c r="F74" s="122">
        <f t="shared" si="2"/>
        <v>1</v>
      </c>
      <c r="G74" s="122">
        <f t="shared" si="3"/>
        <v>1</v>
      </c>
      <c r="H74" s="122">
        <f t="shared" si="4"/>
        <v>0</v>
      </c>
      <c r="I74" s="123">
        <f t="shared" si="5"/>
        <v>1</v>
      </c>
    </row>
    <row r="75" spans="1:9" ht="24.45" customHeight="1" x14ac:dyDescent="0.3">
      <c r="A75" s="99"/>
      <c r="C75" s="120"/>
      <c r="D75" s="121" t="s">
        <v>27</v>
      </c>
      <c r="E75" s="122">
        <f t="shared" si="1"/>
        <v>1</v>
      </c>
      <c r="F75" s="122">
        <f t="shared" si="2"/>
        <v>1</v>
      </c>
      <c r="G75" s="122">
        <f t="shared" si="3"/>
        <v>1</v>
      </c>
      <c r="H75" s="122">
        <f t="shared" si="4"/>
        <v>0</v>
      </c>
      <c r="I75" s="123">
        <f t="shared" si="5"/>
        <v>1</v>
      </c>
    </row>
    <row r="76" spans="1:9" ht="24.45" customHeight="1" x14ac:dyDescent="0.3">
      <c r="A76" s="99"/>
      <c r="C76" s="120"/>
      <c r="D76" s="121" t="s">
        <v>112</v>
      </c>
      <c r="E76" s="122">
        <f t="shared" si="1"/>
        <v>1</v>
      </c>
      <c r="F76" s="122">
        <f t="shared" si="2"/>
        <v>1</v>
      </c>
      <c r="G76" s="122">
        <f t="shared" si="3"/>
        <v>1</v>
      </c>
      <c r="H76" s="122">
        <f t="shared" si="4"/>
        <v>0</v>
      </c>
      <c r="I76" s="123">
        <f t="shared" si="5"/>
        <v>1</v>
      </c>
    </row>
    <row r="77" spans="1:9" ht="24.45" customHeight="1" x14ac:dyDescent="0.3">
      <c r="A77" s="99"/>
      <c r="C77" s="120"/>
      <c r="D77" s="121" t="s">
        <v>123</v>
      </c>
      <c r="E77" s="122">
        <f t="shared" si="1"/>
        <v>1</v>
      </c>
      <c r="F77" s="122">
        <f t="shared" si="2"/>
        <v>1</v>
      </c>
      <c r="G77" s="122">
        <f t="shared" si="3"/>
        <v>1</v>
      </c>
      <c r="H77" s="122">
        <f t="shared" si="4"/>
        <v>0</v>
      </c>
      <c r="I77" s="123">
        <f t="shared" si="5"/>
        <v>1</v>
      </c>
    </row>
    <row r="78" spans="1:9" ht="24.45" customHeight="1" x14ac:dyDescent="0.3">
      <c r="A78" s="99"/>
      <c r="C78" s="120"/>
      <c r="D78" s="121" t="s">
        <v>13</v>
      </c>
      <c r="E78" s="122">
        <f t="shared" si="1"/>
        <v>1</v>
      </c>
      <c r="F78" s="122">
        <f t="shared" si="2"/>
        <v>1</v>
      </c>
      <c r="G78" s="122">
        <f t="shared" si="3"/>
        <v>1</v>
      </c>
      <c r="H78" s="122">
        <f t="shared" si="4"/>
        <v>0</v>
      </c>
      <c r="I78" s="123">
        <f t="shared" si="5"/>
        <v>1</v>
      </c>
    </row>
    <row r="79" spans="1:9" ht="24.45" customHeight="1" x14ac:dyDescent="0.3">
      <c r="A79" s="99"/>
      <c r="C79" s="120"/>
      <c r="D79" s="121" t="s">
        <v>14</v>
      </c>
      <c r="E79" s="122">
        <f t="shared" si="1"/>
        <v>1</v>
      </c>
      <c r="F79" s="122">
        <f t="shared" si="2"/>
        <v>1</v>
      </c>
      <c r="G79" s="122">
        <f t="shared" si="3"/>
        <v>1</v>
      </c>
      <c r="H79" s="122">
        <f t="shared" si="4"/>
        <v>0</v>
      </c>
      <c r="I79" s="123">
        <f t="shared" si="5"/>
        <v>1</v>
      </c>
    </row>
    <row r="80" spans="1:9" ht="24.45" customHeight="1" x14ac:dyDescent="0.3">
      <c r="A80" s="99"/>
      <c r="C80" s="120"/>
      <c r="D80" s="121" t="s">
        <v>104</v>
      </c>
      <c r="E80" s="122">
        <f t="shared" si="1"/>
        <v>1</v>
      </c>
      <c r="F80" s="122">
        <f t="shared" si="2"/>
        <v>1</v>
      </c>
      <c r="G80" s="122">
        <f t="shared" si="3"/>
        <v>1</v>
      </c>
      <c r="H80" s="102">
        <f>COUNTIFS($H$3:$H$48,$D80)</f>
        <v>0</v>
      </c>
      <c r="I80" s="123">
        <f t="shared" si="5"/>
        <v>1</v>
      </c>
    </row>
    <row r="81" spans="1:9" ht="24.45" customHeight="1" x14ac:dyDescent="0.3">
      <c r="A81" s="99"/>
      <c r="C81" s="120"/>
      <c r="D81" s="121" t="s">
        <v>108</v>
      </c>
      <c r="E81" s="122">
        <f t="shared" si="1"/>
        <v>1</v>
      </c>
      <c r="F81" s="122">
        <f t="shared" si="2"/>
        <v>1</v>
      </c>
      <c r="G81" s="122">
        <f t="shared" si="3"/>
        <v>1</v>
      </c>
      <c r="H81" s="102">
        <f>COUNTIFS($H$3:$H$48,$D81)</f>
        <v>1</v>
      </c>
      <c r="I81" s="123">
        <f t="shared" si="5"/>
        <v>0</v>
      </c>
    </row>
    <row r="82" spans="1:9" ht="37.200000000000003" thickBot="1" x14ac:dyDescent="0.35">
      <c r="A82" s="99"/>
      <c r="C82" s="125"/>
      <c r="D82" s="126" t="s">
        <v>105</v>
      </c>
      <c r="E82" s="127">
        <f t="shared" si="1"/>
        <v>0</v>
      </c>
      <c r="F82" s="127">
        <f t="shared" si="2"/>
        <v>1</v>
      </c>
      <c r="G82" s="127">
        <f t="shared" si="3"/>
        <v>1</v>
      </c>
      <c r="H82" s="128">
        <f>COUNTIFS($H$4:$H$49,$D82)</f>
        <v>1</v>
      </c>
      <c r="I82" s="129">
        <f t="shared" si="5"/>
        <v>0</v>
      </c>
    </row>
    <row r="83" spans="1:9" ht="37.200000000000003" thickTop="1" x14ac:dyDescent="0.3">
      <c r="B83" s="99"/>
      <c r="C83" s="99"/>
    </row>
    <row r="84" spans="1:9" x14ac:dyDescent="0.3">
      <c r="B84" s="99"/>
      <c r="C84" s="99"/>
    </row>
    <row r="85" spans="1:9" x14ac:dyDescent="0.3">
      <c r="C85" s="131"/>
      <c r="D85" s="131"/>
    </row>
  </sheetData>
  <mergeCells count="2">
    <mergeCell ref="A1:B1"/>
    <mergeCell ref="C1:D1"/>
  </mergeCells>
  <conditionalFormatting sqref="D50:D81 C50:C82">
    <cfRule type="containsText" dxfId="138" priority="135" operator="containsText" text="CP">
      <formula>NOT(ISERROR(SEARCH("CP",C50)))</formula>
    </cfRule>
    <cfRule type="containsText" dxfId="137" priority="136" operator="containsText" text="DEL">
      <formula>NOT(ISERROR(SEARCH("DEL",C50)))</formula>
    </cfRule>
    <cfRule type="containsText" dxfId="136" priority="137" operator="containsText" text="RTT">
      <formula>NOT(ISERROR(SEARCH("RTT",C50)))</formula>
    </cfRule>
  </conditionalFormatting>
  <conditionalFormatting sqref="D50:D81 C50:C82">
    <cfRule type="cellIs" dxfId="135" priority="134" operator="equal">
      <formula>"AT"</formula>
    </cfRule>
  </conditionalFormatting>
  <conditionalFormatting sqref="D50:D81 C50:C82">
    <cfRule type="expression" dxfId="134" priority="133">
      <formula>"RTT"</formula>
    </cfRule>
  </conditionalFormatting>
  <conditionalFormatting sqref="D50:D81 C50:C82">
    <cfRule type="containsText" dxfId="133" priority="129" operator="containsText" text="ABS">
      <formula>NOT(ISERROR(SEARCH("ABS",C50)))</formula>
    </cfRule>
    <cfRule type="containsText" dxfId="132" priority="130" operator="containsText" text="CP">
      <formula>NOT(ISERROR(SEARCH("CP",C50)))</formula>
    </cfRule>
    <cfRule type="containsText" dxfId="131" priority="131" operator="containsText" text="DEL">
      <formula>NOT(ISERROR(SEARCH("DEL",C50)))</formula>
    </cfRule>
    <cfRule type="containsText" dxfId="130" priority="132" operator="containsText" text="RTT">
      <formula>NOT(ISERROR(SEARCH("RTT",C50)))</formula>
    </cfRule>
  </conditionalFormatting>
  <conditionalFormatting sqref="D50:D81 C50:C82">
    <cfRule type="cellIs" dxfId="129" priority="128" operator="equal">
      <formula>"MAL"</formula>
    </cfRule>
  </conditionalFormatting>
  <conditionalFormatting sqref="E51:I76 E77:G81 I77:I81 H77:H79">
    <cfRule type="cellIs" dxfId="128" priority="127" operator="lessThan">
      <formula>1</formula>
    </cfRule>
  </conditionalFormatting>
  <conditionalFormatting sqref="E50:I76 E77:G81 I77:I81 H77:H79">
    <cfRule type="cellIs" dxfId="127" priority="126" operator="greaterThan">
      <formula>1</formula>
    </cfRule>
  </conditionalFormatting>
  <conditionalFormatting sqref="D50:D81 C50:C82">
    <cfRule type="cellIs" dxfId="126" priority="125" operator="equal">
      <formula>""</formula>
    </cfRule>
  </conditionalFormatting>
  <conditionalFormatting sqref="D50:D81 C50:C82">
    <cfRule type="cellIs" dxfId="125" priority="120" operator="equal">
      <formula>"???"</formula>
    </cfRule>
  </conditionalFormatting>
  <conditionalFormatting sqref="D50:D81 C50:C82">
    <cfRule type="containsText" dxfId="124" priority="121" operator="containsText" text="CP">
      <formula>NOT(ISERROR(SEARCH("CP",C50)))</formula>
    </cfRule>
    <cfRule type="containsText" dxfId="123" priority="124" operator="containsText" text="RTT">
      <formula>NOT(ISERROR(SEARCH("RTT",C50)))</formula>
    </cfRule>
  </conditionalFormatting>
  <conditionalFormatting sqref="D50:D81 C50:C82">
    <cfRule type="containsText" dxfId="122" priority="122" operator="containsText" text="ABS">
      <formula>NOT(ISERROR(SEARCH("ABS",C50)))</formula>
    </cfRule>
    <cfRule type="containsText" dxfId="121" priority="123" operator="containsText" text="DEL">
      <formula>NOT(ISERROR(SEARCH("DEL",C50)))</formula>
    </cfRule>
  </conditionalFormatting>
  <conditionalFormatting sqref="D50:D81 C50:C82">
    <cfRule type="cellIs" dxfId="120" priority="116" operator="equal">
      <formula>"???"</formula>
    </cfRule>
    <cfRule type="containsText" dxfId="119" priority="117" operator="containsText" text="CP">
      <formula>NOT(ISERROR(SEARCH("CP",C50)))</formula>
    </cfRule>
    <cfRule type="containsText" dxfId="118" priority="118" operator="containsText" text="DEL">
      <formula>NOT(ISERROR(SEARCH("DEL",C50)))</formula>
    </cfRule>
    <cfRule type="containsText" dxfId="117" priority="119" operator="containsText" text="RTT">
      <formula>NOT(ISERROR(SEARCH("RTT",C50)))</formula>
    </cfRule>
  </conditionalFormatting>
  <conditionalFormatting sqref="D50:D81 C50:C82">
    <cfRule type="containsText" dxfId="116" priority="115" operator="containsText" text="FORM">
      <formula>NOT(ISERROR(SEARCH("FORM",C50)))</formula>
    </cfRule>
  </conditionalFormatting>
  <conditionalFormatting sqref="D82">
    <cfRule type="expression" dxfId="115" priority="114">
      <formula>"RTT"</formula>
    </cfRule>
  </conditionalFormatting>
  <conditionalFormatting sqref="D82">
    <cfRule type="cellIs" dxfId="114" priority="113" operator="equal">
      <formula>"MAL"</formula>
    </cfRule>
  </conditionalFormatting>
  <conditionalFormatting sqref="D82">
    <cfRule type="cellIs" dxfId="113" priority="112" operator="equal">
      <formula>""</formula>
    </cfRule>
  </conditionalFormatting>
  <conditionalFormatting sqref="D82">
    <cfRule type="cellIs" dxfId="112" priority="106" operator="equal">
      <formula>"???"</formula>
    </cfRule>
  </conditionalFormatting>
  <conditionalFormatting sqref="D82">
    <cfRule type="containsText" dxfId="111" priority="107" operator="containsText" text="CP">
      <formula>NOT(ISERROR(SEARCH("CP",D82)))</formula>
    </cfRule>
    <cfRule type="containsText" dxfId="110" priority="110" operator="containsText" text="RTT">
      <formula>NOT(ISERROR(SEARCH("RTT",D82)))</formula>
    </cfRule>
  </conditionalFormatting>
  <conditionalFormatting sqref="D82">
    <cfRule type="containsText" dxfId="109" priority="108" operator="containsText" text="ABS">
      <formula>NOT(ISERROR(SEARCH("ABS",D82)))</formula>
    </cfRule>
    <cfRule type="containsText" dxfId="108" priority="109" operator="containsText" text="DEL">
      <formula>NOT(ISERROR(SEARCH("DEL",D82)))</formula>
    </cfRule>
  </conditionalFormatting>
  <conditionalFormatting sqref="D82">
    <cfRule type="duplicateValues" dxfId="107" priority="111"/>
  </conditionalFormatting>
  <conditionalFormatting sqref="D82">
    <cfRule type="cellIs" dxfId="106" priority="97" operator="equal">
      <formula>"???"</formula>
    </cfRule>
  </conditionalFormatting>
  <conditionalFormatting sqref="D82">
    <cfRule type="containsText" dxfId="105" priority="98" operator="containsText" text="CP">
      <formula>NOT(ISERROR(SEARCH("CP",D82)))</formula>
    </cfRule>
    <cfRule type="containsText" dxfId="104" priority="104" operator="containsText" text="RTT">
      <formula>NOT(ISERROR(SEARCH("RTT",D82)))</formula>
    </cfRule>
  </conditionalFormatting>
  <conditionalFormatting sqref="D82">
    <cfRule type="cellIs" dxfId="103" priority="99" operator="equal">
      <formula>"MAL"</formula>
    </cfRule>
  </conditionalFormatting>
  <conditionalFormatting sqref="D82">
    <cfRule type="expression" dxfId="102" priority="100">
      <formula>"RTT"</formula>
    </cfRule>
  </conditionalFormatting>
  <conditionalFormatting sqref="D82">
    <cfRule type="containsText" dxfId="101" priority="102" operator="containsText" text="ABS">
      <formula>NOT(ISERROR(SEARCH("ABS",D82)))</formula>
    </cfRule>
    <cfRule type="containsText" dxfId="100" priority="103" operator="containsText" text="DEL">
      <formula>NOT(ISERROR(SEARCH("DEL",D82)))</formula>
    </cfRule>
  </conditionalFormatting>
  <conditionalFormatting sqref="D82">
    <cfRule type="cellIs" dxfId="99" priority="101" operator="equal">
      <formula>""</formula>
    </cfRule>
  </conditionalFormatting>
  <conditionalFormatting sqref="D82">
    <cfRule type="duplicateValues" dxfId="98" priority="105"/>
  </conditionalFormatting>
  <conditionalFormatting sqref="D82">
    <cfRule type="cellIs" dxfId="97" priority="19" operator="equal">
      <formula>"???"</formula>
    </cfRule>
    <cfRule type="containsText" dxfId="96" priority="94" operator="containsText" text="CP">
      <formula>NOT(ISERROR(SEARCH("CP",D82)))</formula>
    </cfRule>
    <cfRule type="containsText" dxfId="95" priority="95" operator="containsText" text="DEL">
      <formula>NOT(ISERROR(SEARCH("DEL",D82)))</formula>
    </cfRule>
    <cfRule type="containsText" dxfId="94" priority="96" operator="containsText" text="RTT">
      <formula>NOT(ISERROR(SEARCH("RTT",D82)))</formula>
    </cfRule>
  </conditionalFormatting>
  <conditionalFormatting sqref="D82">
    <cfRule type="cellIs" dxfId="93" priority="93" operator="equal">
      <formula>"AT"</formula>
    </cfRule>
  </conditionalFormatting>
  <conditionalFormatting sqref="D82">
    <cfRule type="expression" dxfId="92" priority="92">
      <formula>"RTT"</formula>
    </cfRule>
  </conditionalFormatting>
  <conditionalFormatting sqref="D82">
    <cfRule type="containsText" dxfId="91" priority="88" operator="containsText" text="ABS">
      <formula>NOT(ISERROR(SEARCH("ABS",D82)))</formula>
    </cfRule>
    <cfRule type="containsText" dxfId="90" priority="89" operator="containsText" text="CP">
      <formula>NOT(ISERROR(SEARCH("CP",D82)))</formula>
    </cfRule>
    <cfRule type="containsText" dxfId="89" priority="90" operator="containsText" text="DEL">
      <formula>NOT(ISERROR(SEARCH("DEL",D82)))</formula>
    </cfRule>
    <cfRule type="containsText" dxfId="88" priority="91" operator="containsText" text="RTT">
      <formula>NOT(ISERROR(SEARCH("RTT",D82)))</formula>
    </cfRule>
  </conditionalFormatting>
  <conditionalFormatting sqref="D82">
    <cfRule type="cellIs" dxfId="87" priority="87" operator="equal">
      <formula>"MAL"</formula>
    </cfRule>
  </conditionalFormatting>
  <conditionalFormatting sqref="D82">
    <cfRule type="containsText" dxfId="86" priority="84" operator="containsText" text="CP">
      <formula>NOT(ISERROR(SEARCH("CP",D82)))</formula>
    </cfRule>
    <cfRule type="containsText" dxfId="85" priority="85" operator="containsText" text="DEL">
      <formula>NOT(ISERROR(SEARCH("DEL",D82)))</formula>
    </cfRule>
    <cfRule type="containsText" dxfId="84" priority="86" operator="containsText" text="RTT">
      <formula>NOT(ISERROR(SEARCH("RTT",D82)))</formula>
    </cfRule>
  </conditionalFormatting>
  <conditionalFormatting sqref="D82">
    <cfRule type="cellIs" dxfId="83" priority="83" operator="equal">
      <formula>"AT"</formula>
    </cfRule>
  </conditionalFormatting>
  <conditionalFormatting sqref="D82">
    <cfRule type="expression" dxfId="82" priority="82">
      <formula>"RTT"</formula>
    </cfRule>
  </conditionalFormatting>
  <conditionalFormatting sqref="D82">
    <cfRule type="containsText" dxfId="81" priority="78" operator="containsText" text="ABS">
      <formula>NOT(ISERROR(SEARCH("ABS",D82)))</formula>
    </cfRule>
    <cfRule type="containsText" dxfId="80" priority="79" operator="containsText" text="CP">
      <formula>NOT(ISERROR(SEARCH("CP",D82)))</formula>
    </cfRule>
    <cfRule type="containsText" dxfId="79" priority="80" operator="containsText" text="DEL">
      <formula>NOT(ISERROR(SEARCH("DEL",D82)))</formula>
    </cfRule>
    <cfRule type="containsText" dxfId="78" priority="81" operator="containsText" text="RTT">
      <formula>NOT(ISERROR(SEARCH("RTT",D82)))</formula>
    </cfRule>
  </conditionalFormatting>
  <conditionalFormatting sqref="D82">
    <cfRule type="cellIs" dxfId="77" priority="77" operator="equal">
      <formula>"MAL"</formula>
    </cfRule>
  </conditionalFormatting>
  <conditionalFormatting sqref="D82">
    <cfRule type="containsText" dxfId="76" priority="74" operator="containsText" text="CP">
      <formula>NOT(ISERROR(SEARCH("CP",D82)))</formula>
    </cfRule>
    <cfRule type="containsText" dxfId="75" priority="75" operator="containsText" text="DEL">
      <formula>NOT(ISERROR(SEARCH("DEL",D82)))</formula>
    </cfRule>
    <cfRule type="containsText" dxfId="74" priority="76" operator="containsText" text="RTT">
      <formula>NOT(ISERROR(SEARCH("RTT",D82)))</formula>
    </cfRule>
  </conditionalFormatting>
  <conditionalFormatting sqref="D82">
    <cfRule type="cellIs" dxfId="73" priority="73" operator="equal">
      <formula>"AT"</formula>
    </cfRule>
  </conditionalFormatting>
  <conditionalFormatting sqref="D82">
    <cfRule type="expression" dxfId="72" priority="72">
      <formula>"RTT"</formula>
    </cfRule>
  </conditionalFormatting>
  <conditionalFormatting sqref="D82">
    <cfRule type="containsText" dxfId="71" priority="50" operator="containsText" text="ABS">
      <formula>NOT(ISERROR(SEARCH("ABS",D82)))</formula>
    </cfRule>
    <cfRule type="containsText" dxfId="70" priority="69" operator="containsText" text="CP">
      <formula>NOT(ISERROR(SEARCH("CP",D82)))</formula>
    </cfRule>
    <cfRule type="containsText" dxfId="69" priority="70" operator="containsText" text="DEL">
      <formula>NOT(ISERROR(SEARCH("DEL",D82)))</formula>
    </cfRule>
    <cfRule type="containsText" dxfId="68" priority="71" operator="containsText" text="RTT">
      <formula>NOT(ISERROR(SEARCH("RTT",D82)))</formula>
    </cfRule>
  </conditionalFormatting>
  <conditionalFormatting sqref="D82">
    <cfRule type="containsText" dxfId="67" priority="66" operator="containsText" text="CP">
      <formula>NOT(ISERROR(SEARCH("CP",D82)))</formula>
    </cfRule>
    <cfRule type="containsText" dxfId="66" priority="67" operator="containsText" text="DEL">
      <formula>NOT(ISERROR(SEARCH("DEL",D82)))</formula>
    </cfRule>
    <cfRule type="containsText" dxfId="65" priority="68" operator="containsText" text="RTT">
      <formula>NOT(ISERROR(SEARCH("RTT",D82)))</formula>
    </cfRule>
  </conditionalFormatting>
  <conditionalFormatting sqref="D82">
    <cfRule type="cellIs" dxfId="64" priority="65" operator="equal">
      <formula>"AT"</formula>
    </cfRule>
  </conditionalFormatting>
  <conditionalFormatting sqref="D82">
    <cfRule type="expression" dxfId="63" priority="64">
      <formula>"RTT"</formula>
    </cfRule>
  </conditionalFormatting>
  <conditionalFormatting sqref="D82">
    <cfRule type="expression" dxfId="62" priority="63">
      <formula>"RTT"</formula>
    </cfRule>
  </conditionalFormatting>
  <conditionalFormatting sqref="D82">
    <cfRule type="containsText" dxfId="61" priority="60" operator="containsText" text="CP">
      <formula>NOT(ISERROR(SEARCH("CP",D82)))</formula>
    </cfRule>
    <cfRule type="containsText" dxfId="60" priority="61" operator="containsText" text="DEL">
      <formula>NOT(ISERROR(SEARCH("DEL",D82)))</formula>
    </cfRule>
    <cfRule type="containsText" dxfId="59" priority="62" operator="containsText" text="RTT">
      <formula>NOT(ISERROR(SEARCH("RTT",D82)))</formula>
    </cfRule>
  </conditionalFormatting>
  <conditionalFormatting sqref="D82">
    <cfRule type="cellIs" dxfId="58" priority="59" operator="equal">
      <formula>"AT"</formula>
    </cfRule>
  </conditionalFormatting>
  <conditionalFormatting sqref="D82">
    <cfRule type="expression" dxfId="57" priority="58">
      <formula>"RTT"</formula>
    </cfRule>
  </conditionalFormatting>
  <conditionalFormatting sqref="D82">
    <cfRule type="expression" dxfId="56" priority="57">
      <formula>"RTT"</formula>
    </cfRule>
  </conditionalFormatting>
  <conditionalFormatting sqref="D82">
    <cfRule type="expression" dxfId="55" priority="56">
      <formula>"RTT"</formula>
    </cfRule>
  </conditionalFormatting>
  <conditionalFormatting sqref="D82">
    <cfRule type="containsText" dxfId="54" priority="53" operator="containsText" text="CP">
      <formula>NOT(ISERROR(SEARCH("CP",D82)))</formula>
    </cfRule>
    <cfRule type="containsText" dxfId="53" priority="54" operator="containsText" text="DEL">
      <formula>NOT(ISERROR(SEARCH("DEL",D82)))</formula>
    </cfRule>
    <cfRule type="containsText" dxfId="52" priority="55" operator="containsText" text="RTT">
      <formula>NOT(ISERROR(SEARCH("RTT",D82)))</formula>
    </cfRule>
  </conditionalFormatting>
  <conditionalFormatting sqref="D82">
    <cfRule type="expression" dxfId="51" priority="52">
      <formula>"RTT"</formula>
    </cfRule>
  </conditionalFormatting>
  <conditionalFormatting sqref="D82">
    <cfRule type="expression" dxfId="50" priority="51">
      <formula>"RTT"</formula>
    </cfRule>
  </conditionalFormatting>
  <conditionalFormatting sqref="D82">
    <cfRule type="cellIs" dxfId="49" priority="49" operator="equal">
      <formula>"MAL"</formula>
    </cfRule>
  </conditionalFormatting>
  <conditionalFormatting sqref="D82">
    <cfRule type="containsText" dxfId="48" priority="46" operator="containsText" text="CP">
      <formula>NOT(ISERROR(SEARCH("CP",D82)))</formula>
    </cfRule>
    <cfRule type="containsText" dxfId="47" priority="47" operator="containsText" text="DEL">
      <formula>NOT(ISERROR(SEARCH("DEL",D82)))</formula>
    </cfRule>
    <cfRule type="containsText" dxfId="46" priority="48" operator="containsText" text="RTT">
      <formula>NOT(ISERROR(SEARCH("RTT",D82)))</formula>
    </cfRule>
  </conditionalFormatting>
  <conditionalFormatting sqref="D82">
    <cfRule type="cellIs" dxfId="45" priority="45" operator="equal">
      <formula>"AT"</formula>
    </cfRule>
  </conditionalFormatting>
  <conditionalFormatting sqref="D82">
    <cfRule type="expression" dxfId="44" priority="44">
      <formula>"RTT"</formula>
    </cfRule>
  </conditionalFormatting>
  <conditionalFormatting sqref="D82">
    <cfRule type="containsText" dxfId="43" priority="22" operator="containsText" text="ABS">
      <formula>NOT(ISERROR(SEARCH("ABS",D82)))</formula>
    </cfRule>
    <cfRule type="containsText" dxfId="42" priority="41" operator="containsText" text="CP">
      <formula>NOT(ISERROR(SEARCH("CP",D82)))</formula>
    </cfRule>
    <cfRule type="containsText" dxfId="41" priority="42" operator="containsText" text="DEL">
      <formula>NOT(ISERROR(SEARCH("DEL",D82)))</formula>
    </cfRule>
    <cfRule type="containsText" dxfId="40" priority="43" operator="containsText" text="RTT">
      <formula>NOT(ISERROR(SEARCH("RTT",D82)))</formula>
    </cfRule>
  </conditionalFormatting>
  <conditionalFormatting sqref="D82">
    <cfRule type="containsText" dxfId="39" priority="38" operator="containsText" text="CP">
      <formula>NOT(ISERROR(SEARCH("CP",D82)))</formula>
    </cfRule>
    <cfRule type="containsText" dxfId="38" priority="39" operator="containsText" text="DEL">
      <formula>NOT(ISERROR(SEARCH("DEL",D82)))</formula>
    </cfRule>
    <cfRule type="containsText" dxfId="37" priority="40" operator="containsText" text="RTT">
      <formula>NOT(ISERROR(SEARCH("RTT",D82)))</formula>
    </cfRule>
  </conditionalFormatting>
  <conditionalFormatting sqref="D82">
    <cfRule type="cellIs" dxfId="36" priority="37" operator="equal">
      <formula>"AT"</formula>
    </cfRule>
  </conditionalFormatting>
  <conditionalFormatting sqref="D82">
    <cfRule type="expression" dxfId="35" priority="36">
      <formula>"RTT"</formula>
    </cfRule>
  </conditionalFormatting>
  <conditionalFormatting sqref="D82">
    <cfRule type="expression" dxfId="34" priority="35">
      <formula>"RTT"</formula>
    </cfRule>
  </conditionalFormatting>
  <conditionalFormatting sqref="D82">
    <cfRule type="containsText" dxfId="33" priority="32" operator="containsText" text="CP">
      <formula>NOT(ISERROR(SEARCH("CP",D82)))</formula>
    </cfRule>
    <cfRule type="containsText" dxfId="32" priority="33" operator="containsText" text="DEL">
      <formula>NOT(ISERROR(SEARCH("DEL",D82)))</formula>
    </cfRule>
    <cfRule type="containsText" dxfId="31" priority="34" operator="containsText" text="RTT">
      <formula>NOT(ISERROR(SEARCH("RTT",D82)))</formula>
    </cfRule>
  </conditionalFormatting>
  <conditionalFormatting sqref="D82">
    <cfRule type="cellIs" dxfId="30" priority="31" operator="equal">
      <formula>"AT"</formula>
    </cfRule>
  </conditionalFormatting>
  <conditionalFormatting sqref="D82">
    <cfRule type="expression" dxfId="29" priority="30">
      <formula>"RTT"</formula>
    </cfRule>
  </conditionalFormatting>
  <conditionalFormatting sqref="D82">
    <cfRule type="expression" dxfId="28" priority="29">
      <formula>"RTT"</formula>
    </cfRule>
  </conditionalFormatting>
  <conditionalFormatting sqref="D82">
    <cfRule type="expression" dxfId="27" priority="28">
      <formula>"RTT"</formula>
    </cfRule>
  </conditionalFormatting>
  <conditionalFormatting sqref="D82">
    <cfRule type="containsText" dxfId="26" priority="25" operator="containsText" text="CP">
      <formula>NOT(ISERROR(SEARCH("CP",D82)))</formula>
    </cfRule>
    <cfRule type="containsText" dxfId="25" priority="26" operator="containsText" text="DEL">
      <formula>NOT(ISERROR(SEARCH("DEL",D82)))</formula>
    </cfRule>
    <cfRule type="containsText" dxfId="24" priority="27" operator="containsText" text="RTT">
      <formula>NOT(ISERROR(SEARCH("RTT",D82)))</formula>
    </cfRule>
  </conditionalFormatting>
  <conditionalFormatting sqref="D82">
    <cfRule type="expression" dxfId="23" priority="24">
      <formula>"RTT"</formula>
    </cfRule>
  </conditionalFormatting>
  <conditionalFormatting sqref="D82">
    <cfRule type="expression" dxfId="22" priority="23">
      <formula>"RTT"</formula>
    </cfRule>
  </conditionalFormatting>
  <conditionalFormatting sqref="D82">
    <cfRule type="cellIs" dxfId="21" priority="21" operator="equal">
      <formula>"MAL"</formula>
    </cfRule>
  </conditionalFormatting>
  <conditionalFormatting sqref="D82">
    <cfRule type="cellIs" dxfId="20" priority="20" operator="equal">
      <formula>""</formula>
    </cfRule>
  </conditionalFormatting>
  <conditionalFormatting sqref="D82">
    <cfRule type="containsText" dxfId="19" priority="18" operator="containsText" text="FORM">
      <formula>NOT(ISERROR(SEARCH("FORM",D82)))</formula>
    </cfRule>
  </conditionalFormatting>
  <conditionalFormatting sqref="D82">
    <cfRule type="containsText" dxfId="18" priority="15" operator="containsText" text="CP">
      <formula>NOT(ISERROR(SEARCH("CP",D82)))</formula>
    </cfRule>
    <cfRule type="containsText" dxfId="17" priority="16" operator="containsText" text="DEL">
      <formula>NOT(ISERROR(SEARCH("DEL",D82)))</formula>
    </cfRule>
    <cfRule type="containsText" dxfId="16" priority="17" operator="containsText" text="RTT">
      <formula>NOT(ISERROR(SEARCH("RTT",D82)))</formula>
    </cfRule>
  </conditionalFormatting>
  <conditionalFormatting sqref="D82">
    <cfRule type="cellIs" dxfId="15" priority="14" operator="equal">
      <formula>"AT"</formula>
    </cfRule>
  </conditionalFormatting>
  <conditionalFormatting sqref="D82">
    <cfRule type="expression" dxfId="14" priority="13">
      <formula>"RTT"</formula>
    </cfRule>
  </conditionalFormatting>
  <conditionalFormatting sqref="D82">
    <cfRule type="containsText" dxfId="13" priority="9" operator="containsText" text="ABS">
      <formula>NOT(ISERROR(SEARCH("ABS",D82)))</formula>
    </cfRule>
    <cfRule type="containsText" dxfId="12" priority="10" operator="containsText" text="CP">
      <formula>NOT(ISERROR(SEARCH("CP",D82)))</formula>
    </cfRule>
    <cfRule type="containsText" dxfId="11" priority="11" operator="containsText" text="DEL">
      <formula>NOT(ISERROR(SEARCH("DEL",D82)))</formula>
    </cfRule>
    <cfRule type="containsText" dxfId="10" priority="12" operator="containsText" text="RTT">
      <formula>NOT(ISERROR(SEARCH("RTT",D82)))</formula>
    </cfRule>
  </conditionalFormatting>
  <conditionalFormatting sqref="D82">
    <cfRule type="cellIs" dxfId="9" priority="8" operator="equal">
      <formula>"MAL"</formula>
    </cfRule>
  </conditionalFormatting>
  <conditionalFormatting sqref="J3:J49">
    <cfRule type="cellIs" dxfId="8" priority="6" operator="lessThan">
      <formula>1</formula>
    </cfRule>
    <cfRule type="cellIs" dxfId="7" priority="7" operator="greaterThan">
      <formula>1</formula>
    </cfRule>
  </conditionalFormatting>
  <conditionalFormatting sqref="J3:J49">
    <cfRule type="cellIs" dxfId="6" priority="5" operator="equal">
      <formula>1</formula>
    </cfRule>
  </conditionalFormatting>
  <conditionalFormatting sqref="L31">
    <cfRule type="cellIs" dxfId="5" priority="3" operator="lessThan">
      <formula>1</formula>
    </cfRule>
    <cfRule type="cellIs" dxfId="4" priority="4" operator="greaterThan">
      <formula>1</formula>
    </cfRule>
  </conditionalFormatting>
  <conditionalFormatting sqref="L31">
    <cfRule type="cellIs" dxfId="3" priority="2" operator="equal">
      <formula>1</formula>
    </cfRule>
  </conditionalFormatting>
  <conditionalFormatting sqref="E50:I50">
    <cfRule type="cellIs" dxfId="2" priority="1" operator="lessThan">
      <formula>1</formula>
    </cfRule>
  </conditionalFormatting>
  <conditionalFormatting sqref="D50:D81">
    <cfRule type="duplicateValues" dxfId="1" priority="138"/>
  </conditionalFormatting>
  <conditionalFormatting sqref="C50:C82">
    <cfRule type="duplicateValues" dxfId="0" priority="139"/>
  </conditionalFormatting>
  <pageMargins left="0.7" right="0.7" top="0.75" bottom="0.75" header="0.3" footer="0.3"/>
  <pageSetup paperSize="9" scale="24" orientation="portrait" r:id="rId1"/>
  <colBreaks count="1" manualBreakCount="1">
    <brk id="9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poly</vt:lpstr>
      <vt:lpstr>1</vt:lpstr>
      <vt:lpstr>'1'!Zone_d_impression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debeuret</dc:creator>
  <cp:lastModifiedBy>adrien debeuret</cp:lastModifiedBy>
  <dcterms:created xsi:type="dcterms:W3CDTF">2015-06-05T18:19:34Z</dcterms:created>
  <dcterms:modified xsi:type="dcterms:W3CDTF">2023-01-05T21:15:07Z</dcterms:modified>
</cp:coreProperties>
</file>