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idhi.haliti\Desktop\Dossier Travail\DERVASIL\"/>
    </mc:Choice>
  </mc:AlternateContent>
  <xr:revisionPtr revIDLastSave="0" documentId="13_ncr:1_{34E6E08A-E6F0-42F9-A7F1-CCF4139A1BFB}" xr6:coauthVersionLast="47" xr6:coauthVersionMax="47" xr10:uidLastSave="{00000000-0000-0000-0000-000000000000}"/>
  <bookViews>
    <workbookView xWindow="-108" yWindow="-108" windowWidth="23256" windowHeight="14976" activeTab="1" xr2:uid="{65F5FB81-7E12-4F9D-B9A2-4689C2FA4C93}"/>
  </bookViews>
  <sheets>
    <sheet name="Indicateurs" sheetId="1" r:id="rId1"/>
    <sheet name="Synthèse pointages" sheetId="3" r:id="rId2"/>
    <sheet name="Feuil1" sheetId="4" r:id="rId3"/>
  </sheets>
  <definedNames>
    <definedName name="_xlnm._FilterDatabase" localSheetId="1" hidden="1">'Synthèse pointages'!#REF!</definedName>
    <definedName name="DonnéesExternes_1" localSheetId="2" hidden="1">Feuil1!$A$1:$M$25</definedName>
    <definedName name="_xlnm.Print_Area" localSheetId="0">Indicateurs!$B$3:$AB$225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A223" i="1" l="1"/>
  <c r="Z223" i="1"/>
  <c r="Y223" i="1"/>
  <c r="X223" i="1"/>
  <c r="W223" i="1"/>
  <c r="V223" i="1"/>
  <c r="U223" i="1"/>
  <c r="T223" i="1"/>
  <c r="S223" i="1"/>
  <c r="R223" i="1"/>
  <c r="Q223" i="1"/>
  <c r="P223" i="1"/>
  <c r="O223" i="1"/>
  <c r="N223" i="1"/>
  <c r="M223" i="1"/>
  <c r="L223" i="1"/>
  <c r="K223" i="1"/>
  <c r="J223" i="1"/>
  <c r="I223" i="1"/>
  <c r="H223" i="1"/>
  <c r="G223" i="1"/>
  <c r="E223" i="1" a="1"/>
  <c r="E223" i="1" s="1"/>
  <c r="AA222" i="1"/>
  <c r="Z222" i="1"/>
  <c r="Y222" i="1"/>
  <c r="X222" i="1"/>
  <c r="W222" i="1"/>
  <c r="V222" i="1"/>
  <c r="U222" i="1"/>
  <c r="T222" i="1"/>
  <c r="S222" i="1"/>
  <c r="R222" i="1"/>
  <c r="Q222" i="1"/>
  <c r="P222" i="1"/>
  <c r="O222" i="1"/>
  <c r="N222" i="1"/>
  <c r="M222" i="1"/>
  <c r="L222" i="1"/>
  <c r="K222" i="1"/>
  <c r="J222" i="1"/>
  <c r="I222" i="1"/>
  <c r="H222" i="1"/>
  <c r="G222" i="1"/>
  <c r="E222" i="1" a="1"/>
  <c r="E222" i="1" s="1"/>
  <c r="AA221" i="1"/>
  <c r="Z221" i="1"/>
  <c r="Y221" i="1"/>
  <c r="X221" i="1"/>
  <c r="W221" i="1"/>
  <c r="V221" i="1"/>
  <c r="U221" i="1"/>
  <c r="T221" i="1"/>
  <c r="S221" i="1"/>
  <c r="R221" i="1"/>
  <c r="Q221" i="1"/>
  <c r="P221" i="1"/>
  <c r="O221" i="1"/>
  <c r="N221" i="1"/>
  <c r="M221" i="1"/>
  <c r="L221" i="1"/>
  <c r="K221" i="1"/>
  <c r="J221" i="1"/>
  <c r="I221" i="1"/>
  <c r="H221" i="1"/>
  <c r="G221" i="1"/>
  <c r="E221" i="1" a="1"/>
  <c r="E221" i="1" s="1"/>
  <c r="AA220" i="1"/>
  <c r="Z220" i="1"/>
  <c r="Y220" i="1"/>
  <c r="X220" i="1"/>
  <c r="W220" i="1"/>
  <c r="V220" i="1"/>
  <c r="U220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E220" i="1" a="1"/>
  <c r="E220" i="1" s="1"/>
  <c r="AA219" i="1"/>
  <c r="Z219" i="1"/>
  <c r="Y219" i="1"/>
  <c r="X219" i="1"/>
  <c r="W219" i="1"/>
  <c r="V219" i="1"/>
  <c r="U219" i="1"/>
  <c r="T219" i="1"/>
  <c r="S219" i="1"/>
  <c r="R219" i="1"/>
  <c r="Q219" i="1"/>
  <c r="P219" i="1"/>
  <c r="O219" i="1"/>
  <c r="N219" i="1"/>
  <c r="M219" i="1"/>
  <c r="L219" i="1"/>
  <c r="K219" i="1"/>
  <c r="J219" i="1"/>
  <c r="I219" i="1"/>
  <c r="H219" i="1"/>
  <c r="G219" i="1"/>
  <c r="E219" i="1" a="1"/>
  <c r="E219" i="1" s="1"/>
  <c r="AA218" i="1"/>
  <c r="Z218" i="1"/>
  <c r="Y218" i="1"/>
  <c r="X218" i="1"/>
  <c r="W218" i="1"/>
  <c r="V218" i="1"/>
  <c r="U218" i="1"/>
  <c r="T218" i="1"/>
  <c r="S218" i="1"/>
  <c r="R218" i="1"/>
  <c r="Q218" i="1"/>
  <c r="P218" i="1"/>
  <c r="O218" i="1"/>
  <c r="N218" i="1"/>
  <c r="M218" i="1"/>
  <c r="L218" i="1"/>
  <c r="K218" i="1"/>
  <c r="J218" i="1"/>
  <c r="I218" i="1"/>
  <c r="H218" i="1"/>
  <c r="G218" i="1"/>
  <c r="E218" i="1" a="1"/>
  <c r="E218" i="1" s="1"/>
  <c r="AA217" i="1"/>
  <c r="Z217" i="1"/>
  <c r="Y217" i="1"/>
  <c r="X217" i="1"/>
  <c r="W217" i="1"/>
  <c r="V217" i="1"/>
  <c r="U217" i="1"/>
  <c r="T217" i="1"/>
  <c r="S217" i="1"/>
  <c r="R217" i="1"/>
  <c r="Q217" i="1"/>
  <c r="P217" i="1"/>
  <c r="O217" i="1"/>
  <c r="N217" i="1"/>
  <c r="M217" i="1"/>
  <c r="L217" i="1"/>
  <c r="K217" i="1"/>
  <c r="J217" i="1"/>
  <c r="I217" i="1"/>
  <c r="H217" i="1"/>
  <c r="G217" i="1"/>
  <c r="E217" i="1" a="1"/>
  <c r="E217" i="1" s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E216" i="1" a="1"/>
  <c r="E216" i="1" s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E215" i="1" a="1"/>
  <c r="E215" i="1" s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E214" i="1" a="1"/>
  <c r="E214" i="1" s="1"/>
  <c r="AA213" i="1"/>
  <c r="Z213" i="1"/>
  <c r="Y213" i="1"/>
  <c r="X213" i="1"/>
  <c r="W213" i="1"/>
  <c r="V213" i="1"/>
  <c r="U213" i="1"/>
  <c r="T213" i="1"/>
  <c r="S213" i="1"/>
  <c r="R213" i="1"/>
  <c r="Q213" i="1"/>
  <c r="P213" i="1"/>
  <c r="O213" i="1"/>
  <c r="N213" i="1"/>
  <c r="M213" i="1"/>
  <c r="L213" i="1"/>
  <c r="K213" i="1"/>
  <c r="J213" i="1"/>
  <c r="I213" i="1"/>
  <c r="H213" i="1"/>
  <c r="G213" i="1"/>
  <c r="E213" i="1" a="1"/>
  <c r="E213" i="1" s="1"/>
  <c r="AA212" i="1"/>
  <c r="Z212" i="1"/>
  <c r="Y212" i="1"/>
  <c r="X212" i="1"/>
  <c r="W212" i="1"/>
  <c r="V212" i="1"/>
  <c r="U212" i="1"/>
  <c r="T212" i="1"/>
  <c r="S212" i="1"/>
  <c r="R212" i="1"/>
  <c r="Q212" i="1"/>
  <c r="P212" i="1"/>
  <c r="O212" i="1"/>
  <c r="N212" i="1"/>
  <c r="M212" i="1"/>
  <c r="L212" i="1"/>
  <c r="K212" i="1"/>
  <c r="J212" i="1"/>
  <c r="I212" i="1"/>
  <c r="H212" i="1"/>
  <c r="G212" i="1"/>
  <c r="E212" i="1" a="1"/>
  <c r="E212" i="1" s="1"/>
  <c r="AA211" i="1"/>
  <c r="Z211" i="1"/>
  <c r="Y211" i="1"/>
  <c r="X211" i="1"/>
  <c r="W211" i="1"/>
  <c r="V211" i="1"/>
  <c r="U211" i="1"/>
  <c r="T211" i="1"/>
  <c r="S211" i="1"/>
  <c r="R211" i="1"/>
  <c r="Q211" i="1"/>
  <c r="P211" i="1"/>
  <c r="O211" i="1"/>
  <c r="N211" i="1"/>
  <c r="M211" i="1"/>
  <c r="L211" i="1"/>
  <c r="K211" i="1"/>
  <c r="J211" i="1"/>
  <c r="I211" i="1"/>
  <c r="H211" i="1"/>
  <c r="G211" i="1"/>
  <c r="E211" i="1" a="1"/>
  <c r="E211" i="1" s="1"/>
  <c r="AA210" i="1"/>
  <c r="Z210" i="1"/>
  <c r="Y210" i="1"/>
  <c r="X210" i="1"/>
  <c r="W210" i="1"/>
  <c r="V210" i="1"/>
  <c r="U210" i="1"/>
  <c r="T210" i="1"/>
  <c r="S210" i="1"/>
  <c r="R210" i="1"/>
  <c r="Q210" i="1"/>
  <c r="P210" i="1"/>
  <c r="O210" i="1"/>
  <c r="N210" i="1"/>
  <c r="M210" i="1"/>
  <c r="L210" i="1"/>
  <c r="K210" i="1"/>
  <c r="J210" i="1"/>
  <c r="I210" i="1"/>
  <c r="H210" i="1"/>
  <c r="G210" i="1"/>
  <c r="E210" i="1" a="1"/>
  <c r="E210" i="1" s="1"/>
  <c r="AA209" i="1"/>
  <c r="Z209" i="1"/>
  <c r="Y209" i="1"/>
  <c r="X209" i="1"/>
  <c r="W209" i="1"/>
  <c r="V209" i="1"/>
  <c r="U209" i="1"/>
  <c r="T209" i="1"/>
  <c r="S209" i="1"/>
  <c r="R209" i="1"/>
  <c r="Q209" i="1"/>
  <c r="P209" i="1"/>
  <c r="O209" i="1"/>
  <c r="N209" i="1"/>
  <c r="M209" i="1"/>
  <c r="L209" i="1"/>
  <c r="K209" i="1"/>
  <c r="J209" i="1"/>
  <c r="I209" i="1"/>
  <c r="H209" i="1"/>
  <c r="G209" i="1"/>
  <c r="E209" i="1" a="1"/>
  <c r="E209" i="1" s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E208" i="1" a="1"/>
  <c r="E208" i="1" s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E207" i="1" a="1"/>
  <c r="E207" i="1" s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E206" i="1" a="1"/>
  <c r="E206" i="1" s="1"/>
  <c r="AA205" i="1"/>
  <c r="Z205" i="1"/>
  <c r="Y205" i="1"/>
  <c r="X205" i="1"/>
  <c r="W205" i="1"/>
  <c r="V205" i="1"/>
  <c r="U205" i="1"/>
  <c r="T205" i="1"/>
  <c r="S205" i="1"/>
  <c r="R205" i="1"/>
  <c r="Q205" i="1"/>
  <c r="P205" i="1"/>
  <c r="O205" i="1"/>
  <c r="N205" i="1"/>
  <c r="M205" i="1"/>
  <c r="L205" i="1"/>
  <c r="K205" i="1"/>
  <c r="J205" i="1"/>
  <c r="I205" i="1"/>
  <c r="H205" i="1"/>
  <c r="G205" i="1"/>
  <c r="E205" i="1" a="1"/>
  <c r="E205" i="1" s="1"/>
  <c r="AA202" i="1"/>
  <c r="Z202" i="1"/>
  <c r="Y202" i="1"/>
  <c r="X202" i="1"/>
  <c r="W202" i="1"/>
  <c r="V202" i="1"/>
  <c r="U202" i="1"/>
  <c r="T202" i="1"/>
  <c r="S202" i="1"/>
  <c r="R202" i="1"/>
  <c r="Q202" i="1"/>
  <c r="P202" i="1"/>
  <c r="O202" i="1"/>
  <c r="N202" i="1"/>
  <c r="M202" i="1"/>
  <c r="L202" i="1"/>
  <c r="K202" i="1"/>
  <c r="J202" i="1"/>
  <c r="I202" i="1"/>
  <c r="H202" i="1"/>
  <c r="G202" i="1"/>
  <c r="E202" i="1" a="1"/>
  <c r="E202" i="1" s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E201" i="1" a="1"/>
  <c r="E201" i="1" s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E200" i="1" a="1"/>
  <c r="E200" i="1" s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E199" i="1" a="1"/>
  <c r="E199" i="1" s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E198" i="1"/>
  <c r="E198" i="1" a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E197" i="1" a="1"/>
  <c r="E197" i="1" s="1"/>
  <c r="AA196" i="1"/>
  <c r="Z196" i="1"/>
  <c r="Y196" i="1"/>
  <c r="X196" i="1"/>
  <c r="W196" i="1"/>
  <c r="V196" i="1"/>
  <c r="U196" i="1"/>
  <c r="T196" i="1"/>
  <c r="S196" i="1"/>
  <c r="R196" i="1"/>
  <c r="Q196" i="1"/>
  <c r="P196" i="1"/>
  <c r="O196" i="1"/>
  <c r="N196" i="1"/>
  <c r="M196" i="1"/>
  <c r="L196" i="1"/>
  <c r="K196" i="1"/>
  <c r="J196" i="1"/>
  <c r="I196" i="1"/>
  <c r="H196" i="1"/>
  <c r="G196" i="1"/>
  <c r="E196" i="1" a="1"/>
  <c r="E196" i="1" s="1"/>
  <c r="AA195" i="1"/>
  <c r="Z195" i="1"/>
  <c r="Y195" i="1"/>
  <c r="X195" i="1"/>
  <c r="W195" i="1"/>
  <c r="V195" i="1"/>
  <c r="U195" i="1"/>
  <c r="T195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E195" i="1" a="1"/>
  <c r="E195" i="1" s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E194" i="1" a="1"/>
  <c r="E194" i="1" s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E193" i="1" a="1"/>
  <c r="E193" i="1" s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E192" i="1" a="1"/>
  <c r="E192" i="1" s="1"/>
  <c r="AA191" i="1"/>
  <c r="Z191" i="1"/>
  <c r="Y191" i="1"/>
  <c r="X191" i="1"/>
  <c r="W191" i="1"/>
  <c r="V191" i="1"/>
  <c r="U191" i="1"/>
  <c r="T191" i="1"/>
  <c r="S191" i="1"/>
  <c r="R191" i="1"/>
  <c r="Q191" i="1"/>
  <c r="P191" i="1"/>
  <c r="O191" i="1"/>
  <c r="N191" i="1"/>
  <c r="M191" i="1"/>
  <c r="L191" i="1"/>
  <c r="K191" i="1"/>
  <c r="J191" i="1"/>
  <c r="I191" i="1"/>
  <c r="H191" i="1"/>
  <c r="G191" i="1"/>
  <c r="E191" i="1" a="1"/>
  <c r="E191" i="1" s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E190" i="1" a="1"/>
  <c r="E190" i="1" s="1"/>
  <c r="AA189" i="1"/>
  <c r="Z189" i="1"/>
  <c r="Y189" i="1"/>
  <c r="X189" i="1"/>
  <c r="W189" i="1"/>
  <c r="V189" i="1"/>
  <c r="U189" i="1"/>
  <c r="T189" i="1"/>
  <c r="S189" i="1"/>
  <c r="R189" i="1"/>
  <c r="Q189" i="1"/>
  <c r="P189" i="1"/>
  <c r="O189" i="1"/>
  <c r="N189" i="1"/>
  <c r="M189" i="1"/>
  <c r="L189" i="1"/>
  <c r="K189" i="1"/>
  <c r="J189" i="1"/>
  <c r="I189" i="1"/>
  <c r="H189" i="1"/>
  <c r="G189" i="1"/>
  <c r="E189" i="1" a="1"/>
  <c r="E189" i="1" s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E188" i="1" a="1"/>
  <c r="E188" i="1" s="1"/>
  <c r="AA187" i="1"/>
  <c r="Z187" i="1"/>
  <c r="Y187" i="1"/>
  <c r="X187" i="1"/>
  <c r="W187" i="1"/>
  <c r="V187" i="1"/>
  <c r="U187" i="1"/>
  <c r="T187" i="1"/>
  <c r="S187" i="1"/>
  <c r="R187" i="1"/>
  <c r="Q187" i="1"/>
  <c r="P187" i="1"/>
  <c r="O187" i="1"/>
  <c r="N187" i="1"/>
  <c r="M187" i="1"/>
  <c r="L187" i="1"/>
  <c r="K187" i="1"/>
  <c r="J187" i="1"/>
  <c r="I187" i="1"/>
  <c r="H187" i="1"/>
  <c r="G187" i="1"/>
  <c r="E187" i="1" a="1"/>
  <c r="E187" i="1" s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E186" i="1" a="1"/>
  <c r="E186" i="1" s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E185" i="1" a="1"/>
  <c r="E185" i="1" s="1"/>
  <c r="AA184" i="1"/>
  <c r="Z184" i="1"/>
  <c r="Y184" i="1"/>
  <c r="X184" i="1"/>
  <c r="W184" i="1"/>
  <c r="V184" i="1"/>
  <c r="U184" i="1"/>
  <c r="T184" i="1"/>
  <c r="S184" i="1"/>
  <c r="R184" i="1"/>
  <c r="Q184" i="1"/>
  <c r="P184" i="1"/>
  <c r="O184" i="1"/>
  <c r="N184" i="1"/>
  <c r="M184" i="1"/>
  <c r="L184" i="1"/>
  <c r="K184" i="1"/>
  <c r="J184" i="1"/>
  <c r="I184" i="1"/>
  <c r="H184" i="1"/>
  <c r="G184" i="1"/>
  <c r="E184" i="1" a="1"/>
  <c r="E184" i="1" s="1"/>
  <c r="AA181" i="1"/>
  <c r="Z181" i="1"/>
  <c r="Y181" i="1"/>
  <c r="X181" i="1"/>
  <c r="W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E181" i="1" a="1"/>
  <c r="E181" i="1" s="1"/>
  <c r="AA180" i="1"/>
  <c r="Z180" i="1"/>
  <c r="Y180" i="1"/>
  <c r="X180" i="1"/>
  <c r="W180" i="1"/>
  <c r="V180" i="1"/>
  <c r="U180" i="1"/>
  <c r="T180" i="1"/>
  <c r="S180" i="1"/>
  <c r="R180" i="1"/>
  <c r="Q180" i="1"/>
  <c r="P180" i="1"/>
  <c r="O180" i="1"/>
  <c r="N180" i="1"/>
  <c r="M180" i="1"/>
  <c r="L180" i="1"/>
  <c r="K180" i="1"/>
  <c r="J180" i="1"/>
  <c r="I180" i="1"/>
  <c r="H180" i="1"/>
  <c r="G180" i="1"/>
  <c r="E180" i="1" a="1"/>
  <c r="E180" i="1" s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E179" i="1" a="1"/>
  <c r="E179" i="1" s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78" i="1"/>
  <c r="M178" i="1"/>
  <c r="L178" i="1"/>
  <c r="K178" i="1"/>
  <c r="J178" i="1"/>
  <c r="I178" i="1"/>
  <c r="H178" i="1"/>
  <c r="G178" i="1"/>
  <c r="E178" i="1" a="1"/>
  <c r="E178" i="1" s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E177" i="1" a="1"/>
  <c r="E177" i="1" s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E176" i="1" a="1"/>
  <c r="E176" i="1" s="1"/>
  <c r="AA175" i="1"/>
  <c r="Z175" i="1"/>
  <c r="Y175" i="1"/>
  <c r="X175" i="1"/>
  <c r="W175" i="1"/>
  <c r="V175" i="1"/>
  <c r="U175" i="1"/>
  <c r="T175" i="1"/>
  <c r="S175" i="1"/>
  <c r="R175" i="1"/>
  <c r="Q175" i="1"/>
  <c r="P175" i="1"/>
  <c r="O175" i="1"/>
  <c r="N175" i="1"/>
  <c r="M175" i="1"/>
  <c r="L175" i="1"/>
  <c r="K175" i="1"/>
  <c r="J175" i="1"/>
  <c r="I175" i="1"/>
  <c r="H175" i="1"/>
  <c r="G175" i="1"/>
  <c r="E175" i="1" a="1"/>
  <c r="E175" i="1" s="1"/>
  <c r="AA174" i="1"/>
  <c r="Z174" i="1"/>
  <c r="Y174" i="1"/>
  <c r="X174" i="1"/>
  <c r="W174" i="1"/>
  <c r="V174" i="1"/>
  <c r="U174" i="1"/>
  <c r="T174" i="1"/>
  <c r="S174" i="1"/>
  <c r="R174" i="1"/>
  <c r="Q174" i="1"/>
  <c r="P174" i="1"/>
  <c r="O174" i="1"/>
  <c r="N174" i="1"/>
  <c r="M174" i="1"/>
  <c r="L174" i="1"/>
  <c r="K174" i="1"/>
  <c r="J174" i="1"/>
  <c r="I174" i="1"/>
  <c r="H174" i="1"/>
  <c r="G174" i="1"/>
  <c r="E174" i="1" a="1"/>
  <c r="E174" i="1" s="1"/>
  <c r="AA173" i="1"/>
  <c r="Z173" i="1"/>
  <c r="Y173" i="1"/>
  <c r="X173" i="1"/>
  <c r="W173" i="1"/>
  <c r="V173" i="1"/>
  <c r="U173" i="1"/>
  <c r="T173" i="1"/>
  <c r="S173" i="1"/>
  <c r="R173" i="1"/>
  <c r="Q173" i="1"/>
  <c r="P173" i="1"/>
  <c r="O173" i="1"/>
  <c r="N173" i="1"/>
  <c r="M173" i="1"/>
  <c r="L173" i="1"/>
  <c r="K173" i="1"/>
  <c r="J173" i="1"/>
  <c r="I173" i="1"/>
  <c r="H173" i="1"/>
  <c r="G173" i="1"/>
  <c r="E173" i="1" a="1"/>
  <c r="E173" i="1" s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E172" i="1" a="1"/>
  <c r="E172" i="1" s="1"/>
  <c r="AA171" i="1"/>
  <c r="Z171" i="1"/>
  <c r="Y171" i="1"/>
  <c r="X171" i="1"/>
  <c r="W171" i="1"/>
  <c r="V171" i="1"/>
  <c r="U171" i="1"/>
  <c r="T171" i="1"/>
  <c r="S171" i="1"/>
  <c r="R171" i="1"/>
  <c r="Q171" i="1"/>
  <c r="P171" i="1"/>
  <c r="O171" i="1"/>
  <c r="N171" i="1"/>
  <c r="M171" i="1"/>
  <c r="L171" i="1"/>
  <c r="K171" i="1"/>
  <c r="J171" i="1"/>
  <c r="I171" i="1"/>
  <c r="H171" i="1"/>
  <c r="G171" i="1"/>
  <c r="E171" i="1" a="1"/>
  <c r="E171" i="1" s="1"/>
  <c r="AA170" i="1"/>
  <c r="Z170" i="1"/>
  <c r="Y170" i="1"/>
  <c r="X170" i="1"/>
  <c r="W170" i="1"/>
  <c r="V170" i="1"/>
  <c r="U170" i="1"/>
  <c r="T170" i="1"/>
  <c r="S170" i="1"/>
  <c r="R170" i="1"/>
  <c r="Q170" i="1"/>
  <c r="P170" i="1"/>
  <c r="O170" i="1"/>
  <c r="N170" i="1"/>
  <c r="M170" i="1"/>
  <c r="L170" i="1"/>
  <c r="K170" i="1"/>
  <c r="J170" i="1"/>
  <c r="I170" i="1"/>
  <c r="H170" i="1"/>
  <c r="G170" i="1"/>
  <c r="E170" i="1" a="1"/>
  <c r="E170" i="1" s="1"/>
  <c r="AA169" i="1"/>
  <c r="Z169" i="1"/>
  <c r="Y169" i="1"/>
  <c r="X169" i="1"/>
  <c r="W169" i="1"/>
  <c r="V169" i="1"/>
  <c r="U169" i="1"/>
  <c r="T169" i="1"/>
  <c r="S169" i="1"/>
  <c r="R169" i="1"/>
  <c r="Q169" i="1"/>
  <c r="P169" i="1"/>
  <c r="O169" i="1"/>
  <c r="N169" i="1"/>
  <c r="M169" i="1"/>
  <c r="L169" i="1"/>
  <c r="K169" i="1"/>
  <c r="J169" i="1"/>
  <c r="I169" i="1"/>
  <c r="H169" i="1"/>
  <c r="G169" i="1"/>
  <c r="E169" i="1" a="1"/>
  <c r="E169" i="1" s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E168" i="1" a="1"/>
  <c r="E168" i="1" s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E167" i="1" a="1"/>
  <c r="E167" i="1" s="1"/>
  <c r="AA166" i="1"/>
  <c r="Z166" i="1"/>
  <c r="Y166" i="1"/>
  <c r="X166" i="1"/>
  <c r="W166" i="1"/>
  <c r="V166" i="1"/>
  <c r="U166" i="1"/>
  <c r="T166" i="1"/>
  <c r="S166" i="1"/>
  <c r="R166" i="1"/>
  <c r="Q166" i="1"/>
  <c r="P166" i="1"/>
  <c r="O166" i="1"/>
  <c r="N166" i="1"/>
  <c r="M166" i="1"/>
  <c r="L166" i="1"/>
  <c r="K166" i="1"/>
  <c r="J166" i="1"/>
  <c r="I166" i="1"/>
  <c r="H166" i="1"/>
  <c r="G166" i="1"/>
  <c r="E166" i="1" a="1"/>
  <c r="E166" i="1" s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E163" i="1" a="1"/>
  <c r="E163" i="1" s="1"/>
  <c r="AA162" i="1"/>
  <c r="Z162" i="1"/>
  <c r="Y162" i="1"/>
  <c r="X162" i="1"/>
  <c r="W162" i="1"/>
  <c r="V162" i="1"/>
  <c r="U162" i="1"/>
  <c r="T162" i="1"/>
  <c r="S162" i="1"/>
  <c r="R162" i="1"/>
  <c r="Q162" i="1"/>
  <c r="P162" i="1"/>
  <c r="O162" i="1"/>
  <c r="N162" i="1"/>
  <c r="M162" i="1"/>
  <c r="L162" i="1"/>
  <c r="K162" i="1"/>
  <c r="J162" i="1"/>
  <c r="I162" i="1"/>
  <c r="H162" i="1"/>
  <c r="G162" i="1"/>
  <c r="E162" i="1" a="1"/>
  <c r="E162" i="1" s="1"/>
  <c r="AA161" i="1"/>
  <c r="Z161" i="1"/>
  <c r="Y161" i="1"/>
  <c r="X161" i="1"/>
  <c r="W161" i="1"/>
  <c r="V161" i="1"/>
  <c r="U161" i="1"/>
  <c r="T161" i="1"/>
  <c r="S161" i="1"/>
  <c r="R161" i="1"/>
  <c r="Q161" i="1"/>
  <c r="P161" i="1"/>
  <c r="O161" i="1"/>
  <c r="N161" i="1"/>
  <c r="M161" i="1"/>
  <c r="L161" i="1"/>
  <c r="K161" i="1"/>
  <c r="J161" i="1"/>
  <c r="I161" i="1"/>
  <c r="H161" i="1"/>
  <c r="G161" i="1"/>
  <c r="E161" i="1" a="1"/>
  <c r="E161" i="1" s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E160" i="1" a="1"/>
  <c r="E160" i="1" s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E159" i="1" a="1"/>
  <c r="E159" i="1" s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E158" i="1" a="1"/>
  <c r="E158" i="1" s="1"/>
  <c r="AA157" i="1"/>
  <c r="Z157" i="1"/>
  <c r="Y157" i="1"/>
  <c r="X157" i="1"/>
  <c r="W157" i="1"/>
  <c r="V157" i="1"/>
  <c r="U157" i="1"/>
  <c r="T157" i="1"/>
  <c r="S157" i="1"/>
  <c r="R157" i="1"/>
  <c r="Q157" i="1"/>
  <c r="P157" i="1"/>
  <c r="O157" i="1"/>
  <c r="N157" i="1"/>
  <c r="M157" i="1"/>
  <c r="L157" i="1"/>
  <c r="K157" i="1"/>
  <c r="J157" i="1"/>
  <c r="I157" i="1"/>
  <c r="H157" i="1"/>
  <c r="G157" i="1"/>
  <c r="E157" i="1" a="1"/>
  <c r="E157" i="1" s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E156" i="1" a="1"/>
  <c r="E156" i="1" s="1"/>
  <c r="AA155" i="1"/>
  <c r="Z155" i="1"/>
  <c r="Y155" i="1"/>
  <c r="X155" i="1"/>
  <c r="W155" i="1"/>
  <c r="V155" i="1"/>
  <c r="U155" i="1"/>
  <c r="T155" i="1"/>
  <c r="S155" i="1"/>
  <c r="R155" i="1"/>
  <c r="Q155" i="1"/>
  <c r="P155" i="1"/>
  <c r="O155" i="1"/>
  <c r="N155" i="1"/>
  <c r="M155" i="1"/>
  <c r="L155" i="1"/>
  <c r="K155" i="1"/>
  <c r="J155" i="1"/>
  <c r="I155" i="1"/>
  <c r="H155" i="1"/>
  <c r="G155" i="1"/>
  <c r="E155" i="1" a="1"/>
  <c r="E155" i="1" s="1"/>
  <c r="AA154" i="1"/>
  <c r="Z154" i="1"/>
  <c r="Y154" i="1"/>
  <c r="X154" i="1"/>
  <c r="W154" i="1"/>
  <c r="V154" i="1"/>
  <c r="U154" i="1"/>
  <c r="T154" i="1"/>
  <c r="S154" i="1"/>
  <c r="R154" i="1"/>
  <c r="Q154" i="1"/>
  <c r="P154" i="1"/>
  <c r="O154" i="1"/>
  <c r="N154" i="1"/>
  <c r="M154" i="1"/>
  <c r="L154" i="1"/>
  <c r="K154" i="1"/>
  <c r="J154" i="1"/>
  <c r="I154" i="1"/>
  <c r="H154" i="1"/>
  <c r="G154" i="1"/>
  <c r="E154" i="1" a="1"/>
  <c r="E154" i="1" s="1"/>
  <c r="AA153" i="1"/>
  <c r="Z153" i="1"/>
  <c r="Y153" i="1"/>
  <c r="X153" i="1"/>
  <c r="W153" i="1"/>
  <c r="V153" i="1"/>
  <c r="U153" i="1"/>
  <c r="T153" i="1"/>
  <c r="S153" i="1"/>
  <c r="R153" i="1"/>
  <c r="Q153" i="1"/>
  <c r="P153" i="1"/>
  <c r="O153" i="1"/>
  <c r="N153" i="1"/>
  <c r="M153" i="1"/>
  <c r="L153" i="1"/>
  <c r="K153" i="1"/>
  <c r="J153" i="1"/>
  <c r="I153" i="1"/>
  <c r="H153" i="1"/>
  <c r="G153" i="1"/>
  <c r="E153" i="1" a="1"/>
  <c r="E153" i="1" s="1"/>
  <c r="AA152" i="1"/>
  <c r="Z152" i="1"/>
  <c r="Y152" i="1"/>
  <c r="X152" i="1"/>
  <c r="W152" i="1"/>
  <c r="V152" i="1"/>
  <c r="U152" i="1"/>
  <c r="T152" i="1"/>
  <c r="S152" i="1"/>
  <c r="R152" i="1"/>
  <c r="Q152" i="1"/>
  <c r="P152" i="1"/>
  <c r="O152" i="1"/>
  <c r="N152" i="1"/>
  <c r="M152" i="1"/>
  <c r="L152" i="1"/>
  <c r="K152" i="1"/>
  <c r="J152" i="1"/>
  <c r="I152" i="1"/>
  <c r="H152" i="1"/>
  <c r="G152" i="1"/>
  <c r="E152" i="1" a="1"/>
  <c r="E152" i="1" s="1"/>
  <c r="AA151" i="1"/>
  <c r="Z151" i="1"/>
  <c r="Y151" i="1"/>
  <c r="X151" i="1"/>
  <c r="W151" i="1"/>
  <c r="V151" i="1"/>
  <c r="U151" i="1"/>
  <c r="T151" i="1"/>
  <c r="S151" i="1"/>
  <c r="R151" i="1"/>
  <c r="Q151" i="1"/>
  <c r="P151" i="1"/>
  <c r="O151" i="1"/>
  <c r="N151" i="1"/>
  <c r="M151" i="1"/>
  <c r="L151" i="1"/>
  <c r="K151" i="1"/>
  <c r="J151" i="1"/>
  <c r="I151" i="1"/>
  <c r="H151" i="1"/>
  <c r="G151" i="1"/>
  <c r="E151" i="1" a="1"/>
  <c r="E151" i="1" s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E150" i="1" a="1"/>
  <c r="E150" i="1" s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E149" i="1" a="1"/>
  <c r="E149" i="1" s="1"/>
  <c r="AA148" i="1"/>
  <c r="Z148" i="1"/>
  <c r="Y148" i="1"/>
  <c r="X148" i="1"/>
  <c r="W148" i="1"/>
  <c r="V148" i="1"/>
  <c r="U148" i="1"/>
  <c r="T148" i="1"/>
  <c r="S148" i="1"/>
  <c r="R148" i="1"/>
  <c r="Q148" i="1"/>
  <c r="P148" i="1"/>
  <c r="O148" i="1"/>
  <c r="N148" i="1"/>
  <c r="M148" i="1"/>
  <c r="L148" i="1"/>
  <c r="K148" i="1"/>
  <c r="J148" i="1"/>
  <c r="I148" i="1"/>
  <c r="H148" i="1"/>
  <c r="G148" i="1"/>
  <c r="E148" i="1" a="1"/>
  <c r="E148" i="1" s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145" i="1"/>
  <c r="M145" i="1"/>
  <c r="L145" i="1"/>
  <c r="K145" i="1"/>
  <c r="J145" i="1"/>
  <c r="I145" i="1"/>
  <c r="H145" i="1"/>
  <c r="G145" i="1"/>
  <c r="E145" i="1" a="1"/>
  <c r="E145" i="1" s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E141" i="1"/>
  <c r="L131" i="1" a="1"/>
  <c r="L131" i="1" s="1"/>
  <c r="K131" i="1" a="1"/>
  <c r="K131" i="1" s="1"/>
  <c r="J131" i="1" a="1"/>
  <c r="J131" i="1" s="1"/>
  <c r="I131" i="1" a="1"/>
  <c r="I131" i="1" s="1"/>
  <c r="H131" i="1" a="1"/>
  <c r="H131" i="1" s="1"/>
  <c r="G131" i="1" a="1"/>
  <c r="G131" i="1" s="1"/>
  <c r="E131" i="1" a="1"/>
  <c r="E131" i="1" s="1"/>
  <c r="L130" i="1" a="1"/>
  <c r="L130" i="1" s="1"/>
  <c r="K130" i="1" a="1"/>
  <c r="K130" i="1" s="1"/>
  <c r="J130" i="1" a="1"/>
  <c r="J130" i="1" s="1"/>
  <c r="I130" i="1" a="1"/>
  <c r="I130" i="1" s="1"/>
  <c r="H130" i="1" a="1"/>
  <c r="H130" i="1" s="1"/>
  <c r="G130" i="1" a="1"/>
  <c r="G130" i="1" s="1"/>
  <c r="E130" i="1" a="1"/>
  <c r="E130" i="1" s="1"/>
  <c r="L129" i="1" a="1"/>
  <c r="L129" i="1" s="1"/>
  <c r="K129" i="1" a="1"/>
  <c r="K129" i="1" s="1"/>
  <c r="J129" i="1" a="1"/>
  <c r="J129" i="1" s="1"/>
  <c r="I129" i="1" a="1"/>
  <c r="I129" i="1" s="1"/>
  <c r="H129" i="1" a="1"/>
  <c r="H129" i="1" s="1"/>
  <c r="G129" i="1" a="1"/>
  <c r="G129" i="1" s="1"/>
  <c r="E129" i="1" a="1"/>
  <c r="E129" i="1" s="1"/>
  <c r="L128" i="1" a="1"/>
  <c r="L128" i="1" s="1"/>
  <c r="K128" i="1" a="1"/>
  <c r="K128" i="1" s="1"/>
  <c r="J128" i="1" a="1"/>
  <c r="J128" i="1" s="1"/>
  <c r="I128" i="1" a="1"/>
  <c r="I128" i="1" s="1"/>
  <c r="H128" i="1" a="1"/>
  <c r="H128" i="1" s="1"/>
  <c r="G128" i="1" a="1"/>
  <c r="G128" i="1" s="1"/>
  <c r="E128" i="1" a="1"/>
  <c r="E128" i="1" s="1"/>
  <c r="L127" i="1" a="1"/>
  <c r="L127" i="1" s="1"/>
  <c r="K127" i="1" a="1"/>
  <c r="K127" i="1" s="1"/>
  <c r="J127" i="1" a="1"/>
  <c r="J127" i="1" s="1"/>
  <c r="I127" i="1" a="1"/>
  <c r="I127" i="1" s="1"/>
  <c r="H127" i="1" a="1"/>
  <c r="H127" i="1" s="1"/>
  <c r="G127" i="1" a="1"/>
  <c r="G127" i="1" s="1"/>
  <c r="E127" i="1" a="1"/>
  <c r="E127" i="1" s="1"/>
  <c r="L126" i="1" a="1"/>
  <c r="L126" i="1" s="1"/>
  <c r="K126" i="1" a="1"/>
  <c r="K126" i="1" s="1"/>
  <c r="J126" i="1" a="1"/>
  <c r="J126" i="1" s="1"/>
  <c r="I126" i="1" a="1"/>
  <c r="I126" i="1" s="1"/>
  <c r="H126" i="1" a="1"/>
  <c r="H126" i="1" s="1"/>
  <c r="G126" i="1" a="1"/>
  <c r="G126" i="1" s="1"/>
  <c r="E126" i="1" a="1"/>
  <c r="E126" i="1" s="1"/>
  <c r="L125" i="1" a="1"/>
  <c r="L125" i="1" s="1"/>
  <c r="K125" i="1" a="1"/>
  <c r="K125" i="1" s="1"/>
  <c r="J125" i="1" a="1"/>
  <c r="J125" i="1" s="1"/>
  <c r="I125" i="1" a="1"/>
  <c r="I125" i="1" s="1"/>
  <c r="H125" i="1" a="1"/>
  <c r="H125" i="1" s="1"/>
  <c r="G125" i="1" a="1"/>
  <c r="G125" i="1" s="1"/>
  <c r="E125" i="1" a="1"/>
  <c r="E125" i="1" s="1"/>
  <c r="L124" i="1" a="1"/>
  <c r="L124" i="1" s="1"/>
  <c r="K124" i="1" a="1"/>
  <c r="K124" i="1" s="1"/>
  <c r="J124" i="1" a="1"/>
  <c r="J124" i="1" s="1"/>
  <c r="I124" i="1" a="1"/>
  <c r="I124" i="1" s="1"/>
  <c r="H124" i="1" a="1"/>
  <c r="H124" i="1" s="1"/>
  <c r="G124" i="1" a="1"/>
  <c r="G124" i="1" s="1"/>
  <c r="E124" i="1" a="1"/>
  <c r="E124" i="1" s="1"/>
  <c r="L123" i="1" a="1"/>
  <c r="L123" i="1" s="1"/>
  <c r="K123" i="1" a="1"/>
  <c r="K123" i="1" s="1"/>
  <c r="J123" i="1" a="1"/>
  <c r="J123" i="1" s="1"/>
  <c r="I123" i="1" a="1"/>
  <c r="I123" i="1" s="1"/>
  <c r="H123" i="1" a="1"/>
  <c r="H123" i="1" s="1"/>
  <c r="G123" i="1" a="1"/>
  <c r="G123" i="1" s="1"/>
  <c r="E123" i="1" a="1"/>
  <c r="E123" i="1" s="1"/>
  <c r="L122" i="1" a="1"/>
  <c r="L122" i="1" s="1"/>
  <c r="K122" i="1" a="1"/>
  <c r="K122" i="1" s="1"/>
  <c r="J122" i="1" a="1"/>
  <c r="J122" i="1" s="1"/>
  <c r="I122" i="1" a="1"/>
  <c r="I122" i="1" s="1"/>
  <c r="H122" i="1" a="1"/>
  <c r="H122" i="1" s="1"/>
  <c r="G122" i="1" a="1"/>
  <c r="G122" i="1" s="1"/>
  <c r="E122" i="1" a="1"/>
  <c r="E122" i="1" s="1"/>
  <c r="L121" i="1" a="1"/>
  <c r="L121" i="1" s="1"/>
  <c r="K121" i="1" a="1"/>
  <c r="K121" i="1" s="1"/>
  <c r="J121" i="1" a="1"/>
  <c r="J121" i="1" s="1"/>
  <c r="I121" i="1" a="1"/>
  <c r="I121" i="1" s="1"/>
  <c r="H121" i="1" a="1"/>
  <c r="H121" i="1" s="1"/>
  <c r="G121" i="1" a="1"/>
  <c r="G121" i="1" s="1"/>
  <c r="E121" i="1" a="1"/>
  <c r="E121" i="1" s="1"/>
  <c r="L120" i="1" a="1"/>
  <c r="L120" i="1" s="1"/>
  <c r="K120" i="1" a="1"/>
  <c r="K120" i="1" s="1"/>
  <c r="J120" i="1" a="1"/>
  <c r="J120" i="1" s="1"/>
  <c r="I120" i="1" a="1"/>
  <c r="I120" i="1" s="1"/>
  <c r="H120" i="1" a="1"/>
  <c r="H120" i="1" s="1"/>
  <c r="G120" i="1" a="1"/>
  <c r="G120" i="1" s="1"/>
  <c r="E120" i="1" a="1"/>
  <c r="E120" i="1" s="1"/>
  <c r="L119" i="1" a="1"/>
  <c r="L119" i="1" s="1"/>
  <c r="K119" i="1" a="1"/>
  <c r="K119" i="1" s="1"/>
  <c r="J119" i="1" a="1"/>
  <c r="J119" i="1" s="1"/>
  <c r="I119" i="1" a="1"/>
  <c r="I119" i="1" s="1"/>
  <c r="H119" i="1" a="1"/>
  <c r="H119" i="1" s="1"/>
  <c r="G119" i="1" a="1"/>
  <c r="G119" i="1" s="1"/>
  <c r="E119" i="1" a="1"/>
  <c r="E119" i="1" s="1"/>
  <c r="L118" i="1" a="1"/>
  <c r="L118" i="1" s="1"/>
  <c r="K118" i="1" a="1"/>
  <c r="K118" i="1" s="1"/>
  <c r="J118" i="1" a="1"/>
  <c r="J118" i="1" s="1"/>
  <c r="I118" i="1" a="1"/>
  <c r="I118" i="1" s="1"/>
  <c r="H118" i="1" a="1"/>
  <c r="H118" i="1" s="1"/>
  <c r="G118" i="1" a="1"/>
  <c r="G118" i="1" s="1"/>
  <c r="E118" i="1" a="1"/>
  <c r="E118" i="1" s="1"/>
  <c r="L117" i="1" a="1"/>
  <c r="L117" i="1" s="1"/>
  <c r="K117" i="1" a="1"/>
  <c r="K117" i="1" s="1"/>
  <c r="J117" i="1" a="1"/>
  <c r="J117" i="1" s="1"/>
  <c r="I117" i="1" a="1"/>
  <c r="I117" i="1" s="1"/>
  <c r="H117" i="1" a="1"/>
  <c r="H117" i="1" s="1"/>
  <c r="G117" i="1" a="1"/>
  <c r="G117" i="1" s="1"/>
  <c r="E117" i="1" a="1"/>
  <c r="E117" i="1" s="1"/>
  <c r="L116" i="1" a="1"/>
  <c r="L116" i="1" s="1"/>
  <c r="K116" i="1" a="1"/>
  <c r="K116" i="1" s="1"/>
  <c r="J116" i="1" a="1"/>
  <c r="J116" i="1" s="1"/>
  <c r="I116" i="1" a="1"/>
  <c r="I116" i="1" s="1"/>
  <c r="H116" i="1" a="1"/>
  <c r="H116" i="1" s="1"/>
  <c r="G116" i="1" a="1"/>
  <c r="G116" i="1" s="1"/>
  <c r="E116" i="1" a="1"/>
  <c r="E116" i="1" s="1"/>
  <c r="L115" i="1" a="1"/>
  <c r="L115" i="1" s="1"/>
  <c r="K115" i="1" a="1"/>
  <c r="K115" i="1" s="1"/>
  <c r="J115" i="1" a="1"/>
  <c r="J115" i="1" s="1"/>
  <c r="I115" i="1" a="1"/>
  <c r="I115" i="1" s="1"/>
  <c r="H115" i="1" a="1"/>
  <c r="H115" i="1" s="1"/>
  <c r="G115" i="1" a="1"/>
  <c r="G115" i="1" s="1"/>
  <c r="E115" i="1" a="1"/>
  <c r="E115" i="1" s="1"/>
  <c r="L114" i="1" a="1"/>
  <c r="L114" i="1" s="1"/>
  <c r="K114" i="1" a="1"/>
  <c r="K114" i="1" s="1"/>
  <c r="J114" i="1" a="1"/>
  <c r="J114" i="1" s="1"/>
  <c r="I114" i="1" a="1"/>
  <c r="I114" i="1" s="1"/>
  <c r="H114" i="1" a="1"/>
  <c r="H114" i="1" s="1"/>
  <c r="G114" i="1" a="1"/>
  <c r="G114" i="1" s="1"/>
  <c r="E114" i="1" a="1"/>
  <c r="E114" i="1" s="1"/>
  <c r="L113" i="1" a="1"/>
  <c r="L113" i="1" s="1"/>
  <c r="K113" i="1" a="1"/>
  <c r="K113" i="1" s="1"/>
  <c r="J113" i="1" a="1"/>
  <c r="J113" i="1" s="1"/>
  <c r="I113" i="1" a="1"/>
  <c r="I113" i="1" s="1"/>
  <c r="H113" i="1" a="1"/>
  <c r="H113" i="1" s="1"/>
  <c r="G113" i="1" a="1"/>
  <c r="G113" i="1" s="1"/>
  <c r="E113" i="1" a="1"/>
  <c r="E113" i="1" s="1"/>
  <c r="L112" i="1"/>
  <c r="K112" i="1"/>
  <c r="J112" i="1"/>
  <c r="I112" i="1"/>
  <c r="H112" i="1"/>
  <c r="G112" i="1"/>
  <c r="E112" i="1" a="1"/>
  <c r="E112" i="1" s="1"/>
  <c r="L108" i="1" a="1"/>
  <c r="L108" i="1" s="1"/>
  <c r="K108" i="1" a="1"/>
  <c r="K108" i="1" s="1"/>
  <c r="J108" i="1" a="1"/>
  <c r="J108" i="1" s="1"/>
  <c r="I108" i="1" a="1"/>
  <c r="I108" i="1" s="1"/>
  <c r="H108" i="1" a="1"/>
  <c r="H108" i="1" s="1"/>
  <c r="G108" i="1" a="1"/>
  <c r="G108" i="1" s="1"/>
  <c r="E108" i="1" a="1"/>
  <c r="E108" i="1" s="1"/>
  <c r="L98" i="1" a="1"/>
  <c r="L98" i="1" s="1"/>
  <c r="K98" i="1" a="1"/>
  <c r="K98" i="1" s="1"/>
  <c r="J98" i="1" a="1"/>
  <c r="J98" i="1" s="1"/>
  <c r="I98" i="1" a="1"/>
  <c r="I98" i="1" s="1"/>
  <c r="H98" i="1" a="1"/>
  <c r="H98" i="1" s="1"/>
  <c r="G98" i="1" a="1"/>
  <c r="G98" i="1" s="1"/>
  <c r="E98" i="1" a="1"/>
  <c r="E98" i="1" s="1"/>
  <c r="L97" i="1" a="1"/>
  <c r="L97" i="1" s="1"/>
  <c r="K97" i="1" a="1"/>
  <c r="K97" i="1" s="1"/>
  <c r="J97" i="1" a="1"/>
  <c r="J97" i="1" s="1"/>
  <c r="I97" i="1" a="1"/>
  <c r="I97" i="1" s="1"/>
  <c r="H97" i="1" a="1"/>
  <c r="H97" i="1" s="1"/>
  <c r="G97" i="1" a="1"/>
  <c r="G97" i="1" s="1"/>
  <c r="E97" i="1" a="1"/>
  <c r="E97" i="1" s="1"/>
  <c r="L96" i="1" a="1"/>
  <c r="L96" i="1" s="1"/>
  <c r="K96" i="1" a="1"/>
  <c r="K96" i="1" s="1"/>
  <c r="J96" i="1" a="1"/>
  <c r="J96" i="1" s="1"/>
  <c r="I96" i="1" a="1"/>
  <c r="I96" i="1" s="1"/>
  <c r="H96" i="1" a="1"/>
  <c r="H96" i="1" s="1"/>
  <c r="G96" i="1" a="1"/>
  <c r="G96" i="1" s="1"/>
  <c r="E96" i="1" a="1"/>
  <c r="E96" i="1" s="1"/>
  <c r="L95" i="1" a="1"/>
  <c r="L95" i="1" s="1"/>
  <c r="K95" i="1" a="1"/>
  <c r="K95" i="1" s="1"/>
  <c r="J95" i="1" a="1"/>
  <c r="J95" i="1" s="1"/>
  <c r="I95" i="1" a="1"/>
  <c r="I95" i="1" s="1"/>
  <c r="H95" i="1" a="1"/>
  <c r="H95" i="1" s="1"/>
  <c r="G95" i="1" a="1"/>
  <c r="G95" i="1" s="1"/>
  <c r="E95" i="1" a="1"/>
  <c r="E95" i="1" s="1"/>
  <c r="L94" i="1" a="1"/>
  <c r="L94" i="1" s="1"/>
  <c r="K94" i="1" a="1"/>
  <c r="K94" i="1" s="1"/>
  <c r="J94" i="1" a="1"/>
  <c r="J94" i="1" s="1"/>
  <c r="I94" i="1" a="1"/>
  <c r="I94" i="1" s="1"/>
  <c r="H94" i="1" a="1"/>
  <c r="H94" i="1" s="1"/>
  <c r="G94" i="1" a="1"/>
  <c r="G94" i="1" s="1"/>
  <c r="E94" i="1" a="1"/>
  <c r="E94" i="1" s="1"/>
  <c r="L93" i="1" a="1"/>
  <c r="L93" i="1" s="1"/>
  <c r="K93" i="1" a="1"/>
  <c r="K93" i="1" s="1"/>
  <c r="J93" i="1" a="1"/>
  <c r="J93" i="1" s="1"/>
  <c r="I93" i="1" a="1"/>
  <c r="I93" i="1" s="1"/>
  <c r="H93" i="1" a="1"/>
  <c r="H93" i="1" s="1"/>
  <c r="G93" i="1" a="1"/>
  <c r="G93" i="1" s="1"/>
  <c r="E93" i="1" a="1"/>
  <c r="E93" i="1" s="1"/>
  <c r="L92" i="1" a="1"/>
  <c r="L92" i="1" s="1"/>
  <c r="K92" i="1" a="1"/>
  <c r="K92" i="1" s="1"/>
  <c r="J92" i="1" a="1"/>
  <c r="J92" i="1" s="1"/>
  <c r="I92" i="1" a="1"/>
  <c r="I92" i="1" s="1"/>
  <c r="H92" i="1" a="1"/>
  <c r="H92" i="1" s="1"/>
  <c r="G92" i="1" a="1"/>
  <c r="G92" i="1" s="1"/>
  <c r="E92" i="1" a="1"/>
  <c r="E92" i="1" s="1"/>
  <c r="L91" i="1" a="1"/>
  <c r="L91" i="1" s="1"/>
  <c r="K91" i="1" a="1"/>
  <c r="K91" i="1" s="1"/>
  <c r="J91" i="1" a="1"/>
  <c r="J91" i="1" s="1"/>
  <c r="I91" i="1" a="1"/>
  <c r="I91" i="1" s="1"/>
  <c r="H91" i="1" a="1"/>
  <c r="H91" i="1" s="1"/>
  <c r="G91" i="1" a="1"/>
  <c r="G91" i="1" s="1"/>
  <c r="E91" i="1" a="1"/>
  <c r="E91" i="1" s="1"/>
  <c r="L90" i="1" a="1"/>
  <c r="L90" i="1" s="1"/>
  <c r="K90" i="1" a="1"/>
  <c r="K90" i="1" s="1"/>
  <c r="J90" i="1" a="1"/>
  <c r="J90" i="1" s="1"/>
  <c r="I90" i="1" a="1"/>
  <c r="I90" i="1" s="1"/>
  <c r="H90" i="1" a="1"/>
  <c r="H90" i="1" s="1"/>
  <c r="G90" i="1" a="1"/>
  <c r="G90" i="1" s="1"/>
  <c r="E90" i="1" a="1"/>
  <c r="E90" i="1" s="1"/>
  <c r="L89" i="1" a="1"/>
  <c r="L89" i="1" s="1"/>
  <c r="K89" i="1" a="1"/>
  <c r="K89" i="1" s="1"/>
  <c r="J89" i="1" a="1"/>
  <c r="J89" i="1" s="1"/>
  <c r="I89" i="1" a="1"/>
  <c r="I89" i="1" s="1"/>
  <c r="H89" i="1" a="1"/>
  <c r="H89" i="1" s="1"/>
  <c r="G89" i="1" a="1"/>
  <c r="G89" i="1" s="1"/>
  <c r="E89" i="1" a="1"/>
  <c r="E89" i="1" s="1"/>
  <c r="L88" i="1" a="1"/>
  <c r="L88" i="1" s="1"/>
  <c r="K88" i="1" a="1"/>
  <c r="K88" i="1" s="1"/>
  <c r="J88" i="1" a="1"/>
  <c r="J88" i="1" s="1"/>
  <c r="I88" i="1" a="1"/>
  <c r="I88" i="1" s="1"/>
  <c r="H88" i="1" a="1"/>
  <c r="H88" i="1" s="1"/>
  <c r="G88" i="1" a="1"/>
  <c r="G88" i="1" s="1"/>
  <c r="E88" i="1" a="1"/>
  <c r="E88" i="1" s="1"/>
  <c r="L87" i="1" a="1"/>
  <c r="L87" i="1" s="1"/>
  <c r="K87" i="1" a="1"/>
  <c r="K87" i="1" s="1"/>
  <c r="J87" i="1" a="1"/>
  <c r="J87" i="1" s="1"/>
  <c r="I87" i="1" a="1"/>
  <c r="I87" i="1" s="1"/>
  <c r="H87" i="1" a="1"/>
  <c r="H87" i="1" s="1"/>
  <c r="G87" i="1" a="1"/>
  <c r="G87" i="1" s="1"/>
  <c r="E87" i="1" a="1"/>
  <c r="E87" i="1" s="1"/>
  <c r="L86" i="1" a="1"/>
  <c r="L86" i="1" s="1"/>
  <c r="K86" i="1" a="1"/>
  <c r="K86" i="1" s="1"/>
  <c r="J86" i="1" a="1"/>
  <c r="J86" i="1" s="1"/>
  <c r="I86" i="1" a="1"/>
  <c r="I86" i="1" s="1"/>
  <c r="H86" i="1" a="1"/>
  <c r="H86" i="1" s="1"/>
  <c r="G86" i="1" a="1"/>
  <c r="G86" i="1" s="1"/>
  <c r="E86" i="1" a="1"/>
  <c r="E86" i="1" s="1"/>
  <c r="L85" i="1" a="1"/>
  <c r="L85" i="1" s="1"/>
  <c r="K85" i="1" a="1"/>
  <c r="K85" i="1" s="1"/>
  <c r="J85" i="1" a="1"/>
  <c r="J85" i="1" s="1"/>
  <c r="I85" i="1" a="1"/>
  <c r="I85" i="1" s="1"/>
  <c r="H85" i="1" a="1"/>
  <c r="H85" i="1" s="1"/>
  <c r="G85" i="1" a="1"/>
  <c r="G85" i="1" s="1"/>
  <c r="E85" i="1" a="1"/>
  <c r="E85" i="1" s="1"/>
  <c r="L84" i="1" a="1"/>
  <c r="L84" i="1" s="1"/>
  <c r="K84" i="1" a="1"/>
  <c r="K84" i="1" s="1"/>
  <c r="J84" i="1" a="1"/>
  <c r="J84" i="1" s="1"/>
  <c r="I84" i="1" a="1"/>
  <c r="I84" i="1" s="1"/>
  <c r="H84" i="1" a="1"/>
  <c r="H84" i="1" s="1"/>
  <c r="G84" i="1" a="1"/>
  <c r="G84" i="1" s="1"/>
  <c r="E84" i="1" a="1"/>
  <c r="E84" i="1" s="1"/>
  <c r="L83" i="1" a="1"/>
  <c r="L83" i="1" s="1"/>
  <c r="K83" i="1" a="1"/>
  <c r="K83" i="1" s="1"/>
  <c r="J83" i="1" a="1"/>
  <c r="J83" i="1" s="1"/>
  <c r="I83" i="1" a="1"/>
  <c r="I83" i="1" s="1"/>
  <c r="H83" i="1" a="1"/>
  <c r="H83" i="1" s="1"/>
  <c r="G83" i="1" a="1"/>
  <c r="G83" i="1" s="1"/>
  <c r="E83" i="1" a="1"/>
  <c r="E83" i="1" s="1"/>
  <c r="L82" i="1" a="1"/>
  <c r="L82" i="1" s="1"/>
  <c r="K82" i="1" a="1"/>
  <c r="K82" i="1" s="1"/>
  <c r="J82" i="1" a="1"/>
  <c r="J82" i="1" s="1"/>
  <c r="I82" i="1" a="1"/>
  <c r="I82" i="1" s="1"/>
  <c r="H82" i="1" a="1"/>
  <c r="H82" i="1" s="1"/>
  <c r="G82" i="1" a="1"/>
  <c r="G82" i="1" s="1"/>
  <c r="E82" i="1" a="1"/>
  <c r="E82" i="1" s="1"/>
  <c r="L81" i="1" a="1"/>
  <c r="L81" i="1" s="1"/>
  <c r="K81" i="1" a="1"/>
  <c r="K81" i="1" s="1"/>
  <c r="J81" i="1" a="1"/>
  <c r="J81" i="1" s="1"/>
  <c r="I81" i="1" a="1"/>
  <c r="I81" i="1" s="1"/>
  <c r="H81" i="1" a="1"/>
  <c r="H81" i="1" s="1"/>
  <c r="G81" i="1" a="1"/>
  <c r="G81" i="1" s="1"/>
  <c r="E81" i="1" a="1"/>
  <c r="E81" i="1" s="1"/>
  <c r="L80" i="1" a="1"/>
  <c r="L80" i="1" s="1"/>
  <c r="K80" i="1" a="1"/>
  <c r="K80" i="1" s="1"/>
  <c r="J80" i="1" a="1"/>
  <c r="J80" i="1" s="1"/>
  <c r="I80" i="1" a="1"/>
  <c r="I80" i="1" s="1"/>
  <c r="H80" i="1" a="1"/>
  <c r="H80" i="1" s="1"/>
  <c r="G80" i="1" a="1"/>
  <c r="G80" i="1" s="1"/>
  <c r="E80" i="1" a="1"/>
  <c r="E80" i="1" s="1"/>
  <c r="L79" i="1" a="1"/>
  <c r="L79" i="1" s="1"/>
  <c r="K79" i="1" a="1"/>
  <c r="K79" i="1" s="1"/>
  <c r="J79" i="1" a="1"/>
  <c r="J79" i="1" s="1"/>
  <c r="I79" i="1" a="1"/>
  <c r="I79" i="1" s="1"/>
  <c r="H79" i="1" a="1"/>
  <c r="H79" i="1" s="1"/>
  <c r="G79" i="1" a="1"/>
  <c r="G79" i="1" s="1"/>
  <c r="E79" i="1" a="1"/>
  <c r="E79" i="1" s="1"/>
  <c r="L75" i="1" a="1"/>
  <c r="L75" i="1" s="1"/>
  <c r="K75" i="1" a="1"/>
  <c r="K75" i="1" s="1"/>
  <c r="J75" i="1" a="1"/>
  <c r="J75" i="1" s="1"/>
  <c r="I75" i="1" a="1"/>
  <c r="I75" i="1" s="1"/>
  <c r="H75" i="1" a="1"/>
  <c r="H75" i="1" s="1"/>
  <c r="G75" i="1" a="1"/>
  <c r="G75" i="1" s="1"/>
  <c r="E75" i="1" a="1"/>
  <c r="E75" i="1" s="1"/>
  <c r="K65" i="1" a="1"/>
  <c r="K65" i="1" s="1"/>
  <c r="J65" i="1" a="1"/>
  <c r="J65" i="1" s="1"/>
  <c r="I65" i="1" a="1"/>
  <c r="I65" i="1" s="1"/>
  <c r="H65" i="1" a="1"/>
  <c r="H65" i="1" s="1"/>
  <c r="G65" i="1" a="1"/>
  <c r="G65" i="1" s="1"/>
  <c r="E65" i="1" a="1"/>
  <c r="E65" i="1" s="1"/>
  <c r="K64" i="1" a="1"/>
  <c r="K64" i="1" s="1"/>
  <c r="J64" i="1" a="1"/>
  <c r="J64" i="1" s="1"/>
  <c r="I64" i="1" a="1"/>
  <c r="I64" i="1" s="1"/>
  <c r="H64" i="1" a="1"/>
  <c r="H64" i="1" s="1"/>
  <c r="G64" i="1" a="1"/>
  <c r="G64" i="1" s="1"/>
  <c r="E64" i="1" a="1"/>
  <c r="E64" i="1" s="1"/>
  <c r="K63" i="1" a="1"/>
  <c r="K63" i="1" s="1"/>
  <c r="J63" i="1" a="1"/>
  <c r="J63" i="1" s="1"/>
  <c r="I63" i="1" a="1"/>
  <c r="I63" i="1" s="1"/>
  <c r="H63" i="1" a="1"/>
  <c r="H63" i="1" s="1"/>
  <c r="G63" i="1" a="1"/>
  <c r="G63" i="1" s="1"/>
  <c r="E63" i="1" a="1"/>
  <c r="E63" i="1" s="1"/>
  <c r="K62" i="1" a="1"/>
  <c r="K62" i="1" s="1"/>
  <c r="J62" i="1" a="1"/>
  <c r="J62" i="1" s="1"/>
  <c r="I62" i="1" a="1"/>
  <c r="I62" i="1" s="1"/>
  <c r="H62" i="1" a="1"/>
  <c r="H62" i="1" s="1"/>
  <c r="G62" i="1" a="1"/>
  <c r="G62" i="1" s="1"/>
  <c r="E62" i="1" a="1"/>
  <c r="E62" i="1" s="1"/>
  <c r="K61" i="1" a="1"/>
  <c r="K61" i="1" s="1"/>
  <c r="J61" i="1" a="1"/>
  <c r="J61" i="1" s="1"/>
  <c r="I61" i="1" a="1"/>
  <c r="I61" i="1" s="1"/>
  <c r="H61" i="1" a="1"/>
  <c r="H61" i="1" s="1"/>
  <c r="G61" i="1" a="1"/>
  <c r="G61" i="1" s="1"/>
  <c r="E61" i="1" a="1"/>
  <c r="E61" i="1" s="1"/>
  <c r="K60" i="1" a="1"/>
  <c r="K60" i="1" s="1"/>
  <c r="J60" i="1" a="1"/>
  <c r="J60" i="1" s="1"/>
  <c r="I60" i="1" a="1"/>
  <c r="I60" i="1" s="1"/>
  <c r="H60" i="1" a="1"/>
  <c r="H60" i="1" s="1"/>
  <c r="G60" i="1" a="1"/>
  <c r="G60" i="1" s="1"/>
  <c r="E60" i="1" a="1"/>
  <c r="E60" i="1" s="1"/>
  <c r="K59" i="1" a="1"/>
  <c r="K59" i="1" s="1"/>
  <c r="J59" i="1" a="1"/>
  <c r="J59" i="1" s="1"/>
  <c r="I59" i="1" a="1"/>
  <c r="I59" i="1" s="1"/>
  <c r="H59" i="1" a="1"/>
  <c r="H59" i="1" s="1"/>
  <c r="G59" i="1" a="1"/>
  <c r="G59" i="1" s="1"/>
  <c r="E59" i="1" a="1"/>
  <c r="E59" i="1" s="1"/>
  <c r="K58" i="1" a="1"/>
  <c r="K58" i="1" s="1"/>
  <c r="J58" i="1" a="1"/>
  <c r="J58" i="1" s="1"/>
  <c r="I58" i="1" a="1"/>
  <c r="I58" i="1" s="1"/>
  <c r="H58" i="1" a="1"/>
  <c r="H58" i="1" s="1"/>
  <c r="G58" i="1" a="1"/>
  <c r="G58" i="1" s="1"/>
  <c r="E58" i="1" a="1"/>
  <c r="E58" i="1" s="1"/>
  <c r="K57" i="1" a="1"/>
  <c r="K57" i="1" s="1"/>
  <c r="J57" i="1" a="1"/>
  <c r="J57" i="1" s="1"/>
  <c r="I57" i="1" a="1"/>
  <c r="I57" i="1" s="1"/>
  <c r="H57" i="1" a="1"/>
  <c r="H57" i="1" s="1"/>
  <c r="G57" i="1" a="1"/>
  <c r="G57" i="1" s="1"/>
  <c r="E57" i="1" a="1"/>
  <c r="E57" i="1" s="1"/>
  <c r="K56" i="1" a="1"/>
  <c r="K56" i="1" s="1"/>
  <c r="J56" i="1" a="1"/>
  <c r="J56" i="1" s="1"/>
  <c r="I56" i="1" a="1"/>
  <c r="I56" i="1" s="1"/>
  <c r="H56" i="1" a="1"/>
  <c r="H56" i="1" s="1"/>
  <c r="G56" i="1" a="1"/>
  <c r="G56" i="1" s="1"/>
  <c r="E56" i="1" a="1"/>
  <c r="E56" i="1" s="1"/>
  <c r="K55" i="1" a="1"/>
  <c r="K55" i="1" s="1"/>
  <c r="J55" i="1" a="1"/>
  <c r="J55" i="1" s="1"/>
  <c r="I55" i="1" a="1"/>
  <c r="I55" i="1" s="1"/>
  <c r="H55" i="1" a="1"/>
  <c r="H55" i="1" s="1"/>
  <c r="G55" i="1" a="1"/>
  <c r="G55" i="1" s="1"/>
  <c r="E55" i="1" a="1"/>
  <c r="E55" i="1" s="1"/>
  <c r="K54" i="1" a="1"/>
  <c r="K54" i="1" s="1"/>
  <c r="J54" i="1" a="1"/>
  <c r="J54" i="1" s="1"/>
  <c r="I54" i="1" a="1"/>
  <c r="I54" i="1" s="1"/>
  <c r="H54" i="1" a="1"/>
  <c r="H54" i="1" s="1"/>
  <c r="G54" i="1" a="1"/>
  <c r="G54" i="1" s="1"/>
  <c r="E54" i="1" a="1"/>
  <c r="E54" i="1" s="1"/>
  <c r="K53" i="1" a="1"/>
  <c r="K53" i="1" s="1"/>
  <c r="J53" i="1" a="1"/>
  <c r="J53" i="1" s="1"/>
  <c r="I53" i="1" a="1"/>
  <c r="I53" i="1" s="1"/>
  <c r="H53" i="1" a="1"/>
  <c r="H53" i="1" s="1"/>
  <c r="G53" i="1" a="1"/>
  <c r="G53" i="1" s="1"/>
  <c r="E53" i="1" a="1"/>
  <c r="E53" i="1" s="1"/>
  <c r="K52" i="1" a="1"/>
  <c r="K52" i="1" s="1"/>
  <c r="J52" i="1" a="1"/>
  <c r="J52" i="1" s="1"/>
  <c r="I52" i="1" a="1"/>
  <c r="I52" i="1" s="1"/>
  <c r="H52" i="1" a="1"/>
  <c r="H52" i="1" s="1"/>
  <c r="G52" i="1" a="1"/>
  <c r="G52" i="1" s="1"/>
  <c r="E52" i="1" a="1"/>
  <c r="E52" i="1" s="1"/>
  <c r="K51" i="1" a="1"/>
  <c r="K51" i="1" s="1"/>
  <c r="J51" i="1" a="1"/>
  <c r="J51" i="1" s="1"/>
  <c r="I51" i="1" a="1"/>
  <c r="I51" i="1" s="1"/>
  <c r="H51" i="1" a="1"/>
  <c r="H51" i="1" s="1"/>
  <c r="G51" i="1" a="1"/>
  <c r="G51" i="1" s="1"/>
  <c r="E51" i="1" a="1"/>
  <c r="E51" i="1" s="1"/>
  <c r="K50" i="1" a="1"/>
  <c r="K50" i="1" s="1"/>
  <c r="J50" i="1" a="1"/>
  <c r="J50" i="1" s="1"/>
  <c r="I50" i="1" a="1"/>
  <c r="I50" i="1" s="1"/>
  <c r="H50" i="1" a="1"/>
  <c r="H50" i="1" s="1"/>
  <c r="G50" i="1" a="1"/>
  <c r="G50" i="1" s="1"/>
  <c r="E50" i="1" a="1"/>
  <c r="E50" i="1" s="1"/>
  <c r="K48" i="1" a="1"/>
  <c r="K48" i="1" s="1"/>
  <c r="J48" i="1" a="1"/>
  <c r="J48" i="1" s="1"/>
  <c r="I48" i="1" a="1"/>
  <c r="I48" i="1" s="1"/>
  <c r="H48" i="1" a="1"/>
  <c r="H48" i="1" s="1"/>
  <c r="G48" i="1" a="1"/>
  <c r="G48" i="1" s="1"/>
  <c r="E48" i="1" a="1"/>
  <c r="E48" i="1" s="1"/>
  <c r="K47" i="1" a="1"/>
  <c r="K47" i="1" s="1"/>
  <c r="J47" i="1" a="1"/>
  <c r="J47" i="1" s="1"/>
  <c r="I47" i="1" a="1"/>
  <c r="I47" i="1" s="1"/>
  <c r="H47" i="1" a="1"/>
  <c r="H47" i="1" s="1"/>
  <c r="G47" i="1" a="1"/>
  <c r="G47" i="1" s="1"/>
  <c r="E47" i="1" a="1"/>
  <c r="E47" i="1" s="1"/>
  <c r="K46" i="1" a="1"/>
  <c r="K46" i="1" s="1"/>
  <c r="J46" i="1" a="1"/>
  <c r="J46" i="1" s="1"/>
  <c r="I46" i="1" a="1"/>
  <c r="I46" i="1" s="1"/>
  <c r="H46" i="1" a="1"/>
  <c r="H46" i="1" s="1"/>
  <c r="G46" i="1" a="1"/>
  <c r="G46" i="1" s="1"/>
  <c r="E46" i="1" a="1"/>
  <c r="E46" i="1" s="1"/>
  <c r="K45" i="1" a="1"/>
  <c r="K45" i="1" s="1"/>
  <c r="J45" i="1" a="1"/>
  <c r="J45" i="1" s="1"/>
  <c r="I45" i="1" a="1"/>
  <c r="I45" i="1" s="1"/>
  <c r="H45" i="1" a="1"/>
  <c r="H45" i="1" s="1"/>
  <c r="G45" i="1" a="1"/>
  <c r="G45" i="1" s="1"/>
  <c r="E45" i="1" a="1"/>
  <c r="E45" i="1" s="1"/>
  <c r="K44" i="1" a="1"/>
  <c r="K44" i="1" s="1"/>
  <c r="J44" i="1" a="1"/>
  <c r="J44" i="1" s="1"/>
  <c r="I44" i="1" a="1"/>
  <c r="I44" i="1" s="1"/>
  <c r="H44" i="1" a="1"/>
  <c r="H44" i="1" s="1"/>
  <c r="G44" i="1" a="1"/>
  <c r="G44" i="1" s="1"/>
  <c r="E44" i="1" a="1"/>
  <c r="E44" i="1" s="1"/>
  <c r="K43" i="1" a="1"/>
  <c r="K43" i="1" s="1"/>
  <c r="J43" i="1" a="1"/>
  <c r="J43" i="1" s="1"/>
  <c r="I43" i="1" a="1"/>
  <c r="I43" i="1" s="1"/>
  <c r="H43" i="1" a="1"/>
  <c r="H43" i="1" s="1"/>
  <c r="G43" i="1" a="1"/>
  <c r="G43" i="1" s="1"/>
  <c r="E43" i="1" a="1"/>
  <c r="E43" i="1" s="1"/>
  <c r="K42" i="1" a="1"/>
  <c r="K42" i="1" s="1"/>
  <c r="J42" i="1" a="1"/>
  <c r="J42" i="1" s="1"/>
  <c r="I42" i="1" a="1"/>
  <c r="I42" i="1" s="1"/>
  <c r="H42" i="1" a="1"/>
  <c r="H42" i="1" s="1"/>
  <c r="G42" i="1" a="1"/>
  <c r="G42" i="1" s="1"/>
  <c r="E42" i="1" a="1"/>
  <c r="E42" i="1" s="1"/>
  <c r="K41" i="1" a="1"/>
  <c r="K41" i="1" s="1"/>
  <c r="J41" i="1" a="1"/>
  <c r="J41" i="1" s="1"/>
  <c r="I41" i="1" a="1"/>
  <c r="I41" i="1" s="1"/>
  <c r="H41" i="1" a="1"/>
  <c r="H41" i="1" s="1"/>
  <c r="G41" i="1" a="1"/>
  <c r="G41" i="1" s="1"/>
  <c r="E41" i="1" a="1"/>
  <c r="E41" i="1" s="1"/>
  <c r="K40" i="1" a="1"/>
  <c r="K40" i="1" s="1"/>
  <c r="J40" i="1" a="1"/>
  <c r="J40" i="1" s="1"/>
  <c r="I40" i="1" a="1"/>
  <c r="I40" i="1" s="1"/>
  <c r="H40" i="1" a="1"/>
  <c r="H40" i="1" s="1"/>
  <c r="G40" i="1" a="1"/>
  <c r="G40" i="1" s="1"/>
  <c r="E40" i="1" a="1"/>
  <c r="E40" i="1" s="1"/>
  <c r="K39" i="1" a="1"/>
  <c r="K39" i="1" s="1"/>
  <c r="J39" i="1" a="1"/>
  <c r="J39" i="1" s="1"/>
  <c r="I39" i="1" a="1"/>
  <c r="I39" i="1" s="1"/>
  <c r="H39" i="1" a="1"/>
  <c r="H39" i="1" s="1"/>
  <c r="G39" i="1" a="1"/>
  <c r="G39" i="1" s="1"/>
  <c r="E39" i="1" a="1"/>
  <c r="E39" i="1" s="1"/>
  <c r="K38" i="1" a="1"/>
  <c r="K38" i="1" s="1"/>
  <c r="J38" i="1" a="1"/>
  <c r="J38" i="1" s="1"/>
  <c r="I38" i="1" a="1"/>
  <c r="I38" i="1" s="1"/>
  <c r="H38" i="1" a="1"/>
  <c r="H38" i="1" s="1"/>
  <c r="G38" i="1" a="1"/>
  <c r="G38" i="1" s="1"/>
  <c r="E38" i="1" a="1"/>
  <c r="E38" i="1" s="1"/>
  <c r="K37" i="1" a="1"/>
  <c r="K37" i="1" s="1"/>
  <c r="J37" i="1" a="1"/>
  <c r="J37" i="1" s="1"/>
  <c r="I37" i="1" a="1"/>
  <c r="I37" i="1" s="1"/>
  <c r="H37" i="1" a="1"/>
  <c r="H37" i="1" s="1"/>
  <c r="G37" i="1" a="1"/>
  <c r="G37" i="1" s="1"/>
  <c r="E37" i="1" a="1"/>
  <c r="E37" i="1" s="1"/>
  <c r="K36" i="1" a="1"/>
  <c r="K36" i="1" s="1"/>
  <c r="J36" i="1" a="1"/>
  <c r="J36" i="1" s="1"/>
  <c r="I36" i="1" a="1"/>
  <c r="I36" i="1" s="1"/>
  <c r="H36" i="1" a="1"/>
  <c r="H36" i="1" s="1"/>
  <c r="G36" i="1" a="1"/>
  <c r="G36" i="1" s="1"/>
  <c r="E36" i="1" a="1"/>
  <c r="E36" i="1" s="1"/>
  <c r="K35" i="1" a="1"/>
  <c r="K35" i="1" s="1"/>
  <c r="J35" i="1" a="1"/>
  <c r="J35" i="1" s="1"/>
  <c r="I35" i="1" a="1"/>
  <c r="I35" i="1" s="1"/>
  <c r="H35" i="1" a="1"/>
  <c r="H35" i="1" s="1"/>
  <c r="G35" i="1" a="1"/>
  <c r="G35" i="1" s="1"/>
  <c r="E35" i="1" a="1"/>
  <c r="E35" i="1" s="1"/>
  <c r="K34" i="1" a="1"/>
  <c r="K34" i="1" s="1"/>
  <c r="J34" i="1" a="1"/>
  <c r="J34" i="1" s="1"/>
  <c r="I34" i="1" a="1"/>
  <c r="I34" i="1" s="1"/>
  <c r="H34" i="1" a="1"/>
  <c r="H34" i="1" s="1"/>
  <c r="G34" i="1" a="1"/>
  <c r="G34" i="1" s="1"/>
  <c r="E34" i="1" a="1"/>
  <c r="E34" i="1" s="1"/>
  <c r="K33" i="1" a="1"/>
  <c r="K33" i="1" s="1"/>
  <c r="J33" i="1" a="1"/>
  <c r="J33" i="1" s="1"/>
  <c r="I33" i="1" a="1"/>
  <c r="I33" i="1" s="1"/>
  <c r="H33" i="1" a="1"/>
  <c r="H33" i="1" s="1"/>
  <c r="G33" i="1" a="1"/>
  <c r="G33" i="1" s="1"/>
  <c r="E33" i="1" a="1"/>
  <c r="E33" i="1" s="1"/>
  <c r="K32" i="1" a="1"/>
  <c r="K32" i="1" s="1"/>
  <c r="J32" i="1" a="1"/>
  <c r="J32" i="1" s="1"/>
  <c r="I32" i="1" a="1"/>
  <c r="I32" i="1" s="1"/>
  <c r="H32" i="1" a="1"/>
  <c r="H32" i="1" s="1"/>
  <c r="G32" i="1" a="1"/>
  <c r="G32" i="1" s="1"/>
  <c r="E32" i="1" a="1"/>
  <c r="E32" i="1" s="1"/>
  <c r="K28" i="1" a="1"/>
  <c r="K28" i="1" s="1"/>
  <c r="J28" i="1" a="1"/>
  <c r="J28" i="1" s="1"/>
  <c r="I28" i="1" a="1"/>
  <c r="I28" i="1" s="1"/>
  <c r="H28" i="1" a="1"/>
  <c r="H28" i="1" s="1"/>
  <c r="G28" i="1"/>
  <c r="E28" i="1" a="1"/>
  <c r="E28" i="1" s="1"/>
  <c r="AA142" i="1" l="1"/>
  <c r="Z142" i="1"/>
  <c r="Y142" i="1"/>
  <c r="X142" i="1"/>
  <c r="W142" i="1"/>
  <c r="V142" i="1"/>
  <c r="U142" i="1"/>
  <c r="T142" i="1"/>
  <c r="S142" i="1"/>
  <c r="R142" i="1"/>
  <c r="Q142" i="1"/>
  <c r="P142" i="1"/>
  <c r="O142" i="1"/>
  <c r="N142" i="1"/>
  <c r="M142" i="1"/>
  <c r="L142" i="1"/>
  <c r="K142" i="1"/>
  <c r="J142" i="1"/>
  <c r="I142" i="1"/>
  <c r="H142" i="1"/>
  <c r="G142" i="1"/>
  <c r="O139" i="1" l="1"/>
  <c r="L139" i="1" l="1"/>
  <c r="Z139" i="1"/>
  <c r="Y139" i="1"/>
  <c r="H139" i="1"/>
  <c r="X139" i="1"/>
  <c r="W139" i="1"/>
  <c r="V139" i="1"/>
  <c r="Q139" i="1"/>
  <c r="U139" i="1"/>
  <c r="T139" i="1"/>
  <c r="M139" i="1"/>
  <c r="I139" i="1"/>
  <c r="J139" i="1"/>
  <c r="N139" i="1"/>
  <c r="R139" i="1"/>
  <c r="P139" i="1"/>
  <c r="S139" i="1"/>
  <c r="K139" i="1"/>
  <c r="I76" i="1"/>
  <c r="I73" i="1" s="1"/>
  <c r="K76" i="1"/>
  <c r="K73" i="1" s="1"/>
  <c r="E142" i="1"/>
  <c r="E139" i="1" s="1"/>
  <c r="AA139" i="1"/>
  <c r="G139" i="1"/>
  <c r="E29" i="1"/>
  <c r="J76" i="1"/>
  <c r="J73" i="1" s="1"/>
  <c r="H76" i="1"/>
  <c r="H73" i="1" s="1"/>
  <c r="L76" i="1"/>
  <c r="L73" i="1" s="1"/>
  <c r="G76" i="1"/>
  <c r="G73" i="1" s="1"/>
  <c r="E76" i="1"/>
  <c r="E73" i="1" s="1"/>
  <c r="E109" i="1"/>
  <c r="E106" i="1" s="1"/>
  <c r="J109" i="1"/>
  <c r="J106" i="1" s="1"/>
  <c r="H109" i="1"/>
  <c r="H106" i="1" s="1"/>
  <c r="L109" i="1"/>
  <c r="L106" i="1" s="1"/>
  <c r="K109" i="1"/>
  <c r="K106" i="1" s="1"/>
  <c r="I109" i="1"/>
  <c r="I106" i="1" s="1"/>
  <c r="J29" i="1"/>
  <c r="J26" i="1" s="1"/>
  <c r="I29" i="1"/>
  <c r="I26" i="1" s="1"/>
  <c r="H29" i="1"/>
  <c r="H26" i="1" s="1"/>
  <c r="K29" i="1"/>
  <c r="K26" i="1" s="1"/>
  <c r="G29" i="1"/>
  <c r="G26" i="1" s="1"/>
  <c r="E107" i="1" l="1"/>
  <c r="Y13" i="1"/>
  <c r="E74" i="1"/>
  <c r="T13" i="1"/>
  <c r="E140" i="1"/>
  <c r="I13" i="1"/>
  <c r="E26" i="1"/>
  <c r="E27" i="1" l="1"/>
  <c r="O13" i="1"/>
  <c r="G109" i="1" l="1"/>
  <c r="G10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Meidhi HALITI</author>
  </authors>
  <commentList>
    <comment ref="C1" authorId="0" shapeId="0" xr:uid="{90476FEC-2607-4212-9DE9-015EA6131D13}">
      <text>
        <r>
          <rPr>
            <b/>
            <sz val="9"/>
            <color indexed="81"/>
            <rFont val="Tahoma"/>
            <family val="2"/>
          </rPr>
          <t>DVSTRS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0D09AC-EB95-4576-983A-4F9BB7E79DCA}" keepAlive="1" name="Requête - Synthèse pointages" description="Connexion à la requête « Synthèse pointages » dans le classeur." type="5" refreshedVersion="8" background="1" saveData="1">
    <dbPr connection="Provider=Microsoft.Mashup.OleDb.1;Data Source=$Workbook$;Location=&quot;Synthèse pointages&quot;;Extended Properties=&quot;&quot;" command="SELECT * FROM [Synthèse pointages]"/>
  </connection>
</connections>
</file>

<file path=xl/sharedStrings.xml><?xml version="1.0" encoding="utf-8"?>
<sst xmlns="http://schemas.openxmlformats.org/spreadsheetml/2006/main" count="658" uniqueCount="181">
  <si>
    <t>REGLAGE</t>
  </si>
  <si>
    <t>PANNE MACHINE</t>
  </si>
  <si>
    <t>PROBLEME TECHNIQUE</t>
  </si>
  <si>
    <t>NETTOYAGE MACHINE</t>
  </si>
  <si>
    <t>DECHARGEMENT CAMION</t>
  </si>
  <si>
    <t>REUNION D'INFORMATION</t>
  </si>
  <si>
    <t>FORMATION</t>
  </si>
  <si>
    <t>VISITE MEDICALE</t>
  </si>
  <si>
    <t>CASSE CROUTE</t>
  </si>
  <si>
    <t>GESTION OF</t>
  </si>
  <si>
    <t>REUNION DELEGUE</t>
  </si>
  <si>
    <t>NETTOYAGE MOULE</t>
  </si>
  <si>
    <t>GESTION DU PERSONNEL</t>
  </si>
  <si>
    <t>EPLUCHAGE</t>
  </si>
  <si>
    <t>TRAVAUX METHODE</t>
  </si>
  <si>
    <t>MONTAGE REGLAGE SERIE</t>
  </si>
  <si>
    <t>REGLAGE PROBLEME TECHNIQUE</t>
  </si>
  <si>
    <t>MANUTENTION ATELIER</t>
  </si>
  <si>
    <t>RETOUCHE AVANT OPERATION</t>
  </si>
  <si>
    <t>MOULAGE ALU</t>
  </si>
  <si>
    <t>DEPASSEMENT TEMPS GAMME</t>
  </si>
  <si>
    <t>AJOUT OPERATION GAMME</t>
  </si>
  <si>
    <t>SPECIAL PROTO</t>
  </si>
  <si>
    <t>RETOUCHE PIECE</t>
  </si>
  <si>
    <t>PREPARATION COMMANDE</t>
  </si>
  <si>
    <t>INVENTAIRE</t>
  </si>
  <si>
    <t>M143090001066</t>
  </si>
  <si>
    <t>M143090002066</t>
  </si>
  <si>
    <t>M143090002566</t>
  </si>
  <si>
    <t>M143090003066</t>
  </si>
  <si>
    <t>M143090009066</t>
  </si>
  <si>
    <t>M143090010066</t>
  </si>
  <si>
    <t>M143090011066</t>
  </si>
  <si>
    <t>M143090014066</t>
  </si>
  <si>
    <t>M143090015066</t>
  </si>
  <si>
    <t>M143090016066</t>
  </si>
  <si>
    <t>M143090017066</t>
  </si>
  <si>
    <t>M143090019066</t>
  </si>
  <si>
    <t>M143090021066</t>
  </si>
  <si>
    <t>M143090022066</t>
  </si>
  <si>
    <t>M143090023066</t>
  </si>
  <si>
    <t>M143090001068</t>
  </si>
  <si>
    <t>M143090002068</t>
  </si>
  <si>
    <t>M143090002568</t>
  </si>
  <si>
    <t>M143090003068</t>
  </si>
  <si>
    <t>M143090009068</t>
  </si>
  <si>
    <t>M143090010068</t>
  </si>
  <si>
    <t>M143090011068</t>
  </si>
  <si>
    <t>M143090014068</t>
  </si>
  <si>
    <t>M143090015068</t>
  </si>
  <si>
    <t>M143090016068</t>
  </si>
  <si>
    <t>M143090017068</t>
  </si>
  <si>
    <t>M143090019068</t>
  </si>
  <si>
    <t>M143090021068</t>
  </si>
  <si>
    <t>M143090022068</t>
  </si>
  <si>
    <t>M143090023068</t>
  </si>
  <si>
    <t>M089640001065</t>
  </si>
  <si>
    <t>M089640001565</t>
  </si>
  <si>
    <t>M089640002065</t>
  </si>
  <si>
    <t>M089640003065</t>
  </si>
  <si>
    <t>M089640004065</t>
  </si>
  <si>
    <t>M089640007065</t>
  </si>
  <si>
    <t>M089640008065</t>
  </si>
  <si>
    <t>M089640009065</t>
  </si>
  <si>
    <t>M089640010065</t>
  </si>
  <si>
    <t>M089640011065</t>
  </si>
  <si>
    <t>M089640013065</t>
  </si>
  <si>
    <t>M089640013565</t>
  </si>
  <si>
    <t>M089640014065</t>
  </si>
  <si>
    <t>M089640015065</t>
  </si>
  <si>
    <t>M089640016065</t>
  </si>
  <si>
    <t>M089640017065</t>
  </si>
  <si>
    <t>M089640018065</t>
  </si>
  <si>
    <t>M089640019065</t>
  </si>
  <si>
    <t>M089640020065</t>
  </si>
  <si>
    <t>M089660001067</t>
  </si>
  <si>
    <t>M089660001567</t>
  </si>
  <si>
    <t>M089660002067</t>
  </si>
  <si>
    <t>M089660003067</t>
  </si>
  <si>
    <t>M089660004067</t>
  </si>
  <si>
    <t>M089660007067</t>
  </si>
  <si>
    <t>M089660008067</t>
  </si>
  <si>
    <t>M089660009067</t>
  </si>
  <si>
    <t>M089660010067</t>
  </si>
  <si>
    <t>M089660011067</t>
  </si>
  <si>
    <t>M089660013067</t>
  </si>
  <si>
    <t>M089660013567</t>
  </si>
  <si>
    <t>M089660014067</t>
  </si>
  <si>
    <t>M089660015067</t>
  </si>
  <si>
    <t>M089660016067</t>
  </si>
  <si>
    <t>M089660017067</t>
  </si>
  <si>
    <t>M089660018067</t>
  </si>
  <si>
    <t>M089660019067</t>
  </si>
  <si>
    <t>M089660020067</t>
  </si>
  <si>
    <t>M143090013068</t>
  </si>
  <si>
    <t>M143090013066</t>
  </si>
  <si>
    <t>GLOBAL</t>
  </si>
  <si>
    <t>Opérateur</t>
  </si>
  <si>
    <t>A</t>
  </si>
  <si>
    <t>B</t>
  </si>
  <si>
    <t>C</t>
  </si>
  <si>
    <t>D</t>
  </si>
  <si>
    <t>E</t>
  </si>
  <si>
    <t>Presse</t>
  </si>
  <si>
    <t>PIECES NON CONFORMES</t>
  </si>
  <si>
    <t>Pas de code</t>
  </si>
  <si>
    <t>TRS SUR LA PERIODE DEFINIE</t>
  </si>
  <si>
    <t>TOTAL TEMPS REQUIS SUR LA PERIODE DEFINIE (Tr)</t>
  </si>
  <si>
    <t>TOTAL TEMPS UTILE SUR LA PERIODE DEFINIE (Tu)</t>
  </si>
  <si>
    <t>Code déverouillage perf opérateurs</t>
  </si>
  <si>
    <t>Date début analyse:</t>
  </si>
  <si>
    <t>Date fin analyse:</t>
  </si>
  <si>
    <t>DVSTRS</t>
  </si>
  <si>
    <t>TRS PRESSES MOULAGE - SECTION 68 + 66</t>
  </si>
  <si>
    <t>Machine</t>
  </si>
  <si>
    <t>SERTISSAGE ET AUTRES OPERATIONS - SECTION 65</t>
  </si>
  <si>
    <t>UT 073003-UT 153005</t>
  </si>
  <si>
    <t>UT 183004</t>
  </si>
  <si>
    <t>UT 103002</t>
  </si>
  <si>
    <t>OU 083005</t>
  </si>
  <si>
    <t>UT 12 3001</t>
  </si>
  <si>
    <t>UT 083004</t>
  </si>
  <si>
    <t>PERSONNALISATION &amp; DP - SECTION 67</t>
  </si>
  <si>
    <t>SECTION 68</t>
  </si>
  <si>
    <t>SECTION 66</t>
  </si>
  <si>
    <t>SECTION 65</t>
  </si>
  <si>
    <t>SECTION 67</t>
  </si>
  <si>
    <t>EFFICIENCE GLOBALE</t>
  </si>
  <si>
    <t>EFFICIENCE GLOBALE ET PAR OPERATEUR</t>
  </si>
  <si>
    <t>FICHIER DE SYNTHESE DE RENDEMENT ET EFFICIENCE</t>
  </si>
  <si>
    <t>DP</t>
  </si>
  <si>
    <t>ENEDIS</t>
  </si>
  <si>
    <t>TRS SECTEUR MOULAGE</t>
  </si>
  <si>
    <t>TRS SECTEUR SERTISSAGE</t>
  </si>
  <si>
    <t>TRS SECTEUR PERSONNALISATION</t>
  </si>
  <si>
    <t>zef</t>
  </si>
  <si>
    <t>fze</t>
  </si>
  <si>
    <t>efze</t>
  </si>
  <si>
    <t>dfsdf</t>
  </si>
  <si>
    <t>fsdf</t>
  </si>
  <si>
    <t>sdf</t>
  </si>
  <si>
    <t>zed</t>
  </si>
  <si>
    <t>ezf</t>
  </si>
  <si>
    <t>sd</t>
  </si>
  <si>
    <t>fzefze</t>
  </si>
  <si>
    <t>zefze</t>
  </si>
  <si>
    <t>zeff</t>
  </si>
  <si>
    <t>dsdsq</t>
  </si>
  <si>
    <t>qsdqsd</t>
  </si>
  <si>
    <t>sqd</t>
  </si>
  <si>
    <t>sdfd</t>
  </si>
  <si>
    <t>fdsf</t>
  </si>
  <si>
    <t>fsd</t>
  </si>
  <si>
    <t>dqsd</t>
  </si>
  <si>
    <t>dsqd</t>
  </si>
  <si>
    <t>qsdqs</t>
  </si>
  <si>
    <t>qsd</t>
  </si>
  <si>
    <t>dqf</t>
  </si>
  <si>
    <t>qf</t>
  </si>
  <si>
    <t>trhtr</t>
  </si>
  <si>
    <t>gferr</t>
  </si>
  <si>
    <t>gezzg</t>
  </si>
  <si>
    <t>vdvsdv</t>
  </si>
  <si>
    <t>vdsvv</t>
  </si>
  <si>
    <t>vs</t>
  </si>
  <si>
    <t>f"fr</t>
  </si>
  <si>
    <t>hr</t>
  </si>
  <si>
    <t>geg</t>
  </si>
  <si>
    <t>Date</t>
  </si>
  <si>
    <t>Matricule</t>
  </si>
  <si>
    <t>OF</t>
  </si>
  <si>
    <t>Article</t>
  </si>
  <si>
    <t>N° machine</t>
  </si>
  <si>
    <t>Qté conformes</t>
  </si>
  <si>
    <t>Qté rebus</t>
  </si>
  <si>
    <t>Qté épluchés</t>
  </si>
  <si>
    <t>Temps (ch)</t>
  </si>
  <si>
    <t>Observation</t>
  </si>
  <si>
    <t>Temps TOTAL</t>
  </si>
  <si>
    <t>Temps pièces OK</t>
  </si>
  <si>
    <t>Temps pièces 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</si>
</sst>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0070C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/>
      <bottom style="thick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0" fontId="5" fillId="0" borderId="2" xfId="0" applyNumberFormat="1" applyFont="1" applyBorder="1" applyAlignment="1">
      <alignment horizontal="center" vertical="center"/>
    </xf>
    <xf numFmtId="10" fontId="5" fillId="0" borderId="17" xfId="0" applyNumberFormat="1" applyFont="1" applyBorder="1" applyAlignment="1">
      <alignment horizontal="center" vertical="center"/>
    </xf>
    <xf numFmtId="10" fontId="5" fillId="0" borderId="18" xfId="0" applyNumberFormat="1" applyFont="1" applyBorder="1" applyAlignment="1">
      <alignment horizontal="center" vertical="center"/>
    </xf>
    <xf numFmtId="10" fontId="5" fillId="0" borderId="20" xfId="0" applyNumberFormat="1" applyFont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vertical="center"/>
    </xf>
    <xf numFmtId="0" fontId="2" fillId="7" borderId="2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7" borderId="17" xfId="0" applyFont="1" applyFill="1" applyBorder="1" applyAlignment="1">
      <alignment vertical="center"/>
    </xf>
    <xf numFmtId="0" fontId="2" fillId="7" borderId="19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6" fillId="9" borderId="28" xfId="0" applyFont="1" applyFill="1" applyBorder="1" applyAlignment="1">
      <alignment vertical="center"/>
    </xf>
    <xf numFmtId="0" fontId="6" fillId="9" borderId="29" xfId="0" applyFont="1" applyFill="1" applyBorder="1" applyAlignment="1">
      <alignment vertical="center"/>
    </xf>
    <xf numFmtId="0" fontId="6" fillId="8" borderId="28" xfId="0" applyFont="1" applyFill="1" applyBorder="1" applyAlignment="1">
      <alignment vertical="center"/>
    </xf>
    <xf numFmtId="0" fontId="6" fillId="8" borderId="29" xfId="0" applyFont="1" applyFill="1" applyBorder="1" applyAlignment="1">
      <alignment vertical="center"/>
    </xf>
    <xf numFmtId="0" fontId="6" fillId="3" borderId="28" xfId="0" applyFont="1" applyFill="1" applyBorder="1" applyAlignment="1">
      <alignment vertical="center"/>
    </xf>
    <xf numFmtId="0" fontId="6" fillId="3" borderId="29" xfId="0" applyFont="1" applyFill="1" applyBorder="1" applyAlignment="1">
      <alignment vertical="center"/>
    </xf>
    <xf numFmtId="0" fontId="6" fillId="6" borderId="28" xfId="0" applyFont="1" applyFill="1" applyBorder="1" applyAlignment="1">
      <alignment vertical="center"/>
    </xf>
    <xf numFmtId="0" fontId="6" fillId="6" borderId="29" xfId="0" applyFont="1" applyFill="1" applyBorder="1" applyAlignment="1">
      <alignment vertic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10" fontId="0" fillId="4" borderId="0" xfId="0" applyNumberFormat="1" applyFill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0" fillId="4" borderId="38" xfId="0" applyFill="1" applyBorder="1" applyAlignment="1">
      <alignment horizontal="center" vertical="center"/>
    </xf>
    <xf numFmtId="0" fontId="0" fillId="9" borderId="29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0" fontId="5" fillId="4" borderId="0" xfId="0" applyNumberFormat="1" applyFont="1" applyFill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10" borderId="4" xfId="0" applyFill="1" applyBorder="1" applyAlignment="1">
      <alignment vertical="center"/>
    </xf>
    <xf numFmtId="0" fontId="0" fillId="10" borderId="3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3" fillId="10" borderId="4" xfId="0" applyFont="1" applyFill="1" applyBorder="1" applyAlignment="1">
      <alignment vertical="center"/>
    </xf>
    <xf numFmtId="0" fontId="3" fillId="10" borderId="3" xfId="0" applyFont="1" applyFill="1" applyBorder="1" applyAlignment="1">
      <alignment horizontal="center" vertical="center"/>
    </xf>
    <xf numFmtId="0" fontId="0" fillId="10" borderId="6" xfId="0" applyFill="1" applyBorder="1" applyAlignment="1">
      <alignment vertical="center"/>
    </xf>
    <xf numFmtId="0" fontId="0" fillId="10" borderId="9" xfId="0" applyFill="1" applyBorder="1" applyAlignment="1">
      <alignment horizontal="center" vertical="center"/>
    </xf>
    <xf numFmtId="0" fontId="0" fillId="10" borderId="12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4" xfId="0" applyFill="1" applyBorder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2" fillId="4" borderId="30" xfId="0" applyFont="1" applyFill="1" applyBorder="1" applyAlignment="1">
      <alignment vertical="center"/>
    </xf>
    <xf numFmtId="0" fontId="2" fillId="4" borderId="3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10" fontId="11" fillId="4" borderId="0" xfId="0" applyNumberFormat="1" applyFont="1" applyFill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26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0" fillId="5" borderId="10" xfId="0" applyFill="1" applyBorder="1" applyAlignment="1">
      <alignment horizontal="left" vertical="center"/>
    </xf>
    <xf numFmtId="0" fontId="0" fillId="5" borderId="12" xfId="0" applyFill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5" fillId="0" borderId="40" xfId="0" applyFont="1" applyBorder="1" applyAlignment="1">
      <alignment horizontal="right" vertical="center"/>
    </xf>
    <xf numFmtId="0" fontId="5" fillId="0" borderId="41" xfId="0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14" fontId="12" fillId="0" borderId="38" xfId="0" applyNumberFormat="1" applyFont="1" applyBorder="1" applyAlignment="1">
      <alignment horizontal="center" vertical="center"/>
    </xf>
    <xf numFmtId="14" fontId="12" fillId="0" borderId="35" xfId="0" applyNumberFormat="1" applyFont="1" applyBorder="1" applyAlignment="1">
      <alignment horizontal="center" vertical="center"/>
    </xf>
    <xf numFmtId="14" fontId="12" fillId="0" borderId="16" xfId="0" applyNumberFormat="1" applyFont="1" applyBorder="1" applyAlignment="1">
      <alignment horizontal="center" vertical="center"/>
    </xf>
    <xf numFmtId="14" fontId="12" fillId="0" borderId="39" xfId="0" applyNumberFormat="1" applyFont="1" applyBorder="1" applyAlignment="1">
      <alignment horizontal="center" vertical="center"/>
    </xf>
    <xf numFmtId="14" fontId="12" fillId="0" borderId="36" xfId="0" applyNumberFormat="1" applyFont="1" applyBorder="1" applyAlignment="1">
      <alignment horizontal="center" vertical="center"/>
    </xf>
    <xf numFmtId="0" fontId="5" fillId="0" borderId="42" xfId="0" applyFont="1" applyBorder="1" applyAlignment="1">
      <alignment horizontal="right" vertical="center"/>
    </xf>
    <xf numFmtId="0" fontId="5" fillId="0" borderId="43" xfId="0" applyFont="1" applyBorder="1" applyAlignment="1">
      <alignment horizontal="right" vertical="center"/>
    </xf>
    <xf numFmtId="0" fontId="4" fillId="3" borderId="2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colors>
    <mruColors>
      <color rgb="FFFFFF99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B87-4347-A40B-60D5A35CE51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153-4F39-A61C-87B95D8DEDBB}"/>
              </c:ext>
            </c:extLst>
          </c:dPt>
          <c:val>
            <c:numRef>
              <c:f>Indicateurs!$E$26:$E$27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7-4347-A40B-60D5A35CE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B87-4347-A40B-60D5A35CE51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067-4244-A54B-91B2339DEFCD}"/>
              </c:ext>
            </c:extLst>
          </c:dPt>
          <c:val>
            <c:numRef>
              <c:f>Indicateurs!$E$73:$E$74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7-4347-A40B-60D5A35CE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B87-4347-A40B-60D5A35CE51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067-4244-A54B-91B2339DEFCD}"/>
              </c:ext>
            </c:extLst>
          </c:dPt>
          <c:val>
            <c:numRef>
              <c:f>Indicateurs!$E$106:$E$107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7-4347-A40B-60D5A35CE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B87-4347-A40B-60D5A35CE51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C6E-4D01-AE5B-766463EAD0C8}"/>
              </c:ext>
            </c:extLst>
          </c:dPt>
          <c:val>
            <c:numRef>
              <c:f>Indicateurs!$E$26:$E$27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87-4347-A40B-60D5A35CE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574869</xdr:colOff>
      <xdr:row>6</xdr:row>
      <xdr:rowOff>134473</xdr:rowOff>
    </xdr:from>
    <xdr:to>
      <xdr:col>16</xdr:col>
      <xdr:colOff>106682</xdr:colOff>
      <xdr:row>18</xdr:row>
      <xdr:rowOff>33171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582489</xdr:colOff>
      <xdr:row>6</xdr:row>
      <xdr:rowOff>134473</xdr:rowOff>
    </xdr:from>
    <xdr:to>
      <xdr:col>21</xdr:col>
      <xdr:colOff>114302</xdr:colOff>
      <xdr:row>18</xdr:row>
      <xdr:rowOff>33171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583838</xdr:colOff>
      <xdr:row>6</xdr:row>
      <xdr:rowOff>126853</xdr:rowOff>
    </xdr:from>
    <xdr:to>
      <xdr:col>25</xdr:col>
      <xdr:colOff>786211</xdr:colOff>
      <xdr:row>18</xdr:row>
      <xdr:rowOff>25551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574869</xdr:colOff>
      <xdr:row>6</xdr:row>
      <xdr:rowOff>134473</xdr:rowOff>
    </xdr:from>
    <xdr:to>
      <xdr:col>10</xdr:col>
      <xdr:colOff>106682</xdr:colOff>
      <xdr:row>18</xdr:row>
      <xdr:rowOff>33171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0882FB8-E62D-4576-9E7B-2690461776CD}" autoFormatId="16" applyNumberFormats="0" applyBorderFormats="0" applyFontFormats="0" applyPatternFormats="0" applyAlignmentFormats="0" applyWidthHeightFormats="0">
  <queryTableRefresh nextId="14">
    <queryTableFields count="13">
      <queryTableField id="1" name="Date" tableColumnId="14"/>
      <queryTableField id="2" name="Matricule" tableColumnId="2"/>
      <queryTableField id="3" name="OF" tableColumnId="3"/>
      <queryTableField id="4" name="Article" tableColumnId="4"/>
      <queryTableField id="5" name="N° machine" tableColumnId="5"/>
      <queryTableField id="6" name="Qté conformes" tableColumnId="6"/>
      <queryTableField id="7" name="Qté rebus" tableColumnId="7"/>
      <queryTableField id="8" name="Qté épluchés" tableColumnId="8"/>
      <queryTableField id="9" name="Temps (ch)" tableColumnId="9"/>
      <queryTableField id="10" name="Observation" tableColumnId="10"/>
      <queryTableField id="11" name="Temps TOTAL" tableColumnId="11"/>
      <queryTableField id="12" name="Temps pièces OK" tableColumnId="12"/>
      <queryTableField id="13" name="Temps pièces NOK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9D9D05-F70D-464C-8E10-B89F6179BDFB}" name="Synthèse_pointages" displayName="Synthèse_pointages" ref="A1:M25" tableType="queryTable" totalsRowShown="0">
  <autoFilter ref="A1:M25" xr:uid="{029D9D05-F70D-464C-8E10-B89F6179BDFB}"/>
  <tableColumns count="13">
    <tableColumn id="14" xr3:uid="{F4B4D11F-20AA-4985-91B8-51049DEF929D}" uniqueName="14" name="Date" queryTableFieldId="1" dataDxfId="3"/>
    <tableColumn id="2" xr3:uid="{92899618-6E80-4244-BDDA-7F8D002FDE9C}" uniqueName="2" name="Matricule" queryTableFieldId="2"/>
    <tableColumn id="3" xr3:uid="{43C5E79F-C845-45BE-B519-D28EE161D732}" uniqueName="3" name="OF" queryTableFieldId="3" dataDxfId="2"/>
    <tableColumn id="4" xr3:uid="{5F14335A-0B62-439B-9DA3-D7F564B1B692}" uniqueName="4" name="Article" queryTableFieldId="4" dataDxfId="1"/>
    <tableColumn id="5" xr3:uid="{66DAE058-DA64-43FD-A73C-CEC67A8C5D7F}" uniqueName="5" name="N° machine" queryTableFieldId="5" dataDxfId="0"/>
    <tableColumn id="6" xr3:uid="{8C10FCFB-33EF-44CB-AA08-0F3DB192B7F8}" uniqueName="6" name="Qté conformes" queryTableFieldId="6"/>
    <tableColumn id="7" xr3:uid="{02928871-D16D-410D-B4A1-9DB6D023ACBD}" uniqueName="7" name="Qté rebus" queryTableFieldId="7"/>
    <tableColumn id="8" xr3:uid="{D0E4AC87-32EE-4D0E-A9E0-0B9D1CAD29CD}" uniqueName="8" name="Qté épluchés" queryTableFieldId="8"/>
    <tableColumn id="9" xr3:uid="{580A052D-C561-426A-B9D8-F1C85E9365CA}" uniqueName="9" name="Temps (ch)" queryTableFieldId="9"/>
    <tableColumn id="10" xr3:uid="{C7E09C67-A556-48CC-A060-EE675B395619}" uniqueName="10" name="Observation" queryTableFieldId="10"/>
    <tableColumn id="11" xr3:uid="{09A656EF-0C1B-4333-9567-38B8B7816644}" uniqueName="11" name="Temps TOTAL" queryTableFieldId="11"/>
    <tableColumn id="12" xr3:uid="{E1E3ACAA-C301-42B5-A13C-7E11A3D7B68B}" uniqueName="12" name="Temps pièces OK" queryTableFieldId="12"/>
    <tableColumn id="13" xr3:uid="{E90753EF-B1A5-4238-B5E3-BDE58FABE86E}" uniqueName="13" name="Temps pièces NOK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73DE7-C9B5-4DF3-83EC-E2F2FB4BBA73}">
  <sheetPr codeName="Feuil1"/>
  <dimension ref="B1:AB225"/>
  <sheetViews>
    <sheetView zoomScale="85" zoomScaleNormal="85" workbookViewId="0">
      <selection activeCell="H2" sqref="H2"/>
    </sheetView>
  </sheetViews>
  <sheetFormatPr baseColWidth="10" defaultRowHeight="14.4" outlineLevelRow="1" x14ac:dyDescent="0.3"/>
  <cols>
    <col min="1" max="2" width="2.109375" style="1" customWidth="1"/>
    <col min="3" max="3" width="30" style="1" bestFit="1" customWidth="1"/>
    <col min="4" max="4" width="17.109375" style="1" customWidth="1"/>
    <col min="5" max="5" width="11.5546875" style="1"/>
    <col min="6" max="6" width="2.77734375" style="1" customWidth="1"/>
    <col min="7" max="25" width="9.77734375" style="1" customWidth="1"/>
    <col min="26" max="27" width="11.5546875" style="1"/>
    <col min="28" max="28" width="2.109375" style="1" customWidth="1"/>
    <col min="29" max="16384" width="11.5546875" style="1"/>
  </cols>
  <sheetData>
    <row r="1" spans="2:28" ht="15.6" thickTop="1" thickBot="1" x14ac:dyDescent="0.35">
      <c r="C1" s="110" t="s">
        <v>109</v>
      </c>
      <c r="D1" s="99" t="s">
        <v>112</v>
      </c>
    </row>
    <row r="2" spans="2:28" ht="70.2" customHeight="1" thickTop="1" x14ac:dyDescent="0.3">
      <c r="C2" s="77"/>
      <c r="D2" s="98"/>
    </row>
    <row r="3" spans="2:28" ht="41.4" customHeight="1" x14ac:dyDescent="0.3">
      <c r="B3" s="119" t="s">
        <v>129</v>
      </c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  <c r="Y3" s="119"/>
      <c r="Z3" s="119"/>
      <c r="AA3" s="119"/>
      <c r="AB3" s="119"/>
    </row>
    <row r="4" spans="2:28" ht="15" thickBot="1" x14ac:dyDescent="0.35">
      <c r="D4" s="3"/>
    </row>
    <row r="5" spans="2:28" ht="15" thickTop="1" x14ac:dyDescent="0.3">
      <c r="B5" s="101"/>
      <c r="C5" s="77"/>
      <c r="D5" s="102"/>
      <c r="E5" s="77"/>
      <c r="F5" s="77"/>
      <c r="G5" s="101"/>
      <c r="H5" s="77"/>
      <c r="I5" s="77"/>
      <c r="J5" s="77"/>
      <c r="K5" s="103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103"/>
    </row>
    <row r="6" spans="2:28" ht="21" x14ac:dyDescent="0.3">
      <c r="B6" s="104"/>
      <c r="D6" s="3"/>
      <c r="G6" s="104"/>
      <c r="I6" s="96" t="s">
        <v>127</v>
      </c>
      <c r="K6" s="105"/>
      <c r="O6" s="96" t="s">
        <v>132</v>
      </c>
      <c r="T6" s="96" t="s">
        <v>133</v>
      </c>
      <c r="Y6" s="96" t="s">
        <v>134</v>
      </c>
      <c r="AB6" s="105"/>
    </row>
    <row r="7" spans="2:28" x14ac:dyDescent="0.3">
      <c r="B7" s="104"/>
      <c r="D7" s="3"/>
      <c r="G7" s="104"/>
      <c r="K7" s="105"/>
      <c r="AB7" s="105"/>
    </row>
    <row r="8" spans="2:28" ht="15" thickBot="1" x14ac:dyDescent="0.35">
      <c r="B8" s="104"/>
      <c r="D8" s="3"/>
      <c r="G8" s="104"/>
      <c r="K8" s="105"/>
      <c r="AB8" s="105"/>
    </row>
    <row r="9" spans="2:28" ht="15" thickTop="1" x14ac:dyDescent="0.3">
      <c r="B9" s="104"/>
      <c r="C9" s="120" t="s">
        <v>110</v>
      </c>
      <c r="D9" s="123">
        <v>44927</v>
      </c>
      <c r="G9" s="104"/>
      <c r="K9" s="105"/>
      <c r="AB9" s="105"/>
    </row>
    <row r="10" spans="2:28" x14ac:dyDescent="0.3">
      <c r="B10" s="104"/>
      <c r="C10" s="121"/>
      <c r="D10" s="124"/>
      <c r="G10" s="104"/>
      <c r="K10" s="105"/>
      <c r="AB10" s="105"/>
    </row>
    <row r="11" spans="2:28" x14ac:dyDescent="0.3">
      <c r="B11" s="104"/>
      <c r="C11" s="121"/>
      <c r="D11" s="124"/>
      <c r="G11" s="104"/>
      <c r="K11" s="105"/>
      <c r="AB11" s="105"/>
    </row>
    <row r="12" spans="2:28" x14ac:dyDescent="0.3">
      <c r="B12" s="104"/>
      <c r="C12" s="122"/>
      <c r="D12" s="125"/>
      <c r="G12" s="104"/>
      <c r="K12" s="105"/>
      <c r="AB12" s="105"/>
    </row>
    <row r="13" spans="2:28" ht="18" x14ac:dyDescent="0.3">
      <c r="B13" s="104"/>
      <c r="C13" s="128" t="s">
        <v>111</v>
      </c>
      <c r="D13" s="126">
        <v>44958</v>
      </c>
      <c r="G13" s="104"/>
      <c r="I13" s="106" t="e">
        <f>E139</f>
        <v>#VALUE!</v>
      </c>
      <c r="K13" s="105"/>
      <c r="O13" s="106" t="e">
        <f>E26</f>
        <v>#VALUE!</v>
      </c>
      <c r="T13" s="106" t="e">
        <f>E73</f>
        <v>#VALUE!</v>
      </c>
      <c r="Y13" s="106" t="e">
        <f>E106</f>
        <v>#VALUE!</v>
      </c>
      <c r="AB13" s="105"/>
    </row>
    <row r="14" spans="2:28" x14ac:dyDescent="0.3">
      <c r="B14" s="104"/>
      <c r="C14" s="121"/>
      <c r="D14" s="124"/>
      <c r="G14" s="104"/>
      <c r="K14" s="105"/>
      <c r="AB14" s="105"/>
    </row>
    <row r="15" spans="2:28" x14ac:dyDescent="0.3">
      <c r="B15" s="104"/>
      <c r="C15" s="121"/>
      <c r="D15" s="124"/>
      <c r="G15" s="104"/>
      <c r="K15" s="105"/>
      <c r="AB15" s="105"/>
    </row>
    <row r="16" spans="2:28" ht="15" thickBot="1" x14ac:dyDescent="0.35">
      <c r="B16" s="104"/>
      <c r="C16" s="129"/>
      <c r="D16" s="127"/>
      <c r="G16" s="104"/>
      <c r="K16" s="105"/>
      <c r="AB16" s="105"/>
    </row>
    <row r="17" spans="2:28" ht="15" thickTop="1" x14ac:dyDescent="0.3">
      <c r="B17" s="104"/>
      <c r="D17" s="3"/>
      <c r="G17" s="104"/>
      <c r="K17" s="105"/>
      <c r="AB17" s="105"/>
    </row>
    <row r="18" spans="2:28" x14ac:dyDescent="0.3">
      <c r="B18" s="104"/>
      <c r="D18" s="3"/>
      <c r="G18" s="104"/>
      <c r="K18" s="105"/>
      <c r="AB18" s="105"/>
    </row>
    <row r="19" spans="2:28" ht="15" thickBot="1" x14ac:dyDescent="0.35">
      <c r="B19" s="107"/>
      <c r="C19" s="97"/>
      <c r="D19" s="108"/>
      <c r="E19" s="97"/>
      <c r="F19" s="97"/>
      <c r="G19" s="107"/>
      <c r="H19" s="97"/>
      <c r="I19" s="97"/>
      <c r="J19" s="97"/>
      <c r="K19" s="109"/>
      <c r="L19" s="97"/>
      <c r="M19" s="97"/>
      <c r="N19" s="97"/>
      <c r="O19" s="97"/>
      <c r="P19" s="97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109"/>
    </row>
    <row r="20" spans="2:28" ht="15.6" thickTop="1" thickBot="1" x14ac:dyDescent="0.35">
      <c r="D20" s="3"/>
    </row>
    <row r="21" spans="2:28" ht="19.2" thickTop="1" thickBot="1" x14ac:dyDescent="0.35">
      <c r="B21" s="57"/>
      <c r="C21" s="55" t="s">
        <v>113</v>
      </c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72"/>
      <c r="AA21" s="73"/>
      <c r="AB21" s="66"/>
    </row>
    <row r="22" spans="2:28" ht="15.6" thickTop="1" thickBot="1" x14ac:dyDescent="0.35">
      <c r="B22" s="58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3"/>
    </row>
    <row r="23" spans="2:28" ht="15" thickTop="1" x14ac:dyDescent="0.3">
      <c r="B23" s="58"/>
      <c r="C23" s="62"/>
      <c r="D23" s="62"/>
      <c r="E23" s="114" t="s">
        <v>96</v>
      </c>
      <c r="F23" s="62"/>
      <c r="G23" s="18" t="s">
        <v>103</v>
      </c>
      <c r="H23" s="19" t="s">
        <v>103</v>
      </c>
      <c r="I23" s="19" t="s">
        <v>103</v>
      </c>
      <c r="J23" s="19" t="s">
        <v>103</v>
      </c>
      <c r="K23" s="20" t="s">
        <v>103</v>
      </c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3"/>
    </row>
    <row r="24" spans="2:28" ht="15" thickBot="1" x14ac:dyDescent="0.35">
      <c r="B24" s="58"/>
      <c r="C24" s="62"/>
      <c r="D24" s="62"/>
      <c r="E24" s="115"/>
      <c r="F24" s="62"/>
      <c r="G24" s="24" t="s">
        <v>98</v>
      </c>
      <c r="H24" s="11" t="s">
        <v>99</v>
      </c>
      <c r="I24" s="11" t="s">
        <v>100</v>
      </c>
      <c r="J24" s="11" t="s">
        <v>101</v>
      </c>
      <c r="K24" s="25" t="s">
        <v>102</v>
      </c>
      <c r="L24" s="62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62"/>
      <c r="AA24" s="62"/>
      <c r="AB24" s="63"/>
    </row>
    <row r="25" spans="2:28" ht="15.6" thickTop="1" thickBot="1" x14ac:dyDescent="0.35">
      <c r="B25" s="58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3"/>
    </row>
    <row r="26" spans="2:28" ht="16.8" thickTop="1" thickBot="1" x14ac:dyDescent="0.35">
      <c r="B26" s="58"/>
      <c r="C26" s="132" t="s">
        <v>106</v>
      </c>
      <c r="D26" s="132"/>
      <c r="E26" s="27" t="e">
        <f>E29/E28</f>
        <v>#VALUE!</v>
      </c>
      <c r="F26" s="64"/>
      <c r="G26" s="28" t="e">
        <f>G29/G28</f>
        <v>#VALUE!</v>
      </c>
      <c r="H26" s="29" t="e">
        <f>H29/H28</f>
        <v>#VALUE!</v>
      </c>
      <c r="I26" s="29" t="e">
        <f>I29/I28</f>
        <v>#VALUE!</v>
      </c>
      <c r="J26" s="29" t="e">
        <f>J29/J28</f>
        <v>#VALUE!</v>
      </c>
      <c r="K26" s="30" t="e">
        <f>K29/K28</f>
        <v>#VALUE!</v>
      </c>
      <c r="L26" s="64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62"/>
      <c r="AA26" s="62"/>
      <c r="AB26" s="63"/>
    </row>
    <row r="27" spans="2:28" ht="15.6" thickTop="1" thickBot="1" x14ac:dyDescent="0.35">
      <c r="B27" s="58"/>
      <c r="C27" s="62"/>
      <c r="D27" s="62"/>
      <c r="E27" s="100" t="e">
        <f>1-E26</f>
        <v>#VALUE!</v>
      </c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3"/>
    </row>
    <row r="28" spans="2:28" ht="15" thickTop="1" x14ac:dyDescent="0.3">
      <c r="B28" s="58"/>
      <c r="C28" s="117" t="s">
        <v>107</v>
      </c>
      <c r="D28" s="117"/>
      <c r="E28" s="15" t="e">
        <f t="array" ref="E28">SUMPRODUCT(('Synthèse pointages'!$A$1:$A$29774&gt;=$D$9)*('Synthèse pointages'!$A$1:$A$29774&lt;=$D$23)*(OR(RIGHT('Synthèse pointages'!$C$1:$C$29774,2)="68",RIGHT('Synthèse pointages'!$C$1:$C$29774,2)="66"))*('Synthèse pointages'!$K$1:$K$29774))</f>
        <v>#VALUE!</v>
      </c>
      <c r="F28" s="62"/>
      <c r="G28" s="26" t="e">
        <f>SUMPRODUCT(('Synthèse pointages'!$A$1:$A$29774&gt;=$D$9)*('Synthèse pointages'!$A$1:$A$29774&lt;=$D$23)*(OR(RIGHT('Synthèse pointages'!$C$1:$C$29774,2)="68",RIGHT('Synthèse pointages'!$C$1:$C$29774,2)="66"))*('Synthèse pointages'!$E$1:$E$29774=G$24)*('Synthèse pointages'!$K$1:$K$29774))</f>
        <v>#VALUE!</v>
      </c>
      <c r="H28" s="6" t="e">
        <f t="array" ref="H28">SUMPRODUCT(('Synthèse pointages'!$A$1:$A$29774&gt;=$D$9)*('Synthèse pointages'!$A$1:$A$29774&lt;=$D$23)*(OR(RIGHT('Synthèse pointages'!$C$1:$C$29774,2)="68",RIGHT('Synthèse pointages'!$C$1:$C$29774,2)="66"))*('Synthèse pointages'!$E$1:$E$29774=H$24)*('Synthèse pointages'!$K$1:$K$29774))</f>
        <v>#VALUE!</v>
      </c>
      <c r="I28" s="6" t="e">
        <f t="array" ref="I28">SUMPRODUCT(('Synthèse pointages'!$A$1:$A$29774&gt;=$D$9)*('Synthèse pointages'!$A$1:$A$29774&lt;=$D$23)*(OR(RIGHT('Synthèse pointages'!$C$1:$C$29774,2)="68",RIGHT('Synthèse pointages'!$C$1:$C$29774,2)="66"))*('Synthèse pointages'!$E$1:$E$29774=I$24)*('Synthèse pointages'!$K$1:$K$29774))</f>
        <v>#VALUE!</v>
      </c>
      <c r="J28" s="6" t="e">
        <f t="array" ref="J28">SUMPRODUCT(('Synthèse pointages'!$A$1:$A$29774&gt;=$D$9)*('Synthèse pointages'!$A$1:$A$29774&lt;=$D$23)*(OR(RIGHT('Synthèse pointages'!$C$1:$C$29774,2)="68",RIGHT('Synthèse pointages'!$C$1:$C$29774,2)="66"))*('Synthèse pointages'!$E$1:$E$29774=J$24)*('Synthèse pointages'!$K$1:$K$29774))</f>
        <v>#VALUE!</v>
      </c>
      <c r="K28" s="7" t="e">
        <f t="array" ref="K28">SUMPRODUCT(('Synthèse pointages'!$A$1:$A$29774&gt;=$D$9)*('Synthèse pointages'!$A$1:$A$29774&lt;=$D$23)*(OR(RIGHT('Synthèse pointages'!$C$1:$C$29774,2)="68",RIGHT('Synthèse pointages'!$C$1:$C$29774,2)="66"))*('Synthèse pointages'!$E$1:$E$29774=K$24)*('Synthèse pointages'!$K$1:$K$29774))</f>
        <v>#VALUE!</v>
      </c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3"/>
    </row>
    <row r="29" spans="2:28" ht="15" thickBot="1" x14ac:dyDescent="0.35">
      <c r="B29" s="58"/>
      <c r="C29" s="118" t="s">
        <v>108</v>
      </c>
      <c r="D29" s="118"/>
      <c r="E29" s="17" t="e">
        <f>E28-SUM(E32:E35,E44,E46:E48,E50:E52,E61,E63:E65)</f>
        <v>#VALUE!</v>
      </c>
      <c r="F29" s="62"/>
      <c r="G29" s="22" t="e">
        <f>G28-SUM(G32:G35,G44,G46:G48,G50:G52,G61,G63:G65)</f>
        <v>#VALUE!</v>
      </c>
      <c r="H29" s="23" t="e">
        <f>H28-SUM(H32:H35,H44,H46:H48,H50:H52,H61,H63:H65)</f>
        <v>#VALUE!</v>
      </c>
      <c r="I29" s="23" t="e">
        <f>I28-SUM(I32:I35,I44,I46:I48,I50:I52,I61,I63:I65)</f>
        <v>#VALUE!</v>
      </c>
      <c r="J29" s="23" t="e">
        <f>J28-SUM(J32:J35,J44,J46:J48,J50:J52,J61,J63:J65)</f>
        <v>#VALUE!</v>
      </c>
      <c r="K29" s="12" t="e">
        <f>K28-SUM(K32:K35,K44,K46:K48,K50:K52,K61,K63:K65)</f>
        <v>#VALUE!</v>
      </c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3"/>
    </row>
    <row r="30" spans="2:28" ht="15" thickTop="1" x14ac:dyDescent="0.3">
      <c r="B30" s="58"/>
      <c r="C30" s="93"/>
      <c r="D30" s="93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3"/>
    </row>
    <row r="31" spans="2:28" ht="15" hidden="1" outlineLevel="1" thickBot="1" x14ac:dyDescent="0.35">
      <c r="B31" s="58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3"/>
    </row>
    <row r="32" spans="2:28" ht="15" hidden="1" outlineLevel="1" thickTop="1" x14ac:dyDescent="0.3">
      <c r="B32" s="58"/>
      <c r="C32" s="38" t="s">
        <v>104</v>
      </c>
      <c r="D32" s="39" t="s">
        <v>105</v>
      </c>
      <c r="E32" s="15" t="e">
        <f t="array" ref="E32">SUMPRODUCT(('Synthèse pointages'!$A$1:$A$29774&gt;=$D$9)*('Synthèse pointages'!$A$1:$A$29774&lt;=$D$23)*(OR(RIGHT('Synthèse pointages'!$C$1:$C$29774,2)="68",RIGHT('Synthèse pointages'!$C$1:$C$29774,2)="66"))*('Synthèse pointages'!$M$1:$M$29774))</f>
        <v>#VALUE!</v>
      </c>
      <c r="F32" s="62"/>
      <c r="G32" s="26" t="e">
        <f t="array" ref="G32">SUMPRODUCT(('Synthèse pointages'!$A$1:$A$29774&gt;=$D$9)*('Synthèse pointages'!$A$1:$A$29774&lt;=$D$23)*('Synthèse pointages'!$E$1:$E$29774=G$24)*(OR(RIGHT('Synthèse pointages'!$C$1:$C$29774,2)="68",RIGHT('Synthèse pointages'!$C$1:$C$29774,2)="66"))*('Synthèse pointages'!$M$1:$M$29774))</f>
        <v>#VALUE!</v>
      </c>
      <c r="H32" s="6" t="e">
        <f t="array" ref="H32">SUMPRODUCT(('Synthèse pointages'!$A$1:$A$29774&gt;=$D$9)*('Synthèse pointages'!$A$1:$A$29774&lt;=$D$23)*('Synthèse pointages'!$E$1:$E$29774=H$24)*(OR(RIGHT('Synthèse pointages'!$C$1:$C$29774,2)="68",RIGHT('Synthèse pointages'!$C$1:$C$29774,2)="66"))*('Synthèse pointages'!$M$1:$M$29774))</f>
        <v>#VALUE!</v>
      </c>
      <c r="I32" s="6" t="e">
        <f t="array" ref="I32">SUMPRODUCT(('Synthèse pointages'!$A$1:$A$29774&gt;=$D$9)*('Synthèse pointages'!$A$1:$A$29774&lt;=$D$23)*('Synthèse pointages'!$E$1:$E$29774=I$24)*(OR(RIGHT('Synthèse pointages'!$C$1:$C$29774,2)="68",RIGHT('Synthèse pointages'!$C$1:$C$29774,2)="66"))*('Synthèse pointages'!$M$1:$M$29774))</f>
        <v>#VALUE!</v>
      </c>
      <c r="J32" s="6" t="e">
        <f t="array" ref="J32">SUMPRODUCT(('Synthèse pointages'!$A$1:$A$29774&gt;=$D$9)*('Synthèse pointages'!$A$1:$A$29774&lt;=$D$23)*('Synthèse pointages'!$E$1:$E$29774=J$24)*(OR(RIGHT('Synthèse pointages'!$C$1:$C$29774,2)="68",RIGHT('Synthèse pointages'!$C$1:$C$29774,2)="66"))*('Synthèse pointages'!$M$1:$M$29774))</f>
        <v>#VALUE!</v>
      </c>
      <c r="K32" s="7" t="e">
        <f t="array" ref="K32">SUMPRODUCT(('Synthèse pointages'!$A$1:$A$29774&gt;=$D$9)*('Synthèse pointages'!$A$1:$A$29774&lt;=$D$23)*('Synthèse pointages'!$E$1:$E$29774=K$24)*(OR(RIGHT('Synthèse pointages'!$C$1:$C$29774,2)="68",RIGHT('Synthèse pointages'!$C$1:$C$29774,2)="66"))*('Synthèse pointages'!$M$1:$M$29774))</f>
        <v>#VALUE!</v>
      </c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3"/>
    </row>
    <row r="33" spans="2:28" hidden="1" outlineLevel="1" x14ac:dyDescent="0.3">
      <c r="B33" s="58"/>
      <c r="C33" s="8" t="s">
        <v>0</v>
      </c>
      <c r="D33" s="4" t="s">
        <v>41</v>
      </c>
      <c r="E33" s="16" t="e">
        <f t="array" ref="E33">SUMPRODUCT(('Synthèse pointages'!$A$1:$A$29774&gt;=$D$9)*('Synthèse pointages'!$A$1:$A$29774&lt;=$D$23)*('Synthèse pointages'!$C$1:$C$29774=$D33)*('Synthèse pointages'!$K$1:$K$29774))</f>
        <v>#VALUE!</v>
      </c>
      <c r="F33" s="62"/>
      <c r="G33" s="21" t="e">
        <f t="array" ref="G33">SUMPRODUCT(('Synthèse pointages'!$A$1:$A$29774&gt;=$D$9)*('Synthèse pointages'!$A$1:$A$29774&lt;=$D$23)*('Synthèse pointages'!$E$1:$E$29774=G$24)*('Synthèse pointages'!$C$1:$C$29774=$D33)*('Synthèse pointages'!$K$1:$K$29774))</f>
        <v>#VALUE!</v>
      </c>
      <c r="H33" s="2" t="e">
        <f t="array" ref="H33">SUMPRODUCT(('Synthèse pointages'!$A$1:$A$29774&gt;=$D$9)*('Synthèse pointages'!$A$1:$A$29774&lt;=$D$23)*('Synthèse pointages'!$E$1:$E$29774=H$24)*('Synthèse pointages'!$C$1:$C$29774=$D33)*('Synthèse pointages'!$K$1:$K$29774))</f>
        <v>#VALUE!</v>
      </c>
      <c r="I33" s="2" t="e">
        <f t="array" ref="I33">SUMPRODUCT(('Synthèse pointages'!$A$1:$A$29774&gt;=$D$9)*('Synthèse pointages'!$A$1:$A$29774&lt;=$D$23)*('Synthèse pointages'!$E$1:$E$29774=I$24)*('Synthèse pointages'!$C$1:$C$29774=$D33)*('Synthèse pointages'!$K$1:$K$29774))</f>
        <v>#VALUE!</v>
      </c>
      <c r="J33" s="2" t="e">
        <f t="array" ref="J33">SUMPRODUCT(('Synthèse pointages'!$A$1:$A$29774&gt;=$D$9)*('Synthèse pointages'!$A$1:$A$29774&lt;=$D$23)*('Synthèse pointages'!$E$1:$E$29774=J$24)*('Synthèse pointages'!$C$1:$C$29774=$D33)*('Synthèse pointages'!$K$1:$K$29774))</f>
        <v>#VALUE!</v>
      </c>
      <c r="K33" s="9" t="e">
        <f t="array" ref="K33">SUMPRODUCT(('Synthèse pointages'!$A$1:$A$29774&gt;=$D$9)*('Synthèse pointages'!$A$1:$A$29774&lt;=$D$23)*('Synthèse pointages'!$E$1:$E$29774=K$24)*('Synthèse pointages'!$C$1:$C$29774=$D33)*('Synthèse pointages'!$K$1:$K$29774))</f>
        <v>#VALUE!</v>
      </c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3"/>
    </row>
    <row r="34" spans="2:28" hidden="1" outlineLevel="1" x14ac:dyDescent="0.3">
      <c r="B34" s="58"/>
      <c r="C34" s="8" t="s">
        <v>1</v>
      </c>
      <c r="D34" s="4" t="s">
        <v>42</v>
      </c>
      <c r="E34" s="16" t="e">
        <f t="array" ref="E34">SUMPRODUCT(('Synthèse pointages'!$A$1:$A$29774&gt;=$D$9)*('Synthèse pointages'!$A$1:$A$29774&lt;=$D$23)*('Synthèse pointages'!$C$1:$C$29774=$D34)*('Synthèse pointages'!$K$1:$K$29774))</f>
        <v>#VALUE!</v>
      </c>
      <c r="F34" s="62"/>
      <c r="G34" s="21" t="e">
        <f t="array" ref="G34">SUMPRODUCT(('Synthèse pointages'!$A$1:$A$29774&gt;=$D$9)*('Synthèse pointages'!$A$1:$A$29774&lt;=$D$23)*('Synthèse pointages'!$E$1:$E$29774=G$24)*('Synthèse pointages'!$C$1:$C$29774=$D34)*('Synthèse pointages'!$K$1:$K$29774))</f>
        <v>#VALUE!</v>
      </c>
      <c r="H34" s="2" t="e">
        <f t="array" ref="H34">SUMPRODUCT(('Synthèse pointages'!$A$1:$A$29774&gt;=$D$9)*('Synthèse pointages'!$A$1:$A$29774&lt;=$D$23)*('Synthèse pointages'!$E$1:$E$29774=H$24)*('Synthèse pointages'!$C$1:$C$29774=$D34)*('Synthèse pointages'!$K$1:$K$29774))</f>
        <v>#VALUE!</v>
      </c>
      <c r="I34" s="2" t="e">
        <f t="array" ref="I34">SUMPRODUCT(('Synthèse pointages'!$A$1:$A$29774&gt;=$D$9)*('Synthèse pointages'!$A$1:$A$29774&lt;=$D$23)*('Synthèse pointages'!$E$1:$E$29774=I$24)*('Synthèse pointages'!$C$1:$C$29774=$D34)*('Synthèse pointages'!$K$1:$K$29774))</f>
        <v>#VALUE!</v>
      </c>
      <c r="J34" s="2" t="e">
        <f t="array" ref="J34">SUMPRODUCT(('Synthèse pointages'!$A$1:$A$29774&gt;=$D$9)*('Synthèse pointages'!$A$1:$A$29774&lt;=$D$23)*('Synthèse pointages'!$E$1:$E$29774=J$24)*('Synthèse pointages'!$C$1:$C$29774=$D34)*('Synthèse pointages'!$K$1:$K$29774))</f>
        <v>#VALUE!</v>
      </c>
      <c r="K34" s="9" t="e">
        <f t="array" ref="K34">SUMPRODUCT(('Synthèse pointages'!$A$1:$A$29774&gt;=$D$9)*('Synthèse pointages'!$A$1:$A$29774&lt;=$D$23)*('Synthèse pointages'!$E$1:$E$29774=K$24)*('Synthèse pointages'!$C$1:$C$29774=$D34)*('Synthèse pointages'!$K$1:$K$29774))</f>
        <v>#VALUE!</v>
      </c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3"/>
    </row>
    <row r="35" spans="2:28" hidden="1" outlineLevel="1" x14ac:dyDescent="0.3">
      <c r="B35" s="58"/>
      <c r="C35" s="8" t="s">
        <v>2</v>
      </c>
      <c r="D35" s="4" t="s">
        <v>43</v>
      </c>
      <c r="E35" s="16" t="e">
        <f t="array" ref="E35">SUMPRODUCT(('Synthèse pointages'!$A$1:$A$29774&gt;=$D$9)*('Synthèse pointages'!$A$1:$A$29774&lt;=$D$23)*('Synthèse pointages'!$C$1:$C$29774=$D35)*('Synthèse pointages'!$K$1:$K$29774))</f>
        <v>#VALUE!</v>
      </c>
      <c r="F35" s="62"/>
      <c r="G35" s="21" t="e">
        <f t="array" ref="G35">SUMPRODUCT(('Synthèse pointages'!$A$1:$A$29774&gt;=$D$9)*('Synthèse pointages'!$A$1:$A$29774&lt;=$D$23)*('Synthèse pointages'!$E$1:$E$29774=G$24)*('Synthèse pointages'!$C$1:$C$29774=$D35)*('Synthèse pointages'!$K$1:$K$29774))</f>
        <v>#VALUE!</v>
      </c>
      <c r="H35" s="2" t="e">
        <f t="array" ref="H35">SUMPRODUCT(('Synthèse pointages'!$A$1:$A$29774&gt;=$D$9)*('Synthèse pointages'!$A$1:$A$29774&lt;=$D$23)*('Synthèse pointages'!$E$1:$E$29774=H$24)*('Synthèse pointages'!$C$1:$C$29774=$D35)*('Synthèse pointages'!$K$1:$K$29774))</f>
        <v>#VALUE!</v>
      </c>
      <c r="I35" s="2" t="e">
        <f t="array" ref="I35">SUMPRODUCT(('Synthèse pointages'!$A$1:$A$29774&gt;=$D$9)*('Synthèse pointages'!$A$1:$A$29774&lt;=$D$23)*('Synthèse pointages'!$E$1:$E$29774=I$24)*('Synthèse pointages'!$C$1:$C$29774=$D35)*('Synthèse pointages'!$K$1:$K$29774))</f>
        <v>#VALUE!</v>
      </c>
      <c r="J35" s="2" t="e">
        <f t="array" ref="J35">SUMPRODUCT(('Synthèse pointages'!$A$1:$A$29774&gt;=$D$9)*('Synthèse pointages'!$A$1:$A$29774&lt;=$D$23)*('Synthèse pointages'!$E$1:$E$29774=J$24)*('Synthèse pointages'!$C$1:$C$29774=$D35)*('Synthèse pointages'!$K$1:$K$29774))</f>
        <v>#VALUE!</v>
      </c>
      <c r="K35" s="9" t="e">
        <f t="array" ref="K35">SUMPRODUCT(('Synthèse pointages'!$A$1:$A$29774&gt;=$D$9)*('Synthèse pointages'!$A$1:$A$29774&lt;=$D$23)*('Synthèse pointages'!$E$1:$E$29774=K$24)*('Synthèse pointages'!$C$1:$C$29774=$D35)*('Synthèse pointages'!$K$1:$K$29774))</f>
        <v>#VALUE!</v>
      </c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3"/>
    </row>
    <row r="36" spans="2:28" hidden="1" outlineLevel="1" x14ac:dyDescent="0.3">
      <c r="B36" s="58"/>
      <c r="C36" s="92" t="s">
        <v>3</v>
      </c>
      <c r="D36" s="79" t="s">
        <v>44</v>
      </c>
      <c r="E36" s="80" t="e">
        <f t="array" ref="E36">SUMPRODUCT(('Synthèse pointages'!$A$1:$A$29774&gt;=$D$9)*('Synthèse pointages'!$A$1:$A$29774&lt;=$D$23)*('Synthèse pointages'!$C$1:$C$29774=$D36)*('Synthèse pointages'!$K$1:$K$29774))</f>
        <v>#VALUE!</v>
      </c>
      <c r="F36" s="62"/>
      <c r="G36" s="81" t="e">
        <f t="array" ref="G36">SUMPRODUCT(('Synthèse pointages'!$A$1:$A$29774&gt;=$D$9)*('Synthèse pointages'!$A$1:$A$29774&lt;=$D$23)*('Synthèse pointages'!$E$1:$E$29774=G$24)*('Synthèse pointages'!$C$1:$C$29774=$D36)*('Synthèse pointages'!$K$1:$K$29774))</f>
        <v>#VALUE!</v>
      </c>
      <c r="H36" s="82" t="e">
        <f t="array" ref="H36">SUMPRODUCT(('Synthèse pointages'!$A$1:$A$29774&gt;=$D$9)*('Synthèse pointages'!$A$1:$A$29774&lt;=$D$23)*('Synthèse pointages'!$E$1:$E$29774=H$24)*('Synthèse pointages'!$C$1:$C$29774=$D36)*('Synthèse pointages'!$K$1:$K$29774))</f>
        <v>#VALUE!</v>
      </c>
      <c r="I36" s="82" t="e">
        <f t="array" ref="I36">SUMPRODUCT(('Synthèse pointages'!$A$1:$A$29774&gt;=$D$9)*('Synthèse pointages'!$A$1:$A$29774&lt;=$D$23)*('Synthèse pointages'!$E$1:$E$29774=I$24)*('Synthèse pointages'!$C$1:$C$29774=$D36)*('Synthèse pointages'!$K$1:$K$29774))</f>
        <v>#VALUE!</v>
      </c>
      <c r="J36" s="82" t="e">
        <f t="array" ref="J36">SUMPRODUCT(('Synthèse pointages'!$A$1:$A$29774&gt;=$D$9)*('Synthèse pointages'!$A$1:$A$29774&lt;=$D$23)*('Synthèse pointages'!$E$1:$E$29774=J$24)*('Synthèse pointages'!$C$1:$C$29774=$D36)*('Synthèse pointages'!$K$1:$K$29774))</f>
        <v>#VALUE!</v>
      </c>
      <c r="K36" s="83" t="e">
        <f t="array" ref="K36">SUMPRODUCT(('Synthèse pointages'!$A$1:$A$29774&gt;=$D$9)*('Synthèse pointages'!$A$1:$A$29774&lt;=$D$23)*('Synthèse pointages'!$E$1:$E$29774=K$24)*('Synthèse pointages'!$C$1:$C$29774=$D36)*('Synthèse pointages'!$K$1:$K$29774))</f>
        <v>#VALUE!</v>
      </c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3"/>
    </row>
    <row r="37" spans="2:28" hidden="1" outlineLevel="1" x14ac:dyDescent="0.3">
      <c r="B37" s="58"/>
      <c r="C37" s="92" t="s">
        <v>4</v>
      </c>
      <c r="D37" s="79" t="s">
        <v>45</v>
      </c>
      <c r="E37" s="80" t="e">
        <f t="array" ref="E37">SUMPRODUCT(('Synthèse pointages'!$A$1:$A$29774&gt;=$D$9)*('Synthèse pointages'!$A$1:$A$29774&lt;=$D$23)*('Synthèse pointages'!$C$1:$C$29774=$D37)*('Synthèse pointages'!$K$1:$K$29774))</f>
        <v>#VALUE!</v>
      </c>
      <c r="F37" s="62"/>
      <c r="G37" s="81" t="e">
        <f t="array" ref="G37">SUMPRODUCT(('Synthèse pointages'!$A$1:$A$29774&gt;=$D$9)*('Synthèse pointages'!$A$1:$A$29774&lt;=$D$23)*('Synthèse pointages'!$E$1:$E$29774=G$24)*('Synthèse pointages'!$C$1:$C$29774=$D37)*('Synthèse pointages'!$K$1:$K$29774))</f>
        <v>#VALUE!</v>
      </c>
      <c r="H37" s="82" t="e">
        <f t="array" ref="H37">SUMPRODUCT(('Synthèse pointages'!$A$1:$A$29774&gt;=$D$9)*('Synthèse pointages'!$A$1:$A$29774&lt;=$D$23)*('Synthèse pointages'!$E$1:$E$29774=H$24)*('Synthèse pointages'!$C$1:$C$29774=$D37)*('Synthèse pointages'!$K$1:$K$29774))</f>
        <v>#VALUE!</v>
      </c>
      <c r="I37" s="82" t="e">
        <f t="array" ref="I37">SUMPRODUCT(('Synthèse pointages'!$A$1:$A$29774&gt;=$D$9)*('Synthèse pointages'!$A$1:$A$29774&lt;=$D$23)*('Synthèse pointages'!$E$1:$E$29774=I$24)*('Synthèse pointages'!$C$1:$C$29774=$D37)*('Synthèse pointages'!$K$1:$K$29774))</f>
        <v>#VALUE!</v>
      </c>
      <c r="J37" s="82" t="e">
        <f t="array" ref="J37">SUMPRODUCT(('Synthèse pointages'!$A$1:$A$29774&gt;=$D$9)*('Synthèse pointages'!$A$1:$A$29774&lt;=$D$23)*('Synthèse pointages'!$E$1:$E$29774=J$24)*('Synthèse pointages'!$C$1:$C$29774=$D37)*('Synthèse pointages'!$K$1:$K$29774))</f>
        <v>#VALUE!</v>
      </c>
      <c r="K37" s="83" t="e">
        <f t="array" ref="K37">SUMPRODUCT(('Synthèse pointages'!$A$1:$A$29774&gt;=$D$9)*('Synthèse pointages'!$A$1:$A$29774&lt;=$D$23)*('Synthèse pointages'!$E$1:$E$29774=K$24)*('Synthèse pointages'!$C$1:$C$29774=$D37)*('Synthèse pointages'!$K$1:$K$29774))</f>
        <v>#VALUE!</v>
      </c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3"/>
    </row>
    <row r="38" spans="2:28" hidden="1" outlineLevel="1" x14ac:dyDescent="0.3">
      <c r="B38" s="58"/>
      <c r="C38" s="92" t="s">
        <v>5</v>
      </c>
      <c r="D38" s="79" t="s">
        <v>46</v>
      </c>
      <c r="E38" s="80" t="e">
        <f t="array" ref="E38">SUMPRODUCT(('Synthèse pointages'!$A$1:$A$29774&gt;=$D$9)*('Synthèse pointages'!$A$1:$A$29774&lt;=$D$23)*('Synthèse pointages'!$C$1:$C$29774=$D38)*('Synthèse pointages'!$K$1:$K$29774))</f>
        <v>#VALUE!</v>
      </c>
      <c r="F38" s="62"/>
      <c r="G38" s="81" t="e">
        <f t="array" ref="G38">SUMPRODUCT(('Synthèse pointages'!$A$1:$A$29774&gt;=$D$9)*('Synthèse pointages'!$A$1:$A$29774&lt;=$D$23)*('Synthèse pointages'!$E$1:$E$29774=G$24)*('Synthèse pointages'!$C$1:$C$29774=$D38)*('Synthèse pointages'!$K$1:$K$29774))</f>
        <v>#VALUE!</v>
      </c>
      <c r="H38" s="82" t="e">
        <f t="array" ref="H38">SUMPRODUCT(('Synthèse pointages'!$A$1:$A$29774&gt;=$D$9)*('Synthèse pointages'!$A$1:$A$29774&lt;=$D$23)*('Synthèse pointages'!$E$1:$E$29774=H$24)*('Synthèse pointages'!$C$1:$C$29774=$D38)*('Synthèse pointages'!$K$1:$K$29774))</f>
        <v>#VALUE!</v>
      </c>
      <c r="I38" s="82" t="e">
        <f t="array" ref="I38">SUMPRODUCT(('Synthèse pointages'!$A$1:$A$29774&gt;=$D$9)*('Synthèse pointages'!$A$1:$A$29774&lt;=$D$23)*('Synthèse pointages'!$E$1:$E$29774=I$24)*('Synthèse pointages'!$C$1:$C$29774=$D38)*('Synthèse pointages'!$K$1:$K$29774))</f>
        <v>#VALUE!</v>
      </c>
      <c r="J38" s="82" t="e">
        <f t="array" ref="J38">SUMPRODUCT(('Synthèse pointages'!$A$1:$A$29774&gt;=$D$9)*('Synthèse pointages'!$A$1:$A$29774&lt;=$D$23)*('Synthèse pointages'!$E$1:$E$29774=J$24)*('Synthèse pointages'!$C$1:$C$29774=$D38)*('Synthèse pointages'!$K$1:$K$29774))</f>
        <v>#VALUE!</v>
      </c>
      <c r="K38" s="83" t="e">
        <f t="array" ref="K38">SUMPRODUCT(('Synthèse pointages'!$A$1:$A$29774&gt;=$D$9)*('Synthèse pointages'!$A$1:$A$29774&lt;=$D$23)*('Synthèse pointages'!$E$1:$E$29774=K$24)*('Synthèse pointages'!$C$1:$C$29774=$D38)*('Synthèse pointages'!$K$1:$K$29774))</f>
        <v>#VALUE!</v>
      </c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3"/>
    </row>
    <row r="39" spans="2:28" hidden="1" outlineLevel="1" x14ac:dyDescent="0.3">
      <c r="B39" s="58"/>
      <c r="C39" s="92" t="s">
        <v>6</v>
      </c>
      <c r="D39" s="79" t="s">
        <v>47</v>
      </c>
      <c r="E39" s="80" t="e">
        <f t="array" ref="E39">SUMPRODUCT(('Synthèse pointages'!$A$1:$A$29774&gt;=$D$9)*('Synthèse pointages'!$A$1:$A$29774&lt;=$D$23)*('Synthèse pointages'!$C$1:$C$29774=$D39)*('Synthèse pointages'!$K$1:$K$29774))</f>
        <v>#VALUE!</v>
      </c>
      <c r="F39" s="62"/>
      <c r="G39" s="81" t="e">
        <f t="array" ref="G39">SUMPRODUCT(('Synthèse pointages'!$A$1:$A$29774&gt;=$D$9)*('Synthèse pointages'!$A$1:$A$29774&lt;=$D$23)*('Synthèse pointages'!$E$1:$E$29774=G$24)*('Synthèse pointages'!$C$1:$C$29774=$D39)*('Synthèse pointages'!$K$1:$K$29774))</f>
        <v>#VALUE!</v>
      </c>
      <c r="H39" s="82" t="e">
        <f t="array" ref="H39">SUMPRODUCT(('Synthèse pointages'!$A$1:$A$29774&gt;=$D$9)*('Synthèse pointages'!$A$1:$A$29774&lt;=$D$23)*('Synthèse pointages'!$E$1:$E$29774=H$24)*('Synthèse pointages'!$C$1:$C$29774=$D39)*('Synthèse pointages'!$K$1:$K$29774))</f>
        <v>#VALUE!</v>
      </c>
      <c r="I39" s="82" t="e">
        <f t="array" ref="I39">SUMPRODUCT(('Synthèse pointages'!$A$1:$A$29774&gt;=$D$9)*('Synthèse pointages'!$A$1:$A$29774&lt;=$D$23)*('Synthèse pointages'!$E$1:$E$29774=I$24)*('Synthèse pointages'!$C$1:$C$29774=$D39)*('Synthèse pointages'!$K$1:$K$29774))</f>
        <v>#VALUE!</v>
      </c>
      <c r="J39" s="82" t="e">
        <f t="array" ref="J39">SUMPRODUCT(('Synthèse pointages'!$A$1:$A$29774&gt;=$D$9)*('Synthèse pointages'!$A$1:$A$29774&lt;=$D$23)*('Synthèse pointages'!$E$1:$E$29774=J$24)*('Synthèse pointages'!$C$1:$C$29774=$D39)*('Synthèse pointages'!$K$1:$K$29774))</f>
        <v>#VALUE!</v>
      </c>
      <c r="K39" s="83" t="e">
        <f t="array" ref="K39">SUMPRODUCT(('Synthèse pointages'!$A$1:$A$29774&gt;=$D$9)*('Synthèse pointages'!$A$1:$A$29774&lt;=$D$23)*('Synthèse pointages'!$E$1:$E$29774=K$24)*('Synthèse pointages'!$C$1:$C$29774=$D39)*('Synthèse pointages'!$K$1:$K$29774))</f>
        <v>#VALUE!</v>
      </c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3"/>
    </row>
    <row r="40" spans="2:28" hidden="1" outlineLevel="1" x14ac:dyDescent="0.3">
      <c r="B40" s="58"/>
      <c r="C40" s="92" t="s">
        <v>7</v>
      </c>
      <c r="D40" s="79" t="s">
        <v>48</v>
      </c>
      <c r="E40" s="80" t="e">
        <f t="array" ref="E40">SUMPRODUCT(('Synthèse pointages'!$A$1:$A$29774&gt;=$D$9)*('Synthèse pointages'!$A$1:$A$29774&lt;=$D$23)*('Synthèse pointages'!$C$1:$C$29774=$D40)*('Synthèse pointages'!$K$1:$K$29774))</f>
        <v>#VALUE!</v>
      </c>
      <c r="F40" s="62"/>
      <c r="G40" s="81" t="e">
        <f t="array" ref="G40">SUMPRODUCT(('Synthèse pointages'!$A$1:$A$29774&gt;=$D$9)*('Synthèse pointages'!$A$1:$A$29774&lt;=$D$23)*('Synthèse pointages'!$E$1:$E$29774=G$24)*('Synthèse pointages'!$C$1:$C$29774=$D40)*('Synthèse pointages'!$K$1:$K$29774))</f>
        <v>#VALUE!</v>
      </c>
      <c r="H40" s="82" t="e">
        <f t="array" ref="H40">SUMPRODUCT(('Synthèse pointages'!$A$1:$A$29774&gt;=$D$9)*('Synthèse pointages'!$A$1:$A$29774&lt;=$D$23)*('Synthèse pointages'!$E$1:$E$29774=H$24)*('Synthèse pointages'!$C$1:$C$29774=$D40)*('Synthèse pointages'!$K$1:$K$29774))</f>
        <v>#VALUE!</v>
      </c>
      <c r="I40" s="82" t="e">
        <f t="array" ref="I40">SUMPRODUCT(('Synthèse pointages'!$A$1:$A$29774&gt;=$D$9)*('Synthèse pointages'!$A$1:$A$29774&lt;=$D$23)*('Synthèse pointages'!$E$1:$E$29774=I$24)*('Synthèse pointages'!$C$1:$C$29774=$D40)*('Synthèse pointages'!$K$1:$K$29774))</f>
        <v>#VALUE!</v>
      </c>
      <c r="J40" s="82" t="e">
        <f t="array" ref="J40">SUMPRODUCT(('Synthèse pointages'!$A$1:$A$29774&gt;=$D$9)*('Synthèse pointages'!$A$1:$A$29774&lt;=$D$23)*('Synthèse pointages'!$E$1:$E$29774=J$24)*('Synthèse pointages'!$C$1:$C$29774=$D40)*('Synthèse pointages'!$K$1:$K$29774))</f>
        <v>#VALUE!</v>
      </c>
      <c r="K40" s="83" t="e">
        <f t="array" ref="K40">SUMPRODUCT(('Synthèse pointages'!$A$1:$A$29774&gt;=$D$9)*('Synthèse pointages'!$A$1:$A$29774&lt;=$D$23)*('Synthèse pointages'!$E$1:$E$29774=K$24)*('Synthèse pointages'!$C$1:$C$29774=$D40)*('Synthèse pointages'!$K$1:$K$29774))</f>
        <v>#VALUE!</v>
      </c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3"/>
    </row>
    <row r="41" spans="2:28" hidden="1" outlineLevel="1" x14ac:dyDescent="0.3">
      <c r="B41" s="58"/>
      <c r="C41" s="92" t="s">
        <v>8</v>
      </c>
      <c r="D41" s="79" t="s">
        <v>49</v>
      </c>
      <c r="E41" s="80" t="e">
        <f t="array" ref="E41">SUMPRODUCT(('Synthèse pointages'!$A$1:$A$29774&gt;=$D$9)*('Synthèse pointages'!$A$1:$A$29774&lt;=$D$23)*('Synthèse pointages'!$C$1:$C$29774=$D41)*('Synthèse pointages'!$K$1:$K$29774))</f>
        <v>#VALUE!</v>
      </c>
      <c r="F41" s="62"/>
      <c r="G41" s="81" t="e">
        <f t="array" ref="G41">SUMPRODUCT(('Synthèse pointages'!$A$1:$A$29774&gt;=$D$9)*('Synthèse pointages'!$A$1:$A$29774&lt;=$D$23)*('Synthèse pointages'!$E$1:$E$29774=G$24)*('Synthèse pointages'!$C$1:$C$29774=$D41)*('Synthèse pointages'!$K$1:$K$29774))</f>
        <v>#VALUE!</v>
      </c>
      <c r="H41" s="82" t="e">
        <f t="array" ref="H41">SUMPRODUCT(('Synthèse pointages'!$A$1:$A$29774&gt;=$D$9)*('Synthèse pointages'!$A$1:$A$29774&lt;=$D$23)*('Synthèse pointages'!$E$1:$E$29774=H$24)*('Synthèse pointages'!$C$1:$C$29774=$D41)*('Synthèse pointages'!$K$1:$K$29774))</f>
        <v>#VALUE!</v>
      </c>
      <c r="I41" s="82" t="e">
        <f t="array" ref="I41">SUMPRODUCT(('Synthèse pointages'!$A$1:$A$29774&gt;=$D$9)*('Synthèse pointages'!$A$1:$A$29774&lt;=$D$23)*('Synthèse pointages'!$E$1:$E$29774=I$24)*('Synthèse pointages'!$C$1:$C$29774=$D41)*('Synthèse pointages'!$K$1:$K$29774))</f>
        <v>#VALUE!</v>
      </c>
      <c r="J41" s="82" t="e">
        <f t="array" ref="J41">SUMPRODUCT(('Synthèse pointages'!$A$1:$A$29774&gt;=$D$9)*('Synthèse pointages'!$A$1:$A$29774&lt;=$D$23)*('Synthèse pointages'!$E$1:$E$29774=J$24)*('Synthèse pointages'!$C$1:$C$29774=$D41)*('Synthèse pointages'!$K$1:$K$29774))</f>
        <v>#VALUE!</v>
      </c>
      <c r="K41" s="83" t="e">
        <f t="array" ref="K41">SUMPRODUCT(('Synthèse pointages'!$A$1:$A$29774&gt;=$D$9)*('Synthèse pointages'!$A$1:$A$29774&lt;=$D$23)*('Synthèse pointages'!$E$1:$E$29774=K$24)*('Synthèse pointages'!$C$1:$C$29774=$D41)*('Synthèse pointages'!$K$1:$K$29774))</f>
        <v>#VALUE!</v>
      </c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3"/>
    </row>
    <row r="42" spans="2:28" hidden="1" outlineLevel="1" x14ac:dyDescent="0.3">
      <c r="B42" s="58"/>
      <c r="C42" s="92" t="s">
        <v>9</v>
      </c>
      <c r="D42" s="79" t="s">
        <v>50</v>
      </c>
      <c r="E42" s="80" t="e">
        <f t="array" ref="E42">SUMPRODUCT(('Synthèse pointages'!$A$1:$A$29774&gt;=$D$9)*('Synthèse pointages'!$A$1:$A$29774&lt;=$D$23)*('Synthèse pointages'!$C$1:$C$29774=$D42)*('Synthèse pointages'!$K$1:$K$29774))</f>
        <v>#VALUE!</v>
      </c>
      <c r="F42" s="62"/>
      <c r="G42" s="81" t="e">
        <f t="array" ref="G42">SUMPRODUCT(('Synthèse pointages'!$A$1:$A$29774&gt;=$D$9)*('Synthèse pointages'!$A$1:$A$29774&lt;=$D$23)*('Synthèse pointages'!$E$1:$E$29774=G$24)*('Synthèse pointages'!$C$1:$C$29774=$D42)*('Synthèse pointages'!$K$1:$K$29774))</f>
        <v>#VALUE!</v>
      </c>
      <c r="H42" s="82" t="e">
        <f t="array" ref="H42">SUMPRODUCT(('Synthèse pointages'!$A$1:$A$29774&gt;=$D$9)*('Synthèse pointages'!$A$1:$A$29774&lt;=$D$23)*('Synthèse pointages'!$E$1:$E$29774=H$24)*('Synthèse pointages'!$C$1:$C$29774=$D42)*('Synthèse pointages'!$K$1:$K$29774))</f>
        <v>#VALUE!</v>
      </c>
      <c r="I42" s="82" t="e">
        <f t="array" ref="I42">SUMPRODUCT(('Synthèse pointages'!$A$1:$A$29774&gt;=$D$9)*('Synthèse pointages'!$A$1:$A$29774&lt;=$D$23)*('Synthèse pointages'!$E$1:$E$29774=I$24)*('Synthèse pointages'!$C$1:$C$29774=$D42)*('Synthèse pointages'!$K$1:$K$29774))</f>
        <v>#VALUE!</v>
      </c>
      <c r="J42" s="82" t="e">
        <f t="array" ref="J42">SUMPRODUCT(('Synthèse pointages'!$A$1:$A$29774&gt;=$D$9)*('Synthèse pointages'!$A$1:$A$29774&lt;=$D$23)*('Synthèse pointages'!$E$1:$E$29774=J$24)*('Synthèse pointages'!$C$1:$C$29774=$D42)*('Synthèse pointages'!$K$1:$K$29774))</f>
        <v>#VALUE!</v>
      </c>
      <c r="K42" s="83" t="e">
        <f t="array" ref="K42">SUMPRODUCT(('Synthèse pointages'!$A$1:$A$29774&gt;=$D$9)*('Synthèse pointages'!$A$1:$A$29774&lt;=$D$23)*('Synthèse pointages'!$E$1:$E$29774=K$24)*('Synthèse pointages'!$C$1:$C$29774=$D42)*('Synthèse pointages'!$K$1:$K$29774))</f>
        <v>#VALUE!</v>
      </c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3"/>
    </row>
    <row r="43" spans="2:28" hidden="1" outlineLevel="1" x14ac:dyDescent="0.3">
      <c r="B43" s="58"/>
      <c r="C43" s="92" t="s">
        <v>10</v>
      </c>
      <c r="D43" s="79" t="s">
        <v>51</v>
      </c>
      <c r="E43" s="80" t="e">
        <f t="array" ref="E43">SUMPRODUCT(('Synthèse pointages'!$A$1:$A$29774&gt;=$D$9)*('Synthèse pointages'!$A$1:$A$29774&lt;=$D$23)*('Synthèse pointages'!$C$1:$C$29774=$D43)*('Synthèse pointages'!$K$1:$K$29774))</f>
        <v>#VALUE!</v>
      </c>
      <c r="F43" s="62"/>
      <c r="G43" s="81" t="e">
        <f t="array" ref="G43">SUMPRODUCT(('Synthèse pointages'!$A$1:$A$29774&gt;=$D$9)*('Synthèse pointages'!$A$1:$A$29774&lt;=$D$23)*('Synthèse pointages'!$E$1:$E$29774=G$24)*('Synthèse pointages'!$C$1:$C$29774=$D43)*('Synthèse pointages'!$K$1:$K$29774))</f>
        <v>#VALUE!</v>
      </c>
      <c r="H43" s="82" t="e">
        <f t="array" ref="H43">SUMPRODUCT(('Synthèse pointages'!$A$1:$A$29774&gt;=$D$9)*('Synthèse pointages'!$A$1:$A$29774&lt;=$D$23)*('Synthèse pointages'!$E$1:$E$29774=H$24)*('Synthèse pointages'!$C$1:$C$29774=$D43)*('Synthèse pointages'!$K$1:$K$29774))</f>
        <v>#VALUE!</v>
      </c>
      <c r="I43" s="82" t="e">
        <f t="array" ref="I43">SUMPRODUCT(('Synthèse pointages'!$A$1:$A$29774&gt;=$D$9)*('Synthèse pointages'!$A$1:$A$29774&lt;=$D$23)*('Synthèse pointages'!$E$1:$E$29774=I$24)*('Synthèse pointages'!$C$1:$C$29774=$D43)*('Synthèse pointages'!$K$1:$K$29774))</f>
        <v>#VALUE!</v>
      </c>
      <c r="J43" s="82" t="e">
        <f t="array" ref="J43">SUMPRODUCT(('Synthèse pointages'!$A$1:$A$29774&gt;=$D$9)*('Synthèse pointages'!$A$1:$A$29774&lt;=$D$23)*('Synthèse pointages'!$E$1:$E$29774=J$24)*('Synthèse pointages'!$C$1:$C$29774=$D43)*('Synthèse pointages'!$K$1:$K$29774))</f>
        <v>#VALUE!</v>
      </c>
      <c r="K43" s="83" t="e">
        <f t="array" ref="K43">SUMPRODUCT(('Synthèse pointages'!$A$1:$A$29774&gt;=$D$9)*('Synthèse pointages'!$A$1:$A$29774&lt;=$D$23)*('Synthèse pointages'!$E$1:$E$29774=K$24)*('Synthèse pointages'!$C$1:$C$29774=$D43)*('Synthèse pointages'!$K$1:$K$29774))</f>
        <v>#VALUE!</v>
      </c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3"/>
    </row>
    <row r="44" spans="2:28" hidden="1" outlineLevel="1" x14ac:dyDescent="0.3">
      <c r="B44" s="58"/>
      <c r="C44" s="8" t="s">
        <v>11</v>
      </c>
      <c r="D44" s="4" t="s">
        <v>52</v>
      </c>
      <c r="E44" s="16" t="e">
        <f t="array" ref="E44">SUMPRODUCT(('Synthèse pointages'!$A$1:$A$29774&gt;=$D$9)*('Synthèse pointages'!$A$1:$A$29774&lt;=$D$23)*('Synthèse pointages'!$C$1:$C$29774=$D44)*('Synthèse pointages'!$K$1:$K$29774))</f>
        <v>#VALUE!</v>
      </c>
      <c r="F44" s="62"/>
      <c r="G44" s="21" t="e">
        <f t="array" ref="G44">SUMPRODUCT(('Synthèse pointages'!$A$1:$A$29774&gt;=$D$9)*('Synthèse pointages'!$A$1:$A$29774&lt;=$D$23)*('Synthèse pointages'!$E$1:$E$29774=G$24)*('Synthèse pointages'!$C$1:$C$29774=$D44)*('Synthèse pointages'!$K$1:$K$29774))</f>
        <v>#VALUE!</v>
      </c>
      <c r="H44" s="2" t="e">
        <f t="array" ref="H44">SUMPRODUCT(('Synthèse pointages'!$A$1:$A$29774&gt;=$D$9)*('Synthèse pointages'!$A$1:$A$29774&lt;=$D$23)*('Synthèse pointages'!$E$1:$E$29774=H$24)*('Synthèse pointages'!$C$1:$C$29774=$D44)*('Synthèse pointages'!$K$1:$K$29774))</f>
        <v>#VALUE!</v>
      </c>
      <c r="I44" s="2" t="e">
        <f t="array" ref="I44">SUMPRODUCT(('Synthèse pointages'!$A$1:$A$29774&gt;=$D$9)*('Synthèse pointages'!$A$1:$A$29774&lt;=$D$23)*('Synthèse pointages'!$E$1:$E$29774=I$24)*('Synthèse pointages'!$C$1:$C$29774=$D44)*('Synthèse pointages'!$K$1:$K$29774))</f>
        <v>#VALUE!</v>
      </c>
      <c r="J44" s="2" t="e">
        <f t="array" ref="J44">SUMPRODUCT(('Synthèse pointages'!$A$1:$A$29774&gt;=$D$9)*('Synthèse pointages'!$A$1:$A$29774&lt;=$D$23)*('Synthèse pointages'!$E$1:$E$29774=J$24)*('Synthèse pointages'!$C$1:$C$29774=$D44)*('Synthèse pointages'!$K$1:$K$29774))</f>
        <v>#VALUE!</v>
      </c>
      <c r="K44" s="9" t="e">
        <f t="array" ref="K44">SUMPRODUCT(('Synthèse pointages'!$A$1:$A$29774&gt;=$D$9)*('Synthèse pointages'!$A$1:$A$29774&lt;=$D$23)*('Synthèse pointages'!$E$1:$E$29774=K$24)*('Synthèse pointages'!$C$1:$C$29774=$D44)*('Synthèse pointages'!$K$1:$K$29774))</f>
        <v>#VALUE!</v>
      </c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3"/>
    </row>
    <row r="45" spans="2:28" hidden="1" outlineLevel="1" x14ac:dyDescent="0.3">
      <c r="B45" s="58"/>
      <c r="C45" s="92" t="s">
        <v>12</v>
      </c>
      <c r="D45" s="79" t="s">
        <v>53</v>
      </c>
      <c r="E45" s="80" t="e">
        <f t="array" ref="E45">SUMPRODUCT(('Synthèse pointages'!$A$1:$A$29774&gt;=$D$9)*('Synthèse pointages'!$A$1:$A$29774&lt;=$D$23)*('Synthèse pointages'!$C$1:$C$29774=$D45)*('Synthèse pointages'!$K$1:$K$29774))</f>
        <v>#VALUE!</v>
      </c>
      <c r="F45" s="62"/>
      <c r="G45" s="81" t="e">
        <f t="array" ref="G45">SUMPRODUCT(('Synthèse pointages'!$A$1:$A$29774&gt;=$D$9)*('Synthèse pointages'!$A$1:$A$29774&lt;=$D$23)*('Synthèse pointages'!$E$1:$E$29774=G$24)*('Synthèse pointages'!$C$1:$C$29774=$D45)*('Synthèse pointages'!$K$1:$K$29774))</f>
        <v>#VALUE!</v>
      </c>
      <c r="H45" s="82" t="e">
        <f t="array" ref="H45">SUMPRODUCT(('Synthèse pointages'!$A$1:$A$29774&gt;=$D$9)*('Synthèse pointages'!$A$1:$A$29774&lt;=$D$23)*('Synthèse pointages'!$E$1:$E$29774=H$24)*('Synthèse pointages'!$C$1:$C$29774=$D45)*('Synthèse pointages'!$K$1:$K$29774))</f>
        <v>#VALUE!</v>
      </c>
      <c r="I45" s="82" t="e">
        <f t="array" ref="I45">SUMPRODUCT(('Synthèse pointages'!$A$1:$A$29774&gt;=$D$9)*('Synthèse pointages'!$A$1:$A$29774&lt;=$D$23)*('Synthèse pointages'!$E$1:$E$29774=I$24)*('Synthèse pointages'!$C$1:$C$29774=$D45)*('Synthèse pointages'!$K$1:$K$29774))</f>
        <v>#VALUE!</v>
      </c>
      <c r="J45" s="82" t="e">
        <f t="array" ref="J45">SUMPRODUCT(('Synthèse pointages'!$A$1:$A$29774&gt;=$D$9)*('Synthèse pointages'!$A$1:$A$29774&lt;=$D$23)*('Synthèse pointages'!$E$1:$E$29774=J$24)*('Synthèse pointages'!$C$1:$C$29774=$D45)*('Synthèse pointages'!$K$1:$K$29774))</f>
        <v>#VALUE!</v>
      </c>
      <c r="K45" s="83" t="e">
        <f t="array" ref="K45">SUMPRODUCT(('Synthèse pointages'!$A$1:$A$29774&gt;=$D$9)*('Synthèse pointages'!$A$1:$A$29774&lt;=$D$23)*('Synthèse pointages'!$E$1:$E$29774=K$24)*('Synthèse pointages'!$C$1:$C$29774=$D45)*('Synthèse pointages'!$K$1:$K$29774))</f>
        <v>#VALUE!</v>
      </c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</row>
    <row r="46" spans="2:28" hidden="1" outlineLevel="1" x14ac:dyDescent="0.3">
      <c r="B46" s="58"/>
      <c r="C46" s="8" t="s">
        <v>13</v>
      </c>
      <c r="D46" s="4" t="s">
        <v>54</v>
      </c>
      <c r="E46" s="16" t="e">
        <f t="array" ref="E46">SUMPRODUCT(('Synthèse pointages'!$A$1:$A$29774&gt;=$D$9)*('Synthèse pointages'!$A$1:$A$29774&lt;=$D$23)*('Synthèse pointages'!$C$1:$C$29774=$D46)*('Synthèse pointages'!$K$1:$K$29774))</f>
        <v>#VALUE!</v>
      </c>
      <c r="F46" s="62"/>
      <c r="G46" s="21" t="e">
        <f t="array" ref="G46">SUMPRODUCT(('Synthèse pointages'!$A$1:$A$29774&gt;=$D$9)*('Synthèse pointages'!$A$1:$A$29774&lt;=$D$23)*('Synthèse pointages'!$E$1:$E$29774=G$24)*('Synthèse pointages'!$C$1:$C$29774=$D46)*('Synthèse pointages'!$K$1:$K$29774))</f>
        <v>#VALUE!</v>
      </c>
      <c r="H46" s="2" t="e">
        <f t="array" ref="H46">SUMPRODUCT(('Synthèse pointages'!$A$1:$A$29774&gt;=$D$9)*('Synthèse pointages'!$A$1:$A$29774&lt;=$D$23)*('Synthèse pointages'!$E$1:$E$29774=H$24)*('Synthèse pointages'!$C$1:$C$29774=$D46)*('Synthèse pointages'!$K$1:$K$29774))</f>
        <v>#VALUE!</v>
      </c>
      <c r="I46" s="2" t="e">
        <f t="array" ref="I46">SUMPRODUCT(('Synthèse pointages'!$A$1:$A$29774&gt;=$D$9)*('Synthèse pointages'!$A$1:$A$29774&lt;=$D$23)*('Synthèse pointages'!$E$1:$E$29774=I$24)*('Synthèse pointages'!$C$1:$C$29774=$D46)*('Synthèse pointages'!$K$1:$K$29774))</f>
        <v>#VALUE!</v>
      </c>
      <c r="J46" s="2" t="e">
        <f t="array" ref="J46">SUMPRODUCT(('Synthèse pointages'!$A$1:$A$29774&gt;=$D$9)*('Synthèse pointages'!$A$1:$A$29774&lt;=$D$23)*('Synthèse pointages'!$E$1:$E$29774=J$24)*('Synthèse pointages'!$C$1:$C$29774=$D46)*('Synthèse pointages'!$K$1:$K$29774))</f>
        <v>#VALUE!</v>
      </c>
      <c r="K46" s="9" t="e">
        <f t="array" ref="K46">SUMPRODUCT(('Synthèse pointages'!$A$1:$A$29774&gt;=$D$9)*('Synthèse pointages'!$A$1:$A$29774&lt;=$D$23)*('Synthèse pointages'!$E$1:$E$29774=K$24)*('Synthèse pointages'!$C$1:$C$29774=$D46)*('Synthèse pointages'!$K$1:$K$29774))</f>
        <v>#VALUE!</v>
      </c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3"/>
    </row>
    <row r="47" spans="2:28" hidden="1" outlineLevel="1" x14ac:dyDescent="0.3">
      <c r="B47" s="58"/>
      <c r="C47" s="8" t="s">
        <v>14</v>
      </c>
      <c r="D47" s="4" t="s">
        <v>55</v>
      </c>
      <c r="E47" s="16" t="e">
        <f t="array" ref="E47">SUMPRODUCT(('Synthèse pointages'!$A$1:$A$29774&gt;=$D$9)*('Synthèse pointages'!$A$1:$A$29774&lt;=$D$23)*('Synthèse pointages'!$C$1:$C$29774=$D47)*('Synthèse pointages'!$K$1:$K$29774))</f>
        <v>#VALUE!</v>
      </c>
      <c r="F47" s="62"/>
      <c r="G47" s="21" t="e">
        <f t="array" ref="G47">SUMPRODUCT(('Synthèse pointages'!$A$1:$A$29774&gt;=$D$9)*('Synthèse pointages'!$A$1:$A$29774&lt;=$D$23)*('Synthèse pointages'!$E$1:$E$29774=G$24)*('Synthèse pointages'!$C$1:$C$29774=$D47)*('Synthèse pointages'!$K$1:$K$29774))</f>
        <v>#VALUE!</v>
      </c>
      <c r="H47" s="2" t="e">
        <f t="array" ref="H47">SUMPRODUCT(('Synthèse pointages'!$A$1:$A$29774&gt;=$D$9)*('Synthèse pointages'!$A$1:$A$29774&lt;=$D$23)*('Synthèse pointages'!$E$1:$E$29774=H$24)*('Synthèse pointages'!$C$1:$C$29774=$D47)*('Synthèse pointages'!$K$1:$K$29774))</f>
        <v>#VALUE!</v>
      </c>
      <c r="I47" s="2" t="e">
        <f t="array" ref="I47">SUMPRODUCT(('Synthèse pointages'!$A$1:$A$29774&gt;=$D$9)*('Synthèse pointages'!$A$1:$A$29774&lt;=$D$23)*('Synthèse pointages'!$E$1:$E$29774=I$24)*('Synthèse pointages'!$C$1:$C$29774=$D47)*('Synthèse pointages'!$K$1:$K$29774))</f>
        <v>#VALUE!</v>
      </c>
      <c r="J47" s="2" t="e">
        <f t="array" ref="J47">SUMPRODUCT(('Synthèse pointages'!$A$1:$A$29774&gt;=$D$9)*('Synthèse pointages'!$A$1:$A$29774&lt;=$D$23)*('Synthèse pointages'!$E$1:$E$29774=J$24)*('Synthèse pointages'!$C$1:$C$29774=$D47)*('Synthèse pointages'!$K$1:$K$29774))</f>
        <v>#VALUE!</v>
      </c>
      <c r="K47" s="9" t="e">
        <f t="array" ref="K47">SUMPRODUCT(('Synthèse pointages'!$A$1:$A$29774&gt;=$D$9)*('Synthèse pointages'!$A$1:$A$29774&lt;=$D$23)*('Synthèse pointages'!$E$1:$E$29774=K$24)*('Synthèse pointages'!$C$1:$C$29774=$D47)*('Synthèse pointages'!$K$1:$K$29774))</f>
        <v>#VALUE!</v>
      </c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3"/>
    </row>
    <row r="48" spans="2:28" ht="15" hidden="1" outlineLevel="1" thickBot="1" x14ac:dyDescent="0.35">
      <c r="B48" s="58"/>
      <c r="C48" s="10" t="s">
        <v>20</v>
      </c>
      <c r="D48" s="14" t="s">
        <v>94</v>
      </c>
      <c r="E48" s="17" t="e">
        <f t="array" ref="E48">SUMPRODUCT(('Synthèse pointages'!$A$1:$A$29774&gt;=$D$9)*('Synthèse pointages'!$A$1:$A$29774&lt;=$D$23)*('Synthèse pointages'!$C$1:$C$29774=$D48)*('Synthèse pointages'!$K$1:$K$29774))</f>
        <v>#VALUE!</v>
      </c>
      <c r="F48" s="62"/>
      <c r="G48" s="22" t="e">
        <f t="array" ref="G48">SUMPRODUCT(('Synthèse pointages'!$A$1:$A$29774&gt;=$D$9)*('Synthèse pointages'!$A$1:$A$29774&lt;=$D$23)*('Synthèse pointages'!$E$1:$E$29774=G$24)*('Synthèse pointages'!$C$1:$C$29774=$D48)*('Synthèse pointages'!$K$1:$K$29774))</f>
        <v>#VALUE!</v>
      </c>
      <c r="H48" s="23" t="e">
        <f t="array" ref="H48">SUMPRODUCT(('Synthèse pointages'!$A$1:$A$29774&gt;=$D$9)*('Synthèse pointages'!$A$1:$A$29774&lt;=$D$23)*('Synthèse pointages'!$E$1:$E$29774=H$24)*('Synthèse pointages'!$C$1:$C$29774=$D48)*('Synthèse pointages'!$K$1:$K$29774))</f>
        <v>#VALUE!</v>
      </c>
      <c r="I48" s="23" t="e">
        <f t="array" ref="I48">SUMPRODUCT(('Synthèse pointages'!$A$1:$A$29774&gt;=$D$9)*('Synthèse pointages'!$A$1:$A$29774&lt;=$D$23)*('Synthèse pointages'!$E$1:$E$29774=I$24)*('Synthèse pointages'!$C$1:$C$29774=$D48)*('Synthèse pointages'!$K$1:$K$29774))</f>
        <v>#VALUE!</v>
      </c>
      <c r="J48" s="23" t="e">
        <f t="array" ref="J48">SUMPRODUCT(('Synthèse pointages'!$A$1:$A$29774&gt;=$D$9)*('Synthèse pointages'!$A$1:$A$29774&lt;=$D$23)*('Synthèse pointages'!$E$1:$E$29774=J$24)*('Synthèse pointages'!$C$1:$C$29774=$D48)*('Synthèse pointages'!$K$1:$K$29774))</f>
        <v>#VALUE!</v>
      </c>
      <c r="K48" s="12" t="e">
        <f t="array" ref="K48">SUMPRODUCT(('Synthèse pointages'!$A$1:$A$29774&gt;=$D$9)*('Synthèse pointages'!$A$1:$A$29774&lt;=$D$23)*('Synthèse pointages'!$E$1:$E$29774=K$24)*('Synthèse pointages'!$C$1:$C$29774=$D48)*('Synthèse pointages'!$K$1:$K$29774))</f>
        <v>#VALUE!</v>
      </c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3"/>
    </row>
    <row r="49" spans="2:28" ht="15.6" hidden="1" outlineLevel="1" thickTop="1" thickBot="1" x14ac:dyDescent="0.35">
      <c r="B49" s="58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</row>
    <row r="50" spans="2:28" ht="15" hidden="1" outlineLevel="1" thickTop="1" x14ac:dyDescent="0.3">
      <c r="B50" s="58"/>
      <c r="C50" s="5" t="s">
        <v>0</v>
      </c>
      <c r="D50" s="13" t="s">
        <v>26</v>
      </c>
      <c r="E50" s="15" t="e">
        <f t="array" ref="E50">SUMPRODUCT(('Synthèse pointages'!$A$1:$A$29774&gt;=$D$9)*('Synthèse pointages'!$A$1:$A$29774&lt;=$D$23)*('Synthèse pointages'!$C$1:$C$29774=$D50)*('Synthèse pointages'!$K$1:$K$29774))</f>
        <v>#VALUE!</v>
      </c>
      <c r="F50" s="62"/>
      <c r="G50" s="26" t="e">
        <f t="array" ref="G50">SUMPRODUCT(('Synthèse pointages'!$A$1:$A$29774&gt;=$D$9)*('Synthèse pointages'!$A$1:$A$29774&lt;=$D$23)*('Synthèse pointages'!$E$1:$E$29774=G$24)*('Synthèse pointages'!$C$1:$C$29774=$D50)*('Synthèse pointages'!$K$1:$K$29774))</f>
        <v>#VALUE!</v>
      </c>
      <c r="H50" s="6" t="e">
        <f t="array" ref="H50">SUMPRODUCT(('Synthèse pointages'!$A$1:$A$29774&gt;=$D$9)*('Synthèse pointages'!$A$1:$A$29774&lt;=$D$23)*('Synthèse pointages'!$E$1:$E$29774=H$24)*('Synthèse pointages'!$C$1:$C$29774=$D50)*('Synthèse pointages'!$K$1:$K$29774))</f>
        <v>#VALUE!</v>
      </c>
      <c r="I50" s="6" t="e">
        <f t="array" ref="I50">SUMPRODUCT(('Synthèse pointages'!$A$1:$A$29774&gt;=$D$9)*('Synthèse pointages'!$A$1:$A$29774&lt;=$D$23)*('Synthèse pointages'!$E$1:$E$29774=I$24)*('Synthèse pointages'!$C$1:$C$29774=$D50)*('Synthèse pointages'!$K$1:$K$29774))</f>
        <v>#VALUE!</v>
      </c>
      <c r="J50" s="6" t="e">
        <f t="array" ref="J50">SUMPRODUCT(('Synthèse pointages'!$A$1:$A$29774&gt;=$D$9)*('Synthèse pointages'!$A$1:$A$29774&lt;=$D$23)*('Synthèse pointages'!$E$1:$E$29774=J$24)*('Synthèse pointages'!$C$1:$C$29774=$D50)*('Synthèse pointages'!$K$1:$K$29774))</f>
        <v>#VALUE!</v>
      </c>
      <c r="K50" s="7" t="e">
        <f t="array" ref="K50">SUMPRODUCT(('Synthèse pointages'!$A$1:$A$29774&gt;=$D$9)*('Synthèse pointages'!$A$1:$A$29774&lt;=$D$23)*('Synthèse pointages'!$E$1:$E$29774=K$24)*('Synthèse pointages'!$C$1:$C$29774=$D50)*('Synthèse pointages'!$K$1:$K$29774))</f>
        <v>#VALUE!</v>
      </c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3"/>
    </row>
    <row r="51" spans="2:28" hidden="1" outlineLevel="1" x14ac:dyDescent="0.3">
      <c r="B51" s="58"/>
      <c r="C51" s="8" t="s">
        <v>1</v>
      </c>
      <c r="D51" s="4" t="s">
        <v>27</v>
      </c>
      <c r="E51" s="16" t="e">
        <f t="array" ref="E51">SUMPRODUCT(('Synthèse pointages'!$A$1:$A$29774&gt;=$D$9)*('Synthèse pointages'!$A$1:$A$29774&lt;=$D$23)*('Synthèse pointages'!$C$1:$C$29774=$D51)*('Synthèse pointages'!$K$1:$K$29774))</f>
        <v>#VALUE!</v>
      </c>
      <c r="F51" s="62"/>
      <c r="G51" s="21" t="e">
        <f t="array" ref="G51">SUMPRODUCT(('Synthèse pointages'!$A$1:$A$29774&gt;=$D$9)*('Synthèse pointages'!$A$1:$A$29774&lt;=$D$23)*('Synthèse pointages'!$E$1:$E$29774=G$24)*('Synthèse pointages'!$C$1:$C$29774=$D51)*('Synthèse pointages'!$K$1:$K$29774))</f>
        <v>#VALUE!</v>
      </c>
      <c r="H51" s="2" t="e">
        <f t="array" ref="H51">SUMPRODUCT(('Synthèse pointages'!$A$1:$A$29774&gt;=$D$9)*('Synthèse pointages'!$A$1:$A$29774&lt;=$D$23)*('Synthèse pointages'!$E$1:$E$29774=H$24)*('Synthèse pointages'!$C$1:$C$29774=$D51)*('Synthèse pointages'!$K$1:$K$29774))</f>
        <v>#VALUE!</v>
      </c>
      <c r="I51" s="2" t="e">
        <f t="array" ref="I51">SUMPRODUCT(('Synthèse pointages'!$A$1:$A$29774&gt;=$D$9)*('Synthèse pointages'!$A$1:$A$29774&lt;=$D$23)*('Synthèse pointages'!$E$1:$E$29774=I$24)*('Synthèse pointages'!$C$1:$C$29774=$D51)*('Synthèse pointages'!$K$1:$K$29774))</f>
        <v>#VALUE!</v>
      </c>
      <c r="J51" s="2" t="e">
        <f t="array" ref="J51">SUMPRODUCT(('Synthèse pointages'!$A$1:$A$29774&gt;=$D$9)*('Synthèse pointages'!$A$1:$A$29774&lt;=$D$23)*('Synthèse pointages'!$E$1:$E$29774=J$24)*('Synthèse pointages'!$C$1:$C$29774=$D51)*('Synthèse pointages'!$K$1:$K$29774))</f>
        <v>#VALUE!</v>
      </c>
      <c r="K51" s="9" t="e">
        <f t="array" ref="K51">SUMPRODUCT(('Synthèse pointages'!$A$1:$A$29774&gt;=$D$9)*('Synthèse pointages'!$A$1:$A$29774&lt;=$D$23)*('Synthèse pointages'!$E$1:$E$29774=K$24)*('Synthèse pointages'!$C$1:$C$29774=$D51)*('Synthèse pointages'!$K$1:$K$29774))</f>
        <v>#VALUE!</v>
      </c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3"/>
    </row>
    <row r="52" spans="2:28" hidden="1" outlineLevel="1" x14ac:dyDescent="0.3">
      <c r="B52" s="58"/>
      <c r="C52" s="8" t="s">
        <v>2</v>
      </c>
      <c r="D52" s="4" t="s">
        <v>28</v>
      </c>
      <c r="E52" s="16" t="e">
        <f t="array" ref="E52">SUMPRODUCT(('Synthèse pointages'!$A$1:$A$29774&gt;=$D$9)*('Synthèse pointages'!$A$1:$A$29774&lt;=$D$23)*('Synthèse pointages'!$C$1:$C$29774=$D52)*('Synthèse pointages'!$K$1:$K$29774))</f>
        <v>#VALUE!</v>
      </c>
      <c r="F52" s="62"/>
      <c r="G52" s="21" t="e">
        <f t="array" ref="G52">SUMPRODUCT(('Synthèse pointages'!$A$1:$A$29774&gt;=$D$9)*('Synthèse pointages'!$A$1:$A$29774&lt;=$D$23)*('Synthèse pointages'!$E$1:$E$29774=G$24)*('Synthèse pointages'!$C$1:$C$29774=$D52)*('Synthèse pointages'!$K$1:$K$29774))</f>
        <v>#VALUE!</v>
      </c>
      <c r="H52" s="2" t="e">
        <f t="array" ref="H52">SUMPRODUCT(('Synthèse pointages'!$A$1:$A$29774&gt;=$D$9)*('Synthèse pointages'!$A$1:$A$29774&lt;=$D$23)*('Synthèse pointages'!$E$1:$E$29774=H$24)*('Synthèse pointages'!$C$1:$C$29774=$D52)*('Synthèse pointages'!$K$1:$K$29774))</f>
        <v>#VALUE!</v>
      </c>
      <c r="I52" s="2" t="e">
        <f t="array" ref="I52">SUMPRODUCT(('Synthèse pointages'!$A$1:$A$29774&gt;=$D$9)*('Synthèse pointages'!$A$1:$A$29774&lt;=$D$23)*('Synthèse pointages'!$E$1:$E$29774=I$24)*('Synthèse pointages'!$C$1:$C$29774=$D52)*('Synthèse pointages'!$K$1:$K$29774))</f>
        <v>#VALUE!</v>
      </c>
      <c r="J52" s="2" t="e">
        <f t="array" ref="J52">SUMPRODUCT(('Synthèse pointages'!$A$1:$A$29774&gt;=$D$9)*('Synthèse pointages'!$A$1:$A$29774&lt;=$D$23)*('Synthèse pointages'!$E$1:$E$29774=J$24)*('Synthèse pointages'!$C$1:$C$29774=$D52)*('Synthèse pointages'!$K$1:$K$29774))</f>
        <v>#VALUE!</v>
      </c>
      <c r="K52" s="9" t="e">
        <f t="array" ref="K52">SUMPRODUCT(('Synthèse pointages'!$A$1:$A$29774&gt;=$D$9)*('Synthèse pointages'!$A$1:$A$29774&lt;=$D$23)*('Synthèse pointages'!$E$1:$E$29774=K$24)*('Synthèse pointages'!$C$1:$C$29774=$D52)*('Synthèse pointages'!$K$1:$K$29774))</f>
        <v>#VALUE!</v>
      </c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3"/>
    </row>
    <row r="53" spans="2:28" hidden="1" outlineLevel="1" x14ac:dyDescent="0.3">
      <c r="B53" s="58"/>
      <c r="C53" s="92" t="s">
        <v>3</v>
      </c>
      <c r="D53" s="79" t="s">
        <v>29</v>
      </c>
      <c r="E53" s="80" t="e">
        <f t="array" ref="E53">SUMPRODUCT(('Synthèse pointages'!$A$1:$A$29774&gt;=$D$9)*('Synthèse pointages'!$A$1:$A$29774&lt;=$D$23)*('Synthèse pointages'!$C$1:$C$29774=$D53)*('Synthèse pointages'!$K$1:$K$29774))</f>
        <v>#VALUE!</v>
      </c>
      <c r="F53" s="62"/>
      <c r="G53" s="81" t="e">
        <f t="array" ref="G53">SUMPRODUCT(('Synthèse pointages'!$A$1:$A$29774&gt;=$D$9)*('Synthèse pointages'!$A$1:$A$29774&lt;=$D$23)*('Synthèse pointages'!$E$1:$E$29774=G$24)*('Synthèse pointages'!$C$1:$C$29774=$D53)*('Synthèse pointages'!$K$1:$K$29774))</f>
        <v>#VALUE!</v>
      </c>
      <c r="H53" s="82" t="e">
        <f t="array" ref="H53">SUMPRODUCT(('Synthèse pointages'!$A$1:$A$29774&gt;=$D$9)*('Synthèse pointages'!$A$1:$A$29774&lt;=$D$23)*('Synthèse pointages'!$E$1:$E$29774=H$24)*('Synthèse pointages'!$C$1:$C$29774=$D53)*('Synthèse pointages'!$K$1:$K$29774))</f>
        <v>#VALUE!</v>
      </c>
      <c r="I53" s="82" t="e">
        <f t="array" ref="I53">SUMPRODUCT(('Synthèse pointages'!$A$1:$A$29774&gt;=$D$9)*('Synthèse pointages'!$A$1:$A$29774&lt;=$D$23)*('Synthèse pointages'!$E$1:$E$29774=I$24)*('Synthèse pointages'!$C$1:$C$29774=$D53)*('Synthèse pointages'!$K$1:$K$29774))</f>
        <v>#VALUE!</v>
      </c>
      <c r="J53" s="82" t="e">
        <f t="array" ref="J53">SUMPRODUCT(('Synthèse pointages'!$A$1:$A$29774&gt;=$D$9)*('Synthèse pointages'!$A$1:$A$29774&lt;=$D$23)*('Synthèse pointages'!$E$1:$E$29774=J$24)*('Synthèse pointages'!$C$1:$C$29774=$D53)*('Synthèse pointages'!$K$1:$K$29774))</f>
        <v>#VALUE!</v>
      </c>
      <c r="K53" s="83" t="e">
        <f t="array" ref="K53">SUMPRODUCT(('Synthèse pointages'!$A$1:$A$29774&gt;=$D$9)*('Synthèse pointages'!$A$1:$A$29774&lt;=$D$23)*('Synthèse pointages'!$E$1:$E$29774=K$24)*('Synthèse pointages'!$C$1:$C$29774=$D53)*('Synthèse pointages'!$K$1:$K$29774))</f>
        <v>#VALUE!</v>
      </c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3"/>
    </row>
    <row r="54" spans="2:28" hidden="1" outlineLevel="1" x14ac:dyDescent="0.3">
      <c r="B54" s="58"/>
      <c r="C54" s="92" t="s">
        <v>4</v>
      </c>
      <c r="D54" s="79" t="s">
        <v>30</v>
      </c>
      <c r="E54" s="80" t="e">
        <f t="array" ref="E54">SUMPRODUCT(('Synthèse pointages'!$A$1:$A$29774&gt;=$D$9)*('Synthèse pointages'!$A$1:$A$29774&lt;=$D$23)*('Synthèse pointages'!$C$1:$C$29774=$D54)*('Synthèse pointages'!$K$1:$K$29774))</f>
        <v>#VALUE!</v>
      </c>
      <c r="F54" s="62"/>
      <c r="G54" s="81" t="e">
        <f t="array" ref="G54">SUMPRODUCT(('Synthèse pointages'!$A$1:$A$29774&gt;=$D$9)*('Synthèse pointages'!$A$1:$A$29774&lt;=$D$23)*('Synthèse pointages'!$E$1:$E$29774=G$24)*('Synthèse pointages'!$C$1:$C$29774=$D54)*('Synthèse pointages'!$K$1:$K$29774))</f>
        <v>#VALUE!</v>
      </c>
      <c r="H54" s="82" t="e">
        <f t="array" ref="H54">SUMPRODUCT(('Synthèse pointages'!$A$1:$A$29774&gt;=$D$9)*('Synthèse pointages'!$A$1:$A$29774&lt;=$D$23)*('Synthèse pointages'!$E$1:$E$29774=H$24)*('Synthèse pointages'!$C$1:$C$29774=$D54)*('Synthèse pointages'!$K$1:$K$29774))</f>
        <v>#VALUE!</v>
      </c>
      <c r="I54" s="82" t="e">
        <f t="array" ref="I54">SUMPRODUCT(('Synthèse pointages'!$A$1:$A$29774&gt;=$D$9)*('Synthèse pointages'!$A$1:$A$29774&lt;=$D$23)*('Synthèse pointages'!$E$1:$E$29774=I$24)*('Synthèse pointages'!$C$1:$C$29774=$D54)*('Synthèse pointages'!$K$1:$K$29774))</f>
        <v>#VALUE!</v>
      </c>
      <c r="J54" s="82" t="e">
        <f t="array" ref="J54">SUMPRODUCT(('Synthèse pointages'!$A$1:$A$29774&gt;=$D$9)*('Synthèse pointages'!$A$1:$A$29774&lt;=$D$23)*('Synthèse pointages'!$E$1:$E$29774=J$24)*('Synthèse pointages'!$C$1:$C$29774=$D54)*('Synthèse pointages'!$K$1:$K$29774))</f>
        <v>#VALUE!</v>
      </c>
      <c r="K54" s="83" t="e">
        <f t="array" ref="K54">SUMPRODUCT(('Synthèse pointages'!$A$1:$A$29774&gt;=$D$9)*('Synthèse pointages'!$A$1:$A$29774&lt;=$D$23)*('Synthèse pointages'!$E$1:$E$29774=K$24)*('Synthèse pointages'!$C$1:$C$29774=$D54)*('Synthèse pointages'!$K$1:$K$29774))</f>
        <v>#VALUE!</v>
      </c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3"/>
    </row>
    <row r="55" spans="2:28" hidden="1" outlineLevel="1" x14ac:dyDescent="0.3">
      <c r="B55" s="58"/>
      <c r="C55" s="92" t="s">
        <v>5</v>
      </c>
      <c r="D55" s="79" t="s">
        <v>31</v>
      </c>
      <c r="E55" s="80" t="e">
        <f t="array" ref="E55">SUMPRODUCT(('Synthèse pointages'!$A$1:$A$29774&gt;=$D$9)*('Synthèse pointages'!$A$1:$A$29774&lt;=$D$23)*('Synthèse pointages'!$C$1:$C$29774=$D55)*('Synthèse pointages'!$K$1:$K$29774))</f>
        <v>#VALUE!</v>
      </c>
      <c r="F55" s="62"/>
      <c r="G55" s="81" t="e">
        <f t="array" ref="G55">SUMPRODUCT(('Synthèse pointages'!$A$1:$A$29774&gt;=$D$9)*('Synthèse pointages'!$A$1:$A$29774&lt;=$D$23)*('Synthèse pointages'!$E$1:$E$29774=G$24)*('Synthèse pointages'!$C$1:$C$29774=$D55)*('Synthèse pointages'!$K$1:$K$29774))</f>
        <v>#VALUE!</v>
      </c>
      <c r="H55" s="82" t="e">
        <f t="array" ref="H55">SUMPRODUCT(('Synthèse pointages'!$A$1:$A$29774&gt;=$D$9)*('Synthèse pointages'!$A$1:$A$29774&lt;=$D$23)*('Synthèse pointages'!$E$1:$E$29774=H$24)*('Synthèse pointages'!$C$1:$C$29774=$D55)*('Synthèse pointages'!$K$1:$K$29774))</f>
        <v>#VALUE!</v>
      </c>
      <c r="I55" s="82" t="e">
        <f t="array" ref="I55">SUMPRODUCT(('Synthèse pointages'!$A$1:$A$29774&gt;=$D$9)*('Synthèse pointages'!$A$1:$A$29774&lt;=$D$23)*('Synthèse pointages'!$E$1:$E$29774=I$24)*('Synthèse pointages'!$C$1:$C$29774=$D55)*('Synthèse pointages'!$K$1:$K$29774))</f>
        <v>#VALUE!</v>
      </c>
      <c r="J55" s="82" t="e">
        <f t="array" ref="J55">SUMPRODUCT(('Synthèse pointages'!$A$1:$A$29774&gt;=$D$9)*('Synthèse pointages'!$A$1:$A$29774&lt;=$D$23)*('Synthèse pointages'!$E$1:$E$29774=J$24)*('Synthèse pointages'!$C$1:$C$29774=$D55)*('Synthèse pointages'!$K$1:$K$29774))</f>
        <v>#VALUE!</v>
      </c>
      <c r="K55" s="83" t="e">
        <f t="array" ref="K55">SUMPRODUCT(('Synthèse pointages'!$A$1:$A$29774&gt;=$D$9)*('Synthèse pointages'!$A$1:$A$29774&lt;=$D$23)*('Synthèse pointages'!$E$1:$E$29774=K$24)*('Synthèse pointages'!$C$1:$C$29774=$D55)*('Synthèse pointages'!$K$1:$K$29774))</f>
        <v>#VALUE!</v>
      </c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3"/>
    </row>
    <row r="56" spans="2:28" hidden="1" outlineLevel="1" x14ac:dyDescent="0.3">
      <c r="B56" s="58"/>
      <c r="C56" s="92" t="s">
        <v>6</v>
      </c>
      <c r="D56" s="79" t="s">
        <v>32</v>
      </c>
      <c r="E56" s="80" t="e">
        <f t="array" ref="E56">SUMPRODUCT(('Synthèse pointages'!$A$1:$A$29774&gt;=$D$9)*('Synthèse pointages'!$A$1:$A$29774&lt;=$D$23)*('Synthèse pointages'!$C$1:$C$29774=$D56)*('Synthèse pointages'!$K$1:$K$29774))</f>
        <v>#VALUE!</v>
      </c>
      <c r="F56" s="62"/>
      <c r="G56" s="81" t="e">
        <f t="array" ref="G56">SUMPRODUCT(('Synthèse pointages'!$A$1:$A$29774&gt;=$D$9)*('Synthèse pointages'!$A$1:$A$29774&lt;=$D$23)*('Synthèse pointages'!$E$1:$E$29774=G$24)*('Synthèse pointages'!$C$1:$C$29774=$D56)*('Synthèse pointages'!$K$1:$K$29774))</f>
        <v>#VALUE!</v>
      </c>
      <c r="H56" s="82" t="e">
        <f t="array" ref="H56">SUMPRODUCT(('Synthèse pointages'!$A$1:$A$29774&gt;=$D$9)*('Synthèse pointages'!$A$1:$A$29774&lt;=$D$23)*('Synthèse pointages'!$E$1:$E$29774=H$24)*('Synthèse pointages'!$C$1:$C$29774=$D56)*('Synthèse pointages'!$K$1:$K$29774))</f>
        <v>#VALUE!</v>
      </c>
      <c r="I56" s="82" t="e">
        <f t="array" ref="I56">SUMPRODUCT(('Synthèse pointages'!$A$1:$A$29774&gt;=$D$9)*('Synthèse pointages'!$A$1:$A$29774&lt;=$D$23)*('Synthèse pointages'!$E$1:$E$29774=I$24)*('Synthèse pointages'!$C$1:$C$29774=$D56)*('Synthèse pointages'!$K$1:$K$29774))</f>
        <v>#VALUE!</v>
      </c>
      <c r="J56" s="82" t="e">
        <f t="array" ref="J56">SUMPRODUCT(('Synthèse pointages'!$A$1:$A$29774&gt;=$D$9)*('Synthèse pointages'!$A$1:$A$29774&lt;=$D$23)*('Synthèse pointages'!$E$1:$E$29774=J$24)*('Synthèse pointages'!$C$1:$C$29774=$D56)*('Synthèse pointages'!$K$1:$K$29774))</f>
        <v>#VALUE!</v>
      </c>
      <c r="K56" s="83" t="e">
        <f t="array" ref="K56">SUMPRODUCT(('Synthèse pointages'!$A$1:$A$29774&gt;=$D$9)*('Synthèse pointages'!$A$1:$A$29774&lt;=$D$23)*('Synthèse pointages'!$E$1:$E$29774=K$24)*('Synthèse pointages'!$C$1:$C$29774=$D56)*('Synthèse pointages'!$K$1:$K$29774))</f>
        <v>#VALUE!</v>
      </c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3"/>
    </row>
    <row r="57" spans="2:28" hidden="1" outlineLevel="1" x14ac:dyDescent="0.3">
      <c r="B57" s="58"/>
      <c r="C57" s="92" t="s">
        <v>7</v>
      </c>
      <c r="D57" s="79" t="s">
        <v>33</v>
      </c>
      <c r="E57" s="80" t="e">
        <f t="array" ref="E57">SUMPRODUCT(('Synthèse pointages'!$A$1:$A$29774&gt;=$D$9)*('Synthèse pointages'!$A$1:$A$29774&lt;=$D$23)*('Synthèse pointages'!$C$1:$C$29774=$D57)*('Synthèse pointages'!$K$1:$K$29774))</f>
        <v>#VALUE!</v>
      </c>
      <c r="F57" s="62"/>
      <c r="G57" s="81" t="e">
        <f t="array" ref="G57">SUMPRODUCT(('Synthèse pointages'!$A$1:$A$29774&gt;=$D$9)*('Synthèse pointages'!$A$1:$A$29774&lt;=$D$23)*('Synthèse pointages'!$E$1:$E$29774=G$24)*('Synthèse pointages'!$C$1:$C$29774=$D57)*('Synthèse pointages'!$K$1:$K$29774))</f>
        <v>#VALUE!</v>
      </c>
      <c r="H57" s="82" t="e">
        <f t="array" ref="H57">SUMPRODUCT(('Synthèse pointages'!$A$1:$A$29774&gt;=$D$9)*('Synthèse pointages'!$A$1:$A$29774&lt;=$D$23)*('Synthèse pointages'!$E$1:$E$29774=H$24)*('Synthèse pointages'!$C$1:$C$29774=$D57)*('Synthèse pointages'!$K$1:$K$29774))</f>
        <v>#VALUE!</v>
      </c>
      <c r="I57" s="82" t="e">
        <f t="array" ref="I57">SUMPRODUCT(('Synthèse pointages'!$A$1:$A$29774&gt;=$D$9)*('Synthèse pointages'!$A$1:$A$29774&lt;=$D$23)*('Synthèse pointages'!$E$1:$E$29774=I$24)*('Synthèse pointages'!$C$1:$C$29774=$D57)*('Synthèse pointages'!$K$1:$K$29774))</f>
        <v>#VALUE!</v>
      </c>
      <c r="J57" s="82" t="e">
        <f t="array" ref="J57">SUMPRODUCT(('Synthèse pointages'!$A$1:$A$29774&gt;=$D$9)*('Synthèse pointages'!$A$1:$A$29774&lt;=$D$23)*('Synthèse pointages'!$E$1:$E$29774=J$24)*('Synthèse pointages'!$C$1:$C$29774=$D57)*('Synthèse pointages'!$K$1:$K$29774))</f>
        <v>#VALUE!</v>
      </c>
      <c r="K57" s="83" t="e">
        <f t="array" ref="K57">SUMPRODUCT(('Synthèse pointages'!$A$1:$A$29774&gt;=$D$9)*('Synthèse pointages'!$A$1:$A$29774&lt;=$D$23)*('Synthèse pointages'!$E$1:$E$29774=K$24)*('Synthèse pointages'!$C$1:$C$29774=$D57)*('Synthèse pointages'!$K$1:$K$29774))</f>
        <v>#VALUE!</v>
      </c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3"/>
    </row>
    <row r="58" spans="2:28" hidden="1" outlineLevel="1" x14ac:dyDescent="0.3">
      <c r="B58" s="58"/>
      <c r="C58" s="92" t="s">
        <v>8</v>
      </c>
      <c r="D58" s="79" t="s">
        <v>34</v>
      </c>
      <c r="E58" s="80" t="e">
        <f t="array" ref="E58">SUMPRODUCT(('Synthèse pointages'!$A$1:$A$29774&gt;=$D$9)*('Synthèse pointages'!$A$1:$A$29774&lt;=$D$23)*('Synthèse pointages'!$C$1:$C$29774=$D58)*('Synthèse pointages'!$K$1:$K$29774))</f>
        <v>#VALUE!</v>
      </c>
      <c r="F58" s="62"/>
      <c r="G58" s="81" t="e">
        <f t="array" ref="G58">SUMPRODUCT(('Synthèse pointages'!$A$1:$A$29774&gt;=$D$9)*('Synthèse pointages'!$A$1:$A$29774&lt;=$D$23)*('Synthèse pointages'!$E$1:$E$29774=G$24)*('Synthèse pointages'!$C$1:$C$29774=$D58)*('Synthèse pointages'!$K$1:$K$29774))</f>
        <v>#VALUE!</v>
      </c>
      <c r="H58" s="82" t="e">
        <f t="array" ref="H58">SUMPRODUCT(('Synthèse pointages'!$A$1:$A$29774&gt;=$D$9)*('Synthèse pointages'!$A$1:$A$29774&lt;=$D$23)*('Synthèse pointages'!$E$1:$E$29774=H$24)*('Synthèse pointages'!$C$1:$C$29774=$D58)*('Synthèse pointages'!$K$1:$K$29774))</f>
        <v>#VALUE!</v>
      </c>
      <c r="I58" s="82" t="e">
        <f t="array" ref="I58">SUMPRODUCT(('Synthèse pointages'!$A$1:$A$29774&gt;=$D$9)*('Synthèse pointages'!$A$1:$A$29774&lt;=$D$23)*('Synthèse pointages'!$E$1:$E$29774=I$24)*('Synthèse pointages'!$C$1:$C$29774=$D58)*('Synthèse pointages'!$K$1:$K$29774))</f>
        <v>#VALUE!</v>
      </c>
      <c r="J58" s="82" t="e">
        <f t="array" ref="J58">SUMPRODUCT(('Synthèse pointages'!$A$1:$A$29774&gt;=$D$9)*('Synthèse pointages'!$A$1:$A$29774&lt;=$D$23)*('Synthèse pointages'!$E$1:$E$29774=J$24)*('Synthèse pointages'!$C$1:$C$29774=$D58)*('Synthèse pointages'!$K$1:$K$29774))</f>
        <v>#VALUE!</v>
      </c>
      <c r="K58" s="83" t="e">
        <f t="array" ref="K58">SUMPRODUCT(('Synthèse pointages'!$A$1:$A$29774&gt;=$D$9)*('Synthèse pointages'!$A$1:$A$29774&lt;=$D$23)*('Synthèse pointages'!$E$1:$E$29774=K$24)*('Synthèse pointages'!$C$1:$C$29774=$D58)*('Synthèse pointages'!$K$1:$K$29774))</f>
        <v>#VALUE!</v>
      </c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63"/>
    </row>
    <row r="59" spans="2:28" hidden="1" outlineLevel="1" x14ac:dyDescent="0.3">
      <c r="B59" s="58"/>
      <c r="C59" s="92" t="s">
        <v>9</v>
      </c>
      <c r="D59" s="79" t="s">
        <v>35</v>
      </c>
      <c r="E59" s="80" t="e">
        <f t="array" ref="E59">SUMPRODUCT(('Synthèse pointages'!$A$1:$A$29774&gt;=$D$9)*('Synthèse pointages'!$A$1:$A$29774&lt;=$D$23)*('Synthèse pointages'!$C$1:$C$29774=$D59)*('Synthèse pointages'!$K$1:$K$29774))</f>
        <v>#VALUE!</v>
      </c>
      <c r="F59" s="62"/>
      <c r="G59" s="81" t="e">
        <f t="array" ref="G59">SUMPRODUCT(('Synthèse pointages'!$A$1:$A$29774&gt;=$D$9)*('Synthèse pointages'!$A$1:$A$29774&lt;=$D$23)*('Synthèse pointages'!$E$1:$E$29774=G$24)*('Synthèse pointages'!$C$1:$C$29774=$D59)*('Synthèse pointages'!$K$1:$K$29774))</f>
        <v>#VALUE!</v>
      </c>
      <c r="H59" s="82" t="e">
        <f t="array" ref="H59">SUMPRODUCT(('Synthèse pointages'!$A$1:$A$29774&gt;=$D$9)*('Synthèse pointages'!$A$1:$A$29774&lt;=$D$23)*('Synthèse pointages'!$E$1:$E$29774=H$24)*('Synthèse pointages'!$C$1:$C$29774=$D59)*('Synthèse pointages'!$K$1:$K$29774))</f>
        <v>#VALUE!</v>
      </c>
      <c r="I59" s="82" t="e">
        <f t="array" ref="I59">SUMPRODUCT(('Synthèse pointages'!$A$1:$A$29774&gt;=$D$9)*('Synthèse pointages'!$A$1:$A$29774&lt;=$D$23)*('Synthèse pointages'!$E$1:$E$29774=I$24)*('Synthèse pointages'!$C$1:$C$29774=$D59)*('Synthèse pointages'!$K$1:$K$29774))</f>
        <v>#VALUE!</v>
      </c>
      <c r="J59" s="82" t="e">
        <f t="array" ref="J59">SUMPRODUCT(('Synthèse pointages'!$A$1:$A$29774&gt;=$D$9)*('Synthèse pointages'!$A$1:$A$29774&lt;=$D$23)*('Synthèse pointages'!$E$1:$E$29774=J$24)*('Synthèse pointages'!$C$1:$C$29774=$D59)*('Synthèse pointages'!$K$1:$K$29774))</f>
        <v>#VALUE!</v>
      </c>
      <c r="K59" s="83" t="e">
        <f t="array" ref="K59">SUMPRODUCT(('Synthèse pointages'!$A$1:$A$29774&gt;=$D$9)*('Synthèse pointages'!$A$1:$A$29774&lt;=$D$23)*('Synthèse pointages'!$E$1:$E$29774=K$24)*('Synthèse pointages'!$C$1:$C$29774=$D59)*('Synthèse pointages'!$K$1:$K$29774))</f>
        <v>#VALUE!</v>
      </c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3"/>
    </row>
    <row r="60" spans="2:28" hidden="1" outlineLevel="1" x14ac:dyDescent="0.3">
      <c r="B60" s="58"/>
      <c r="C60" s="92" t="s">
        <v>10</v>
      </c>
      <c r="D60" s="79" t="s">
        <v>36</v>
      </c>
      <c r="E60" s="80" t="e">
        <f t="array" ref="E60">SUMPRODUCT(('Synthèse pointages'!$A$1:$A$29774&gt;=$D$9)*('Synthèse pointages'!$A$1:$A$29774&lt;=$D$23)*('Synthèse pointages'!$C$1:$C$29774=$D60)*('Synthèse pointages'!$K$1:$K$29774))</f>
        <v>#VALUE!</v>
      </c>
      <c r="F60" s="62"/>
      <c r="G60" s="81" t="e">
        <f t="array" ref="G60">SUMPRODUCT(('Synthèse pointages'!$A$1:$A$29774&gt;=$D$9)*('Synthèse pointages'!$A$1:$A$29774&lt;=$D$23)*('Synthèse pointages'!$E$1:$E$29774=G$24)*('Synthèse pointages'!$C$1:$C$29774=$D60)*('Synthèse pointages'!$K$1:$K$29774))</f>
        <v>#VALUE!</v>
      </c>
      <c r="H60" s="82" t="e">
        <f t="array" ref="H60">SUMPRODUCT(('Synthèse pointages'!$A$1:$A$29774&gt;=$D$9)*('Synthèse pointages'!$A$1:$A$29774&lt;=$D$23)*('Synthèse pointages'!$E$1:$E$29774=H$24)*('Synthèse pointages'!$C$1:$C$29774=$D60)*('Synthèse pointages'!$K$1:$K$29774))</f>
        <v>#VALUE!</v>
      </c>
      <c r="I60" s="82" t="e">
        <f t="array" ref="I60">SUMPRODUCT(('Synthèse pointages'!$A$1:$A$29774&gt;=$D$9)*('Synthèse pointages'!$A$1:$A$29774&lt;=$D$23)*('Synthèse pointages'!$E$1:$E$29774=I$24)*('Synthèse pointages'!$C$1:$C$29774=$D60)*('Synthèse pointages'!$K$1:$K$29774))</f>
        <v>#VALUE!</v>
      </c>
      <c r="J60" s="82" t="e">
        <f t="array" ref="J60">SUMPRODUCT(('Synthèse pointages'!$A$1:$A$29774&gt;=$D$9)*('Synthèse pointages'!$A$1:$A$29774&lt;=$D$23)*('Synthèse pointages'!$E$1:$E$29774=J$24)*('Synthèse pointages'!$C$1:$C$29774=$D60)*('Synthèse pointages'!$K$1:$K$29774))</f>
        <v>#VALUE!</v>
      </c>
      <c r="K60" s="83" t="e">
        <f t="array" ref="K60">SUMPRODUCT(('Synthèse pointages'!$A$1:$A$29774&gt;=$D$9)*('Synthèse pointages'!$A$1:$A$29774&lt;=$D$23)*('Synthèse pointages'!$E$1:$E$29774=K$24)*('Synthèse pointages'!$C$1:$C$29774=$D60)*('Synthèse pointages'!$K$1:$K$29774))</f>
        <v>#VALUE!</v>
      </c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3"/>
    </row>
    <row r="61" spans="2:28" hidden="1" outlineLevel="1" x14ac:dyDescent="0.3">
      <c r="B61" s="58"/>
      <c r="C61" s="8" t="s">
        <v>11</v>
      </c>
      <c r="D61" s="4" t="s">
        <v>37</v>
      </c>
      <c r="E61" s="16" t="e">
        <f t="array" ref="E61">SUMPRODUCT(('Synthèse pointages'!$A$1:$A$29774&gt;=$D$9)*('Synthèse pointages'!$A$1:$A$29774&lt;=$D$23)*('Synthèse pointages'!$C$1:$C$29774=$D61)*('Synthèse pointages'!$K$1:$K$29774))</f>
        <v>#VALUE!</v>
      </c>
      <c r="F61" s="62"/>
      <c r="G61" s="21" t="e">
        <f t="array" ref="G61">SUMPRODUCT(('Synthèse pointages'!$A$1:$A$29774&gt;=$D$9)*('Synthèse pointages'!$A$1:$A$29774&lt;=$D$23)*('Synthèse pointages'!$E$1:$E$29774=G$24)*('Synthèse pointages'!$C$1:$C$29774=$D61)*('Synthèse pointages'!$K$1:$K$29774))</f>
        <v>#VALUE!</v>
      </c>
      <c r="H61" s="2" t="e">
        <f t="array" ref="H61">SUMPRODUCT(('Synthèse pointages'!$A$1:$A$29774&gt;=$D$9)*('Synthèse pointages'!$A$1:$A$29774&lt;=$D$23)*('Synthèse pointages'!$E$1:$E$29774=H$24)*('Synthèse pointages'!$C$1:$C$29774=$D61)*('Synthèse pointages'!$K$1:$K$29774))</f>
        <v>#VALUE!</v>
      </c>
      <c r="I61" s="2" t="e">
        <f t="array" ref="I61">SUMPRODUCT(('Synthèse pointages'!$A$1:$A$29774&gt;=$D$9)*('Synthèse pointages'!$A$1:$A$29774&lt;=$D$23)*('Synthèse pointages'!$E$1:$E$29774=I$24)*('Synthèse pointages'!$C$1:$C$29774=$D61)*('Synthèse pointages'!$K$1:$K$29774))</f>
        <v>#VALUE!</v>
      </c>
      <c r="J61" s="2" t="e">
        <f t="array" ref="J61">SUMPRODUCT(('Synthèse pointages'!$A$1:$A$29774&gt;=$D$9)*('Synthèse pointages'!$A$1:$A$29774&lt;=$D$23)*('Synthèse pointages'!$E$1:$E$29774=J$24)*('Synthèse pointages'!$C$1:$C$29774=$D61)*('Synthèse pointages'!$K$1:$K$29774))</f>
        <v>#VALUE!</v>
      </c>
      <c r="K61" s="9" t="e">
        <f t="array" ref="K61">SUMPRODUCT(('Synthèse pointages'!$A$1:$A$29774&gt;=$D$9)*('Synthèse pointages'!$A$1:$A$29774&lt;=$D$23)*('Synthèse pointages'!$E$1:$E$29774=K$24)*('Synthèse pointages'!$C$1:$C$29774=$D61)*('Synthèse pointages'!$K$1:$K$29774))</f>
        <v>#VALUE!</v>
      </c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3"/>
    </row>
    <row r="62" spans="2:28" hidden="1" outlineLevel="1" x14ac:dyDescent="0.3">
      <c r="B62" s="58"/>
      <c r="C62" s="92" t="s">
        <v>12</v>
      </c>
      <c r="D62" s="79" t="s">
        <v>38</v>
      </c>
      <c r="E62" s="80" t="e">
        <f t="array" ref="E62">SUMPRODUCT(('Synthèse pointages'!$A$1:$A$29774&gt;=$D$9)*('Synthèse pointages'!$A$1:$A$29774&lt;=$D$23)*('Synthèse pointages'!$C$1:$C$29774=$D62)*('Synthèse pointages'!$K$1:$K$29774))</f>
        <v>#VALUE!</v>
      </c>
      <c r="F62" s="62"/>
      <c r="G62" s="81" t="e">
        <f t="array" ref="G62">SUMPRODUCT(('Synthèse pointages'!$A$1:$A$29774&gt;=$D$9)*('Synthèse pointages'!$A$1:$A$29774&lt;=$D$23)*('Synthèse pointages'!$E$1:$E$29774=G$24)*('Synthèse pointages'!$C$1:$C$29774=$D62)*('Synthèse pointages'!$K$1:$K$29774))</f>
        <v>#VALUE!</v>
      </c>
      <c r="H62" s="82" t="e">
        <f t="array" ref="H62">SUMPRODUCT(('Synthèse pointages'!$A$1:$A$29774&gt;=$D$9)*('Synthèse pointages'!$A$1:$A$29774&lt;=$D$23)*('Synthèse pointages'!$E$1:$E$29774=H$24)*('Synthèse pointages'!$C$1:$C$29774=$D62)*('Synthèse pointages'!$K$1:$K$29774))</f>
        <v>#VALUE!</v>
      </c>
      <c r="I62" s="82" t="e">
        <f t="array" ref="I62">SUMPRODUCT(('Synthèse pointages'!$A$1:$A$29774&gt;=$D$9)*('Synthèse pointages'!$A$1:$A$29774&lt;=$D$23)*('Synthèse pointages'!$E$1:$E$29774=I$24)*('Synthèse pointages'!$C$1:$C$29774=$D62)*('Synthèse pointages'!$K$1:$K$29774))</f>
        <v>#VALUE!</v>
      </c>
      <c r="J62" s="82" t="e">
        <f t="array" ref="J62">SUMPRODUCT(('Synthèse pointages'!$A$1:$A$29774&gt;=$D$9)*('Synthèse pointages'!$A$1:$A$29774&lt;=$D$23)*('Synthèse pointages'!$E$1:$E$29774=J$24)*('Synthèse pointages'!$C$1:$C$29774=$D62)*('Synthèse pointages'!$K$1:$K$29774))</f>
        <v>#VALUE!</v>
      </c>
      <c r="K62" s="83" t="e">
        <f t="array" ref="K62">SUMPRODUCT(('Synthèse pointages'!$A$1:$A$29774&gt;=$D$9)*('Synthèse pointages'!$A$1:$A$29774&lt;=$D$23)*('Synthèse pointages'!$E$1:$E$29774=K$24)*('Synthèse pointages'!$C$1:$C$29774=$D62)*('Synthèse pointages'!$K$1:$K$29774))</f>
        <v>#VALUE!</v>
      </c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63"/>
    </row>
    <row r="63" spans="2:28" hidden="1" outlineLevel="1" x14ac:dyDescent="0.3">
      <c r="B63" s="58"/>
      <c r="C63" s="8" t="s">
        <v>13</v>
      </c>
      <c r="D63" s="4" t="s">
        <v>39</v>
      </c>
      <c r="E63" s="16" t="e">
        <f t="array" ref="E63">SUMPRODUCT(('Synthèse pointages'!$A$1:$A$29774&gt;=$D$9)*('Synthèse pointages'!$A$1:$A$29774&lt;=$D$23)*('Synthèse pointages'!$C$1:$C$29774=$D63)*('Synthèse pointages'!$K$1:$K$29774))</f>
        <v>#VALUE!</v>
      </c>
      <c r="F63" s="62"/>
      <c r="G63" s="21" t="e">
        <f t="array" ref="G63">SUMPRODUCT(('Synthèse pointages'!$A$1:$A$29774&gt;=$D$9)*('Synthèse pointages'!$A$1:$A$29774&lt;=$D$23)*('Synthèse pointages'!$E$1:$E$29774=G$24)*('Synthèse pointages'!$C$1:$C$29774=$D63)*('Synthèse pointages'!$K$1:$K$29774))</f>
        <v>#VALUE!</v>
      </c>
      <c r="H63" s="2" t="e">
        <f t="array" ref="H63">SUMPRODUCT(('Synthèse pointages'!$A$1:$A$29774&gt;=$D$9)*('Synthèse pointages'!$A$1:$A$29774&lt;=$D$23)*('Synthèse pointages'!$E$1:$E$29774=H$24)*('Synthèse pointages'!$C$1:$C$29774=$D63)*('Synthèse pointages'!$K$1:$K$29774))</f>
        <v>#VALUE!</v>
      </c>
      <c r="I63" s="2" t="e">
        <f t="array" ref="I63">SUMPRODUCT(('Synthèse pointages'!$A$1:$A$29774&gt;=$D$9)*('Synthèse pointages'!$A$1:$A$29774&lt;=$D$23)*('Synthèse pointages'!$E$1:$E$29774=I$24)*('Synthèse pointages'!$C$1:$C$29774=$D63)*('Synthèse pointages'!$K$1:$K$29774))</f>
        <v>#VALUE!</v>
      </c>
      <c r="J63" s="2" t="e">
        <f t="array" ref="J63">SUMPRODUCT(('Synthèse pointages'!$A$1:$A$29774&gt;=$D$9)*('Synthèse pointages'!$A$1:$A$29774&lt;=$D$23)*('Synthèse pointages'!$E$1:$E$29774=J$24)*('Synthèse pointages'!$C$1:$C$29774=$D63)*('Synthèse pointages'!$K$1:$K$29774))</f>
        <v>#VALUE!</v>
      </c>
      <c r="K63" s="9" t="e">
        <f t="array" ref="K63">SUMPRODUCT(('Synthèse pointages'!$A$1:$A$29774&gt;=$D$9)*('Synthèse pointages'!$A$1:$A$29774&lt;=$D$23)*('Synthèse pointages'!$E$1:$E$29774=K$24)*('Synthèse pointages'!$C$1:$C$29774=$D63)*('Synthèse pointages'!$K$1:$K$29774))</f>
        <v>#VALUE!</v>
      </c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3"/>
    </row>
    <row r="64" spans="2:28" hidden="1" outlineLevel="1" x14ac:dyDescent="0.3">
      <c r="B64" s="58"/>
      <c r="C64" s="8" t="s">
        <v>14</v>
      </c>
      <c r="D64" s="4" t="s">
        <v>40</v>
      </c>
      <c r="E64" s="16" t="e">
        <f t="array" ref="E64">SUMPRODUCT(('Synthèse pointages'!$A$1:$A$29774&gt;=$D$9)*('Synthèse pointages'!$A$1:$A$29774&lt;=$D$23)*('Synthèse pointages'!$C$1:$C$29774=$D64)*('Synthèse pointages'!$K$1:$K$29774))</f>
        <v>#VALUE!</v>
      </c>
      <c r="F64" s="62"/>
      <c r="G64" s="21" t="e">
        <f t="array" ref="G64">SUMPRODUCT(('Synthèse pointages'!$A$1:$A$29774&gt;=$D$9)*('Synthèse pointages'!$A$1:$A$29774&lt;=$D$23)*('Synthèse pointages'!$E$1:$E$29774=G$24)*('Synthèse pointages'!$C$1:$C$29774=$D64)*('Synthèse pointages'!$K$1:$K$29774))</f>
        <v>#VALUE!</v>
      </c>
      <c r="H64" s="2" t="e">
        <f t="array" ref="H64">SUMPRODUCT(('Synthèse pointages'!$A$1:$A$29774&gt;=$D$9)*('Synthèse pointages'!$A$1:$A$29774&lt;=$D$23)*('Synthèse pointages'!$E$1:$E$29774=H$24)*('Synthèse pointages'!$C$1:$C$29774=$D64)*('Synthèse pointages'!$K$1:$K$29774))</f>
        <v>#VALUE!</v>
      </c>
      <c r="I64" s="2" t="e">
        <f t="array" ref="I64">SUMPRODUCT(('Synthèse pointages'!$A$1:$A$29774&gt;=$D$9)*('Synthèse pointages'!$A$1:$A$29774&lt;=$D$23)*('Synthèse pointages'!$E$1:$E$29774=I$24)*('Synthèse pointages'!$C$1:$C$29774=$D64)*('Synthèse pointages'!$K$1:$K$29774))</f>
        <v>#VALUE!</v>
      </c>
      <c r="J64" s="2" t="e">
        <f t="array" ref="J64">SUMPRODUCT(('Synthèse pointages'!$A$1:$A$29774&gt;=$D$9)*('Synthèse pointages'!$A$1:$A$29774&lt;=$D$23)*('Synthèse pointages'!$E$1:$E$29774=J$24)*('Synthèse pointages'!$C$1:$C$29774=$D64)*('Synthèse pointages'!$K$1:$K$29774))</f>
        <v>#VALUE!</v>
      </c>
      <c r="K64" s="9" t="e">
        <f t="array" ref="K64">SUMPRODUCT(('Synthèse pointages'!$A$1:$A$29774&gt;=$D$9)*('Synthèse pointages'!$A$1:$A$29774&lt;=$D$23)*('Synthèse pointages'!$E$1:$E$29774=K$24)*('Synthèse pointages'!$C$1:$C$29774=$D64)*('Synthèse pointages'!$K$1:$K$29774))</f>
        <v>#VALUE!</v>
      </c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3"/>
    </row>
    <row r="65" spans="2:28" ht="15" hidden="1" outlineLevel="1" thickBot="1" x14ac:dyDescent="0.35">
      <c r="B65" s="58"/>
      <c r="C65" s="10" t="s">
        <v>20</v>
      </c>
      <c r="D65" s="14" t="s">
        <v>95</v>
      </c>
      <c r="E65" s="17" t="e">
        <f t="array" ref="E65">SUMPRODUCT(('Synthèse pointages'!$A$1:$A$29774&gt;=$D$9)*('Synthèse pointages'!$A$1:$A$29774&lt;=$D$23)*('Synthèse pointages'!$C$1:$C$29774=$D65)*('Synthèse pointages'!$K$1:$K$29774))</f>
        <v>#VALUE!</v>
      </c>
      <c r="F65" s="62"/>
      <c r="G65" s="22" t="e">
        <f t="array" ref="G65">SUMPRODUCT(('Synthèse pointages'!$A$1:$A$29774&gt;=$D$9)*('Synthèse pointages'!$A$1:$A$29774&lt;=$D$23)*('Synthèse pointages'!$E$1:$E$29774=G$24)*('Synthèse pointages'!$C$1:$C$29774=$D65)*('Synthèse pointages'!$K$1:$K$29774))</f>
        <v>#VALUE!</v>
      </c>
      <c r="H65" s="23" t="e">
        <f t="array" ref="H65">SUMPRODUCT(('Synthèse pointages'!$A$1:$A$29774&gt;=$D$9)*('Synthèse pointages'!$A$1:$A$29774&lt;=$D$23)*('Synthèse pointages'!$E$1:$E$29774=H$24)*('Synthèse pointages'!$C$1:$C$29774=$D65)*('Synthèse pointages'!$K$1:$K$29774))</f>
        <v>#VALUE!</v>
      </c>
      <c r="I65" s="23" t="e">
        <f t="array" ref="I65">SUMPRODUCT(('Synthèse pointages'!$A$1:$A$29774&gt;=$D$9)*('Synthèse pointages'!$A$1:$A$29774&lt;=$D$23)*('Synthèse pointages'!$E$1:$E$29774=I$24)*('Synthèse pointages'!$C$1:$C$29774=$D65)*('Synthèse pointages'!$K$1:$K$29774))</f>
        <v>#VALUE!</v>
      </c>
      <c r="J65" s="23" t="e">
        <f t="array" ref="J65">SUMPRODUCT(('Synthèse pointages'!$A$1:$A$29774&gt;=$D$9)*('Synthèse pointages'!$A$1:$A$29774&lt;=$D$23)*('Synthèse pointages'!$E$1:$E$29774=J$24)*('Synthèse pointages'!$C$1:$C$29774=$D65)*('Synthèse pointages'!$K$1:$K$29774))</f>
        <v>#VALUE!</v>
      </c>
      <c r="K65" s="12" t="e">
        <f t="array" ref="K65">SUMPRODUCT(('Synthèse pointages'!$A$1:$A$29774&gt;=$D$9)*('Synthèse pointages'!$A$1:$A$29774&lt;=$D$23)*('Synthèse pointages'!$E$1:$E$29774=K$24)*('Synthèse pointages'!$C$1:$C$29774=$D65)*('Synthèse pointages'!$K$1:$K$29774))</f>
        <v>#VALUE!</v>
      </c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3"/>
    </row>
    <row r="66" spans="2:28" ht="15" collapsed="1" thickBot="1" x14ac:dyDescent="0.35">
      <c r="B66" s="59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3"/>
    </row>
    <row r="67" spans="2:28" ht="30" customHeight="1" thickTop="1" thickBot="1" x14ac:dyDescent="0.35">
      <c r="AB67" s="77"/>
    </row>
    <row r="68" spans="2:28" ht="19.2" thickTop="1" thickBot="1" x14ac:dyDescent="0.35">
      <c r="B68" s="57"/>
      <c r="C68" s="53" t="s">
        <v>115</v>
      </c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71"/>
      <c r="AA68" s="71"/>
      <c r="AB68" s="76"/>
    </row>
    <row r="69" spans="2:28" ht="15.6" thickTop="1" thickBot="1" x14ac:dyDescent="0.35">
      <c r="B69" s="58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3"/>
    </row>
    <row r="70" spans="2:28" ht="15" thickTop="1" x14ac:dyDescent="0.3">
      <c r="B70" s="58"/>
      <c r="C70" s="62"/>
      <c r="D70" s="62"/>
      <c r="E70" s="114" t="s">
        <v>96</v>
      </c>
      <c r="F70" s="62"/>
      <c r="G70" s="18" t="s">
        <v>114</v>
      </c>
      <c r="H70" s="19" t="s">
        <v>114</v>
      </c>
      <c r="I70" s="19" t="s">
        <v>114</v>
      </c>
      <c r="J70" s="19" t="s">
        <v>114</v>
      </c>
      <c r="K70" s="31" t="s">
        <v>114</v>
      </c>
      <c r="L70" s="20" t="s">
        <v>114</v>
      </c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3"/>
    </row>
    <row r="71" spans="2:28" ht="29.4" thickBot="1" x14ac:dyDescent="0.35">
      <c r="B71" s="58"/>
      <c r="C71" s="62"/>
      <c r="D71" s="62"/>
      <c r="E71" s="115"/>
      <c r="F71" s="62"/>
      <c r="G71" s="35" t="s">
        <v>116</v>
      </c>
      <c r="H71" s="11" t="s">
        <v>117</v>
      </c>
      <c r="I71" s="11" t="s">
        <v>118</v>
      </c>
      <c r="J71" s="11" t="s">
        <v>119</v>
      </c>
      <c r="K71" s="14" t="s">
        <v>120</v>
      </c>
      <c r="L71" s="25" t="s">
        <v>121</v>
      </c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62"/>
      <c r="AA71" s="62"/>
      <c r="AB71" s="63"/>
    </row>
    <row r="72" spans="2:28" ht="15.6" thickTop="1" thickBot="1" x14ac:dyDescent="0.35">
      <c r="B72" s="58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3"/>
    </row>
    <row r="73" spans="2:28" ht="16.8" thickTop="1" thickBot="1" x14ac:dyDescent="0.35">
      <c r="B73" s="58"/>
      <c r="C73" s="130" t="s">
        <v>106</v>
      </c>
      <c r="D73" s="130"/>
      <c r="E73" s="27" t="e">
        <f>E76/E75</f>
        <v>#VALUE!</v>
      </c>
      <c r="F73" s="64"/>
      <c r="G73" s="28" t="e">
        <f>G76/G75</f>
        <v>#VALUE!</v>
      </c>
      <c r="H73" s="29" t="e">
        <f>H76/H75</f>
        <v>#VALUE!</v>
      </c>
      <c r="I73" s="29" t="e">
        <f t="shared" ref="I73:K73" si="0">I76/I75</f>
        <v>#VALUE!</v>
      </c>
      <c r="J73" s="29" t="e">
        <f t="shared" si="0"/>
        <v>#VALUE!</v>
      </c>
      <c r="K73" s="29" t="e">
        <f t="shared" si="0"/>
        <v>#VALUE!</v>
      </c>
      <c r="L73" s="30" t="e">
        <f>L76/L75</f>
        <v>#VALUE!</v>
      </c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62"/>
      <c r="AA73" s="62"/>
      <c r="AB73" s="63"/>
    </row>
    <row r="74" spans="2:28" ht="15.6" thickTop="1" thickBot="1" x14ac:dyDescent="0.35">
      <c r="B74" s="58"/>
      <c r="C74" s="62"/>
      <c r="D74" s="62"/>
      <c r="E74" s="100" t="e">
        <f>1-E73</f>
        <v>#VALUE!</v>
      </c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3"/>
    </row>
    <row r="75" spans="2:28" ht="15" thickTop="1" x14ac:dyDescent="0.3">
      <c r="B75" s="58"/>
      <c r="C75" s="117" t="s">
        <v>107</v>
      </c>
      <c r="D75" s="117"/>
      <c r="E75" s="15" t="e">
        <f t="array" ref="E75">SUMPRODUCT(('Synthèse pointages'!$A$1:$A$29774&gt;=$D$9)*('Synthèse pointages'!$A$1:$A$29774&lt;=$D$23)*(RIGHT('Synthèse pointages'!$C$1:$C$29774,2)="65")*('Synthèse pointages'!$K$1:$K$29774))</f>
        <v>#VALUE!</v>
      </c>
      <c r="F75" s="62"/>
      <c r="G75" s="26" t="e">
        <f t="array" ref="G75">SUMPRODUCT(('Synthèse pointages'!$A$1:$A$29774&gt;=$D$9)*('Synthèse pointages'!$A$1:$A$29774&lt;=$D$23)*(RIGHT('Synthèse pointages'!$C$1:$C$29774,2)="65")*('Synthèse pointages'!$E$1:$E$29774=G$71)*('Synthèse pointages'!$K$1:$K$29774))</f>
        <v>#VALUE!</v>
      </c>
      <c r="H75" s="6" t="e">
        <f t="array" ref="H75">SUMPRODUCT(('Synthèse pointages'!$A$1:$A$29774&gt;=$D$9)*('Synthèse pointages'!$A$1:$A$29774&lt;=$D$23)*(RIGHT('Synthèse pointages'!$C$1:$C$29774,2)="65")*('Synthèse pointages'!$E$1:$E$29774=H$71)*('Synthèse pointages'!$K$1:$K$29774))</f>
        <v>#VALUE!</v>
      </c>
      <c r="I75" s="6" t="e">
        <f t="array" ref="I75">SUMPRODUCT(('Synthèse pointages'!$A$1:$A$29774&gt;=$D$9)*('Synthèse pointages'!$A$1:$A$29774&lt;=$D$23)*(RIGHT('Synthèse pointages'!$C$1:$C$29774,2)="65")*('Synthèse pointages'!$E$1:$E$29774=I$71)*('Synthèse pointages'!$K$1:$K$29774))</f>
        <v>#VALUE!</v>
      </c>
      <c r="J75" s="6" t="e">
        <f t="array" ref="J75">SUMPRODUCT(('Synthèse pointages'!$A$1:$A$29774&gt;=$D$9)*('Synthèse pointages'!$A$1:$A$29774&lt;=$D$23)*(RIGHT('Synthèse pointages'!$C$1:$C$29774,2)="65")*('Synthèse pointages'!$E$1:$E$29774=J$71)*('Synthèse pointages'!$K$1:$K$29774))</f>
        <v>#VALUE!</v>
      </c>
      <c r="K75" s="13" t="e">
        <f t="array" ref="K75">SUMPRODUCT(('Synthèse pointages'!$A$1:$A$29774&gt;=$D$9)*('Synthèse pointages'!$A$1:$A$29774&lt;=$D$23)*(RIGHT('Synthèse pointages'!$C$1:$C$29774,2)="65")*('Synthèse pointages'!$E$1:$E$29774=K$71)*('Synthèse pointages'!$K$1:$K$29774))</f>
        <v>#VALUE!</v>
      </c>
      <c r="L75" s="7" t="e">
        <f t="array" ref="L75">SUMPRODUCT(('Synthèse pointages'!$A$1:$A$29774&gt;=$D$9)*('Synthèse pointages'!$A$1:$A$29774&lt;=$D$23)*(RIGHT('Synthèse pointages'!$C$1:$C$29774,2)="65")*('Synthèse pointages'!$E$1:$E$29774=L$71)*('Synthèse pointages'!$K$1:$K$29774))</f>
        <v>#VALUE!</v>
      </c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3"/>
    </row>
    <row r="76" spans="2:28" ht="15" thickBot="1" x14ac:dyDescent="0.35">
      <c r="B76" s="58"/>
      <c r="C76" s="118" t="s">
        <v>108</v>
      </c>
      <c r="D76" s="118"/>
      <c r="E76" s="17" t="e">
        <f>E75-SUM(E79:E82,E85:E86,E90:E91,E96)</f>
        <v>#VALUE!</v>
      </c>
      <c r="F76" s="62"/>
      <c r="G76" s="22" t="e">
        <f t="shared" ref="G76:L76" si="1">G75-SUM(G79:G82,G85:G86,G90:G91,G96)</f>
        <v>#VALUE!</v>
      </c>
      <c r="H76" s="23" t="e">
        <f t="shared" si="1"/>
        <v>#VALUE!</v>
      </c>
      <c r="I76" s="23" t="e">
        <f t="shared" si="1"/>
        <v>#VALUE!</v>
      </c>
      <c r="J76" s="23" t="e">
        <f t="shared" si="1"/>
        <v>#VALUE!</v>
      </c>
      <c r="K76" s="23" t="e">
        <f t="shared" si="1"/>
        <v>#VALUE!</v>
      </c>
      <c r="L76" s="12" t="e">
        <f t="shared" si="1"/>
        <v>#VALUE!</v>
      </c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3"/>
    </row>
    <row r="77" spans="2:28" ht="15" thickTop="1" x14ac:dyDescent="0.3">
      <c r="B77" s="58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3"/>
    </row>
    <row r="78" spans="2:28" ht="15" hidden="1" outlineLevel="1" thickBot="1" x14ac:dyDescent="0.35">
      <c r="B78" s="58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3"/>
    </row>
    <row r="79" spans="2:28" ht="15" hidden="1" outlineLevel="1" thickTop="1" x14ac:dyDescent="0.3">
      <c r="B79" s="58"/>
      <c r="C79" s="38" t="s">
        <v>104</v>
      </c>
      <c r="D79" s="39" t="s">
        <v>105</v>
      </c>
      <c r="E79" s="15" t="e">
        <f t="array" ref="E79">SUMPRODUCT(('Synthèse pointages'!$A$1:$A$29774&gt;=$D$9)*('Synthèse pointages'!$A$1:$A$29774&lt;=$D$23)*(RIGHT('Synthèse pointages'!$C$1:$C$29774,2)="65")*('Synthèse pointages'!$M$1:$M$29774))</f>
        <v>#VALUE!</v>
      </c>
      <c r="F79" s="62"/>
      <c r="G79" s="26" t="e">
        <f t="array" ref="G79">SUMPRODUCT(('Synthèse pointages'!$A$1:$A$29774&gt;=$D$9)*('Synthèse pointages'!$A$1:$A$29774&lt;=$D$23)*('Synthèse pointages'!$E$1:$E$29774=G$71)*(RIGHT('Synthèse pointages'!$C$1:$C$29774,2)="65")*('Synthèse pointages'!$M$1:$M$29774))</f>
        <v>#VALUE!</v>
      </c>
      <c r="H79" s="6" t="e">
        <f t="array" ref="H79">SUMPRODUCT(('Synthèse pointages'!$A$1:$A$29774&gt;=$D$9)*('Synthèse pointages'!$A$1:$A$29774&lt;=$D$23)*('Synthèse pointages'!$E$1:$E$29774=H$71)*(RIGHT('Synthèse pointages'!$C$1:$C$29774,2)="65")*('Synthèse pointages'!$M$1:$M$29774))</f>
        <v>#VALUE!</v>
      </c>
      <c r="I79" s="6" t="e">
        <f t="array" ref="I79">SUMPRODUCT(('Synthèse pointages'!$A$1:$A$29774&gt;=$D$9)*('Synthèse pointages'!$A$1:$A$29774&lt;=$D$23)*('Synthèse pointages'!$E$1:$E$29774=I$71)*(RIGHT('Synthèse pointages'!$C$1:$C$29774,2)="65")*('Synthèse pointages'!$M$1:$M$29774))</f>
        <v>#VALUE!</v>
      </c>
      <c r="J79" s="6" t="e">
        <f t="array" ref="J79">SUMPRODUCT(('Synthèse pointages'!$A$1:$A$29774&gt;=$D$9)*('Synthèse pointages'!$A$1:$A$29774&lt;=$D$23)*('Synthèse pointages'!$E$1:$E$29774=J$71)*(RIGHT('Synthèse pointages'!$C$1:$C$29774,2)="65")*('Synthèse pointages'!$M$1:$M$29774))</f>
        <v>#VALUE!</v>
      </c>
      <c r="K79" s="13" t="e">
        <f t="array" ref="K79">SUMPRODUCT(('Synthèse pointages'!$A$1:$A$29774&gt;=$D$9)*('Synthèse pointages'!$A$1:$A$29774&lt;=$D$23)*('Synthèse pointages'!$E$1:$E$29774=K$71)*(RIGHT('Synthèse pointages'!$C$1:$C$29774,2)="65")*('Synthèse pointages'!$M$1:$M$29774))</f>
        <v>#VALUE!</v>
      </c>
      <c r="L79" s="7" t="e">
        <f t="array" ref="L79">SUMPRODUCT(('Synthèse pointages'!$A$1:$A$29774&gt;=$D$9)*('Synthèse pointages'!$A$1:$A$29774&lt;=$D$23)*('Synthèse pointages'!$E$1:$E$29774=L$71)*(RIGHT('Synthèse pointages'!$C$1:$C$29774,2)="65")*('Synthèse pointages'!$M$1:$M$29774))</f>
        <v>#VALUE!</v>
      </c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3"/>
    </row>
    <row r="80" spans="2:28" hidden="1" outlineLevel="1" x14ac:dyDescent="0.3">
      <c r="B80" s="58"/>
      <c r="C80" s="32" t="s">
        <v>15</v>
      </c>
      <c r="D80" s="4" t="s">
        <v>56</v>
      </c>
      <c r="E80" s="16" t="e">
        <f t="array" ref="E80">SUMPRODUCT(('Synthèse pointages'!$A$1:$A$29774&gt;=$D$9)*('Synthèse pointages'!$A$1:$A$29774&lt;=$D$23)*('Synthèse pointages'!$C$1:$C$29774=$D80)*('Synthèse pointages'!$K$1:$K$29774))</f>
        <v>#VALUE!</v>
      </c>
      <c r="F80" s="62"/>
      <c r="G80" s="21" t="e">
        <f t="array" ref="G80">SUMPRODUCT(('Synthèse pointages'!$A$1:$A$29774&gt;=$D$9)*('Synthèse pointages'!$A$1:$A$29774&lt;=$D$23)*('Synthèse pointages'!$E$1:$E$29774=G$71)*('Synthèse pointages'!$C$1:$C$29774=$D80)*('Synthèse pointages'!$K$1:$K$29774))</f>
        <v>#VALUE!</v>
      </c>
      <c r="H80" s="2" t="e">
        <f t="array" ref="H80">SUMPRODUCT(('Synthèse pointages'!$A$1:$A$29774&gt;=$D$9)*('Synthèse pointages'!$A$1:$A$29774&lt;=$D$23)*('Synthèse pointages'!$E$1:$E$29774=H$71)*('Synthèse pointages'!$C$1:$C$29774=$D80)*('Synthèse pointages'!$K$1:$K$29774))</f>
        <v>#VALUE!</v>
      </c>
      <c r="I80" s="2" t="e">
        <f t="array" ref="I80">SUMPRODUCT(('Synthèse pointages'!$A$1:$A$29774&gt;=$D$9)*('Synthèse pointages'!$A$1:$A$29774&lt;=$D$23)*('Synthèse pointages'!$E$1:$E$29774=I$71)*('Synthèse pointages'!$C$1:$C$29774=$D80)*('Synthèse pointages'!$K$1:$K$29774))</f>
        <v>#VALUE!</v>
      </c>
      <c r="J80" s="2" t="e">
        <f t="array" ref="J80">SUMPRODUCT(('Synthèse pointages'!$A$1:$A$29774&gt;=$D$9)*('Synthèse pointages'!$A$1:$A$29774&lt;=$D$23)*('Synthèse pointages'!$E$1:$E$29774=J$71)*('Synthèse pointages'!$C$1:$C$29774=$D80)*('Synthèse pointages'!$K$1:$K$29774))</f>
        <v>#VALUE!</v>
      </c>
      <c r="K80" s="4" t="e">
        <f t="array" ref="K80">SUMPRODUCT(('Synthèse pointages'!$A$1:$A$29774&gt;=$D$9)*('Synthèse pointages'!$A$1:$A$29774&lt;=$D$23)*('Synthèse pointages'!$E$1:$E$29774=K$71)*('Synthèse pointages'!$C$1:$C$29774=$D80)*('Synthèse pointages'!$K$1:$K$29774))</f>
        <v>#VALUE!</v>
      </c>
      <c r="L80" s="9" t="e">
        <f t="array" ref="L80">SUMPRODUCT(('Synthèse pointages'!$A$1:$A$29774&gt;=$D$9)*('Synthèse pointages'!$A$1:$A$29774&lt;=$D$23)*('Synthèse pointages'!$E$1:$E$29774=L$71)*('Synthèse pointages'!$C$1:$C$29774=$D80)*('Synthèse pointages'!$K$1:$K$29774))</f>
        <v>#VALUE!</v>
      </c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3"/>
    </row>
    <row r="81" spans="2:28" hidden="1" outlineLevel="1" x14ac:dyDescent="0.3">
      <c r="B81" s="58"/>
      <c r="C81" s="32" t="s">
        <v>16</v>
      </c>
      <c r="D81" s="4" t="s">
        <v>57</v>
      </c>
      <c r="E81" s="16" t="e">
        <f t="array" ref="E81">SUMPRODUCT(('Synthèse pointages'!$A$1:$A$29774&gt;=$D$9)*('Synthèse pointages'!$A$1:$A$29774&lt;=$D$23)*('Synthèse pointages'!$C$1:$C$29774=$D81)*('Synthèse pointages'!$K$1:$K$29774))</f>
        <v>#VALUE!</v>
      </c>
      <c r="F81" s="62"/>
      <c r="G81" s="21" t="e">
        <f t="array" ref="G81">SUMPRODUCT(('Synthèse pointages'!$A$1:$A$29774&gt;=$D$9)*('Synthèse pointages'!$A$1:$A$29774&lt;=$D$23)*('Synthèse pointages'!$E$1:$E$29774=G$71)*('Synthèse pointages'!$C$1:$C$29774=$D81)*('Synthèse pointages'!$K$1:$K$29774))</f>
        <v>#VALUE!</v>
      </c>
      <c r="H81" s="2" t="e">
        <f t="array" ref="H81">SUMPRODUCT(('Synthèse pointages'!$A$1:$A$29774&gt;=$D$9)*('Synthèse pointages'!$A$1:$A$29774&lt;=$D$23)*('Synthèse pointages'!$E$1:$E$29774=H$71)*('Synthèse pointages'!$C$1:$C$29774=$D81)*('Synthèse pointages'!$K$1:$K$29774))</f>
        <v>#VALUE!</v>
      </c>
      <c r="I81" s="2" t="e">
        <f t="array" ref="I81">SUMPRODUCT(('Synthèse pointages'!$A$1:$A$29774&gt;=$D$9)*('Synthèse pointages'!$A$1:$A$29774&lt;=$D$23)*('Synthèse pointages'!$E$1:$E$29774=I$71)*('Synthèse pointages'!$C$1:$C$29774=$D81)*('Synthèse pointages'!$K$1:$K$29774))</f>
        <v>#VALUE!</v>
      </c>
      <c r="J81" s="2" t="e">
        <f t="array" ref="J81">SUMPRODUCT(('Synthèse pointages'!$A$1:$A$29774&gt;=$D$9)*('Synthèse pointages'!$A$1:$A$29774&lt;=$D$23)*('Synthèse pointages'!$E$1:$E$29774=J$71)*('Synthèse pointages'!$C$1:$C$29774=$D81)*('Synthèse pointages'!$K$1:$K$29774))</f>
        <v>#VALUE!</v>
      </c>
      <c r="K81" s="4" t="e">
        <f t="array" ref="K81">SUMPRODUCT(('Synthèse pointages'!$A$1:$A$29774&gt;=$D$9)*('Synthèse pointages'!$A$1:$A$29774&lt;=$D$23)*('Synthèse pointages'!$E$1:$E$29774=K$71)*('Synthèse pointages'!$C$1:$C$29774=$D81)*('Synthèse pointages'!$K$1:$K$29774))</f>
        <v>#VALUE!</v>
      </c>
      <c r="L81" s="9" t="e">
        <f t="array" ref="L81">SUMPRODUCT(('Synthèse pointages'!$A$1:$A$29774&gt;=$D$9)*('Synthèse pointages'!$A$1:$A$29774&lt;=$D$23)*('Synthèse pointages'!$E$1:$E$29774=L$71)*('Synthèse pointages'!$C$1:$C$29774=$D81)*('Synthèse pointages'!$K$1:$K$29774))</f>
        <v>#VALUE!</v>
      </c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3"/>
    </row>
    <row r="82" spans="2:28" hidden="1" outlineLevel="1" x14ac:dyDescent="0.3">
      <c r="B82" s="58"/>
      <c r="C82" s="32" t="s">
        <v>1</v>
      </c>
      <c r="D82" s="4" t="s">
        <v>58</v>
      </c>
      <c r="E82" s="16" t="e">
        <f t="array" ref="E82">SUMPRODUCT(('Synthèse pointages'!$A$1:$A$29774&gt;=$D$9)*('Synthèse pointages'!$A$1:$A$29774&lt;=$D$23)*('Synthèse pointages'!$C$1:$C$29774=$D82)*('Synthèse pointages'!$K$1:$K$29774))</f>
        <v>#VALUE!</v>
      </c>
      <c r="F82" s="62"/>
      <c r="G82" s="21" t="e">
        <f t="array" ref="G82">SUMPRODUCT(('Synthèse pointages'!$A$1:$A$29774&gt;=$D$9)*('Synthèse pointages'!$A$1:$A$29774&lt;=$D$23)*('Synthèse pointages'!$E$1:$E$29774=G$71)*('Synthèse pointages'!$C$1:$C$29774=$D82)*('Synthèse pointages'!$K$1:$K$29774))</f>
        <v>#VALUE!</v>
      </c>
      <c r="H82" s="2" t="e">
        <f t="array" ref="H82">SUMPRODUCT(('Synthèse pointages'!$A$1:$A$29774&gt;=$D$9)*('Synthèse pointages'!$A$1:$A$29774&lt;=$D$23)*('Synthèse pointages'!$E$1:$E$29774=H$71)*('Synthèse pointages'!$C$1:$C$29774=$D82)*('Synthèse pointages'!$K$1:$K$29774))</f>
        <v>#VALUE!</v>
      </c>
      <c r="I82" s="2" t="e">
        <f t="array" ref="I82">SUMPRODUCT(('Synthèse pointages'!$A$1:$A$29774&gt;=$D$9)*('Synthèse pointages'!$A$1:$A$29774&lt;=$D$23)*('Synthèse pointages'!$E$1:$E$29774=I$71)*('Synthèse pointages'!$C$1:$C$29774=$D82)*('Synthèse pointages'!$K$1:$K$29774))</f>
        <v>#VALUE!</v>
      </c>
      <c r="J82" s="2" t="e">
        <f t="array" ref="J82">SUMPRODUCT(('Synthèse pointages'!$A$1:$A$29774&gt;=$D$9)*('Synthèse pointages'!$A$1:$A$29774&lt;=$D$23)*('Synthèse pointages'!$E$1:$E$29774=J$71)*('Synthèse pointages'!$C$1:$C$29774=$D82)*('Synthèse pointages'!$K$1:$K$29774))</f>
        <v>#VALUE!</v>
      </c>
      <c r="K82" s="4" t="e">
        <f t="array" ref="K82">SUMPRODUCT(('Synthèse pointages'!$A$1:$A$29774&gt;=$D$9)*('Synthèse pointages'!$A$1:$A$29774&lt;=$D$23)*('Synthèse pointages'!$E$1:$E$29774=K$71)*('Synthèse pointages'!$C$1:$C$29774=$D82)*('Synthèse pointages'!$K$1:$K$29774))</f>
        <v>#VALUE!</v>
      </c>
      <c r="L82" s="9" t="e">
        <f t="array" ref="L82">SUMPRODUCT(('Synthèse pointages'!$A$1:$A$29774&gt;=$D$9)*('Synthèse pointages'!$A$1:$A$29774&lt;=$D$23)*('Synthèse pointages'!$E$1:$E$29774=L$71)*('Synthèse pointages'!$C$1:$C$29774=$D82)*('Synthèse pointages'!$K$1:$K$29774))</f>
        <v>#VALUE!</v>
      </c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3"/>
    </row>
    <row r="83" spans="2:28" hidden="1" outlineLevel="1" x14ac:dyDescent="0.3">
      <c r="B83" s="58"/>
      <c r="C83" s="78" t="s">
        <v>3</v>
      </c>
      <c r="D83" s="79" t="s">
        <v>59</v>
      </c>
      <c r="E83" s="80" t="e">
        <f t="array" ref="E83">SUMPRODUCT(('Synthèse pointages'!$A$1:$A$29774&gt;=$D$9)*('Synthèse pointages'!$A$1:$A$29774&lt;=$D$23)*('Synthèse pointages'!$C$1:$C$29774=$D83)*('Synthèse pointages'!$K$1:$K$29774))</f>
        <v>#VALUE!</v>
      </c>
      <c r="F83" s="62"/>
      <c r="G83" s="81" t="e">
        <f t="array" ref="G83">SUMPRODUCT(('Synthèse pointages'!$A$1:$A$29774&gt;=$D$9)*('Synthèse pointages'!$A$1:$A$29774&lt;=$D$23)*('Synthèse pointages'!$E$1:$E$29774=G$71)*('Synthèse pointages'!$C$1:$C$29774=$D83)*('Synthèse pointages'!$K$1:$K$29774))</f>
        <v>#VALUE!</v>
      </c>
      <c r="H83" s="82" t="e">
        <f t="array" ref="H83">SUMPRODUCT(('Synthèse pointages'!$A$1:$A$29774&gt;=$D$9)*('Synthèse pointages'!$A$1:$A$29774&lt;=$D$23)*('Synthèse pointages'!$E$1:$E$29774=H$71)*('Synthèse pointages'!$C$1:$C$29774=$D83)*('Synthèse pointages'!$K$1:$K$29774))</f>
        <v>#VALUE!</v>
      </c>
      <c r="I83" s="82" t="e">
        <f t="array" ref="I83">SUMPRODUCT(('Synthèse pointages'!$A$1:$A$29774&gt;=$D$9)*('Synthèse pointages'!$A$1:$A$29774&lt;=$D$23)*('Synthèse pointages'!$E$1:$E$29774=I$71)*('Synthèse pointages'!$C$1:$C$29774=$D83)*('Synthèse pointages'!$K$1:$K$29774))</f>
        <v>#VALUE!</v>
      </c>
      <c r="J83" s="82" t="e">
        <f t="array" ref="J83">SUMPRODUCT(('Synthèse pointages'!$A$1:$A$29774&gt;=$D$9)*('Synthèse pointages'!$A$1:$A$29774&lt;=$D$23)*('Synthèse pointages'!$E$1:$E$29774=J$71)*('Synthèse pointages'!$C$1:$C$29774=$D83)*('Synthèse pointages'!$K$1:$K$29774))</f>
        <v>#VALUE!</v>
      </c>
      <c r="K83" s="79" t="e">
        <f t="array" ref="K83">SUMPRODUCT(('Synthèse pointages'!$A$1:$A$29774&gt;=$D$9)*('Synthèse pointages'!$A$1:$A$29774&lt;=$D$23)*('Synthèse pointages'!$E$1:$E$29774=K$71)*('Synthèse pointages'!$C$1:$C$29774=$D83)*('Synthèse pointages'!$K$1:$K$29774))</f>
        <v>#VALUE!</v>
      </c>
      <c r="L83" s="83" t="e">
        <f t="array" ref="L83">SUMPRODUCT(('Synthèse pointages'!$A$1:$A$29774&gt;=$D$9)*('Synthèse pointages'!$A$1:$A$29774&lt;=$D$23)*('Synthèse pointages'!$E$1:$E$29774=L$71)*('Synthèse pointages'!$C$1:$C$29774=$D83)*('Synthèse pointages'!$K$1:$K$29774))</f>
        <v>#VALUE!</v>
      </c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3"/>
    </row>
    <row r="84" spans="2:28" hidden="1" outlineLevel="1" x14ac:dyDescent="0.3">
      <c r="B84" s="58"/>
      <c r="C84" s="78" t="s">
        <v>17</v>
      </c>
      <c r="D84" s="79" t="s">
        <v>60</v>
      </c>
      <c r="E84" s="80" t="e">
        <f t="array" ref="E84">SUMPRODUCT(('Synthèse pointages'!$A$1:$A$29774&gt;=$D$9)*('Synthèse pointages'!$A$1:$A$29774&lt;=$D$23)*('Synthèse pointages'!$C$1:$C$29774=$D84)*('Synthèse pointages'!$K$1:$K$29774))</f>
        <v>#VALUE!</v>
      </c>
      <c r="F84" s="62"/>
      <c r="G84" s="81" t="e">
        <f t="array" ref="G84">SUMPRODUCT(('Synthèse pointages'!$A$1:$A$29774&gt;=$D$9)*('Synthèse pointages'!$A$1:$A$29774&lt;=$D$23)*('Synthèse pointages'!$E$1:$E$29774=G$71)*('Synthèse pointages'!$C$1:$C$29774=$D84)*('Synthèse pointages'!$K$1:$K$29774))</f>
        <v>#VALUE!</v>
      </c>
      <c r="H84" s="82" t="e">
        <f t="array" ref="H84">SUMPRODUCT(('Synthèse pointages'!$A$1:$A$29774&gt;=$D$9)*('Synthèse pointages'!$A$1:$A$29774&lt;=$D$23)*('Synthèse pointages'!$E$1:$E$29774=H$71)*('Synthèse pointages'!$C$1:$C$29774=$D84)*('Synthèse pointages'!$K$1:$K$29774))</f>
        <v>#VALUE!</v>
      </c>
      <c r="I84" s="82" t="e">
        <f t="array" ref="I84">SUMPRODUCT(('Synthèse pointages'!$A$1:$A$29774&gt;=$D$9)*('Synthèse pointages'!$A$1:$A$29774&lt;=$D$23)*('Synthèse pointages'!$E$1:$E$29774=I$71)*('Synthèse pointages'!$C$1:$C$29774=$D84)*('Synthèse pointages'!$K$1:$K$29774))</f>
        <v>#VALUE!</v>
      </c>
      <c r="J84" s="82" t="e">
        <f t="array" ref="J84">SUMPRODUCT(('Synthèse pointages'!$A$1:$A$29774&gt;=$D$9)*('Synthèse pointages'!$A$1:$A$29774&lt;=$D$23)*('Synthèse pointages'!$E$1:$E$29774=J$71)*('Synthèse pointages'!$C$1:$C$29774=$D84)*('Synthèse pointages'!$K$1:$K$29774))</f>
        <v>#VALUE!</v>
      </c>
      <c r="K84" s="79" t="e">
        <f t="array" ref="K84">SUMPRODUCT(('Synthèse pointages'!$A$1:$A$29774&gt;=$D$9)*('Synthèse pointages'!$A$1:$A$29774&lt;=$D$23)*('Synthèse pointages'!$E$1:$E$29774=K$71)*('Synthèse pointages'!$C$1:$C$29774=$D84)*('Synthèse pointages'!$K$1:$K$29774))</f>
        <v>#VALUE!</v>
      </c>
      <c r="L84" s="83" t="e">
        <f t="array" ref="L84">SUMPRODUCT(('Synthèse pointages'!$A$1:$A$29774&gt;=$D$9)*('Synthèse pointages'!$A$1:$A$29774&lt;=$D$23)*('Synthèse pointages'!$E$1:$E$29774=L$71)*('Synthèse pointages'!$C$1:$C$29774=$D84)*('Synthèse pointages'!$K$1:$K$29774))</f>
        <v>#VALUE!</v>
      </c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3"/>
    </row>
    <row r="85" spans="2:28" hidden="1" outlineLevel="1" x14ac:dyDescent="0.3">
      <c r="B85" s="58"/>
      <c r="C85" s="32" t="s">
        <v>18</v>
      </c>
      <c r="D85" s="4" t="s">
        <v>61</v>
      </c>
      <c r="E85" s="16" t="e">
        <f t="array" ref="E85">SUMPRODUCT(('Synthèse pointages'!$A$1:$A$29774&gt;=$D$9)*('Synthèse pointages'!$A$1:$A$29774&lt;=$D$23)*('Synthèse pointages'!$C$1:$C$29774=$D85)*('Synthèse pointages'!$K$1:$K$29774))</f>
        <v>#VALUE!</v>
      </c>
      <c r="F85" s="62"/>
      <c r="G85" s="21" t="e">
        <f t="array" ref="G85">SUMPRODUCT(('Synthèse pointages'!$A$1:$A$29774&gt;=$D$9)*('Synthèse pointages'!$A$1:$A$29774&lt;=$D$23)*('Synthèse pointages'!$E$1:$E$29774=G$71)*('Synthèse pointages'!$C$1:$C$29774=$D85)*('Synthèse pointages'!$K$1:$K$29774))</f>
        <v>#VALUE!</v>
      </c>
      <c r="H85" s="2" t="e">
        <f t="array" ref="H85">SUMPRODUCT(('Synthèse pointages'!$A$1:$A$29774&gt;=$D$9)*('Synthèse pointages'!$A$1:$A$29774&lt;=$D$23)*('Synthèse pointages'!$E$1:$E$29774=H$71)*('Synthèse pointages'!$C$1:$C$29774=$D85)*('Synthèse pointages'!$K$1:$K$29774))</f>
        <v>#VALUE!</v>
      </c>
      <c r="I85" s="2" t="e">
        <f t="array" ref="I85">SUMPRODUCT(('Synthèse pointages'!$A$1:$A$29774&gt;=$D$9)*('Synthèse pointages'!$A$1:$A$29774&lt;=$D$23)*('Synthèse pointages'!$E$1:$E$29774=I$71)*('Synthèse pointages'!$C$1:$C$29774=$D85)*('Synthèse pointages'!$K$1:$K$29774))</f>
        <v>#VALUE!</v>
      </c>
      <c r="J85" s="2" t="e">
        <f t="array" ref="J85">SUMPRODUCT(('Synthèse pointages'!$A$1:$A$29774&gt;=$D$9)*('Synthèse pointages'!$A$1:$A$29774&lt;=$D$23)*('Synthèse pointages'!$E$1:$E$29774=J$71)*('Synthèse pointages'!$C$1:$C$29774=$D85)*('Synthèse pointages'!$K$1:$K$29774))</f>
        <v>#VALUE!</v>
      </c>
      <c r="K85" s="4" t="e">
        <f t="array" ref="K85">SUMPRODUCT(('Synthèse pointages'!$A$1:$A$29774&gt;=$D$9)*('Synthèse pointages'!$A$1:$A$29774&lt;=$D$23)*('Synthèse pointages'!$E$1:$E$29774=K$71)*('Synthèse pointages'!$C$1:$C$29774=$D85)*('Synthèse pointages'!$K$1:$K$29774))</f>
        <v>#VALUE!</v>
      </c>
      <c r="L85" s="9" t="e">
        <f t="array" ref="L85">SUMPRODUCT(('Synthèse pointages'!$A$1:$A$29774&gt;=$D$9)*('Synthèse pointages'!$A$1:$A$29774&lt;=$D$23)*('Synthèse pointages'!$E$1:$E$29774=L$71)*('Synthèse pointages'!$C$1:$C$29774=$D85)*('Synthèse pointages'!$K$1:$K$29774))</f>
        <v>#VALUE!</v>
      </c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3"/>
    </row>
    <row r="86" spans="2:28" hidden="1" outlineLevel="1" x14ac:dyDescent="0.3">
      <c r="B86" s="58"/>
      <c r="C86" s="32" t="s">
        <v>19</v>
      </c>
      <c r="D86" s="4" t="s">
        <v>62</v>
      </c>
      <c r="E86" s="16" t="e">
        <f t="array" ref="E86">SUMPRODUCT(('Synthèse pointages'!$A$1:$A$29774&gt;=$D$9)*('Synthèse pointages'!$A$1:$A$29774&lt;=$D$23)*('Synthèse pointages'!$C$1:$C$29774=$D86)*('Synthèse pointages'!$K$1:$K$29774))</f>
        <v>#VALUE!</v>
      </c>
      <c r="F86" s="62"/>
      <c r="G86" s="21" t="e">
        <f t="array" ref="G86">SUMPRODUCT(('Synthèse pointages'!$A$1:$A$29774&gt;=$D$9)*('Synthèse pointages'!$A$1:$A$29774&lt;=$D$23)*('Synthèse pointages'!$E$1:$E$29774=G$71)*('Synthèse pointages'!$C$1:$C$29774=$D86)*('Synthèse pointages'!$K$1:$K$29774))</f>
        <v>#VALUE!</v>
      </c>
      <c r="H86" s="2" t="e">
        <f t="array" ref="H86">SUMPRODUCT(('Synthèse pointages'!$A$1:$A$29774&gt;=$D$9)*('Synthèse pointages'!$A$1:$A$29774&lt;=$D$23)*('Synthèse pointages'!$E$1:$E$29774=H$71)*('Synthèse pointages'!$C$1:$C$29774=$D86)*('Synthèse pointages'!$K$1:$K$29774))</f>
        <v>#VALUE!</v>
      </c>
      <c r="I86" s="2" t="e">
        <f t="array" ref="I86">SUMPRODUCT(('Synthèse pointages'!$A$1:$A$29774&gt;=$D$9)*('Synthèse pointages'!$A$1:$A$29774&lt;=$D$23)*('Synthèse pointages'!$E$1:$E$29774=I$71)*('Synthèse pointages'!$C$1:$C$29774=$D86)*('Synthèse pointages'!$K$1:$K$29774))</f>
        <v>#VALUE!</v>
      </c>
      <c r="J86" s="2" t="e">
        <f t="array" ref="J86">SUMPRODUCT(('Synthèse pointages'!$A$1:$A$29774&gt;=$D$9)*('Synthèse pointages'!$A$1:$A$29774&lt;=$D$23)*('Synthèse pointages'!$E$1:$E$29774=J$71)*('Synthèse pointages'!$C$1:$C$29774=$D86)*('Synthèse pointages'!$K$1:$K$29774))</f>
        <v>#VALUE!</v>
      </c>
      <c r="K86" s="4" t="e">
        <f t="array" ref="K86">SUMPRODUCT(('Synthèse pointages'!$A$1:$A$29774&gt;=$D$9)*('Synthèse pointages'!$A$1:$A$29774&lt;=$D$23)*('Synthèse pointages'!$E$1:$E$29774=K$71)*('Synthèse pointages'!$C$1:$C$29774=$D86)*('Synthèse pointages'!$K$1:$K$29774))</f>
        <v>#VALUE!</v>
      </c>
      <c r="L86" s="9" t="e">
        <f t="array" ref="L86">SUMPRODUCT(('Synthèse pointages'!$A$1:$A$29774&gt;=$D$9)*('Synthèse pointages'!$A$1:$A$29774&lt;=$D$23)*('Synthèse pointages'!$E$1:$E$29774=L$71)*('Synthèse pointages'!$C$1:$C$29774=$D86)*('Synthèse pointages'!$K$1:$K$29774))</f>
        <v>#VALUE!</v>
      </c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3"/>
    </row>
    <row r="87" spans="2:28" hidden="1" outlineLevel="1" x14ac:dyDescent="0.3">
      <c r="B87" s="58"/>
      <c r="C87" s="78" t="s">
        <v>4</v>
      </c>
      <c r="D87" s="79" t="s">
        <v>63</v>
      </c>
      <c r="E87" s="80" t="e">
        <f t="array" ref="E87">SUMPRODUCT(('Synthèse pointages'!$A$1:$A$29774&gt;=$D$9)*('Synthèse pointages'!$A$1:$A$29774&lt;=$D$23)*('Synthèse pointages'!$C$1:$C$29774=$D87)*('Synthèse pointages'!$K$1:$K$29774))</f>
        <v>#VALUE!</v>
      </c>
      <c r="F87" s="62"/>
      <c r="G87" s="81" t="e">
        <f t="array" ref="G87">SUMPRODUCT(('Synthèse pointages'!$A$1:$A$29774&gt;=$D$9)*('Synthèse pointages'!$A$1:$A$29774&lt;=$D$23)*('Synthèse pointages'!$E$1:$E$29774=G$71)*('Synthèse pointages'!$C$1:$C$29774=$D87)*('Synthèse pointages'!$K$1:$K$29774))</f>
        <v>#VALUE!</v>
      </c>
      <c r="H87" s="82" t="e">
        <f t="array" ref="H87">SUMPRODUCT(('Synthèse pointages'!$A$1:$A$29774&gt;=$D$9)*('Synthèse pointages'!$A$1:$A$29774&lt;=$D$23)*('Synthèse pointages'!$E$1:$E$29774=H$71)*('Synthèse pointages'!$C$1:$C$29774=$D87)*('Synthèse pointages'!$K$1:$K$29774))</f>
        <v>#VALUE!</v>
      </c>
      <c r="I87" s="82" t="e">
        <f t="array" ref="I87">SUMPRODUCT(('Synthèse pointages'!$A$1:$A$29774&gt;=$D$9)*('Synthèse pointages'!$A$1:$A$29774&lt;=$D$23)*('Synthèse pointages'!$E$1:$E$29774=I$71)*('Synthèse pointages'!$C$1:$C$29774=$D87)*('Synthèse pointages'!$K$1:$K$29774))</f>
        <v>#VALUE!</v>
      </c>
      <c r="J87" s="82" t="e">
        <f t="array" ref="J87">SUMPRODUCT(('Synthèse pointages'!$A$1:$A$29774&gt;=$D$9)*('Synthèse pointages'!$A$1:$A$29774&lt;=$D$23)*('Synthèse pointages'!$E$1:$E$29774=J$71)*('Synthèse pointages'!$C$1:$C$29774=$D87)*('Synthèse pointages'!$K$1:$K$29774))</f>
        <v>#VALUE!</v>
      </c>
      <c r="K87" s="79" t="e">
        <f t="array" ref="K87">SUMPRODUCT(('Synthèse pointages'!$A$1:$A$29774&gt;=$D$9)*('Synthèse pointages'!$A$1:$A$29774&lt;=$D$23)*('Synthèse pointages'!$E$1:$E$29774=K$71)*('Synthèse pointages'!$C$1:$C$29774=$D87)*('Synthèse pointages'!$K$1:$K$29774))</f>
        <v>#VALUE!</v>
      </c>
      <c r="L87" s="83" t="e">
        <f t="array" ref="L87">SUMPRODUCT(('Synthèse pointages'!$A$1:$A$29774&gt;=$D$9)*('Synthèse pointages'!$A$1:$A$29774&lt;=$D$23)*('Synthèse pointages'!$E$1:$E$29774=L$71)*('Synthèse pointages'!$C$1:$C$29774=$D87)*('Synthèse pointages'!$K$1:$K$29774))</f>
        <v>#VALUE!</v>
      </c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3"/>
    </row>
    <row r="88" spans="2:28" hidden="1" outlineLevel="1" x14ac:dyDescent="0.3">
      <c r="B88" s="58"/>
      <c r="C88" s="78" t="s">
        <v>5</v>
      </c>
      <c r="D88" s="79" t="s">
        <v>64</v>
      </c>
      <c r="E88" s="80" t="e">
        <f t="array" ref="E88">SUMPRODUCT(('Synthèse pointages'!$A$1:$A$29774&gt;=$D$9)*('Synthèse pointages'!$A$1:$A$29774&lt;=$D$23)*('Synthèse pointages'!$C$1:$C$29774=$D88)*('Synthèse pointages'!$K$1:$K$29774))</f>
        <v>#VALUE!</v>
      </c>
      <c r="F88" s="62"/>
      <c r="G88" s="81" t="e">
        <f t="array" ref="G88">SUMPRODUCT(('Synthèse pointages'!$A$1:$A$29774&gt;=$D$9)*('Synthèse pointages'!$A$1:$A$29774&lt;=$D$23)*('Synthèse pointages'!$E$1:$E$29774=G$71)*('Synthèse pointages'!$C$1:$C$29774=$D88)*('Synthèse pointages'!$K$1:$K$29774))</f>
        <v>#VALUE!</v>
      </c>
      <c r="H88" s="82" t="e">
        <f t="array" ref="H88">SUMPRODUCT(('Synthèse pointages'!$A$1:$A$29774&gt;=$D$9)*('Synthèse pointages'!$A$1:$A$29774&lt;=$D$23)*('Synthèse pointages'!$E$1:$E$29774=H$71)*('Synthèse pointages'!$C$1:$C$29774=$D88)*('Synthèse pointages'!$K$1:$K$29774))</f>
        <v>#VALUE!</v>
      </c>
      <c r="I88" s="82" t="e">
        <f t="array" ref="I88">SUMPRODUCT(('Synthèse pointages'!$A$1:$A$29774&gt;=$D$9)*('Synthèse pointages'!$A$1:$A$29774&lt;=$D$23)*('Synthèse pointages'!$E$1:$E$29774=I$71)*('Synthèse pointages'!$C$1:$C$29774=$D88)*('Synthèse pointages'!$K$1:$K$29774))</f>
        <v>#VALUE!</v>
      </c>
      <c r="J88" s="82" t="e">
        <f t="array" ref="J88">SUMPRODUCT(('Synthèse pointages'!$A$1:$A$29774&gt;=$D$9)*('Synthèse pointages'!$A$1:$A$29774&lt;=$D$23)*('Synthèse pointages'!$E$1:$E$29774=J$71)*('Synthèse pointages'!$C$1:$C$29774=$D88)*('Synthèse pointages'!$K$1:$K$29774))</f>
        <v>#VALUE!</v>
      </c>
      <c r="K88" s="79" t="e">
        <f t="array" ref="K88">SUMPRODUCT(('Synthèse pointages'!$A$1:$A$29774&gt;=$D$9)*('Synthèse pointages'!$A$1:$A$29774&lt;=$D$23)*('Synthèse pointages'!$E$1:$E$29774=K$71)*('Synthèse pointages'!$C$1:$C$29774=$D88)*('Synthèse pointages'!$K$1:$K$29774))</f>
        <v>#VALUE!</v>
      </c>
      <c r="L88" s="83" t="e">
        <f t="array" ref="L88">SUMPRODUCT(('Synthèse pointages'!$A$1:$A$29774&gt;=$D$9)*('Synthèse pointages'!$A$1:$A$29774&lt;=$D$23)*('Synthèse pointages'!$E$1:$E$29774=L$71)*('Synthèse pointages'!$C$1:$C$29774=$D88)*('Synthèse pointages'!$K$1:$K$29774))</f>
        <v>#VALUE!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3"/>
    </row>
    <row r="89" spans="2:28" hidden="1" outlineLevel="1" x14ac:dyDescent="0.3">
      <c r="B89" s="58"/>
      <c r="C89" s="78" t="s">
        <v>6</v>
      </c>
      <c r="D89" s="79" t="s">
        <v>65</v>
      </c>
      <c r="E89" s="80" t="e">
        <f t="array" ref="E89">SUMPRODUCT(('Synthèse pointages'!$A$1:$A$29774&gt;=$D$9)*('Synthèse pointages'!$A$1:$A$29774&lt;=$D$23)*('Synthèse pointages'!$C$1:$C$29774=$D89)*('Synthèse pointages'!$K$1:$K$29774))</f>
        <v>#VALUE!</v>
      </c>
      <c r="F89" s="62"/>
      <c r="G89" s="81" t="e">
        <f t="array" ref="G89">SUMPRODUCT(('Synthèse pointages'!$A$1:$A$29774&gt;=$D$9)*('Synthèse pointages'!$A$1:$A$29774&lt;=$D$23)*('Synthèse pointages'!$E$1:$E$29774=G$71)*('Synthèse pointages'!$C$1:$C$29774=$D89)*('Synthèse pointages'!$K$1:$K$29774))</f>
        <v>#VALUE!</v>
      </c>
      <c r="H89" s="82" t="e">
        <f t="array" ref="H89">SUMPRODUCT(('Synthèse pointages'!$A$1:$A$29774&gt;=$D$9)*('Synthèse pointages'!$A$1:$A$29774&lt;=$D$23)*('Synthèse pointages'!$E$1:$E$29774=H$71)*('Synthèse pointages'!$C$1:$C$29774=$D89)*('Synthèse pointages'!$K$1:$K$29774))</f>
        <v>#VALUE!</v>
      </c>
      <c r="I89" s="82" t="e">
        <f t="array" ref="I89">SUMPRODUCT(('Synthèse pointages'!$A$1:$A$29774&gt;=$D$9)*('Synthèse pointages'!$A$1:$A$29774&lt;=$D$23)*('Synthèse pointages'!$E$1:$E$29774=I$71)*('Synthèse pointages'!$C$1:$C$29774=$D89)*('Synthèse pointages'!$K$1:$K$29774))</f>
        <v>#VALUE!</v>
      </c>
      <c r="J89" s="82" t="e">
        <f t="array" ref="J89">SUMPRODUCT(('Synthèse pointages'!$A$1:$A$29774&gt;=$D$9)*('Synthèse pointages'!$A$1:$A$29774&lt;=$D$23)*('Synthèse pointages'!$E$1:$E$29774=J$71)*('Synthèse pointages'!$C$1:$C$29774=$D89)*('Synthèse pointages'!$K$1:$K$29774))</f>
        <v>#VALUE!</v>
      </c>
      <c r="K89" s="79" t="e">
        <f t="array" ref="K89">SUMPRODUCT(('Synthèse pointages'!$A$1:$A$29774&gt;=$D$9)*('Synthèse pointages'!$A$1:$A$29774&lt;=$D$23)*('Synthèse pointages'!$E$1:$E$29774=K$71)*('Synthèse pointages'!$C$1:$C$29774=$D89)*('Synthèse pointages'!$K$1:$K$29774))</f>
        <v>#VALUE!</v>
      </c>
      <c r="L89" s="83" t="e">
        <f t="array" ref="L89">SUMPRODUCT(('Synthèse pointages'!$A$1:$A$29774&gt;=$D$9)*('Synthèse pointages'!$A$1:$A$29774&lt;=$D$23)*('Synthèse pointages'!$E$1:$E$29774=L$71)*('Synthèse pointages'!$C$1:$C$29774=$D89)*('Synthèse pointages'!$K$1:$K$29774))</f>
        <v>#VALUE!</v>
      </c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3"/>
    </row>
    <row r="90" spans="2:28" hidden="1" outlineLevel="1" x14ac:dyDescent="0.3">
      <c r="B90" s="58"/>
      <c r="C90" s="32" t="s">
        <v>20</v>
      </c>
      <c r="D90" s="4" t="s">
        <v>66</v>
      </c>
      <c r="E90" s="16" t="e">
        <f t="array" ref="E90">SUMPRODUCT(('Synthèse pointages'!$A$1:$A$29774&gt;=$D$9)*('Synthèse pointages'!$A$1:$A$29774&lt;=$D$23)*('Synthèse pointages'!$C$1:$C$29774=$D90)*('Synthèse pointages'!$K$1:$K$29774))</f>
        <v>#VALUE!</v>
      </c>
      <c r="F90" s="62"/>
      <c r="G90" s="21" t="e">
        <f t="array" ref="G90">SUMPRODUCT(('Synthèse pointages'!$A$1:$A$29774&gt;=$D$9)*('Synthèse pointages'!$A$1:$A$29774&lt;=$D$23)*('Synthèse pointages'!$E$1:$E$29774=G$71)*('Synthèse pointages'!$C$1:$C$29774=$D90)*('Synthèse pointages'!$K$1:$K$29774))</f>
        <v>#VALUE!</v>
      </c>
      <c r="H90" s="2" t="e">
        <f t="array" ref="H90">SUMPRODUCT(('Synthèse pointages'!$A$1:$A$29774&gt;=$D$9)*('Synthèse pointages'!$A$1:$A$29774&lt;=$D$23)*('Synthèse pointages'!$E$1:$E$29774=H$71)*('Synthèse pointages'!$C$1:$C$29774=$D90)*('Synthèse pointages'!$K$1:$K$29774))</f>
        <v>#VALUE!</v>
      </c>
      <c r="I90" s="2" t="e">
        <f t="array" ref="I90">SUMPRODUCT(('Synthèse pointages'!$A$1:$A$29774&gt;=$D$9)*('Synthèse pointages'!$A$1:$A$29774&lt;=$D$23)*('Synthèse pointages'!$E$1:$E$29774=I$71)*('Synthèse pointages'!$C$1:$C$29774=$D90)*('Synthèse pointages'!$K$1:$K$29774))</f>
        <v>#VALUE!</v>
      </c>
      <c r="J90" s="2" t="e">
        <f t="array" ref="J90">SUMPRODUCT(('Synthèse pointages'!$A$1:$A$29774&gt;=$D$9)*('Synthèse pointages'!$A$1:$A$29774&lt;=$D$23)*('Synthèse pointages'!$E$1:$E$29774=J$71)*('Synthèse pointages'!$C$1:$C$29774=$D90)*('Synthèse pointages'!$K$1:$K$29774))</f>
        <v>#VALUE!</v>
      </c>
      <c r="K90" s="4" t="e">
        <f t="array" ref="K90">SUMPRODUCT(('Synthèse pointages'!$A$1:$A$29774&gt;=$D$9)*('Synthèse pointages'!$A$1:$A$29774&lt;=$D$23)*('Synthèse pointages'!$E$1:$E$29774=K$71)*('Synthèse pointages'!$C$1:$C$29774=$D90)*('Synthèse pointages'!$K$1:$K$29774))</f>
        <v>#VALUE!</v>
      </c>
      <c r="L90" s="9" t="e">
        <f t="array" ref="L90">SUMPRODUCT(('Synthèse pointages'!$A$1:$A$29774&gt;=$D$9)*('Synthèse pointages'!$A$1:$A$29774&lt;=$D$23)*('Synthèse pointages'!$E$1:$E$29774=L$71)*('Synthèse pointages'!$C$1:$C$29774=$D90)*('Synthèse pointages'!$K$1:$K$29774))</f>
        <v>#VALUE!</v>
      </c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3"/>
    </row>
    <row r="91" spans="2:28" hidden="1" outlineLevel="1" x14ac:dyDescent="0.3">
      <c r="B91" s="58"/>
      <c r="C91" s="32" t="s">
        <v>21</v>
      </c>
      <c r="D91" s="4" t="s">
        <v>67</v>
      </c>
      <c r="E91" s="16" t="e">
        <f t="array" ref="E91">SUMPRODUCT(('Synthèse pointages'!$A$1:$A$29774&gt;=$D$9)*('Synthèse pointages'!$A$1:$A$29774&lt;=$D$23)*('Synthèse pointages'!$C$1:$C$29774=$D91)*('Synthèse pointages'!$K$1:$K$29774))</f>
        <v>#VALUE!</v>
      </c>
      <c r="F91" s="62"/>
      <c r="G91" s="21" t="e">
        <f t="array" ref="G91">SUMPRODUCT(('Synthèse pointages'!$A$1:$A$29774&gt;=$D$9)*('Synthèse pointages'!$A$1:$A$29774&lt;=$D$23)*('Synthèse pointages'!$E$1:$E$29774=G$71)*('Synthèse pointages'!$C$1:$C$29774=$D91)*('Synthèse pointages'!$K$1:$K$29774))</f>
        <v>#VALUE!</v>
      </c>
      <c r="H91" s="2" t="e">
        <f t="array" ref="H91">SUMPRODUCT(('Synthèse pointages'!$A$1:$A$29774&gt;=$D$9)*('Synthèse pointages'!$A$1:$A$29774&lt;=$D$23)*('Synthèse pointages'!$E$1:$E$29774=H$71)*('Synthèse pointages'!$C$1:$C$29774=$D91)*('Synthèse pointages'!$K$1:$K$29774))</f>
        <v>#VALUE!</v>
      </c>
      <c r="I91" s="2" t="e">
        <f t="array" ref="I91">SUMPRODUCT(('Synthèse pointages'!$A$1:$A$29774&gt;=$D$9)*('Synthèse pointages'!$A$1:$A$29774&lt;=$D$23)*('Synthèse pointages'!$E$1:$E$29774=I$71)*('Synthèse pointages'!$C$1:$C$29774=$D91)*('Synthèse pointages'!$K$1:$K$29774))</f>
        <v>#VALUE!</v>
      </c>
      <c r="J91" s="2" t="e">
        <f t="array" ref="J91">SUMPRODUCT(('Synthèse pointages'!$A$1:$A$29774&gt;=$D$9)*('Synthèse pointages'!$A$1:$A$29774&lt;=$D$23)*('Synthèse pointages'!$E$1:$E$29774=J$71)*('Synthèse pointages'!$C$1:$C$29774=$D91)*('Synthèse pointages'!$K$1:$K$29774))</f>
        <v>#VALUE!</v>
      </c>
      <c r="K91" s="4" t="e">
        <f t="array" ref="K91">SUMPRODUCT(('Synthèse pointages'!$A$1:$A$29774&gt;=$D$9)*('Synthèse pointages'!$A$1:$A$29774&lt;=$D$23)*('Synthèse pointages'!$E$1:$E$29774=K$71)*('Synthèse pointages'!$C$1:$C$29774=$D91)*('Synthèse pointages'!$K$1:$K$29774))</f>
        <v>#VALUE!</v>
      </c>
      <c r="L91" s="9" t="e">
        <f t="array" ref="L91">SUMPRODUCT(('Synthèse pointages'!$A$1:$A$29774&gt;=$D$9)*('Synthèse pointages'!$A$1:$A$29774&lt;=$D$23)*('Synthèse pointages'!$E$1:$E$29774=L$71)*('Synthèse pointages'!$C$1:$C$29774=$D91)*('Synthèse pointages'!$K$1:$K$29774))</f>
        <v>#VALUE!</v>
      </c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3"/>
    </row>
    <row r="92" spans="2:28" hidden="1" outlineLevel="1" x14ac:dyDescent="0.3">
      <c r="B92" s="58"/>
      <c r="C92" s="78" t="s">
        <v>7</v>
      </c>
      <c r="D92" s="79" t="s">
        <v>68</v>
      </c>
      <c r="E92" s="80" t="e">
        <f t="array" ref="E92">SUMPRODUCT(('Synthèse pointages'!$A$1:$A$29774&gt;=$D$9)*('Synthèse pointages'!$A$1:$A$29774&lt;=$D$23)*('Synthèse pointages'!$C$1:$C$29774=$D92)*('Synthèse pointages'!$K$1:$K$29774))</f>
        <v>#VALUE!</v>
      </c>
      <c r="F92" s="62"/>
      <c r="G92" s="81" t="e">
        <f t="array" ref="G92">SUMPRODUCT(('Synthèse pointages'!$A$1:$A$29774&gt;=$D$9)*('Synthèse pointages'!$A$1:$A$29774&lt;=$D$23)*('Synthèse pointages'!$E$1:$E$29774=G$71)*('Synthèse pointages'!$C$1:$C$29774=$D92)*('Synthèse pointages'!$K$1:$K$29774))</f>
        <v>#VALUE!</v>
      </c>
      <c r="H92" s="82" t="e">
        <f t="array" ref="H92">SUMPRODUCT(('Synthèse pointages'!$A$1:$A$29774&gt;=$D$9)*('Synthèse pointages'!$A$1:$A$29774&lt;=$D$23)*('Synthèse pointages'!$E$1:$E$29774=H$71)*('Synthèse pointages'!$C$1:$C$29774=$D92)*('Synthèse pointages'!$K$1:$K$29774))</f>
        <v>#VALUE!</v>
      </c>
      <c r="I92" s="82" t="e">
        <f t="array" ref="I92">SUMPRODUCT(('Synthèse pointages'!$A$1:$A$29774&gt;=$D$9)*('Synthèse pointages'!$A$1:$A$29774&lt;=$D$23)*('Synthèse pointages'!$E$1:$E$29774=I$71)*('Synthèse pointages'!$C$1:$C$29774=$D92)*('Synthèse pointages'!$K$1:$K$29774))</f>
        <v>#VALUE!</v>
      </c>
      <c r="J92" s="82" t="e">
        <f t="array" ref="J92">SUMPRODUCT(('Synthèse pointages'!$A$1:$A$29774&gt;=$D$9)*('Synthèse pointages'!$A$1:$A$29774&lt;=$D$23)*('Synthèse pointages'!$E$1:$E$29774=J$71)*('Synthèse pointages'!$C$1:$C$29774=$D92)*('Synthèse pointages'!$K$1:$K$29774))</f>
        <v>#VALUE!</v>
      </c>
      <c r="K92" s="79" t="e">
        <f t="array" ref="K92">SUMPRODUCT(('Synthèse pointages'!$A$1:$A$29774&gt;=$D$9)*('Synthèse pointages'!$A$1:$A$29774&lt;=$D$23)*('Synthèse pointages'!$E$1:$E$29774=K$71)*('Synthèse pointages'!$C$1:$C$29774=$D92)*('Synthèse pointages'!$K$1:$K$29774))</f>
        <v>#VALUE!</v>
      </c>
      <c r="L92" s="83" t="e">
        <f t="array" ref="L92">SUMPRODUCT(('Synthèse pointages'!$A$1:$A$29774&gt;=$D$9)*('Synthèse pointages'!$A$1:$A$29774&lt;=$D$23)*('Synthèse pointages'!$E$1:$E$29774=L$71)*('Synthèse pointages'!$C$1:$C$29774=$D92)*('Synthèse pointages'!$K$1:$K$29774))</f>
        <v>#VALUE!</v>
      </c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3"/>
    </row>
    <row r="93" spans="2:28" hidden="1" outlineLevel="1" x14ac:dyDescent="0.3">
      <c r="B93" s="58"/>
      <c r="C93" s="78" t="s">
        <v>8</v>
      </c>
      <c r="D93" s="79" t="s">
        <v>69</v>
      </c>
      <c r="E93" s="80" t="e">
        <f t="array" ref="E93">SUMPRODUCT(('Synthèse pointages'!$A$1:$A$29774&gt;=$D$9)*('Synthèse pointages'!$A$1:$A$29774&lt;=$D$23)*('Synthèse pointages'!$C$1:$C$29774=$D93)*('Synthèse pointages'!$K$1:$K$29774))</f>
        <v>#VALUE!</v>
      </c>
      <c r="F93" s="62"/>
      <c r="G93" s="81" t="e">
        <f t="array" ref="G93">SUMPRODUCT(('Synthèse pointages'!$A$1:$A$29774&gt;=$D$9)*('Synthèse pointages'!$A$1:$A$29774&lt;=$D$23)*('Synthèse pointages'!$E$1:$E$29774=G$71)*('Synthèse pointages'!$C$1:$C$29774=$D93)*('Synthèse pointages'!$K$1:$K$29774))</f>
        <v>#VALUE!</v>
      </c>
      <c r="H93" s="82" t="e">
        <f t="array" ref="H93">SUMPRODUCT(('Synthèse pointages'!$A$1:$A$29774&gt;=$D$9)*('Synthèse pointages'!$A$1:$A$29774&lt;=$D$23)*('Synthèse pointages'!$E$1:$E$29774=H$71)*('Synthèse pointages'!$C$1:$C$29774=$D93)*('Synthèse pointages'!$K$1:$K$29774))</f>
        <v>#VALUE!</v>
      </c>
      <c r="I93" s="82" t="e">
        <f t="array" ref="I93">SUMPRODUCT(('Synthèse pointages'!$A$1:$A$29774&gt;=$D$9)*('Synthèse pointages'!$A$1:$A$29774&lt;=$D$23)*('Synthèse pointages'!$E$1:$E$29774=I$71)*('Synthèse pointages'!$C$1:$C$29774=$D93)*('Synthèse pointages'!$K$1:$K$29774))</f>
        <v>#VALUE!</v>
      </c>
      <c r="J93" s="82" t="e">
        <f t="array" ref="J93">SUMPRODUCT(('Synthèse pointages'!$A$1:$A$29774&gt;=$D$9)*('Synthèse pointages'!$A$1:$A$29774&lt;=$D$23)*('Synthèse pointages'!$E$1:$E$29774=J$71)*('Synthèse pointages'!$C$1:$C$29774=$D93)*('Synthèse pointages'!$K$1:$K$29774))</f>
        <v>#VALUE!</v>
      </c>
      <c r="K93" s="79" t="e">
        <f t="array" ref="K93">SUMPRODUCT(('Synthèse pointages'!$A$1:$A$29774&gt;=$D$9)*('Synthèse pointages'!$A$1:$A$29774&lt;=$D$23)*('Synthèse pointages'!$E$1:$E$29774=K$71)*('Synthèse pointages'!$C$1:$C$29774=$D93)*('Synthèse pointages'!$K$1:$K$29774))</f>
        <v>#VALUE!</v>
      </c>
      <c r="L93" s="83" t="e">
        <f t="array" ref="L93">SUMPRODUCT(('Synthèse pointages'!$A$1:$A$29774&gt;=$D$9)*('Synthèse pointages'!$A$1:$A$29774&lt;=$D$23)*('Synthèse pointages'!$E$1:$E$29774=L$71)*('Synthèse pointages'!$C$1:$C$29774=$D93)*('Synthèse pointages'!$K$1:$K$29774))</f>
        <v>#VALUE!</v>
      </c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3"/>
    </row>
    <row r="94" spans="2:28" hidden="1" outlineLevel="1" x14ac:dyDescent="0.3">
      <c r="B94" s="58"/>
      <c r="C94" s="84" t="s">
        <v>22</v>
      </c>
      <c r="D94" s="85" t="s">
        <v>70</v>
      </c>
      <c r="E94" s="80" t="e">
        <f t="array" ref="E94">SUMPRODUCT(('Synthèse pointages'!$A$1:$A$29774&gt;=$D$9)*('Synthèse pointages'!$A$1:$A$29774&lt;=$D$23)*('Synthèse pointages'!$C$1:$C$29774=$D94)*('Synthèse pointages'!$K$1:$K$29774))</f>
        <v>#VALUE!</v>
      </c>
      <c r="F94" s="62"/>
      <c r="G94" s="81" t="e">
        <f t="array" ref="G94">SUMPRODUCT(('Synthèse pointages'!$A$1:$A$29774&gt;=$D$9)*('Synthèse pointages'!$A$1:$A$29774&lt;=$D$23)*('Synthèse pointages'!$E$1:$E$29774=G$71)*('Synthèse pointages'!$C$1:$C$29774=$D94)*('Synthèse pointages'!$K$1:$K$29774))</f>
        <v>#VALUE!</v>
      </c>
      <c r="H94" s="82" t="e">
        <f t="array" ref="H94">SUMPRODUCT(('Synthèse pointages'!$A$1:$A$29774&gt;=$D$9)*('Synthèse pointages'!$A$1:$A$29774&lt;=$D$23)*('Synthèse pointages'!$E$1:$E$29774=H$71)*('Synthèse pointages'!$C$1:$C$29774=$D94)*('Synthèse pointages'!$K$1:$K$29774))</f>
        <v>#VALUE!</v>
      </c>
      <c r="I94" s="82" t="e">
        <f t="array" ref="I94">SUMPRODUCT(('Synthèse pointages'!$A$1:$A$29774&gt;=$D$9)*('Synthèse pointages'!$A$1:$A$29774&lt;=$D$23)*('Synthèse pointages'!$E$1:$E$29774=I$71)*('Synthèse pointages'!$C$1:$C$29774=$D94)*('Synthèse pointages'!$K$1:$K$29774))</f>
        <v>#VALUE!</v>
      </c>
      <c r="J94" s="82" t="e">
        <f t="array" ref="J94">SUMPRODUCT(('Synthèse pointages'!$A$1:$A$29774&gt;=$D$9)*('Synthèse pointages'!$A$1:$A$29774&lt;=$D$23)*('Synthèse pointages'!$E$1:$E$29774=J$71)*('Synthèse pointages'!$C$1:$C$29774=$D94)*('Synthèse pointages'!$K$1:$K$29774))</f>
        <v>#VALUE!</v>
      </c>
      <c r="K94" s="79" t="e">
        <f t="array" ref="K94">SUMPRODUCT(('Synthèse pointages'!$A$1:$A$29774&gt;=$D$9)*('Synthèse pointages'!$A$1:$A$29774&lt;=$D$23)*('Synthèse pointages'!$E$1:$E$29774=K$71)*('Synthèse pointages'!$C$1:$C$29774=$D94)*('Synthèse pointages'!$K$1:$K$29774))</f>
        <v>#VALUE!</v>
      </c>
      <c r="L94" s="83" t="e">
        <f t="array" ref="L94">SUMPRODUCT(('Synthèse pointages'!$A$1:$A$29774&gt;=$D$9)*('Synthèse pointages'!$A$1:$A$29774&lt;=$D$23)*('Synthèse pointages'!$E$1:$E$29774=L$71)*('Synthèse pointages'!$C$1:$C$29774=$D94)*('Synthèse pointages'!$K$1:$K$29774))</f>
        <v>#VALUE!</v>
      </c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  <c r="AA94" s="62"/>
      <c r="AB94" s="63"/>
    </row>
    <row r="95" spans="2:28" hidden="1" outlineLevel="1" x14ac:dyDescent="0.3">
      <c r="B95" s="58"/>
      <c r="C95" s="84" t="s">
        <v>10</v>
      </c>
      <c r="D95" s="85" t="s">
        <v>71</v>
      </c>
      <c r="E95" s="80" t="e">
        <f t="array" ref="E95">SUMPRODUCT(('Synthèse pointages'!$A$1:$A$29774&gt;=$D$9)*('Synthèse pointages'!$A$1:$A$29774&lt;=$D$23)*('Synthèse pointages'!$C$1:$C$29774=$D95)*('Synthèse pointages'!$K$1:$K$29774))</f>
        <v>#VALUE!</v>
      </c>
      <c r="F95" s="62"/>
      <c r="G95" s="81" t="e">
        <f t="array" ref="G95">SUMPRODUCT(('Synthèse pointages'!$A$1:$A$29774&gt;=$D$9)*('Synthèse pointages'!$A$1:$A$29774&lt;=$D$23)*('Synthèse pointages'!$E$1:$E$29774=G$71)*('Synthèse pointages'!$C$1:$C$29774=$D95)*('Synthèse pointages'!$K$1:$K$29774))</f>
        <v>#VALUE!</v>
      </c>
      <c r="H95" s="82" t="e">
        <f t="array" ref="H95">SUMPRODUCT(('Synthèse pointages'!$A$1:$A$29774&gt;=$D$9)*('Synthèse pointages'!$A$1:$A$29774&lt;=$D$23)*('Synthèse pointages'!$E$1:$E$29774=H$71)*('Synthèse pointages'!$C$1:$C$29774=$D95)*('Synthèse pointages'!$K$1:$K$29774))</f>
        <v>#VALUE!</v>
      </c>
      <c r="I95" s="82" t="e">
        <f t="array" ref="I95">SUMPRODUCT(('Synthèse pointages'!$A$1:$A$29774&gt;=$D$9)*('Synthèse pointages'!$A$1:$A$29774&lt;=$D$23)*('Synthèse pointages'!$E$1:$E$29774=I$71)*('Synthèse pointages'!$C$1:$C$29774=$D95)*('Synthèse pointages'!$K$1:$K$29774))</f>
        <v>#VALUE!</v>
      </c>
      <c r="J95" s="82" t="e">
        <f t="array" ref="J95">SUMPRODUCT(('Synthèse pointages'!$A$1:$A$29774&gt;=$D$9)*('Synthèse pointages'!$A$1:$A$29774&lt;=$D$23)*('Synthèse pointages'!$E$1:$E$29774=J$71)*('Synthèse pointages'!$C$1:$C$29774=$D95)*('Synthèse pointages'!$K$1:$K$29774))</f>
        <v>#VALUE!</v>
      </c>
      <c r="K95" s="79" t="e">
        <f t="array" ref="K95">SUMPRODUCT(('Synthèse pointages'!$A$1:$A$29774&gt;=$D$9)*('Synthèse pointages'!$A$1:$A$29774&lt;=$D$23)*('Synthèse pointages'!$E$1:$E$29774=K$71)*('Synthèse pointages'!$C$1:$C$29774=$D95)*('Synthèse pointages'!$K$1:$K$29774))</f>
        <v>#VALUE!</v>
      </c>
      <c r="L95" s="83" t="e">
        <f t="array" ref="L95">SUMPRODUCT(('Synthèse pointages'!$A$1:$A$29774&gt;=$D$9)*('Synthèse pointages'!$A$1:$A$29774&lt;=$D$23)*('Synthèse pointages'!$E$1:$E$29774=L$71)*('Synthèse pointages'!$C$1:$C$29774=$D95)*('Synthèse pointages'!$K$1:$K$29774))</f>
        <v>#VALUE!</v>
      </c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3"/>
    </row>
    <row r="96" spans="2:28" hidden="1" outlineLevel="1" x14ac:dyDescent="0.3">
      <c r="B96" s="58"/>
      <c r="C96" s="33" t="s">
        <v>23</v>
      </c>
      <c r="D96" s="34" t="s">
        <v>72</v>
      </c>
      <c r="E96" s="16" t="e">
        <f t="array" ref="E96">SUMPRODUCT(('Synthèse pointages'!$A$1:$A$29774&gt;=$D$9)*('Synthèse pointages'!$A$1:$A$29774&lt;=$D$23)*('Synthèse pointages'!$C$1:$C$29774=$D96)*('Synthèse pointages'!$K$1:$K$29774))</f>
        <v>#VALUE!</v>
      </c>
      <c r="F96" s="62"/>
      <c r="G96" s="21" t="e">
        <f t="array" ref="G96">SUMPRODUCT(('Synthèse pointages'!$A$1:$A$29774&gt;=$D$9)*('Synthèse pointages'!$A$1:$A$29774&lt;=$D$23)*('Synthèse pointages'!$E$1:$E$29774=G$71)*('Synthèse pointages'!$C$1:$C$29774=$D96)*('Synthèse pointages'!$K$1:$K$29774))</f>
        <v>#VALUE!</v>
      </c>
      <c r="H96" s="2" t="e">
        <f t="array" ref="H96">SUMPRODUCT(('Synthèse pointages'!$A$1:$A$29774&gt;=$D$9)*('Synthèse pointages'!$A$1:$A$29774&lt;=$D$23)*('Synthèse pointages'!$E$1:$E$29774=H$71)*('Synthèse pointages'!$C$1:$C$29774=$D96)*('Synthèse pointages'!$K$1:$K$29774))</f>
        <v>#VALUE!</v>
      </c>
      <c r="I96" s="2" t="e">
        <f t="array" ref="I96">SUMPRODUCT(('Synthèse pointages'!$A$1:$A$29774&gt;=$D$9)*('Synthèse pointages'!$A$1:$A$29774&lt;=$D$23)*('Synthèse pointages'!$E$1:$E$29774=I$71)*('Synthèse pointages'!$C$1:$C$29774=$D96)*('Synthèse pointages'!$K$1:$K$29774))</f>
        <v>#VALUE!</v>
      </c>
      <c r="J96" s="2" t="e">
        <f t="array" ref="J96">SUMPRODUCT(('Synthèse pointages'!$A$1:$A$29774&gt;=$D$9)*('Synthèse pointages'!$A$1:$A$29774&lt;=$D$23)*('Synthèse pointages'!$E$1:$E$29774=J$71)*('Synthèse pointages'!$C$1:$C$29774=$D96)*('Synthèse pointages'!$K$1:$K$29774))</f>
        <v>#VALUE!</v>
      </c>
      <c r="K96" s="4" t="e">
        <f t="array" ref="K96">SUMPRODUCT(('Synthèse pointages'!$A$1:$A$29774&gt;=$D$9)*('Synthèse pointages'!$A$1:$A$29774&lt;=$D$23)*('Synthèse pointages'!$E$1:$E$29774=K$71)*('Synthèse pointages'!$C$1:$C$29774=$D96)*('Synthèse pointages'!$K$1:$K$29774))</f>
        <v>#VALUE!</v>
      </c>
      <c r="L96" s="9" t="e">
        <f t="array" ref="L96">SUMPRODUCT(('Synthèse pointages'!$A$1:$A$29774&gt;=$D$9)*('Synthèse pointages'!$A$1:$A$29774&lt;=$D$23)*('Synthèse pointages'!$E$1:$E$29774=L$71)*('Synthèse pointages'!$C$1:$C$29774=$D96)*('Synthèse pointages'!$K$1:$K$29774))</f>
        <v>#VALUE!</v>
      </c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3"/>
    </row>
    <row r="97" spans="2:28" hidden="1" outlineLevel="1" x14ac:dyDescent="0.3">
      <c r="B97" s="58"/>
      <c r="C97" s="84" t="s">
        <v>24</v>
      </c>
      <c r="D97" s="85" t="s">
        <v>73</v>
      </c>
      <c r="E97" s="80" t="e">
        <f t="array" ref="E97">SUMPRODUCT(('Synthèse pointages'!$A$1:$A$29774&gt;=$D$9)*('Synthèse pointages'!$A$1:$A$29774&lt;=$D$23)*('Synthèse pointages'!$C$1:$C$29774=$D97)*('Synthèse pointages'!$K$1:$K$29774))</f>
        <v>#VALUE!</v>
      </c>
      <c r="F97" s="62"/>
      <c r="G97" s="81" t="e">
        <f t="array" ref="G97">SUMPRODUCT(('Synthèse pointages'!$A$1:$A$29774&gt;=$D$9)*('Synthèse pointages'!$A$1:$A$29774&lt;=$D$23)*('Synthèse pointages'!$E$1:$E$29774=G$71)*('Synthèse pointages'!$C$1:$C$29774=$D97)*('Synthèse pointages'!$K$1:$K$29774))</f>
        <v>#VALUE!</v>
      </c>
      <c r="H97" s="82" t="e">
        <f t="array" ref="H97">SUMPRODUCT(('Synthèse pointages'!$A$1:$A$29774&gt;=$D$9)*('Synthèse pointages'!$A$1:$A$29774&lt;=$D$23)*('Synthèse pointages'!$E$1:$E$29774=H$71)*('Synthèse pointages'!$C$1:$C$29774=$D97)*('Synthèse pointages'!$K$1:$K$29774))</f>
        <v>#VALUE!</v>
      </c>
      <c r="I97" s="82" t="e">
        <f t="array" ref="I97">SUMPRODUCT(('Synthèse pointages'!$A$1:$A$29774&gt;=$D$9)*('Synthèse pointages'!$A$1:$A$29774&lt;=$D$23)*('Synthèse pointages'!$E$1:$E$29774=I$71)*('Synthèse pointages'!$C$1:$C$29774=$D97)*('Synthèse pointages'!$K$1:$K$29774))</f>
        <v>#VALUE!</v>
      </c>
      <c r="J97" s="82" t="e">
        <f t="array" ref="J97">SUMPRODUCT(('Synthèse pointages'!$A$1:$A$29774&gt;=$D$9)*('Synthèse pointages'!$A$1:$A$29774&lt;=$D$23)*('Synthèse pointages'!$E$1:$E$29774=J$71)*('Synthèse pointages'!$C$1:$C$29774=$D97)*('Synthèse pointages'!$K$1:$K$29774))</f>
        <v>#VALUE!</v>
      </c>
      <c r="K97" s="79" t="e">
        <f t="array" ref="K97">SUMPRODUCT(('Synthèse pointages'!$A$1:$A$29774&gt;=$D$9)*('Synthèse pointages'!$A$1:$A$29774&lt;=$D$23)*('Synthèse pointages'!$E$1:$E$29774=K$71)*('Synthèse pointages'!$C$1:$C$29774=$D97)*('Synthèse pointages'!$K$1:$K$29774))</f>
        <v>#VALUE!</v>
      </c>
      <c r="L97" s="83" t="e">
        <f t="array" ref="L97">SUMPRODUCT(('Synthèse pointages'!$A$1:$A$29774&gt;=$D$9)*('Synthèse pointages'!$A$1:$A$29774&lt;=$D$23)*('Synthèse pointages'!$E$1:$E$29774=L$71)*('Synthèse pointages'!$C$1:$C$29774=$D97)*('Synthèse pointages'!$K$1:$K$29774))</f>
        <v>#VALUE!</v>
      </c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  <c r="AA97" s="62"/>
      <c r="AB97" s="63"/>
    </row>
    <row r="98" spans="2:28" ht="15" hidden="1" outlineLevel="1" thickBot="1" x14ac:dyDescent="0.35">
      <c r="B98" s="58"/>
      <c r="C98" s="86" t="s">
        <v>25</v>
      </c>
      <c r="D98" s="87" t="s">
        <v>74</v>
      </c>
      <c r="E98" s="88" t="e">
        <f t="array" ref="E98">SUMPRODUCT(('Synthèse pointages'!$A$1:$A$29774&gt;=$D$9)*('Synthèse pointages'!$A$1:$A$29774&lt;=$D$23)*('Synthèse pointages'!$C$1:$C$29774=$D98)*('Synthèse pointages'!$K$1:$K$29774))</f>
        <v>#VALUE!</v>
      </c>
      <c r="F98" s="62"/>
      <c r="G98" s="89" t="e">
        <f t="array" ref="G98">SUMPRODUCT(('Synthèse pointages'!$A$1:$A$29774&gt;=$D$9)*('Synthèse pointages'!$A$1:$A$29774&lt;=$D$23)*('Synthèse pointages'!$E$1:$E$29774=G$71)*('Synthèse pointages'!$C$1:$C$29774=$D98)*('Synthèse pointages'!$K$1:$K$29774))</f>
        <v>#VALUE!</v>
      </c>
      <c r="H98" s="90" t="e">
        <f t="array" ref="H98">SUMPRODUCT(('Synthèse pointages'!$A$1:$A$29774&gt;=$D$9)*('Synthèse pointages'!$A$1:$A$29774&lt;=$D$23)*('Synthèse pointages'!$E$1:$E$29774=H$71)*('Synthèse pointages'!$C$1:$C$29774=$D98)*('Synthèse pointages'!$K$1:$K$29774))</f>
        <v>#VALUE!</v>
      </c>
      <c r="I98" s="90" t="e">
        <f t="array" ref="I98">SUMPRODUCT(('Synthèse pointages'!$A$1:$A$29774&gt;=$D$9)*('Synthèse pointages'!$A$1:$A$29774&lt;=$D$23)*('Synthèse pointages'!$E$1:$E$29774=I$71)*('Synthèse pointages'!$C$1:$C$29774=$D98)*('Synthèse pointages'!$K$1:$K$29774))</f>
        <v>#VALUE!</v>
      </c>
      <c r="J98" s="90" t="e">
        <f t="array" ref="J98">SUMPRODUCT(('Synthèse pointages'!$A$1:$A$29774&gt;=$D$9)*('Synthèse pointages'!$A$1:$A$29774&lt;=$D$23)*('Synthèse pointages'!$E$1:$E$29774=J$71)*('Synthèse pointages'!$C$1:$C$29774=$D98)*('Synthèse pointages'!$K$1:$K$29774))</f>
        <v>#VALUE!</v>
      </c>
      <c r="K98" s="87" t="e">
        <f t="array" ref="K98">SUMPRODUCT(('Synthèse pointages'!$A$1:$A$29774&gt;=$D$9)*('Synthèse pointages'!$A$1:$A$29774&lt;=$D$23)*('Synthèse pointages'!$E$1:$E$29774=K$71)*('Synthèse pointages'!$C$1:$C$29774=$D98)*('Synthèse pointages'!$K$1:$K$29774))</f>
        <v>#VALUE!</v>
      </c>
      <c r="L98" s="91" t="e">
        <f t="array" ref="L98">SUMPRODUCT(('Synthèse pointages'!$A$1:$A$29774&gt;=$D$9)*('Synthèse pointages'!$A$1:$A$29774&lt;=$D$23)*('Synthèse pointages'!$E$1:$E$29774=L$71)*('Synthèse pointages'!$C$1:$C$29774=$D98)*('Synthèse pointages'!$K$1:$K$29774))</f>
        <v>#VALUE!</v>
      </c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  <c r="AA98" s="62"/>
      <c r="AB98" s="63"/>
    </row>
    <row r="99" spans="2:28" ht="15" collapsed="1" thickBot="1" x14ac:dyDescent="0.35">
      <c r="B99" s="59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1"/>
    </row>
    <row r="100" spans="2:28" ht="30" customHeight="1" thickTop="1" thickBot="1" x14ac:dyDescent="0.35"/>
    <row r="101" spans="2:28" ht="19.2" thickTop="1" thickBot="1" x14ac:dyDescent="0.35">
      <c r="B101" s="57"/>
      <c r="C101" s="51" t="s">
        <v>122</v>
      </c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69"/>
      <c r="AA101" s="70"/>
      <c r="AB101" s="66"/>
    </row>
    <row r="102" spans="2:28" ht="15.6" thickTop="1" thickBot="1" x14ac:dyDescent="0.35">
      <c r="B102" s="58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3"/>
    </row>
    <row r="103" spans="2:28" ht="15" thickTop="1" x14ac:dyDescent="0.3">
      <c r="B103" s="58"/>
      <c r="C103" s="62"/>
      <c r="D103" s="62"/>
      <c r="E103" s="114" t="s">
        <v>96</v>
      </c>
      <c r="F103" s="62"/>
      <c r="G103" s="18" t="s">
        <v>114</v>
      </c>
      <c r="H103" s="19" t="s">
        <v>114</v>
      </c>
      <c r="I103" s="19" t="s">
        <v>114</v>
      </c>
      <c r="J103" s="19" t="s">
        <v>114</v>
      </c>
      <c r="K103" s="31" t="s">
        <v>114</v>
      </c>
      <c r="L103" s="20" t="s">
        <v>114</v>
      </c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  <c r="AA103" s="62"/>
      <c r="AB103" s="63"/>
    </row>
    <row r="104" spans="2:28" ht="15" thickBot="1" x14ac:dyDescent="0.35">
      <c r="B104" s="58"/>
      <c r="C104" s="62"/>
      <c r="D104" s="62"/>
      <c r="E104" s="115"/>
      <c r="F104" s="62"/>
      <c r="G104" s="35" t="s">
        <v>130</v>
      </c>
      <c r="H104" s="11" t="s">
        <v>131</v>
      </c>
      <c r="I104" s="11"/>
      <c r="J104" s="11"/>
      <c r="K104" s="14"/>
      <c r="L104" s="25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62"/>
      <c r="AA104" s="62"/>
      <c r="AB104" s="63"/>
    </row>
    <row r="105" spans="2:28" ht="15.6" thickTop="1" thickBot="1" x14ac:dyDescent="0.35">
      <c r="B105" s="58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3"/>
    </row>
    <row r="106" spans="2:28" ht="16.8" thickTop="1" thickBot="1" x14ac:dyDescent="0.35">
      <c r="B106" s="58"/>
      <c r="C106" s="116" t="s">
        <v>106</v>
      </c>
      <c r="D106" s="116"/>
      <c r="E106" s="27" t="e">
        <f>E109/E108</f>
        <v>#VALUE!</v>
      </c>
      <c r="F106" s="64"/>
      <c r="G106" s="28" t="e">
        <f>G109/G108</f>
        <v>#VALUE!</v>
      </c>
      <c r="H106" s="29" t="e">
        <f>H109/H108</f>
        <v>#VALUE!</v>
      </c>
      <c r="I106" s="29" t="e">
        <f t="shared" ref="I106:K106" si="2">I109/I108</f>
        <v>#VALUE!</v>
      </c>
      <c r="J106" s="29" t="e">
        <f t="shared" si="2"/>
        <v>#VALUE!</v>
      </c>
      <c r="K106" s="29" t="e">
        <f t="shared" si="2"/>
        <v>#VALUE!</v>
      </c>
      <c r="L106" s="30" t="e">
        <f>L109/L108</f>
        <v>#VALUE!</v>
      </c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62"/>
      <c r="AA106" s="62"/>
      <c r="AB106" s="63"/>
    </row>
    <row r="107" spans="2:28" ht="15.6" thickTop="1" thickBot="1" x14ac:dyDescent="0.35">
      <c r="B107" s="58"/>
      <c r="C107" s="62"/>
      <c r="D107" s="62"/>
      <c r="E107" s="100" t="e">
        <f>1-E106</f>
        <v>#VALUE!</v>
      </c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3"/>
    </row>
    <row r="108" spans="2:28" ht="15" thickTop="1" x14ac:dyDescent="0.3">
      <c r="B108" s="58"/>
      <c r="C108" s="117" t="s">
        <v>107</v>
      </c>
      <c r="D108" s="117"/>
      <c r="E108" s="15" t="e">
        <f t="array" ref="E108">SUMPRODUCT(('Synthèse pointages'!$A$1:$A$29774&gt;=$D$9)*('Synthèse pointages'!$A$1:$A$29774&lt;=$D$23)*(RIGHT('Synthèse pointages'!$C$1:$C$29774,2)="67")*('Synthèse pointages'!$K$1:$K$29774))</f>
        <v>#VALUE!</v>
      </c>
      <c r="F108" s="62"/>
      <c r="G108" s="26" t="e">
        <f t="array" ref="G108">SUMPRODUCT(('Synthèse pointages'!$A$1:$A$29774&gt;=$D$9)*('Synthèse pointages'!$A$1:$A$29774&lt;=$D$23)*(RIGHT('Synthèse pointages'!$C$1:$C$29774,2)="67")*('Synthèse pointages'!$E$1:$E$29774=G$204)*('Synthèse pointages'!$K$1:$K$29774))</f>
        <v>#VALUE!</v>
      </c>
      <c r="H108" s="6" t="e">
        <f t="array" ref="H108">SUMPRODUCT(('Synthèse pointages'!$A$1:$A$29774&gt;=$D$9)*('Synthèse pointages'!$A$1:$A$29774&lt;=$D$23)*(RIGHT('Synthèse pointages'!$C$1:$C$29774,2)="67")*('Synthèse pointages'!$E$1:$E$29774=H$204)*('Synthèse pointages'!$K$1:$K$29774))</f>
        <v>#VALUE!</v>
      </c>
      <c r="I108" s="6" t="e">
        <f t="array" ref="I108">SUMPRODUCT(('Synthèse pointages'!$A$1:$A$29774&gt;=$D$9)*('Synthèse pointages'!$A$1:$A$29774&lt;=$D$23)*(RIGHT('Synthèse pointages'!$C$1:$C$29774,2)="67")*('Synthèse pointages'!$E$1:$E$29774=I$204)*('Synthèse pointages'!$K$1:$K$29774))</f>
        <v>#VALUE!</v>
      </c>
      <c r="J108" s="6" t="e">
        <f t="array" ref="J108">SUMPRODUCT(('Synthèse pointages'!$A$1:$A$29774&gt;=$D$9)*('Synthèse pointages'!$A$1:$A$29774&lt;=$D$23)*(RIGHT('Synthèse pointages'!$C$1:$C$29774,2)="67")*('Synthèse pointages'!$E$1:$E$29774=J$204)*('Synthèse pointages'!$K$1:$K$29774))</f>
        <v>#VALUE!</v>
      </c>
      <c r="K108" s="6" t="e">
        <f t="array" ref="K108">SUMPRODUCT(('Synthèse pointages'!$A$1:$A$29774&gt;=$D$9)*('Synthèse pointages'!$A$1:$A$29774&lt;=$D$23)*(RIGHT('Synthèse pointages'!$C$1:$C$29774,2)="67")*('Synthèse pointages'!$E$1:$E$29774=K$204)*('Synthèse pointages'!$K$1:$K$29774))</f>
        <v>#VALUE!</v>
      </c>
      <c r="L108" s="7" t="e">
        <f t="array" ref="L108">SUMPRODUCT(('Synthèse pointages'!$A$1:$A$29774&gt;=$D$9)*('Synthèse pointages'!$A$1:$A$29774&lt;=$D$23)*(RIGHT('Synthèse pointages'!$C$1:$C$29774,2)="67")*('Synthèse pointages'!$E$1:$E$29774=L$204)*('Synthèse pointages'!$K$1:$K$29774))</f>
        <v>#VALUE!</v>
      </c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  <c r="AA108" s="62"/>
      <c r="AB108" s="63"/>
    </row>
    <row r="109" spans="2:28" ht="15" thickBot="1" x14ac:dyDescent="0.35">
      <c r="B109" s="58"/>
      <c r="C109" s="118" t="s">
        <v>108</v>
      </c>
      <c r="D109" s="118"/>
      <c r="E109" s="17" t="e">
        <f>E108-SUM(E112:E115,E118:E119,E123:E124,E129)</f>
        <v>#VALUE!</v>
      </c>
      <c r="F109" s="62"/>
      <c r="G109" s="22" t="e">
        <f t="shared" ref="G109:L109" si="3">G108-SUM(G112:G115,G118:G119,G123:G124,G129)</f>
        <v>#VALUE!</v>
      </c>
      <c r="H109" s="23" t="e">
        <f t="shared" si="3"/>
        <v>#VALUE!</v>
      </c>
      <c r="I109" s="23" t="e">
        <f t="shared" si="3"/>
        <v>#VALUE!</v>
      </c>
      <c r="J109" s="23" t="e">
        <f t="shared" si="3"/>
        <v>#VALUE!</v>
      </c>
      <c r="K109" s="23" t="e">
        <f t="shared" si="3"/>
        <v>#VALUE!</v>
      </c>
      <c r="L109" s="12" t="e">
        <f t="shared" si="3"/>
        <v>#VALUE!</v>
      </c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3"/>
    </row>
    <row r="110" spans="2:28" ht="15" thickTop="1" x14ac:dyDescent="0.3">
      <c r="B110" s="58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  <c r="AA110" s="62"/>
      <c r="AB110" s="63"/>
    </row>
    <row r="111" spans="2:28" ht="15" hidden="1" outlineLevel="1" thickBot="1" x14ac:dyDescent="0.35">
      <c r="B111" s="58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3"/>
    </row>
    <row r="112" spans="2:28" ht="15" hidden="1" outlineLevel="1" thickTop="1" x14ac:dyDescent="0.3">
      <c r="B112" s="58"/>
      <c r="C112" s="38" t="s">
        <v>104</v>
      </c>
      <c r="D112" s="39" t="s">
        <v>105</v>
      </c>
      <c r="E112" s="15" t="e">
        <f t="array" ref="E112">SUMPRODUCT(('Synthèse pointages'!$A$1:$A$29774&gt;=$D$9)*('Synthèse pointages'!$A$1:$A$29774&lt;=$D$23)*(RIGHT('Synthèse pointages'!$C$1:$C$29774,2)="67")*('Synthèse pointages'!$M$1:$M$29774))</f>
        <v>#VALUE!</v>
      </c>
      <c r="F112" s="62"/>
      <c r="G112" s="26" t="e">
        <f>SUMPRODUCT(('Synthèse pointages'!$A$1:$A$29774&gt;=$D$9)*('Synthèse pointages'!$A$1:$A$29774&lt;=$D$23)*('Synthèse pointages'!$E$1:$E$29774=G$204)*(RIGHT('Synthèse pointages'!$C$1:$C$29774,2)="67")*('Synthèse pointages'!$M$1:$M$29774))</f>
        <v>#VALUE!</v>
      </c>
      <c r="H112" s="6" t="e">
        <f>SUMPRODUCT(('Synthèse pointages'!$A$1:$A$29774&gt;=$D$9)*('Synthèse pointages'!$A$1:$A$29774&lt;=$D$23)*('Synthèse pointages'!$E$1:$E$29774=H$204)*(RIGHT('Synthèse pointages'!$C$1:$C$29774,2)="67")*('Synthèse pointages'!$M$1:$M$29774))</f>
        <v>#VALUE!</v>
      </c>
      <c r="I112" s="6" t="e">
        <f>SUMPRODUCT(('Synthèse pointages'!$A$1:$A$29774&gt;=$D$9)*('Synthèse pointages'!$A$1:$A$29774&lt;=$D$23)*('Synthèse pointages'!$E$1:$E$29774=I$204)*(RIGHT('Synthèse pointages'!$C$1:$C$29774,2)="67")*('Synthèse pointages'!$M$1:$M$29774))</f>
        <v>#VALUE!</v>
      </c>
      <c r="J112" s="6" t="e">
        <f>SUMPRODUCT(('Synthèse pointages'!$A$1:$A$29774&gt;=$D$9)*('Synthèse pointages'!$A$1:$A$29774&lt;=$D$23)*('Synthèse pointages'!$E$1:$E$29774=J$204)*(RIGHT('Synthèse pointages'!$C$1:$C$29774,2)="67")*('Synthèse pointages'!$M$1:$M$29774))</f>
        <v>#VALUE!</v>
      </c>
      <c r="K112" s="6" t="e">
        <f>SUMPRODUCT(('Synthèse pointages'!$A$1:$A$29774&gt;=$D$9)*('Synthèse pointages'!$A$1:$A$29774&lt;=$D$23)*('Synthèse pointages'!$E$1:$E$29774=K$204)*(RIGHT('Synthèse pointages'!$C$1:$C$29774,2)="67")*('Synthèse pointages'!$M$1:$M$29774))</f>
        <v>#VALUE!</v>
      </c>
      <c r="L112" s="7" t="e">
        <f>SUMPRODUCT(('Synthèse pointages'!$A$1:$A$29774&gt;=$D$9)*('Synthèse pointages'!$A$1:$A$29774&lt;=$D$23)*('Synthèse pointages'!$E$1:$E$29774=L$204)*(RIGHT('Synthèse pointages'!$C$1:$C$29774,2)="67")*('Synthèse pointages'!$M$1:$M$29774))</f>
        <v>#VALUE!</v>
      </c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  <c r="AA112" s="62"/>
      <c r="AB112" s="63"/>
    </row>
    <row r="113" spans="2:28" hidden="1" outlineLevel="1" x14ac:dyDescent="0.3">
      <c r="B113" s="58"/>
      <c r="C113" s="32" t="s">
        <v>15</v>
      </c>
      <c r="D113" s="4" t="s">
        <v>75</v>
      </c>
      <c r="E113" s="16" t="e">
        <f t="array" ref="E113">SUMPRODUCT(('Synthèse pointages'!$A$1:$A$29774&gt;=$D$9)*('Synthèse pointages'!$A$1:$A$29774&lt;=$D$23)*('Synthèse pointages'!$C$1:$C$29774=$D113)*('Synthèse pointages'!$K$1:$K$29774))</f>
        <v>#VALUE!</v>
      </c>
      <c r="F113" s="62"/>
      <c r="G113" s="21" t="e">
        <f t="array" ref="G113">SUMPRODUCT(('Synthèse pointages'!$A$1:$A$29774&gt;=$D$9)*('Synthèse pointages'!$A$1:$A$29774&lt;=$D$23)*('Synthèse pointages'!$E$1:$E$29774=G$204)*('Synthèse pointages'!$C$1:$C$29774=$D113)*('Synthèse pointages'!$K$1:$K$29774))</f>
        <v>#VALUE!</v>
      </c>
      <c r="H113" s="2" t="e">
        <f t="array" ref="H113">SUMPRODUCT(('Synthèse pointages'!$A$1:$A$29774&gt;=$D$9)*('Synthèse pointages'!$A$1:$A$29774&lt;=$D$23)*('Synthèse pointages'!$E$1:$E$29774=H$204)*('Synthèse pointages'!$C$1:$C$29774=$D113)*('Synthèse pointages'!$K$1:$K$29774))</f>
        <v>#VALUE!</v>
      </c>
      <c r="I113" s="2" t="e">
        <f t="array" ref="I113">SUMPRODUCT(('Synthèse pointages'!$A$1:$A$29774&gt;=$D$9)*('Synthèse pointages'!$A$1:$A$29774&lt;=$D$23)*('Synthèse pointages'!$E$1:$E$29774=I$204)*('Synthèse pointages'!$C$1:$C$29774=$D113)*('Synthèse pointages'!$K$1:$K$29774))</f>
        <v>#VALUE!</v>
      </c>
      <c r="J113" s="2" t="e">
        <f t="array" ref="J113">SUMPRODUCT(('Synthèse pointages'!$A$1:$A$29774&gt;=$D$9)*('Synthèse pointages'!$A$1:$A$29774&lt;=$D$23)*('Synthèse pointages'!$E$1:$E$29774=J$204)*('Synthèse pointages'!$C$1:$C$29774=$D113)*('Synthèse pointages'!$K$1:$K$29774))</f>
        <v>#VALUE!</v>
      </c>
      <c r="K113" s="2" t="e">
        <f t="array" ref="K113">SUMPRODUCT(('Synthèse pointages'!$A$1:$A$29774&gt;=$D$9)*('Synthèse pointages'!$A$1:$A$29774&lt;=$D$23)*('Synthèse pointages'!$E$1:$E$29774=K$204)*('Synthèse pointages'!$C$1:$C$29774=$D113)*('Synthèse pointages'!$K$1:$K$29774))</f>
        <v>#VALUE!</v>
      </c>
      <c r="L113" s="9" t="e">
        <f t="array" ref="L113">SUMPRODUCT(('Synthèse pointages'!$A$1:$A$29774&gt;=$D$9)*('Synthèse pointages'!$A$1:$A$29774&lt;=$D$23)*('Synthèse pointages'!$E$1:$E$29774=L$204)*('Synthèse pointages'!$C$1:$C$29774=$D113)*('Synthèse pointages'!$K$1:$K$29774))</f>
        <v>#VALUE!</v>
      </c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3"/>
    </row>
    <row r="114" spans="2:28" hidden="1" outlineLevel="1" x14ac:dyDescent="0.3">
      <c r="B114" s="58"/>
      <c r="C114" s="32" t="s">
        <v>16</v>
      </c>
      <c r="D114" s="4" t="s">
        <v>76</v>
      </c>
      <c r="E114" s="16" t="e">
        <f t="array" ref="E114">SUMPRODUCT(('Synthèse pointages'!$A$1:$A$29774&gt;=$D$9)*('Synthèse pointages'!$A$1:$A$29774&lt;=$D$23)*('Synthèse pointages'!$C$1:$C$29774=$D114)*('Synthèse pointages'!$K$1:$K$29774))</f>
        <v>#VALUE!</v>
      </c>
      <c r="F114" s="62"/>
      <c r="G114" s="21" t="e">
        <f t="array" ref="G114">SUMPRODUCT(('Synthèse pointages'!$A$1:$A$29774&gt;=$D$9)*('Synthèse pointages'!$A$1:$A$29774&lt;=$D$23)*('Synthèse pointages'!$E$1:$E$29774=G$204)*('Synthèse pointages'!$C$1:$C$29774=$D114)*('Synthèse pointages'!$K$1:$K$29774))</f>
        <v>#VALUE!</v>
      </c>
      <c r="H114" s="2" t="e">
        <f t="array" ref="H114">SUMPRODUCT(('Synthèse pointages'!$A$1:$A$29774&gt;=$D$9)*('Synthèse pointages'!$A$1:$A$29774&lt;=$D$23)*('Synthèse pointages'!$E$1:$E$29774=H$204)*('Synthèse pointages'!$C$1:$C$29774=$D114)*('Synthèse pointages'!$K$1:$K$29774))</f>
        <v>#VALUE!</v>
      </c>
      <c r="I114" s="2" t="e">
        <f t="array" ref="I114">SUMPRODUCT(('Synthèse pointages'!$A$1:$A$29774&gt;=$D$9)*('Synthèse pointages'!$A$1:$A$29774&lt;=$D$23)*('Synthèse pointages'!$E$1:$E$29774=I$204)*('Synthèse pointages'!$C$1:$C$29774=$D114)*('Synthèse pointages'!$K$1:$K$29774))</f>
        <v>#VALUE!</v>
      </c>
      <c r="J114" s="2" t="e">
        <f t="array" ref="J114">SUMPRODUCT(('Synthèse pointages'!$A$1:$A$29774&gt;=$D$9)*('Synthèse pointages'!$A$1:$A$29774&lt;=$D$23)*('Synthèse pointages'!$E$1:$E$29774=J$204)*('Synthèse pointages'!$C$1:$C$29774=$D114)*('Synthèse pointages'!$K$1:$K$29774))</f>
        <v>#VALUE!</v>
      </c>
      <c r="K114" s="2" t="e">
        <f t="array" ref="K114">SUMPRODUCT(('Synthèse pointages'!$A$1:$A$29774&gt;=$D$9)*('Synthèse pointages'!$A$1:$A$29774&lt;=$D$23)*('Synthèse pointages'!$E$1:$E$29774=K$204)*('Synthèse pointages'!$C$1:$C$29774=$D114)*('Synthèse pointages'!$K$1:$K$29774))</f>
        <v>#VALUE!</v>
      </c>
      <c r="L114" s="9" t="e">
        <f t="array" ref="L114">SUMPRODUCT(('Synthèse pointages'!$A$1:$A$29774&gt;=$D$9)*('Synthèse pointages'!$A$1:$A$29774&lt;=$D$23)*('Synthèse pointages'!$E$1:$E$29774=L$204)*('Synthèse pointages'!$C$1:$C$29774=$D114)*('Synthèse pointages'!$K$1:$K$29774))</f>
        <v>#VALUE!</v>
      </c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  <c r="AB114" s="63"/>
    </row>
    <row r="115" spans="2:28" hidden="1" outlineLevel="1" x14ac:dyDescent="0.3">
      <c r="B115" s="58"/>
      <c r="C115" s="32" t="s">
        <v>1</v>
      </c>
      <c r="D115" s="4" t="s">
        <v>77</v>
      </c>
      <c r="E115" s="16" t="e">
        <f t="array" ref="E115">SUMPRODUCT(('Synthèse pointages'!$A$1:$A$29774&gt;=$D$9)*('Synthèse pointages'!$A$1:$A$29774&lt;=$D$23)*('Synthèse pointages'!$C$1:$C$29774=$D115)*('Synthèse pointages'!$K$1:$K$29774))</f>
        <v>#VALUE!</v>
      </c>
      <c r="F115" s="62"/>
      <c r="G115" s="21" t="e">
        <f t="array" ref="G115">SUMPRODUCT(('Synthèse pointages'!$A$1:$A$29774&gt;=$D$9)*('Synthèse pointages'!$A$1:$A$29774&lt;=$D$23)*('Synthèse pointages'!$E$1:$E$29774=G$204)*('Synthèse pointages'!$C$1:$C$29774=$D115)*('Synthèse pointages'!$K$1:$K$29774))</f>
        <v>#VALUE!</v>
      </c>
      <c r="H115" s="2" t="e">
        <f t="array" ref="H115">SUMPRODUCT(('Synthèse pointages'!$A$1:$A$29774&gt;=$D$9)*('Synthèse pointages'!$A$1:$A$29774&lt;=$D$23)*('Synthèse pointages'!$E$1:$E$29774=H$204)*('Synthèse pointages'!$C$1:$C$29774=$D115)*('Synthèse pointages'!$K$1:$K$29774))</f>
        <v>#VALUE!</v>
      </c>
      <c r="I115" s="2" t="e">
        <f t="array" ref="I115">SUMPRODUCT(('Synthèse pointages'!$A$1:$A$29774&gt;=$D$9)*('Synthèse pointages'!$A$1:$A$29774&lt;=$D$23)*('Synthèse pointages'!$E$1:$E$29774=I$204)*('Synthèse pointages'!$C$1:$C$29774=$D115)*('Synthèse pointages'!$K$1:$K$29774))</f>
        <v>#VALUE!</v>
      </c>
      <c r="J115" s="2" t="e">
        <f t="array" ref="J115">SUMPRODUCT(('Synthèse pointages'!$A$1:$A$29774&gt;=$D$9)*('Synthèse pointages'!$A$1:$A$29774&lt;=$D$23)*('Synthèse pointages'!$E$1:$E$29774=J$204)*('Synthèse pointages'!$C$1:$C$29774=$D115)*('Synthèse pointages'!$K$1:$K$29774))</f>
        <v>#VALUE!</v>
      </c>
      <c r="K115" s="2" t="e">
        <f t="array" ref="K115">SUMPRODUCT(('Synthèse pointages'!$A$1:$A$29774&gt;=$D$9)*('Synthèse pointages'!$A$1:$A$29774&lt;=$D$23)*('Synthèse pointages'!$E$1:$E$29774=K$204)*('Synthèse pointages'!$C$1:$C$29774=$D115)*('Synthèse pointages'!$K$1:$K$29774))</f>
        <v>#VALUE!</v>
      </c>
      <c r="L115" s="9" t="e">
        <f t="array" ref="L115">SUMPRODUCT(('Synthèse pointages'!$A$1:$A$29774&gt;=$D$9)*('Synthèse pointages'!$A$1:$A$29774&lt;=$D$23)*('Synthèse pointages'!$E$1:$E$29774=L$204)*('Synthèse pointages'!$C$1:$C$29774=$D115)*('Synthèse pointages'!$K$1:$K$29774))</f>
        <v>#VALUE!</v>
      </c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3"/>
    </row>
    <row r="116" spans="2:28" hidden="1" outlineLevel="1" x14ac:dyDescent="0.3">
      <c r="B116" s="58"/>
      <c r="C116" s="78" t="s">
        <v>3</v>
      </c>
      <c r="D116" s="79" t="s">
        <v>78</v>
      </c>
      <c r="E116" s="80" t="e">
        <f t="array" ref="E116">SUMPRODUCT(('Synthèse pointages'!$A$1:$A$29774&gt;=$D$9)*('Synthèse pointages'!$A$1:$A$29774&lt;=$D$23)*('Synthèse pointages'!$C$1:$C$29774=$D116)*('Synthèse pointages'!$K$1:$K$29774))</f>
        <v>#VALUE!</v>
      </c>
      <c r="F116" s="62"/>
      <c r="G116" s="81" t="e">
        <f t="array" ref="G116">SUMPRODUCT(('Synthèse pointages'!$A$1:$A$29774&gt;=$D$9)*('Synthèse pointages'!$A$1:$A$29774&lt;=$D$23)*('Synthèse pointages'!$E$1:$E$29774=G$204)*('Synthèse pointages'!$C$1:$C$29774=$D116)*('Synthèse pointages'!$K$1:$K$29774))</f>
        <v>#VALUE!</v>
      </c>
      <c r="H116" s="82" t="e">
        <f t="array" ref="H116">SUMPRODUCT(('Synthèse pointages'!$A$1:$A$29774&gt;=$D$9)*('Synthèse pointages'!$A$1:$A$29774&lt;=$D$23)*('Synthèse pointages'!$E$1:$E$29774=H$204)*('Synthèse pointages'!$C$1:$C$29774=$D116)*('Synthèse pointages'!$K$1:$K$29774))</f>
        <v>#VALUE!</v>
      </c>
      <c r="I116" s="82" t="e">
        <f t="array" ref="I116">SUMPRODUCT(('Synthèse pointages'!$A$1:$A$29774&gt;=$D$9)*('Synthèse pointages'!$A$1:$A$29774&lt;=$D$23)*('Synthèse pointages'!$E$1:$E$29774=I$204)*('Synthèse pointages'!$C$1:$C$29774=$D116)*('Synthèse pointages'!$K$1:$K$29774))</f>
        <v>#VALUE!</v>
      </c>
      <c r="J116" s="82" t="e">
        <f t="array" ref="J116">SUMPRODUCT(('Synthèse pointages'!$A$1:$A$29774&gt;=$D$9)*('Synthèse pointages'!$A$1:$A$29774&lt;=$D$23)*('Synthèse pointages'!$E$1:$E$29774=J$204)*('Synthèse pointages'!$C$1:$C$29774=$D116)*('Synthèse pointages'!$K$1:$K$29774))</f>
        <v>#VALUE!</v>
      </c>
      <c r="K116" s="82" t="e">
        <f t="array" ref="K116">SUMPRODUCT(('Synthèse pointages'!$A$1:$A$29774&gt;=$D$9)*('Synthèse pointages'!$A$1:$A$29774&lt;=$D$23)*('Synthèse pointages'!$E$1:$E$29774=K$204)*('Synthèse pointages'!$C$1:$C$29774=$D116)*('Synthèse pointages'!$K$1:$K$29774))</f>
        <v>#VALUE!</v>
      </c>
      <c r="L116" s="83" t="e">
        <f t="array" ref="L116">SUMPRODUCT(('Synthèse pointages'!$A$1:$A$29774&gt;=$D$9)*('Synthèse pointages'!$A$1:$A$29774&lt;=$D$23)*('Synthèse pointages'!$E$1:$E$29774=L$204)*('Synthèse pointages'!$C$1:$C$29774=$D116)*('Synthèse pointages'!$K$1:$K$29774))</f>
        <v>#VALUE!</v>
      </c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3"/>
    </row>
    <row r="117" spans="2:28" hidden="1" outlineLevel="1" x14ac:dyDescent="0.3">
      <c r="B117" s="58"/>
      <c r="C117" s="78" t="s">
        <v>17</v>
      </c>
      <c r="D117" s="79" t="s">
        <v>79</v>
      </c>
      <c r="E117" s="80" t="e">
        <f t="array" ref="E117">SUMPRODUCT(('Synthèse pointages'!$A$1:$A$29774&gt;=$D$9)*('Synthèse pointages'!$A$1:$A$29774&lt;=$D$23)*('Synthèse pointages'!$C$1:$C$29774=$D117)*('Synthèse pointages'!$K$1:$K$29774))</f>
        <v>#VALUE!</v>
      </c>
      <c r="F117" s="62"/>
      <c r="G117" s="81" t="e">
        <f t="array" ref="G117">SUMPRODUCT(('Synthèse pointages'!$A$1:$A$29774&gt;=$D$9)*('Synthèse pointages'!$A$1:$A$29774&lt;=$D$23)*('Synthèse pointages'!$E$1:$E$29774=G$204)*('Synthèse pointages'!$C$1:$C$29774=$D117)*('Synthèse pointages'!$K$1:$K$29774))</f>
        <v>#VALUE!</v>
      </c>
      <c r="H117" s="82" t="e">
        <f t="array" ref="H117">SUMPRODUCT(('Synthèse pointages'!$A$1:$A$29774&gt;=$D$9)*('Synthèse pointages'!$A$1:$A$29774&lt;=$D$23)*('Synthèse pointages'!$E$1:$E$29774=H$204)*('Synthèse pointages'!$C$1:$C$29774=$D117)*('Synthèse pointages'!$K$1:$K$29774))</f>
        <v>#VALUE!</v>
      </c>
      <c r="I117" s="82" t="e">
        <f t="array" ref="I117">SUMPRODUCT(('Synthèse pointages'!$A$1:$A$29774&gt;=$D$9)*('Synthèse pointages'!$A$1:$A$29774&lt;=$D$23)*('Synthèse pointages'!$E$1:$E$29774=I$204)*('Synthèse pointages'!$C$1:$C$29774=$D117)*('Synthèse pointages'!$K$1:$K$29774))</f>
        <v>#VALUE!</v>
      </c>
      <c r="J117" s="82" t="e">
        <f t="array" ref="J117">SUMPRODUCT(('Synthèse pointages'!$A$1:$A$29774&gt;=$D$9)*('Synthèse pointages'!$A$1:$A$29774&lt;=$D$23)*('Synthèse pointages'!$E$1:$E$29774=J$204)*('Synthèse pointages'!$C$1:$C$29774=$D117)*('Synthèse pointages'!$K$1:$K$29774))</f>
        <v>#VALUE!</v>
      </c>
      <c r="K117" s="82" t="e">
        <f t="array" ref="K117">SUMPRODUCT(('Synthèse pointages'!$A$1:$A$29774&gt;=$D$9)*('Synthèse pointages'!$A$1:$A$29774&lt;=$D$23)*('Synthèse pointages'!$E$1:$E$29774=K$204)*('Synthèse pointages'!$C$1:$C$29774=$D117)*('Synthèse pointages'!$K$1:$K$29774))</f>
        <v>#VALUE!</v>
      </c>
      <c r="L117" s="83" t="e">
        <f t="array" ref="L117">SUMPRODUCT(('Synthèse pointages'!$A$1:$A$29774&gt;=$D$9)*('Synthèse pointages'!$A$1:$A$29774&lt;=$D$23)*('Synthèse pointages'!$E$1:$E$29774=L$204)*('Synthèse pointages'!$C$1:$C$29774=$D117)*('Synthèse pointages'!$K$1:$K$29774))</f>
        <v>#VALUE!</v>
      </c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3"/>
    </row>
    <row r="118" spans="2:28" hidden="1" outlineLevel="1" x14ac:dyDescent="0.3">
      <c r="B118" s="58"/>
      <c r="C118" s="32" t="s">
        <v>18</v>
      </c>
      <c r="D118" s="4" t="s">
        <v>80</v>
      </c>
      <c r="E118" s="16" t="e">
        <f t="array" ref="E118">SUMPRODUCT(('Synthèse pointages'!$A$1:$A$29774&gt;=$D$9)*('Synthèse pointages'!$A$1:$A$29774&lt;=$D$23)*('Synthèse pointages'!$C$1:$C$29774=$D118)*('Synthèse pointages'!$K$1:$K$29774))</f>
        <v>#VALUE!</v>
      </c>
      <c r="F118" s="62"/>
      <c r="G118" s="21" t="e">
        <f t="array" ref="G118">SUMPRODUCT(('Synthèse pointages'!$A$1:$A$29774&gt;=$D$9)*('Synthèse pointages'!$A$1:$A$29774&lt;=$D$23)*('Synthèse pointages'!$E$1:$E$29774=G$204)*('Synthèse pointages'!$C$1:$C$29774=$D118)*('Synthèse pointages'!$K$1:$K$29774))</f>
        <v>#VALUE!</v>
      </c>
      <c r="H118" s="2" t="e">
        <f t="array" ref="H118">SUMPRODUCT(('Synthèse pointages'!$A$1:$A$29774&gt;=$D$9)*('Synthèse pointages'!$A$1:$A$29774&lt;=$D$23)*('Synthèse pointages'!$E$1:$E$29774=H$204)*('Synthèse pointages'!$C$1:$C$29774=$D118)*('Synthèse pointages'!$K$1:$K$29774))</f>
        <v>#VALUE!</v>
      </c>
      <c r="I118" s="2" t="e">
        <f t="array" ref="I118">SUMPRODUCT(('Synthèse pointages'!$A$1:$A$29774&gt;=$D$9)*('Synthèse pointages'!$A$1:$A$29774&lt;=$D$23)*('Synthèse pointages'!$E$1:$E$29774=I$204)*('Synthèse pointages'!$C$1:$C$29774=$D118)*('Synthèse pointages'!$K$1:$K$29774))</f>
        <v>#VALUE!</v>
      </c>
      <c r="J118" s="2" t="e">
        <f t="array" ref="J118">SUMPRODUCT(('Synthèse pointages'!$A$1:$A$29774&gt;=$D$9)*('Synthèse pointages'!$A$1:$A$29774&lt;=$D$23)*('Synthèse pointages'!$E$1:$E$29774=J$204)*('Synthèse pointages'!$C$1:$C$29774=$D118)*('Synthèse pointages'!$K$1:$K$29774))</f>
        <v>#VALUE!</v>
      </c>
      <c r="K118" s="2" t="e">
        <f t="array" ref="K118">SUMPRODUCT(('Synthèse pointages'!$A$1:$A$29774&gt;=$D$9)*('Synthèse pointages'!$A$1:$A$29774&lt;=$D$23)*('Synthèse pointages'!$E$1:$E$29774=K$204)*('Synthèse pointages'!$C$1:$C$29774=$D118)*('Synthèse pointages'!$K$1:$K$29774))</f>
        <v>#VALUE!</v>
      </c>
      <c r="L118" s="9" t="e">
        <f t="array" ref="L118">SUMPRODUCT(('Synthèse pointages'!$A$1:$A$29774&gt;=$D$9)*('Synthèse pointages'!$A$1:$A$29774&lt;=$D$23)*('Synthèse pointages'!$E$1:$E$29774=L$204)*('Synthèse pointages'!$C$1:$C$29774=$D118)*('Synthèse pointages'!$K$1:$K$29774))</f>
        <v>#VALUE!</v>
      </c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  <c r="AB118" s="63"/>
    </row>
    <row r="119" spans="2:28" hidden="1" outlineLevel="1" x14ac:dyDescent="0.3">
      <c r="B119" s="58"/>
      <c r="C119" s="32" t="s">
        <v>19</v>
      </c>
      <c r="D119" s="4" t="s">
        <v>81</v>
      </c>
      <c r="E119" s="16" t="e">
        <f t="array" ref="E119">SUMPRODUCT(('Synthèse pointages'!$A$1:$A$29774&gt;=$D$9)*('Synthèse pointages'!$A$1:$A$29774&lt;=$D$23)*('Synthèse pointages'!$C$1:$C$29774=$D119)*('Synthèse pointages'!$K$1:$K$29774))</f>
        <v>#VALUE!</v>
      </c>
      <c r="F119" s="62"/>
      <c r="G119" s="21" t="e">
        <f t="array" ref="G119">SUMPRODUCT(('Synthèse pointages'!$A$1:$A$29774&gt;=$D$9)*('Synthèse pointages'!$A$1:$A$29774&lt;=$D$23)*('Synthèse pointages'!$E$1:$E$29774=G$204)*('Synthèse pointages'!$C$1:$C$29774=$D119)*('Synthèse pointages'!$K$1:$K$29774))</f>
        <v>#VALUE!</v>
      </c>
      <c r="H119" s="2" t="e">
        <f t="array" ref="H119">SUMPRODUCT(('Synthèse pointages'!$A$1:$A$29774&gt;=$D$9)*('Synthèse pointages'!$A$1:$A$29774&lt;=$D$23)*('Synthèse pointages'!$E$1:$E$29774=H$204)*('Synthèse pointages'!$C$1:$C$29774=$D119)*('Synthèse pointages'!$K$1:$K$29774))</f>
        <v>#VALUE!</v>
      </c>
      <c r="I119" s="2" t="e">
        <f t="array" ref="I119">SUMPRODUCT(('Synthèse pointages'!$A$1:$A$29774&gt;=$D$9)*('Synthèse pointages'!$A$1:$A$29774&lt;=$D$23)*('Synthèse pointages'!$E$1:$E$29774=I$204)*('Synthèse pointages'!$C$1:$C$29774=$D119)*('Synthèse pointages'!$K$1:$K$29774))</f>
        <v>#VALUE!</v>
      </c>
      <c r="J119" s="2" t="e">
        <f t="array" ref="J119">SUMPRODUCT(('Synthèse pointages'!$A$1:$A$29774&gt;=$D$9)*('Synthèse pointages'!$A$1:$A$29774&lt;=$D$23)*('Synthèse pointages'!$E$1:$E$29774=J$204)*('Synthèse pointages'!$C$1:$C$29774=$D119)*('Synthèse pointages'!$K$1:$K$29774))</f>
        <v>#VALUE!</v>
      </c>
      <c r="K119" s="2" t="e">
        <f t="array" ref="K119">SUMPRODUCT(('Synthèse pointages'!$A$1:$A$29774&gt;=$D$9)*('Synthèse pointages'!$A$1:$A$29774&lt;=$D$23)*('Synthèse pointages'!$E$1:$E$29774=K$204)*('Synthèse pointages'!$C$1:$C$29774=$D119)*('Synthèse pointages'!$K$1:$K$29774))</f>
        <v>#VALUE!</v>
      </c>
      <c r="L119" s="9" t="e">
        <f t="array" ref="L119">SUMPRODUCT(('Synthèse pointages'!$A$1:$A$29774&gt;=$D$9)*('Synthèse pointages'!$A$1:$A$29774&lt;=$D$23)*('Synthèse pointages'!$E$1:$E$29774=L$204)*('Synthèse pointages'!$C$1:$C$29774=$D119)*('Synthèse pointages'!$K$1:$K$29774))</f>
        <v>#VALUE!</v>
      </c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3"/>
    </row>
    <row r="120" spans="2:28" hidden="1" outlineLevel="1" x14ac:dyDescent="0.3">
      <c r="B120" s="58"/>
      <c r="C120" s="78" t="s">
        <v>4</v>
      </c>
      <c r="D120" s="79" t="s">
        <v>82</v>
      </c>
      <c r="E120" s="80" t="e">
        <f t="array" ref="E120">SUMPRODUCT(('Synthèse pointages'!$A$1:$A$29774&gt;=$D$9)*('Synthèse pointages'!$A$1:$A$29774&lt;=$D$23)*('Synthèse pointages'!$C$1:$C$29774=$D120)*('Synthèse pointages'!$K$1:$K$29774))</f>
        <v>#VALUE!</v>
      </c>
      <c r="F120" s="62"/>
      <c r="G120" s="81" t="e">
        <f t="array" ref="G120">SUMPRODUCT(('Synthèse pointages'!$A$1:$A$29774&gt;=$D$9)*('Synthèse pointages'!$A$1:$A$29774&lt;=$D$23)*('Synthèse pointages'!$E$1:$E$29774=G$204)*('Synthèse pointages'!$C$1:$C$29774=$D120)*('Synthèse pointages'!$K$1:$K$29774))</f>
        <v>#VALUE!</v>
      </c>
      <c r="H120" s="82" t="e">
        <f t="array" ref="H120">SUMPRODUCT(('Synthèse pointages'!$A$1:$A$29774&gt;=$D$9)*('Synthèse pointages'!$A$1:$A$29774&lt;=$D$23)*('Synthèse pointages'!$E$1:$E$29774=H$204)*('Synthèse pointages'!$C$1:$C$29774=$D120)*('Synthèse pointages'!$K$1:$K$29774))</f>
        <v>#VALUE!</v>
      </c>
      <c r="I120" s="82" t="e">
        <f t="array" ref="I120">SUMPRODUCT(('Synthèse pointages'!$A$1:$A$29774&gt;=$D$9)*('Synthèse pointages'!$A$1:$A$29774&lt;=$D$23)*('Synthèse pointages'!$E$1:$E$29774=I$204)*('Synthèse pointages'!$C$1:$C$29774=$D120)*('Synthèse pointages'!$K$1:$K$29774))</f>
        <v>#VALUE!</v>
      </c>
      <c r="J120" s="82" t="e">
        <f t="array" ref="J120">SUMPRODUCT(('Synthèse pointages'!$A$1:$A$29774&gt;=$D$9)*('Synthèse pointages'!$A$1:$A$29774&lt;=$D$23)*('Synthèse pointages'!$E$1:$E$29774=J$204)*('Synthèse pointages'!$C$1:$C$29774=$D120)*('Synthèse pointages'!$K$1:$K$29774))</f>
        <v>#VALUE!</v>
      </c>
      <c r="K120" s="82" t="e">
        <f t="array" ref="K120">SUMPRODUCT(('Synthèse pointages'!$A$1:$A$29774&gt;=$D$9)*('Synthèse pointages'!$A$1:$A$29774&lt;=$D$23)*('Synthèse pointages'!$E$1:$E$29774=K$204)*('Synthèse pointages'!$C$1:$C$29774=$D120)*('Synthèse pointages'!$K$1:$K$29774))</f>
        <v>#VALUE!</v>
      </c>
      <c r="L120" s="83" t="e">
        <f t="array" ref="L120">SUMPRODUCT(('Synthèse pointages'!$A$1:$A$29774&gt;=$D$9)*('Synthèse pointages'!$A$1:$A$29774&lt;=$D$23)*('Synthèse pointages'!$E$1:$E$29774=L$204)*('Synthèse pointages'!$C$1:$C$29774=$D120)*('Synthèse pointages'!$K$1:$K$29774))</f>
        <v>#VALUE!</v>
      </c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  <c r="AA120" s="62"/>
      <c r="AB120" s="63"/>
    </row>
    <row r="121" spans="2:28" hidden="1" outlineLevel="1" x14ac:dyDescent="0.3">
      <c r="B121" s="58"/>
      <c r="C121" s="78" t="s">
        <v>5</v>
      </c>
      <c r="D121" s="79" t="s">
        <v>83</v>
      </c>
      <c r="E121" s="80" t="e">
        <f t="array" ref="E121">SUMPRODUCT(('Synthèse pointages'!$A$1:$A$29774&gt;=$D$9)*('Synthèse pointages'!$A$1:$A$29774&lt;=$D$23)*('Synthèse pointages'!$C$1:$C$29774=$D121)*('Synthèse pointages'!$K$1:$K$29774))</f>
        <v>#VALUE!</v>
      </c>
      <c r="F121" s="62"/>
      <c r="G121" s="81" t="e">
        <f t="array" ref="G121">SUMPRODUCT(('Synthèse pointages'!$A$1:$A$29774&gt;=$D$9)*('Synthèse pointages'!$A$1:$A$29774&lt;=$D$23)*('Synthèse pointages'!$E$1:$E$29774=G$204)*('Synthèse pointages'!$C$1:$C$29774=$D121)*('Synthèse pointages'!$K$1:$K$29774))</f>
        <v>#VALUE!</v>
      </c>
      <c r="H121" s="82" t="e">
        <f t="array" ref="H121">SUMPRODUCT(('Synthèse pointages'!$A$1:$A$29774&gt;=$D$9)*('Synthèse pointages'!$A$1:$A$29774&lt;=$D$23)*('Synthèse pointages'!$E$1:$E$29774=H$204)*('Synthèse pointages'!$C$1:$C$29774=$D121)*('Synthèse pointages'!$K$1:$K$29774))</f>
        <v>#VALUE!</v>
      </c>
      <c r="I121" s="82" t="e">
        <f t="array" ref="I121">SUMPRODUCT(('Synthèse pointages'!$A$1:$A$29774&gt;=$D$9)*('Synthèse pointages'!$A$1:$A$29774&lt;=$D$23)*('Synthèse pointages'!$E$1:$E$29774=I$204)*('Synthèse pointages'!$C$1:$C$29774=$D121)*('Synthèse pointages'!$K$1:$K$29774))</f>
        <v>#VALUE!</v>
      </c>
      <c r="J121" s="82" t="e">
        <f t="array" ref="J121">SUMPRODUCT(('Synthèse pointages'!$A$1:$A$29774&gt;=$D$9)*('Synthèse pointages'!$A$1:$A$29774&lt;=$D$23)*('Synthèse pointages'!$E$1:$E$29774=J$204)*('Synthèse pointages'!$C$1:$C$29774=$D121)*('Synthèse pointages'!$K$1:$K$29774))</f>
        <v>#VALUE!</v>
      </c>
      <c r="K121" s="82" t="e">
        <f t="array" ref="K121">SUMPRODUCT(('Synthèse pointages'!$A$1:$A$29774&gt;=$D$9)*('Synthèse pointages'!$A$1:$A$29774&lt;=$D$23)*('Synthèse pointages'!$E$1:$E$29774=K$204)*('Synthèse pointages'!$C$1:$C$29774=$D121)*('Synthèse pointages'!$K$1:$K$29774))</f>
        <v>#VALUE!</v>
      </c>
      <c r="L121" s="83" t="e">
        <f t="array" ref="L121">SUMPRODUCT(('Synthèse pointages'!$A$1:$A$29774&gt;=$D$9)*('Synthèse pointages'!$A$1:$A$29774&lt;=$D$23)*('Synthèse pointages'!$E$1:$E$29774=L$204)*('Synthèse pointages'!$C$1:$C$29774=$D121)*('Synthèse pointages'!$K$1:$K$29774))</f>
        <v>#VALUE!</v>
      </c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3"/>
    </row>
    <row r="122" spans="2:28" hidden="1" outlineLevel="1" x14ac:dyDescent="0.3">
      <c r="B122" s="58"/>
      <c r="C122" s="78" t="s">
        <v>6</v>
      </c>
      <c r="D122" s="79" t="s">
        <v>84</v>
      </c>
      <c r="E122" s="80" t="e">
        <f t="array" ref="E122">SUMPRODUCT(('Synthèse pointages'!$A$1:$A$29774&gt;=$D$9)*('Synthèse pointages'!$A$1:$A$29774&lt;=$D$23)*('Synthèse pointages'!$C$1:$C$29774=$D122)*('Synthèse pointages'!$K$1:$K$29774))</f>
        <v>#VALUE!</v>
      </c>
      <c r="F122" s="62"/>
      <c r="G122" s="81" t="e">
        <f t="array" ref="G122">SUMPRODUCT(('Synthèse pointages'!$A$1:$A$29774&gt;=$D$9)*('Synthèse pointages'!$A$1:$A$29774&lt;=$D$23)*('Synthèse pointages'!$E$1:$E$29774=G$204)*('Synthèse pointages'!$C$1:$C$29774=$D122)*('Synthèse pointages'!$K$1:$K$29774))</f>
        <v>#VALUE!</v>
      </c>
      <c r="H122" s="82" t="e">
        <f t="array" ref="H122">SUMPRODUCT(('Synthèse pointages'!$A$1:$A$29774&gt;=$D$9)*('Synthèse pointages'!$A$1:$A$29774&lt;=$D$23)*('Synthèse pointages'!$E$1:$E$29774=H$204)*('Synthèse pointages'!$C$1:$C$29774=$D122)*('Synthèse pointages'!$K$1:$K$29774))</f>
        <v>#VALUE!</v>
      </c>
      <c r="I122" s="82" t="e">
        <f t="array" ref="I122">SUMPRODUCT(('Synthèse pointages'!$A$1:$A$29774&gt;=$D$9)*('Synthèse pointages'!$A$1:$A$29774&lt;=$D$23)*('Synthèse pointages'!$E$1:$E$29774=I$204)*('Synthèse pointages'!$C$1:$C$29774=$D122)*('Synthèse pointages'!$K$1:$K$29774))</f>
        <v>#VALUE!</v>
      </c>
      <c r="J122" s="82" t="e">
        <f t="array" ref="J122">SUMPRODUCT(('Synthèse pointages'!$A$1:$A$29774&gt;=$D$9)*('Synthèse pointages'!$A$1:$A$29774&lt;=$D$23)*('Synthèse pointages'!$E$1:$E$29774=J$204)*('Synthèse pointages'!$C$1:$C$29774=$D122)*('Synthèse pointages'!$K$1:$K$29774))</f>
        <v>#VALUE!</v>
      </c>
      <c r="K122" s="82" t="e">
        <f t="array" ref="K122">SUMPRODUCT(('Synthèse pointages'!$A$1:$A$29774&gt;=$D$9)*('Synthèse pointages'!$A$1:$A$29774&lt;=$D$23)*('Synthèse pointages'!$E$1:$E$29774=K$204)*('Synthèse pointages'!$C$1:$C$29774=$D122)*('Synthèse pointages'!$K$1:$K$29774))</f>
        <v>#VALUE!</v>
      </c>
      <c r="L122" s="83" t="e">
        <f t="array" ref="L122">SUMPRODUCT(('Synthèse pointages'!$A$1:$A$29774&gt;=$D$9)*('Synthèse pointages'!$A$1:$A$29774&lt;=$D$23)*('Synthèse pointages'!$E$1:$E$29774=L$204)*('Synthèse pointages'!$C$1:$C$29774=$D122)*('Synthèse pointages'!$K$1:$K$29774))</f>
        <v>#VALUE!</v>
      </c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  <c r="AA122" s="62"/>
      <c r="AB122" s="63"/>
    </row>
    <row r="123" spans="2:28" hidden="1" outlineLevel="1" x14ac:dyDescent="0.3">
      <c r="B123" s="58"/>
      <c r="C123" s="32" t="s">
        <v>20</v>
      </c>
      <c r="D123" s="4" t="s">
        <v>85</v>
      </c>
      <c r="E123" s="16" t="e">
        <f t="array" ref="E123">SUMPRODUCT(('Synthèse pointages'!$A$1:$A$29774&gt;=$D$9)*('Synthèse pointages'!$A$1:$A$29774&lt;=$D$23)*('Synthèse pointages'!$C$1:$C$29774=$D123)*('Synthèse pointages'!$K$1:$K$29774))</f>
        <v>#VALUE!</v>
      </c>
      <c r="F123" s="62"/>
      <c r="G123" s="21" t="e">
        <f t="array" ref="G123">SUMPRODUCT(('Synthèse pointages'!$A$1:$A$29774&gt;=$D$9)*('Synthèse pointages'!$A$1:$A$29774&lt;=$D$23)*('Synthèse pointages'!$E$1:$E$29774=G$204)*('Synthèse pointages'!$C$1:$C$29774=$D123)*('Synthèse pointages'!$K$1:$K$29774))</f>
        <v>#VALUE!</v>
      </c>
      <c r="H123" s="2" t="e">
        <f t="array" ref="H123">SUMPRODUCT(('Synthèse pointages'!$A$1:$A$29774&gt;=$D$9)*('Synthèse pointages'!$A$1:$A$29774&lt;=$D$23)*('Synthèse pointages'!$E$1:$E$29774=H$204)*('Synthèse pointages'!$C$1:$C$29774=$D123)*('Synthèse pointages'!$K$1:$K$29774))</f>
        <v>#VALUE!</v>
      </c>
      <c r="I123" s="2" t="e">
        <f t="array" ref="I123">SUMPRODUCT(('Synthèse pointages'!$A$1:$A$29774&gt;=$D$9)*('Synthèse pointages'!$A$1:$A$29774&lt;=$D$23)*('Synthèse pointages'!$E$1:$E$29774=I$204)*('Synthèse pointages'!$C$1:$C$29774=$D123)*('Synthèse pointages'!$K$1:$K$29774))</f>
        <v>#VALUE!</v>
      </c>
      <c r="J123" s="2" t="e">
        <f t="array" ref="J123">SUMPRODUCT(('Synthèse pointages'!$A$1:$A$29774&gt;=$D$9)*('Synthèse pointages'!$A$1:$A$29774&lt;=$D$23)*('Synthèse pointages'!$E$1:$E$29774=J$204)*('Synthèse pointages'!$C$1:$C$29774=$D123)*('Synthèse pointages'!$K$1:$K$29774))</f>
        <v>#VALUE!</v>
      </c>
      <c r="K123" s="2" t="e">
        <f t="array" ref="K123">SUMPRODUCT(('Synthèse pointages'!$A$1:$A$29774&gt;=$D$9)*('Synthèse pointages'!$A$1:$A$29774&lt;=$D$23)*('Synthèse pointages'!$E$1:$E$29774=K$204)*('Synthèse pointages'!$C$1:$C$29774=$D123)*('Synthèse pointages'!$K$1:$K$29774))</f>
        <v>#VALUE!</v>
      </c>
      <c r="L123" s="9" t="e">
        <f t="array" ref="L123">SUMPRODUCT(('Synthèse pointages'!$A$1:$A$29774&gt;=$D$9)*('Synthèse pointages'!$A$1:$A$29774&lt;=$D$23)*('Synthèse pointages'!$E$1:$E$29774=L$204)*('Synthèse pointages'!$C$1:$C$29774=$D123)*('Synthèse pointages'!$K$1:$K$29774))</f>
        <v>#VALUE!</v>
      </c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3"/>
    </row>
    <row r="124" spans="2:28" hidden="1" outlineLevel="1" x14ac:dyDescent="0.3">
      <c r="B124" s="58"/>
      <c r="C124" s="32" t="s">
        <v>21</v>
      </c>
      <c r="D124" s="4" t="s">
        <v>86</v>
      </c>
      <c r="E124" s="16" t="e">
        <f t="array" ref="E124">SUMPRODUCT(('Synthèse pointages'!$A$1:$A$29774&gt;=$D$9)*('Synthèse pointages'!$A$1:$A$29774&lt;=$D$23)*('Synthèse pointages'!$C$1:$C$29774=$D124)*('Synthèse pointages'!$K$1:$K$29774))</f>
        <v>#VALUE!</v>
      </c>
      <c r="F124" s="62"/>
      <c r="G124" s="21" t="e">
        <f t="array" ref="G124">SUMPRODUCT(('Synthèse pointages'!$A$1:$A$29774&gt;=$D$9)*('Synthèse pointages'!$A$1:$A$29774&lt;=$D$23)*('Synthèse pointages'!$E$1:$E$29774=G$204)*('Synthèse pointages'!$C$1:$C$29774=$D124)*('Synthèse pointages'!$K$1:$K$29774))</f>
        <v>#VALUE!</v>
      </c>
      <c r="H124" s="2" t="e">
        <f t="array" ref="H124">SUMPRODUCT(('Synthèse pointages'!$A$1:$A$29774&gt;=$D$9)*('Synthèse pointages'!$A$1:$A$29774&lt;=$D$23)*('Synthèse pointages'!$E$1:$E$29774=H$204)*('Synthèse pointages'!$C$1:$C$29774=$D124)*('Synthèse pointages'!$K$1:$K$29774))</f>
        <v>#VALUE!</v>
      </c>
      <c r="I124" s="2" t="e">
        <f t="array" ref="I124">SUMPRODUCT(('Synthèse pointages'!$A$1:$A$29774&gt;=$D$9)*('Synthèse pointages'!$A$1:$A$29774&lt;=$D$23)*('Synthèse pointages'!$E$1:$E$29774=I$204)*('Synthèse pointages'!$C$1:$C$29774=$D124)*('Synthèse pointages'!$K$1:$K$29774))</f>
        <v>#VALUE!</v>
      </c>
      <c r="J124" s="2" t="e">
        <f t="array" ref="J124">SUMPRODUCT(('Synthèse pointages'!$A$1:$A$29774&gt;=$D$9)*('Synthèse pointages'!$A$1:$A$29774&lt;=$D$23)*('Synthèse pointages'!$E$1:$E$29774=J$204)*('Synthèse pointages'!$C$1:$C$29774=$D124)*('Synthèse pointages'!$K$1:$K$29774))</f>
        <v>#VALUE!</v>
      </c>
      <c r="K124" s="2" t="e">
        <f t="array" ref="K124">SUMPRODUCT(('Synthèse pointages'!$A$1:$A$29774&gt;=$D$9)*('Synthèse pointages'!$A$1:$A$29774&lt;=$D$23)*('Synthèse pointages'!$E$1:$E$29774=K$204)*('Synthèse pointages'!$C$1:$C$29774=$D124)*('Synthèse pointages'!$K$1:$K$29774))</f>
        <v>#VALUE!</v>
      </c>
      <c r="L124" s="9" t="e">
        <f t="array" ref="L124">SUMPRODUCT(('Synthèse pointages'!$A$1:$A$29774&gt;=$D$9)*('Synthèse pointages'!$A$1:$A$29774&lt;=$D$23)*('Synthèse pointages'!$E$1:$E$29774=L$204)*('Synthèse pointages'!$C$1:$C$29774=$D124)*('Synthèse pointages'!$K$1:$K$29774))</f>
        <v>#VALUE!</v>
      </c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  <c r="AA124" s="62"/>
      <c r="AB124" s="63"/>
    </row>
    <row r="125" spans="2:28" hidden="1" outlineLevel="1" x14ac:dyDescent="0.3">
      <c r="B125" s="58"/>
      <c r="C125" s="78" t="s">
        <v>7</v>
      </c>
      <c r="D125" s="79" t="s">
        <v>87</v>
      </c>
      <c r="E125" s="80" t="e">
        <f t="array" ref="E125">SUMPRODUCT(('Synthèse pointages'!$A$1:$A$29774&gt;=$D$9)*('Synthèse pointages'!$A$1:$A$29774&lt;=$D$23)*('Synthèse pointages'!$C$1:$C$29774=$D125)*('Synthèse pointages'!$K$1:$K$29774))</f>
        <v>#VALUE!</v>
      </c>
      <c r="F125" s="62"/>
      <c r="G125" s="81" t="e">
        <f t="array" ref="G125">SUMPRODUCT(('Synthèse pointages'!$A$1:$A$29774&gt;=$D$9)*('Synthèse pointages'!$A$1:$A$29774&lt;=$D$23)*('Synthèse pointages'!$E$1:$E$29774=G$204)*('Synthèse pointages'!$C$1:$C$29774=$D125)*('Synthèse pointages'!$K$1:$K$29774))</f>
        <v>#VALUE!</v>
      </c>
      <c r="H125" s="82" t="e">
        <f t="array" ref="H125">SUMPRODUCT(('Synthèse pointages'!$A$1:$A$29774&gt;=$D$9)*('Synthèse pointages'!$A$1:$A$29774&lt;=$D$23)*('Synthèse pointages'!$E$1:$E$29774=H$204)*('Synthèse pointages'!$C$1:$C$29774=$D125)*('Synthèse pointages'!$K$1:$K$29774))</f>
        <v>#VALUE!</v>
      </c>
      <c r="I125" s="82" t="e">
        <f t="array" ref="I125">SUMPRODUCT(('Synthèse pointages'!$A$1:$A$29774&gt;=$D$9)*('Synthèse pointages'!$A$1:$A$29774&lt;=$D$23)*('Synthèse pointages'!$E$1:$E$29774=I$204)*('Synthèse pointages'!$C$1:$C$29774=$D125)*('Synthèse pointages'!$K$1:$K$29774))</f>
        <v>#VALUE!</v>
      </c>
      <c r="J125" s="82" t="e">
        <f t="array" ref="J125">SUMPRODUCT(('Synthèse pointages'!$A$1:$A$29774&gt;=$D$9)*('Synthèse pointages'!$A$1:$A$29774&lt;=$D$23)*('Synthèse pointages'!$E$1:$E$29774=J$204)*('Synthèse pointages'!$C$1:$C$29774=$D125)*('Synthèse pointages'!$K$1:$K$29774))</f>
        <v>#VALUE!</v>
      </c>
      <c r="K125" s="82" t="e">
        <f t="array" ref="K125">SUMPRODUCT(('Synthèse pointages'!$A$1:$A$29774&gt;=$D$9)*('Synthèse pointages'!$A$1:$A$29774&lt;=$D$23)*('Synthèse pointages'!$E$1:$E$29774=K$204)*('Synthèse pointages'!$C$1:$C$29774=$D125)*('Synthèse pointages'!$K$1:$K$29774))</f>
        <v>#VALUE!</v>
      </c>
      <c r="L125" s="83" t="e">
        <f t="array" ref="L125">SUMPRODUCT(('Synthèse pointages'!$A$1:$A$29774&gt;=$D$9)*('Synthèse pointages'!$A$1:$A$29774&lt;=$D$23)*('Synthèse pointages'!$E$1:$E$29774=L$204)*('Synthèse pointages'!$C$1:$C$29774=$D125)*('Synthèse pointages'!$K$1:$K$29774))</f>
        <v>#VALUE!</v>
      </c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3"/>
    </row>
    <row r="126" spans="2:28" hidden="1" outlineLevel="1" x14ac:dyDescent="0.3">
      <c r="B126" s="58"/>
      <c r="C126" s="78" t="s">
        <v>8</v>
      </c>
      <c r="D126" s="79" t="s">
        <v>88</v>
      </c>
      <c r="E126" s="80" t="e">
        <f t="array" ref="E126">SUMPRODUCT(('Synthèse pointages'!$A$1:$A$29774&gt;=$D$9)*('Synthèse pointages'!$A$1:$A$29774&lt;=$D$23)*('Synthèse pointages'!$C$1:$C$29774=$D126)*('Synthèse pointages'!$K$1:$K$29774))</f>
        <v>#VALUE!</v>
      </c>
      <c r="F126" s="62"/>
      <c r="G126" s="81" t="e">
        <f t="array" ref="G126">SUMPRODUCT(('Synthèse pointages'!$A$1:$A$29774&gt;=$D$9)*('Synthèse pointages'!$A$1:$A$29774&lt;=$D$23)*('Synthèse pointages'!$E$1:$E$29774=G$204)*('Synthèse pointages'!$C$1:$C$29774=$D126)*('Synthèse pointages'!$K$1:$K$29774))</f>
        <v>#VALUE!</v>
      </c>
      <c r="H126" s="82" t="e">
        <f t="array" ref="H126">SUMPRODUCT(('Synthèse pointages'!$A$1:$A$29774&gt;=$D$9)*('Synthèse pointages'!$A$1:$A$29774&lt;=$D$23)*('Synthèse pointages'!$E$1:$E$29774=H$204)*('Synthèse pointages'!$C$1:$C$29774=$D126)*('Synthèse pointages'!$K$1:$K$29774))</f>
        <v>#VALUE!</v>
      </c>
      <c r="I126" s="82" t="e">
        <f t="array" ref="I126">SUMPRODUCT(('Synthèse pointages'!$A$1:$A$29774&gt;=$D$9)*('Synthèse pointages'!$A$1:$A$29774&lt;=$D$23)*('Synthèse pointages'!$E$1:$E$29774=I$204)*('Synthèse pointages'!$C$1:$C$29774=$D126)*('Synthèse pointages'!$K$1:$K$29774))</f>
        <v>#VALUE!</v>
      </c>
      <c r="J126" s="82" t="e">
        <f t="array" ref="J126">SUMPRODUCT(('Synthèse pointages'!$A$1:$A$29774&gt;=$D$9)*('Synthèse pointages'!$A$1:$A$29774&lt;=$D$23)*('Synthèse pointages'!$E$1:$E$29774=J$204)*('Synthèse pointages'!$C$1:$C$29774=$D126)*('Synthèse pointages'!$K$1:$K$29774))</f>
        <v>#VALUE!</v>
      </c>
      <c r="K126" s="82" t="e">
        <f t="array" ref="K126">SUMPRODUCT(('Synthèse pointages'!$A$1:$A$29774&gt;=$D$9)*('Synthèse pointages'!$A$1:$A$29774&lt;=$D$23)*('Synthèse pointages'!$E$1:$E$29774=K$204)*('Synthèse pointages'!$C$1:$C$29774=$D126)*('Synthèse pointages'!$K$1:$K$29774))</f>
        <v>#VALUE!</v>
      </c>
      <c r="L126" s="83" t="e">
        <f t="array" ref="L126">SUMPRODUCT(('Synthèse pointages'!$A$1:$A$29774&gt;=$D$9)*('Synthèse pointages'!$A$1:$A$29774&lt;=$D$23)*('Synthèse pointages'!$E$1:$E$29774=L$204)*('Synthèse pointages'!$C$1:$C$29774=$D126)*('Synthèse pointages'!$K$1:$K$29774))</f>
        <v>#VALUE!</v>
      </c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  <c r="AB126" s="63"/>
    </row>
    <row r="127" spans="2:28" hidden="1" outlineLevel="1" x14ac:dyDescent="0.3">
      <c r="B127" s="58"/>
      <c r="C127" s="84" t="s">
        <v>22</v>
      </c>
      <c r="D127" s="85" t="s">
        <v>89</v>
      </c>
      <c r="E127" s="80" t="e">
        <f t="array" ref="E127">SUMPRODUCT(('Synthèse pointages'!$A$1:$A$29774&gt;=$D$9)*('Synthèse pointages'!$A$1:$A$29774&lt;=$D$23)*('Synthèse pointages'!$C$1:$C$29774=$D127)*('Synthèse pointages'!$K$1:$K$29774))</f>
        <v>#VALUE!</v>
      </c>
      <c r="F127" s="62"/>
      <c r="G127" s="81" t="e">
        <f t="array" ref="G127">SUMPRODUCT(('Synthèse pointages'!$A$1:$A$29774&gt;=$D$9)*('Synthèse pointages'!$A$1:$A$29774&lt;=$D$23)*('Synthèse pointages'!$E$1:$E$29774=G$204)*('Synthèse pointages'!$C$1:$C$29774=$D127)*('Synthèse pointages'!$K$1:$K$29774))</f>
        <v>#VALUE!</v>
      </c>
      <c r="H127" s="82" t="e">
        <f t="array" ref="H127">SUMPRODUCT(('Synthèse pointages'!$A$1:$A$29774&gt;=$D$9)*('Synthèse pointages'!$A$1:$A$29774&lt;=$D$23)*('Synthèse pointages'!$E$1:$E$29774=H$204)*('Synthèse pointages'!$C$1:$C$29774=$D127)*('Synthèse pointages'!$K$1:$K$29774))</f>
        <v>#VALUE!</v>
      </c>
      <c r="I127" s="82" t="e">
        <f t="array" ref="I127">SUMPRODUCT(('Synthèse pointages'!$A$1:$A$29774&gt;=$D$9)*('Synthèse pointages'!$A$1:$A$29774&lt;=$D$23)*('Synthèse pointages'!$E$1:$E$29774=I$204)*('Synthèse pointages'!$C$1:$C$29774=$D127)*('Synthèse pointages'!$K$1:$K$29774))</f>
        <v>#VALUE!</v>
      </c>
      <c r="J127" s="82" t="e">
        <f t="array" ref="J127">SUMPRODUCT(('Synthèse pointages'!$A$1:$A$29774&gt;=$D$9)*('Synthèse pointages'!$A$1:$A$29774&lt;=$D$23)*('Synthèse pointages'!$E$1:$E$29774=J$204)*('Synthèse pointages'!$C$1:$C$29774=$D127)*('Synthèse pointages'!$K$1:$K$29774))</f>
        <v>#VALUE!</v>
      </c>
      <c r="K127" s="82" t="e">
        <f t="array" ref="K127">SUMPRODUCT(('Synthèse pointages'!$A$1:$A$29774&gt;=$D$9)*('Synthèse pointages'!$A$1:$A$29774&lt;=$D$23)*('Synthèse pointages'!$E$1:$E$29774=K$204)*('Synthèse pointages'!$C$1:$C$29774=$D127)*('Synthèse pointages'!$K$1:$K$29774))</f>
        <v>#VALUE!</v>
      </c>
      <c r="L127" s="83" t="e">
        <f t="array" ref="L127">SUMPRODUCT(('Synthèse pointages'!$A$1:$A$29774&gt;=$D$9)*('Synthèse pointages'!$A$1:$A$29774&lt;=$D$23)*('Synthèse pointages'!$E$1:$E$29774=L$204)*('Synthèse pointages'!$C$1:$C$29774=$D127)*('Synthèse pointages'!$K$1:$K$29774))</f>
        <v>#VALUE!</v>
      </c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3"/>
    </row>
    <row r="128" spans="2:28" hidden="1" outlineLevel="1" x14ac:dyDescent="0.3">
      <c r="B128" s="58"/>
      <c r="C128" s="84" t="s">
        <v>10</v>
      </c>
      <c r="D128" s="85" t="s">
        <v>90</v>
      </c>
      <c r="E128" s="80" t="e">
        <f t="array" ref="E128">SUMPRODUCT(('Synthèse pointages'!$A$1:$A$29774&gt;=$D$9)*('Synthèse pointages'!$A$1:$A$29774&lt;=$D$23)*('Synthèse pointages'!$C$1:$C$29774=$D128)*('Synthèse pointages'!$K$1:$K$29774))</f>
        <v>#VALUE!</v>
      </c>
      <c r="F128" s="62"/>
      <c r="G128" s="81" t="e">
        <f t="array" ref="G128">SUMPRODUCT(('Synthèse pointages'!$A$1:$A$29774&gt;=$D$9)*('Synthèse pointages'!$A$1:$A$29774&lt;=$D$23)*('Synthèse pointages'!$E$1:$E$29774=G$204)*('Synthèse pointages'!$C$1:$C$29774=$D128)*('Synthèse pointages'!$K$1:$K$29774))</f>
        <v>#VALUE!</v>
      </c>
      <c r="H128" s="82" t="e">
        <f t="array" ref="H128">SUMPRODUCT(('Synthèse pointages'!$A$1:$A$29774&gt;=$D$9)*('Synthèse pointages'!$A$1:$A$29774&lt;=$D$23)*('Synthèse pointages'!$E$1:$E$29774=H$204)*('Synthèse pointages'!$C$1:$C$29774=$D128)*('Synthèse pointages'!$K$1:$K$29774))</f>
        <v>#VALUE!</v>
      </c>
      <c r="I128" s="82" t="e">
        <f t="array" ref="I128">SUMPRODUCT(('Synthèse pointages'!$A$1:$A$29774&gt;=$D$9)*('Synthèse pointages'!$A$1:$A$29774&lt;=$D$23)*('Synthèse pointages'!$E$1:$E$29774=I$204)*('Synthèse pointages'!$C$1:$C$29774=$D128)*('Synthèse pointages'!$K$1:$K$29774))</f>
        <v>#VALUE!</v>
      </c>
      <c r="J128" s="82" t="e">
        <f t="array" ref="J128">SUMPRODUCT(('Synthèse pointages'!$A$1:$A$29774&gt;=$D$9)*('Synthèse pointages'!$A$1:$A$29774&lt;=$D$23)*('Synthèse pointages'!$E$1:$E$29774=J$204)*('Synthèse pointages'!$C$1:$C$29774=$D128)*('Synthèse pointages'!$K$1:$K$29774))</f>
        <v>#VALUE!</v>
      </c>
      <c r="K128" s="82" t="e">
        <f t="array" ref="K128">SUMPRODUCT(('Synthèse pointages'!$A$1:$A$29774&gt;=$D$9)*('Synthèse pointages'!$A$1:$A$29774&lt;=$D$23)*('Synthèse pointages'!$E$1:$E$29774=K$204)*('Synthèse pointages'!$C$1:$C$29774=$D128)*('Synthèse pointages'!$K$1:$K$29774))</f>
        <v>#VALUE!</v>
      </c>
      <c r="L128" s="83" t="e">
        <f t="array" ref="L128">SUMPRODUCT(('Synthèse pointages'!$A$1:$A$29774&gt;=$D$9)*('Synthèse pointages'!$A$1:$A$29774&lt;=$D$23)*('Synthèse pointages'!$E$1:$E$29774=L$204)*('Synthèse pointages'!$C$1:$C$29774=$D128)*('Synthèse pointages'!$K$1:$K$29774))</f>
        <v>#VALUE!</v>
      </c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  <c r="AA128" s="62"/>
      <c r="AB128" s="63"/>
    </row>
    <row r="129" spans="2:28" hidden="1" outlineLevel="1" x14ac:dyDescent="0.3">
      <c r="B129" s="58"/>
      <c r="C129" s="33" t="s">
        <v>23</v>
      </c>
      <c r="D129" s="34" t="s">
        <v>91</v>
      </c>
      <c r="E129" s="16" t="e">
        <f t="array" ref="E129">SUMPRODUCT(('Synthèse pointages'!$A$1:$A$29774&gt;=$D$9)*('Synthèse pointages'!$A$1:$A$29774&lt;=$D$23)*('Synthèse pointages'!$C$1:$C$29774=$D129)*('Synthèse pointages'!$K$1:$K$29774))</f>
        <v>#VALUE!</v>
      </c>
      <c r="F129" s="62"/>
      <c r="G129" s="21" t="e">
        <f t="array" ref="G129">SUMPRODUCT(('Synthèse pointages'!$A$1:$A$29774&gt;=$D$9)*('Synthèse pointages'!$A$1:$A$29774&lt;=$D$23)*('Synthèse pointages'!$E$1:$E$29774=G$204)*('Synthèse pointages'!$C$1:$C$29774=$D129)*('Synthèse pointages'!$K$1:$K$29774))</f>
        <v>#VALUE!</v>
      </c>
      <c r="H129" s="2" t="e">
        <f t="array" ref="H129">SUMPRODUCT(('Synthèse pointages'!$A$1:$A$29774&gt;=$D$9)*('Synthèse pointages'!$A$1:$A$29774&lt;=$D$23)*('Synthèse pointages'!$E$1:$E$29774=H$204)*('Synthèse pointages'!$C$1:$C$29774=$D129)*('Synthèse pointages'!$K$1:$K$29774))</f>
        <v>#VALUE!</v>
      </c>
      <c r="I129" s="2" t="e">
        <f t="array" ref="I129">SUMPRODUCT(('Synthèse pointages'!$A$1:$A$29774&gt;=$D$9)*('Synthèse pointages'!$A$1:$A$29774&lt;=$D$23)*('Synthèse pointages'!$E$1:$E$29774=I$204)*('Synthèse pointages'!$C$1:$C$29774=$D129)*('Synthèse pointages'!$K$1:$K$29774))</f>
        <v>#VALUE!</v>
      </c>
      <c r="J129" s="2" t="e">
        <f t="array" ref="J129">SUMPRODUCT(('Synthèse pointages'!$A$1:$A$29774&gt;=$D$9)*('Synthèse pointages'!$A$1:$A$29774&lt;=$D$23)*('Synthèse pointages'!$E$1:$E$29774=J$204)*('Synthèse pointages'!$C$1:$C$29774=$D129)*('Synthèse pointages'!$K$1:$K$29774))</f>
        <v>#VALUE!</v>
      </c>
      <c r="K129" s="2" t="e">
        <f t="array" ref="K129">SUMPRODUCT(('Synthèse pointages'!$A$1:$A$29774&gt;=$D$9)*('Synthèse pointages'!$A$1:$A$29774&lt;=$D$23)*('Synthèse pointages'!$E$1:$E$29774=K$204)*('Synthèse pointages'!$C$1:$C$29774=$D129)*('Synthèse pointages'!$K$1:$K$29774))</f>
        <v>#VALUE!</v>
      </c>
      <c r="L129" s="9" t="e">
        <f t="array" ref="L129">SUMPRODUCT(('Synthèse pointages'!$A$1:$A$29774&gt;=$D$9)*('Synthèse pointages'!$A$1:$A$29774&lt;=$D$23)*('Synthèse pointages'!$E$1:$E$29774=L$204)*('Synthèse pointages'!$C$1:$C$29774=$D129)*('Synthèse pointages'!$K$1:$K$29774))</f>
        <v>#VALUE!</v>
      </c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3"/>
    </row>
    <row r="130" spans="2:28" hidden="1" outlineLevel="1" x14ac:dyDescent="0.3">
      <c r="B130" s="58"/>
      <c r="C130" s="84" t="s">
        <v>24</v>
      </c>
      <c r="D130" s="85" t="s">
        <v>92</v>
      </c>
      <c r="E130" s="80" t="e">
        <f t="array" ref="E130">SUMPRODUCT(('Synthèse pointages'!$A$1:$A$29774&gt;=$D$9)*('Synthèse pointages'!$A$1:$A$29774&lt;=$D$23)*('Synthèse pointages'!$C$1:$C$29774=$D130)*('Synthèse pointages'!$K$1:$K$29774))</f>
        <v>#VALUE!</v>
      </c>
      <c r="F130" s="62"/>
      <c r="G130" s="81" t="e">
        <f t="array" ref="G130">SUMPRODUCT(('Synthèse pointages'!$A$1:$A$29774&gt;=$D$9)*('Synthèse pointages'!$A$1:$A$29774&lt;=$D$23)*('Synthèse pointages'!$E$1:$E$29774=G$204)*('Synthèse pointages'!$C$1:$C$29774=$D130)*('Synthèse pointages'!$K$1:$K$29774))</f>
        <v>#VALUE!</v>
      </c>
      <c r="H130" s="82" t="e">
        <f t="array" ref="H130">SUMPRODUCT(('Synthèse pointages'!$A$1:$A$29774&gt;=$D$9)*('Synthèse pointages'!$A$1:$A$29774&lt;=$D$23)*('Synthèse pointages'!$E$1:$E$29774=H$204)*('Synthèse pointages'!$C$1:$C$29774=$D130)*('Synthèse pointages'!$K$1:$K$29774))</f>
        <v>#VALUE!</v>
      </c>
      <c r="I130" s="82" t="e">
        <f t="array" ref="I130">SUMPRODUCT(('Synthèse pointages'!$A$1:$A$29774&gt;=$D$9)*('Synthèse pointages'!$A$1:$A$29774&lt;=$D$23)*('Synthèse pointages'!$E$1:$E$29774=I$204)*('Synthèse pointages'!$C$1:$C$29774=$D130)*('Synthèse pointages'!$K$1:$K$29774))</f>
        <v>#VALUE!</v>
      </c>
      <c r="J130" s="82" t="e">
        <f t="array" ref="J130">SUMPRODUCT(('Synthèse pointages'!$A$1:$A$29774&gt;=$D$9)*('Synthèse pointages'!$A$1:$A$29774&lt;=$D$23)*('Synthèse pointages'!$E$1:$E$29774=J$204)*('Synthèse pointages'!$C$1:$C$29774=$D130)*('Synthèse pointages'!$K$1:$K$29774))</f>
        <v>#VALUE!</v>
      </c>
      <c r="K130" s="82" t="e">
        <f t="array" ref="K130">SUMPRODUCT(('Synthèse pointages'!$A$1:$A$29774&gt;=$D$9)*('Synthèse pointages'!$A$1:$A$29774&lt;=$D$23)*('Synthèse pointages'!$E$1:$E$29774=K$204)*('Synthèse pointages'!$C$1:$C$29774=$D130)*('Synthèse pointages'!$K$1:$K$29774))</f>
        <v>#VALUE!</v>
      </c>
      <c r="L130" s="83" t="e">
        <f t="array" ref="L130">SUMPRODUCT(('Synthèse pointages'!$A$1:$A$29774&gt;=$D$9)*('Synthèse pointages'!$A$1:$A$29774&lt;=$D$23)*('Synthèse pointages'!$E$1:$E$29774=L$204)*('Synthèse pointages'!$C$1:$C$29774=$D130)*('Synthèse pointages'!$K$1:$K$29774))</f>
        <v>#VALUE!</v>
      </c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  <c r="AB130" s="63"/>
    </row>
    <row r="131" spans="2:28" ht="15" hidden="1" outlineLevel="1" thickBot="1" x14ac:dyDescent="0.35">
      <c r="B131" s="58"/>
      <c r="C131" s="86" t="s">
        <v>25</v>
      </c>
      <c r="D131" s="87" t="s">
        <v>93</v>
      </c>
      <c r="E131" s="88" t="e">
        <f t="array" ref="E131">SUMPRODUCT(('Synthèse pointages'!$A$1:$A$29774&gt;=$D$9)*('Synthèse pointages'!$A$1:$A$29774&lt;=$D$23)*('Synthèse pointages'!$C$1:$C$29774=$D131)*('Synthèse pointages'!$K$1:$K$29774))</f>
        <v>#VALUE!</v>
      </c>
      <c r="F131" s="62"/>
      <c r="G131" s="89" t="e">
        <f t="array" ref="G131">SUMPRODUCT(('Synthèse pointages'!$A$1:$A$29774&gt;=$D$9)*('Synthèse pointages'!$A$1:$A$29774&lt;=$D$23)*('Synthèse pointages'!$E$1:$E$29774=G$204)*('Synthèse pointages'!$C$1:$C$29774=$D131)*('Synthèse pointages'!$K$1:$K$29774))</f>
        <v>#VALUE!</v>
      </c>
      <c r="H131" s="90" t="e">
        <f t="array" ref="H131">SUMPRODUCT(('Synthèse pointages'!$A$1:$A$29774&gt;=$D$9)*('Synthèse pointages'!$A$1:$A$29774&lt;=$D$23)*('Synthèse pointages'!$E$1:$E$29774=H$204)*('Synthèse pointages'!$C$1:$C$29774=$D131)*('Synthèse pointages'!$K$1:$K$29774))</f>
        <v>#VALUE!</v>
      </c>
      <c r="I131" s="90" t="e">
        <f t="array" ref="I131">SUMPRODUCT(('Synthèse pointages'!$A$1:$A$29774&gt;=$D$9)*('Synthèse pointages'!$A$1:$A$29774&lt;=$D$23)*('Synthèse pointages'!$E$1:$E$29774=I$204)*('Synthèse pointages'!$C$1:$C$29774=$D131)*('Synthèse pointages'!$K$1:$K$29774))</f>
        <v>#VALUE!</v>
      </c>
      <c r="J131" s="90" t="e">
        <f t="array" ref="J131">SUMPRODUCT(('Synthèse pointages'!$A$1:$A$29774&gt;=$D$9)*('Synthèse pointages'!$A$1:$A$29774&lt;=$D$23)*('Synthèse pointages'!$E$1:$E$29774=J$204)*('Synthèse pointages'!$C$1:$C$29774=$D131)*('Synthèse pointages'!$K$1:$K$29774))</f>
        <v>#VALUE!</v>
      </c>
      <c r="K131" s="90" t="e">
        <f t="array" ref="K131">SUMPRODUCT(('Synthèse pointages'!$A$1:$A$29774&gt;=$D$9)*('Synthèse pointages'!$A$1:$A$29774&lt;=$D$23)*('Synthèse pointages'!$E$1:$E$29774=K$204)*('Synthèse pointages'!$C$1:$C$29774=$D131)*('Synthèse pointages'!$K$1:$K$29774))</f>
        <v>#VALUE!</v>
      </c>
      <c r="L131" s="91" t="e">
        <f t="array" ref="L131">SUMPRODUCT(('Synthèse pointages'!$A$1:$A$29774&gt;=$D$9)*('Synthèse pointages'!$A$1:$A$29774&lt;=$D$23)*('Synthèse pointages'!$E$1:$E$29774=L$204)*('Synthèse pointages'!$C$1:$C$29774=$D131)*('Synthèse pointages'!$K$1:$K$29774))</f>
        <v>#VALUE!</v>
      </c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3"/>
    </row>
    <row r="132" spans="2:28" ht="15" collapsed="1" thickBot="1" x14ac:dyDescent="0.35">
      <c r="B132" s="59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60"/>
      <c r="AB132" s="61"/>
    </row>
    <row r="133" spans="2:28" ht="49.95" customHeight="1" thickTop="1" thickBot="1" x14ac:dyDescent="0.35"/>
    <row r="134" spans="2:28" ht="19.2" thickTop="1" thickBot="1" x14ac:dyDescent="0.35">
      <c r="B134" s="57"/>
      <c r="C134" s="49" t="s">
        <v>128</v>
      </c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67"/>
      <c r="AA134" s="68"/>
      <c r="AB134" s="66"/>
    </row>
    <row r="135" spans="2:28" ht="15.6" thickTop="1" thickBot="1" x14ac:dyDescent="0.35">
      <c r="B135" s="58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3"/>
    </row>
    <row r="136" spans="2:28" ht="15" thickTop="1" x14ac:dyDescent="0.3">
      <c r="B136" s="58"/>
      <c r="C136" s="62"/>
      <c r="D136" s="62"/>
      <c r="E136" s="62"/>
      <c r="F136" s="62"/>
      <c r="G136" s="18" t="s">
        <v>97</v>
      </c>
      <c r="H136" s="19" t="s">
        <v>97</v>
      </c>
      <c r="I136" s="19" t="s">
        <v>97</v>
      </c>
      <c r="J136" s="19" t="s">
        <v>97</v>
      </c>
      <c r="K136" s="19" t="s">
        <v>97</v>
      </c>
      <c r="L136" s="19" t="s">
        <v>97</v>
      </c>
      <c r="M136" s="19" t="s">
        <v>97</v>
      </c>
      <c r="N136" s="19" t="s">
        <v>97</v>
      </c>
      <c r="O136" s="19" t="s">
        <v>97</v>
      </c>
      <c r="P136" s="19" t="s">
        <v>97</v>
      </c>
      <c r="Q136" s="19" t="s">
        <v>97</v>
      </c>
      <c r="R136" s="19" t="s">
        <v>97</v>
      </c>
      <c r="S136" s="19" t="s">
        <v>97</v>
      </c>
      <c r="T136" s="19" t="s">
        <v>97</v>
      </c>
      <c r="U136" s="19" t="s">
        <v>97</v>
      </c>
      <c r="V136" s="19" t="s">
        <v>97</v>
      </c>
      <c r="W136" s="19" t="s">
        <v>97</v>
      </c>
      <c r="X136" s="19" t="s">
        <v>97</v>
      </c>
      <c r="Y136" s="19" t="s">
        <v>97</v>
      </c>
      <c r="Z136" s="19" t="s">
        <v>97</v>
      </c>
      <c r="AA136" s="20" t="s">
        <v>97</v>
      </c>
      <c r="AB136" s="63"/>
    </row>
    <row r="137" spans="2:28" ht="15" thickBot="1" x14ac:dyDescent="0.35">
      <c r="B137" s="58"/>
      <c r="C137" s="62"/>
      <c r="D137" s="62"/>
      <c r="E137" s="62"/>
      <c r="F137" s="62"/>
      <c r="G137" s="24">
        <v>1111</v>
      </c>
      <c r="H137" s="11">
        <v>2222</v>
      </c>
      <c r="I137" s="11">
        <v>3333</v>
      </c>
      <c r="J137" s="11">
        <v>4444</v>
      </c>
      <c r="K137" s="11">
        <v>5555</v>
      </c>
      <c r="L137" s="11">
        <v>6666</v>
      </c>
      <c r="M137" s="11">
        <v>7777</v>
      </c>
      <c r="N137" s="11">
        <v>8888</v>
      </c>
      <c r="O137" s="11">
        <v>9999</v>
      </c>
      <c r="P137" s="11">
        <v>1100</v>
      </c>
      <c r="Q137" s="11">
        <v>1200</v>
      </c>
      <c r="R137" s="11">
        <v>1300</v>
      </c>
      <c r="S137" s="11">
        <v>1400</v>
      </c>
      <c r="T137" s="11">
        <v>1500</v>
      </c>
      <c r="U137" s="11">
        <v>1600</v>
      </c>
      <c r="V137" s="11">
        <v>1700</v>
      </c>
      <c r="W137" s="11">
        <v>1800</v>
      </c>
      <c r="X137" s="11">
        <v>1900</v>
      </c>
      <c r="Y137" s="11">
        <v>2000</v>
      </c>
      <c r="Z137" s="11">
        <v>2100</v>
      </c>
      <c r="AA137" s="25">
        <v>2200</v>
      </c>
      <c r="AB137" s="63"/>
    </row>
    <row r="138" spans="2:28" ht="15.6" thickTop="1" thickBot="1" x14ac:dyDescent="0.35">
      <c r="B138" s="58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3"/>
    </row>
    <row r="139" spans="2:28" ht="16.8" thickTop="1" thickBot="1" x14ac:dyDescent="0.35">
      <c r="B139" s="58"/>
      <c r="C139" s="131" t="s">
        <v>127</v>
      </c>
      <c r="D139" s="131"/>
      <c r="E139" s="27" t="e">
        <f>E142/E141</f>
        <v>#VALUE!</v>
      </c>
      <c r="F139" s="62"/>
      <c r="G139" s="28" t="e">
        <f>G142/G141</f>
        <v>#VALUE!</v>
      </c>
      <c r="H139" s="29" t="e">
        <f>H142/H141</f>
        <v>#VALUE!</v>
      </c>
      <c r="I139" s="29" t="e">
        <f t="shared" ref="I139:Z139" si="4">I142/I141</f>
        <v>#VALUE!</v>
      </c>
      <c r="J139" s="29" t="e">
        <f t="shared" si="4"/>
        <v>#VALUE!</v>
      </c>
      <c r="K139" s="29" t="e">
        <f t="shared" si="4"/>
        <v>#VALUE!</v>
      </c>
      <c r="L139" s="29" t="e">
        <f t="shared" si="4"/>
        <v>#VALUE!</v>
      </c>
      <c r="M139" s="29" t="e">
        <f t="shared" si="4"/>
        <v>#VALUE!</v>
      </c>
      <c r="N139" s="29" t="e">
        <f t="shared" si="4"/>
        <v>#VALUE!</v>
      </c>
      <c r="O139" s="29" t="e">
        <f t="shared" si="4"/>
        <v>#VALUE!</v>
      </c>
      <c r="P139" s="29" t="e">
        <f t="shared" si="4"/>
        <v>#VALUE!</v>
      </c>
      <c r="Q139" s="29" t="e">
        <f t="shared" si="4"/>
        <v>#VALUE!</v>
      </c>
      <c r="R139" s="29" t="e">
        <f t="shared" si="4"/>
        <v>#VALUE!</v>
      </c>
      <c r="S139" s="29" t="e">
        <f t="shared" si="4"/>
        <v>#VALUE!</v>
      </c>
      <c r="T139" s="29" t="e">
        <f t="shared" si="4"/>
        <v>#VALUE!</v>
      </c>
      <c r="U139" s="29" t="e">
        <f t="shared" si="4"/>
        <v>#VALUE!</v>
      </c>
      <c r="V139" s="29" t="e">
        <f t="shared" si="4"/>
        <v>#VALUE!</v>
      </c>
      <c r="W139" s="29" t="e">
        <f t="shared" si="4"/>
        <v>#VALUE!</v>
      </c>
      <c r="X139" s="29" t="e">
        <f t="shared" si="4"/>
        <v>#VALUE!</v>
      </c>
      <c r="Y139" s="29" t="e">
        <f t="shared" si="4"/>
        <v>#VALUE!</v>
      </c>
      <c r="Z139" s="29" t="e">
        <f t="shared" si="4"/>
        <v>#VALUE!</v>
      </c>
      <c r="AA139" s="30" t="e">
        <f>AA142/AA141</f>
        <v>#VALUE!</v>
      </c>
      <c r="AB139" s="63"/>
    </row>
    <row r="140" spans="2:28" ht="15.6" thickTop="1" thickBot="1" x14ac:dyDescent="0.35">
      <c r="B140" s="58"/>
      <c r="C140" s="62"/>
      <c r="D140" s="62"/>
      <c r="E140" s="100" t="e">
        <f>1-E139</f>
        <v>#VALUE!</v>
      </c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3"/>
    </row>
    <row r="141" spans="2:28" ht="15" thickTop="1" x14ac:dyDescent="0.3">
      <c r="B141" s="58"/>
      <c r="C141" s="117" t="s">
        <v>107</v>
      </c>
      <c r="D141" s="117"/>
      <c r="E141" s="15" t="e">
        <f>SUMPRODUCT(('Synthèse pointages'!$A$1:$A$29774&gt;=$D$9)*('Synthèse pointages'!$A$1:$A$29774&lt;=$D$23)*('Synthèse pointages'!$K$1:$K$29774))</f>
        <v>#VALUE!</v>
      </c>
      <c r="F141" s="62"/>
      <c r="G141" s="26" t="str">
        <f>IF($D$2&lt;&gt;"DVSTRS","",SUMPRODUCT(('Synthèse pointages'!$A$1:$A$29774&gt;=$D$9)*('Synthèse pointages'!$A$1:$A$29774&lt;=$D$23)*('Synthèse pointages'!$B$1:$B$29774=G$237)*('Synthèse pointages'!$K$1:$K$29774)))</f>
        <v/>
      </c>
      <c r="H141" s="6" t="str">
        <f>IF($D$2&lt;&gt;"DVSTRS","",SUMPRODUCT(('Synthèse pointages'!$A$1:$A$29774&gt;=$D$9)*('Synthèse pointages'!$A$1:$A$29774&lt;=$D$23)*('Synthèse pointages'!$B$1:$B$29774=H$237)*('Synthèse pointages'!$K$1:$K$29774)))</f>
        <v/>
      </c>
      <c r="I141" s="6" t="str">
        <f>IF($D$2&lt;&gt;"DVSTRS","",SUMPRODUCT(('Synthèse pointages'!$A$1:$A$29774&gt;=$D$9)*('Synthèse pointages'!$A$1:$A$29774&lt;=$D$23)*('Synthèse pointages'!$B$1:$B$29774=I$237)*('Synthèse pointages'!$K$1:$K$29774)))</f>
        <v/>
      </c>
      <c r="J141" s="6" t="str">
        <f>IF($D$2&lt;&gt;"DVSTRS","",SUMPRODUCT(('Synthèse pointages'!$A$1:$A$29774&gt;=$D$9)*('Synthèse pointages'!$A$1:$A$29774&lt;=$D$23)*('Synthèse pointages'!$B$1:$B$29774=J$237)*('Synthèse pointages'!$K$1:$K$29774)))</f>
        <v/>
      </c>
      <c r="K141" s="6" t="str">
        <f>IF($D$2&lt;&gt;"DVSTRS","",SUMPRODUCT(('Synthèse pointages'!$A$1:$A$29774&gt;=$D$9)*('Synthèse pointages'!$A$1:$A$29774&lt;=$D$23)*('Synthèse pointages'!$B$1:$B$29774=K$237)*('Synthèse pointages'!$K$1:$K$29774)))</f>
        <v/>
      </c>
      <c r="L141" s="6" t="str">
        <f>IF($D$2&lt;&gt;"DVSTRS","",SUMPRODUCT(('Synthèse pointages'!$A$1:$A$29774&gt;=$D$9)*('Synthèse pointages'!$A$1:$A$29774&lt;=$D$23)*('Synthèse pointages'!$B$1:$B$29774=L$237)*('Synthèse pointages'!$K$1:$K$29774)))</f>
        <v/>
      </c>
      <c r="M141" s="6" t="str">
        <f>IF($D$2&lt;&gt;"DVSTRS","",SUMPRODUCT(('Synthèse pointages'!$A$1:$A$29774&gt;=$D$9)*('Synthèse pointages'!$A$1:$A$29774&lt;=$D$23)*('Synthèse pointages'!$B$1:$B$29774=M$237)*('Synthèse pointages'!$K$1:$K$29774)))</f>
        <v/>
      </c>
      <c r="N141" s="6" t="str">
        <f>IF($D$2&lt;&gt;"DVSTRS","",SUMPRODUCT(('Synthèse pointages'!$A$1:$A$29774&gt;=$D$9)*('Synthèse pointages'!$A$1:$A$29774&lt;=$D$23)*('Synthèse pointages'!$B$1:$B$29774=N$237)*('Synthèse pointages'!$K$1:$K$29774)))</f>
        <v/>
      </c>
      <c r="O141" s="6" t="str">
        <f>IF($D$2&lt;&gt;"DVSTRS","",SUMPRODUCT(('Synthèse pointages'!$A$1:$A$29774&gt;=$D$9)*('Synthèse pointages'!$A$1:$A$29774&lt;=$D$23)*('Synthèse pointages'!$B$1:$B$29774=O$237)*('Synthèse pointages'!$K$1:$K$29774)))</f>
        <v/>
      </c>
      <c r="P141" s="6" t="str">
        <f>IF($D$2&lt;&gt;"DVSTRS","",SUMPRODUCT(('Synthèse pointages'!$A$1:$A$29774&gt;=$D$9)*('Synthèse pointages'!$A$1:$A$29774&lt;=$D$23)*('Synthèse pointages'!$B$1:$B$29774=P$237)*('Synthèse pointages'!$K$1:$K$29774)))</f>
        <v/>
      </c>
      <c r="Q141" s="6" t="str">
        <f>IF($D$2&lt;&gt;"DVSTRS","",SUMPRODUCT(('Synthèse pointages'!$A$1:$A$29774&gt;=$D$9)*('Synthèse pointages'!$A$1:$A$29774&lt;=$D$23)*('Synthèse pointages'!$B$1:$B$29774=Q$237)*('Synthèse pointages'!$K$1:$K$29774)))</f>
        <v/>
      </c>
      <c r="R141" s="6" t="str">
        <f>IF($D$2&lt;&gt;"DVSTRS","",SUMPRODUCT(('Synthèse pointages'!$A$1:$A$29774&gt;=$D$9)*('Synthèse pointages'!$A$1:$A$29774&lt;=$D$23)*('Synthèse pointages'!$B$1:$B$29774=R$237)*('Synthèse pointages'!$K$1:$K$29774)))</f>
        <v/>
      </c>
      <c r="S141" s="6" t="str">
        <f>IF($D$2&lt;&gt;"DVSTRS","",SUMPRODUCT(('Synthèse pointages'!$A$1:$A$29774&gt;=$D$9)*('Synthèse pointages'!$A$1:$A$29774&lt;=$D$23)*('Synthèse pointages'!$B$1:$B$29774=S$237)*('Synthèse pointages'!$K$1:$K$29774)))</f>
        <v/>
      </c>
      <c r="T141" s="6" t="str">
        <f>IF($D$2&lt;&gt;"DVSTRS","",SUMPRODUCT(('Synthèse pointages'!$A$1:$A$29774&gt;=$D$9)*('Synthèse pointages'!$A$1:$A$29774&lt;=$D$23)*('Synthèse pointages'!$B$1:$B$29774=T$237)*('Synthèse pointages'!$K$1:$K$29774)))</f>
        <v/>
      </c>
      <c r="U141" s="6" t="str">
        <f>IF($D$2&lt;&gt;"DVSTRS","",SUMPRODUCT(('Synthèse pointages'!$A$1:$A$29774&gt;=$D$9)*('Synthèse pointages'!$A$1:$A$29774&lt;=$D$23)*('Synthèse pointages'!$B$1:$B$29774=U$237)*('Synthèse pointages'!$K$1:$K$29774)))</f>
        <v/>
      </c>
      <c r="V141" s="6" t="str">
        <f>IF($D$2&lt;&gt;"DVSTRS","",SUMPRODUCT(('Synthèse pointages'!$A$1:$A$29774&gt;=$D$9)*('Synthèse pointages'!$A$1:$A$29774&lt;=$D$23)*('Synthèse pointages'!$B$1:$B$29774=V$237)*('Synthèse pointages'!$K$1:$K$29774)))</f>
        <v/>
      </c>
      <c r="W141" s="6" t="str">
        <f>IF($D$2&lt;&gt;"DVSTRS","",SUMPRODUCT(('Synthèse pointages'!$A$1:$A$29774&gt;=$D$9)*('Synthèse pointages'!$A$1:$A$29774&lt;=$D$23)*('Synthèse pointages'!$B$1:$B$29774=W$237)*('Synthèse pointages'!$K$1:$K$29774)))</f>
        <v/>
      </c>
      <c r="X141" s="6" t="str">
        <f>IF($D$2&lt;&gt;"DVSTRS","",SUMPRODUCT(('Synthèse pointages'!$A$1:$A$29774&gt;=$D$9)*('Synthèse pointages'!$A$1:$A$29774&lt;=$D$23)*('Synthèse pointages'!$B$1:$B$29774=X$237)*('Synthèse pointages'!$K$1:$K$29774)))</f>
        <v/>
      </c>
      <c r="Y141" s="6" t="str">
        <f>IF($D$2&lt;&gt;"DVSTRS","",SUMPRODUCT(('Synthèse pointages'!$A$1:$A$29774&gt;=$D$9)*('Synthèse pointages'!$A$1:$A$29774&lt;=$D$23)*('Synthèse pointages'!$B$1:$B$29774=Y$237)*('Synthèse pointages'!$K$1:$K$29774)))</f>
        <v/>
      </c>
      <c r="Z141" s="6" t="str">
        <f>IF($D$2&lt;&gt;"DVSTRS","",SUMPRODUCT(('Synthèse pointages'!$A$1:$A$29774&gt;=$D$9)*('Synthèse pointages'!$A$1:$A$29774&lt;=$D$23)*('Synthèse pointages'!$B$1:$B$29774=Z$237)*('Synthèse pointages'!$K$1:$K$29774)))</f>
        <v/>
      </c>
      <c r="AA141" s="7" t="str">
        <f>IF($D$2&lt;&gt;"DVSTRS","",SUMPRODUCT(('Synthèse pointages'!$A$1:$A$29774&gt;=$D$9)*('Synthèse pointages'!$A$1:$A$29774&lt;=$D$23)*('Synthèse pointages'!$B$1:$B$29774=AA$237)*('Synthèse pointages'!$K$1:$K$29774)))</f>
        <v/>
      </c>
      <c r="AB141" s="63"/>
    </row>
    <row r="142" spans="2:28" ht="15" thickBot="1" x14ac:dyDescent="0.35">
      <c r="B142" s="58"/>
      <c r="C142" s="118" t="s">
        <v>108</v>
      </c>
      <c r="D142" s="118"/>
      <c r="E142" s="17" t="e">
        <f>E141-SUM(E145:E150,E159,E161:E163,E166:E168,E177,E179:E181,E184:E186,E189:E190,E194:E195,E200,E205:E207,E210:E211,E215:E216,E221)</f>
        <v>#VALUE!</v>
      </c>
      <c r="F142" s="62"/>
      <c r="G142" s="22" t="str">
        <f>IF($D$2&lt;&gt;"DVSTRS","",G141-SUM(G145,G148:G150,G159,G161:G163,G166:G168,G177,G179:G181,G184:G186,G189:G190,G194:G195,G200,G205:G207,G210:G211,G215:G216,G221))</f>
        <v/>
      </c>
      <c r="H142" s="23" t="str">
        <f t="shared" ref="H142:AA142" si="5">IF($D$2&lt;&gt;"DVSTRS","",H141-SUM(H145:H150,H159,H161:H163,H166:H168,H177,H179:H181,H184:H186,H189:H190,H194:H195,H200,H205:H207,H210:H211,H215:H216,H221))</f>
        <v/>
      </c>
      <c r="I142" s="23" t="str">
        <f t="shared" si="5"/>
        <v/>
      </c>
      <c r="J142" s="23" t="str">
        <f t="shared" si="5"/>
        <v/>
      </c>
      <c r="K142" s="23" t="str">
        <f t="shared" si="5"/>
        <v/>
      </c>
      <c r="L142" s="23" t="str">
        <f t="shared" si="5"/>
        <v/>
      </c>
      <c r="M142" s="23" t="str">
        <f t="shared" si="5"/>
        <v/>
      </c>
      <c r="N142" s="23" t="str">
        <f t="shared" si="5"/>
        <v/>
      </c>
      <c r="O142" s="23" t="str">
        <f t="shared" si="5"/>
        <v/>
      </c>
      <c r="P142" s="23" t="str">
        <f t="shared" si="5"/>
        <v/>
      </c>
      <c r="Q142" s="23" t="str">
        <f t="shared" si="5"/>
        <v/>
      </c>
      <c r="R142" s="23" t="str">
        <f t="shared" si="5"/>
        <v/>
      </c>
      <c r="S142" s="23" t="str">
        <f t="shared" si="5"/>
        <v/>
      </c>
      <c r="T142" s="23" t="str">
        <f t="shared" si="5"/>
        <v/>
      </c>
      <c r="U142" s="23" t="str">
        <f t="shared" si="5"/>
        <v/>
      </c>
      <c r="V142" s="23" t="str">
        <f t="shared" si="5"/>
        <v/>
      </c>
      <c r="W142" s="23" t="str">
        <f t="shared" si="5"/>
        <v/>
      </c>
      <c r="X142" s="23" t="str">
        <f t="shared" si="5"/>
        <v/>
      </c>
      <c r="Y142" s="23" t="str">
        <f t="shared" si="5"/>
        <v/>
      </c>
      <c r="Z142" s="23" t="str">
        <f t="shared" si="5"/>
        <v/>
      </c>
      <c r="AA142" s="12" t="str">
        <f t="shared" si="5"/>
        <v/>
      </c>
      <c r="AB142" s="63"/>
    </row>
    <row r="143" spans="2:28" ht="15" thickTop="1" x14ac:dyDescent="0.3">
      <c r="B143" s="58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  <c r="AA143" s="62"/>
      <c r="AB143" s="63"/>
    </row>
    <row r="144" spans="2:28" ht="15" hidden="1" outlineLevel="1" thickBot="1" x14ac:dyDescent="0.35">
      <c r="B144" s="58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  <c r="AA144" s="62"/>
      <c r="AB144" s="63"/>
    </row>
    <row r="145" spans="2:28" ht="15.6" hidden="1" outlineLevel="1" thickTop="1" thickBot="1" x14ac:dyDescent="0.35">
      <c r="B145" s="58"/>
      <c r="C145" s="43" t="s">
        <v>104</v>
      </c>
      <c r="D145" s="44" t="s">
        <v>105</v>
      </c>
      <c r="E145" s="45" t="e">
        <f t="array" ref="E145">SUMPRODUCT(('Synthèse pointages'!$A$1:$A$29774&gt;=$D$9)*('Synthèse pointages'!$A$1:$A$29774&lt;=$D$23)*(OR(RIGHT('Synthèse pointages'!$C$1:$C$29774,2)="68",RIGHT('Synthèse pointages'!$C$1:$C$29774,2)="66"))*('Synthèse pointages'!$M$1:$M$29774))</f>
        <v>#VALUE!</v>
      </c>
      <c r="F145" s="62"/>
      <c r="G145" s="46" t="str">
        <f>IF($D$2&lt;&gt;"DVSTRS","",SUMPRODUCT(('Synthèse pointages'!$A$1:$A$29774&gt;=$D$9)*('Synthèse pointages'!$A$1:$A$29774&lt;=$D$23)*('Synthèse pointages'!$B$1:$B$29774=G$237)*('Synthèse pointages'!$M$1:$M$29774)))</f>
        <v/>
      </c>
      <c r="H145" s="47" t="str">
        <f>IF($D$2&lt;&gt;"DVSTRS","",SUMPRODUCT(('Synthèse pointages'!$A$1:$A$29774&gt;=$D$9)*('Synthèse pointages'!$A$1:$A$29774&lt;=$D$23)*('Synthèse pointages'!$B$1:$B$29774=H$237)*('Synthèse pointages'!$M$1:$M$29774)))</f>
        <v/>
      </c>
      <c r="I145" s="47" t="str">
        <f>IF($D$2&lt;&gt;"DVSTRS","",SUMPRODUCT(('Synthèse pointages'!$A$1:$A$29774&gt;=$D$9)*('Synthèse pointages'!$A$1:$A$29774&lt;=$D$23)*('Synthèse pointages'!$B$1:$B$29774=I$237)*('Synthèse pointages'!$M$1:$M$29774)))</f>
        <v/>
      </c>
      <c r="J145" s="47" t="str">
        <f>IF($D$2&lt;&gt;"DVSTRS","",SUMPRODUCT(('Synthèse pointages'!$A$1:$A$29774&gt;=$D$9)*('Synthèse pointages'!$A$1:$A$29774&lt;=$D$23)*('Synthèse pointages'!$B$1:$B$29774=J$237)*('Synthèse pointages'!$M$1:$M$29774)))</f>
        <v/>
      </c>
      <c r="K145" s="47" t="str">
        <f>IF($D$2&lt;&gt;"DVSTRS","",SUMPRODUCT(('Synthèse pointages'!$A$1:$A$29774&gt;=$D$9)*('Synthèse pointages'!$A$1:$A$29774&lt;=$D$23)*('Synthèse pointages'!$B$1:$B$29774=K$237)*('Synthèse pointages'!$M$1:$M$29774)))</f>
        <v/>
      </c>
      <c r="L145" s="47" t="str">
        <f>IF($D$2&lt;&gt;"DVSTRS","",SUMPRODUCT(('Synthèse pointages'!$A$1:$A$29774&gt;=$D$9)*('Synthèse pointages'!$A$1:$A$29774&lt;=$D$23)*('Synthèse pointages'!$B$1:$B$29774=L$237)*('Synthèse pointages'!$M$1:$M$29774)))</f>
        <v/>
      </c>
      <c r="M145" s="47" t="str">
        <f>IF($D$2&lt;&gt;"DVSTRS","",SUMPRODUCT(('Synthèse pointages'!$A$1:$A$29774&gt;=$D$9)*('Synthèse pointages'!$A$1:$A$29774&lt;=$D$23)*('Synthèse pointages'!$B$1:$B$29774=M$237)*('Synthèse pointages'!$M$1:$M$29774)))</f>
        <v/>
      </c>
      <c r="N145" s="47" t="str">
        <f>IF($D$2&lt;&gt;"DVSTRS","",SUMPRODUCT(('Synthèse pointages'!$A$1:$A$29774&gt;=$D$9)*('Synthèse pointages'!$A$1:$A$29774&lt;=$D$23)*('Synthèse pointages'!$B$1:$B$29774=N$237)*('Synthèse pointages'!$M$1:$M$29774)))</f>
        <v/>
      </c>
      <c r="O145" s="47" t="str">
        <f>IF($D$2&lt;&gt;"DVSTRS","",SUMPRODUCT(('Synthèse pointages'!$A$1:$A$29774&gt;=$D$9)*('Synthèse pointages'!$A$1:$A$29774&lt;=$D$23)*('Synthèse pointages'!$B$1:$B$29774=O$237)*('Synthèse pointages'!$M$1:$M$29774)))</f>
        <v/>
      </c>
      <c r="P145" s="47" t="str">
        <f>IF($D$2&lt;&gt;"DVSTRS","",SUMPRODUCT(('Synthèse pointages'!$A$1:$A$29774&gt;=$D$9)*('Synthèse pointages'!$A$1:$A$29774&lt;=$D$23)*('Synthèse pointages'!$B$1:$B$29774=P$237)*('Synthèse pointages'!$M$1:$M$29774)))</f>
        <v/>
      </c>
      <c r="Q145" s="47" t="str">
        <f>IF($D$2&lt;&gt;"DVSTRS","",SUMPRODUCT(('Synthèse pointages'!$A$1:$A$29774&gt;=$D$9)*('Synthèse pointages'!$A$1:$A$29774&lt;=$D$23)*('Synthèse pointages'!$B$1:$B$29774=Q$237)*('Synthèse pointages'!$M$1:$M$29774)))</f>
        <v/>
      </c>
      <c r="R145" s="47" t="str">
        <f>IF($D$2&lt;&gt;"DVSTRS","",SUMPRODUCT(('Synthèse pointages'!$A$1:$A$29774&gt;=$D$9)*('Synthèse pointages'!$A$1:$A$29774&lt;=$D$23)*('Synthèse pointages'!$B$1:$B$29774=R$237)*('Synthèse pointages'!$M$1:$M$29774)))</f>
        <v/>
      </c>
      <c r="S145" s="47" t="str">
        <f>IF($D$2&lt;&gt;"DVSTRS","",SUMPRODUCT(('Synthèse pointages'!$A$1:$A$29774&gt;=$D$9)*('Synthèse pointages'!$A$1:$A$29774&lt;=$D$23)*('Synthèse pointages'!$B$1:$B$29774=S$237)*('Synthèse pointages'!$M$1:$M$29774)))</f>
        <v/>
      </c>
      <c r="T145" s="47" t="str">
        <f>IF($D$2&lt;&gt;"DVSTRS","",SUMPRODUCT(('Synthèse pointages'!$A$1:$A$29774&gt;=$D$9)*('Synthèse pointages'!$A$1:$A$29774&lt;=$D$23)*('Synthèse pointages'!$B$1:$B$29774=T$237)*('Synthèse pointages'!$M$1:$M$29774)))</f>
        <v/>
      </c>
      <c r="U145" s="47" t="str">
        <f>IF($D$2&lt;&gt;"DVSTRS","",SUMPRODUCT(('Synthèse pointages'!$A$1:$A$29774&gt;=$D$9)*('Synthèse pointages'!$A$1:$A$29774&lt;=$D$23)*('Synthèse pointages'!$B$1:$B$29774=U$237)*('Synthèse pointages'!$M$1:$M$29774)))</f>
        <v/>
      </c>
      <c r="V145" s="47" t="str">
        <f>IF($D$2&lt;&gt;"DVSTRS","",SUMPRODUCT(('Synthèse pointages'!$A$1:$A$29774&gt;=$D$9)*('Synthèse pointages'!$A$1:$A$29774&lt;=$D$23)*('Synthèse pointages'!$B$1:$B$29774=V$237)*('Synthèse pointages'!$M$1:$M$29774)))</f>
        <v/>
      </c>
      <c r="W145" s="47" t="str">
        <f>IF($D$2&lt;&gt;"DVSTRS","",SUMPRODUCT(('Synthèse pointages'!$A$1:$A$29774&gt;=$D$9)*('Synthèse pointages'!$A$1:$A$29774&lt;=$D$23)*('Synthèse pointages'!$B$1:$B$29774=W$237)*('Synthèse pointages'!$M$1:$M$29774)))</f>
        <v/>
      </c>
      <c r="X145" s="47" t="str">
        <f>IF($D$2&lt;&gt;"DVSTRS","",SUMPRODUCT(('Synthèse pointages'!$A$1:$A$29774&gt;=$D$9)*('Synthèse pointages'!$A$1:$A$29774&lt;=$D$23)*('Synthèse pointages'!$B$1:$B$29774=X$237)*('Synthèse pointages'!$M$1:$M$29774)))</f>
        <v/>
      </c>
      <c r="Y145" s="47" t="str">
        <f>IF($D$2&lt;&gt;"DVSTRS","",SUMPRODUCT(('Synthèse pointages'!$A$1:$A$29774&gt;=$D$9)*('Synthèse pointages'!$A$1:$A$29774&lt;=$D$23)*('Synthèse pointages'!$B$1:$B$29774=Y$237)*('Synthèse pointages'!$M$1:$M$29774)))</f>
        <v/>
      </c>
      <c r="Z145" s="47" t="str">
        <f>IF($D$2&lt;&gt;"DVSTRS","",SUMPRODUCT(('Synthèse pointages'!$A$1:$A$29774&gt;=$D$9)*('Synthèse pointages'!$A$1:$A$29774&lt;=$D$23)*('Synthèse pointages'!$B$1:$B$29774=Z$237)*('Synthèse pointages'!$M$1:$M$29774)))</f>
        <v/>
      </c>
      <c r="AA145" s="48" t="str">
        <f>IF($D$2&lt;&gt;"DVSTRS","",SUMPRODUCT(('Synthèse pointages'!$A$1:$A$29774&gt;=$D$9)*('Synthèse pointages'!$A$1:$A$29774&lt;=$D$23)*('Synthèse pointages'!$B$1:$B$29774=AA$237)*('Synthèse pointages'!$M$1:$M$29774)))</f>
        <v/>
      </c>
      <c r="AB145" s="63"/>
    </row>
    <row r="146" spans="2:28" ht="15.6" hidden="1" outlineLevel="1" thickTop="1" thickBot="1" x14ac:dyDescent="0.35">
      <c r="B146" s="58"/>
      <c r="C146" s="94"/>
      <c r="D146" s="95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/>
      <c r="AB146" s="63"/>
    </row>
    <row r="147" spans="2:28" ht="15.6" hidden="1" outlineLevel="1" thickTop="1" thickBot="1" x14ac:dyDescent="0.35">
      <c r="B147" s="58"/>
      <c r="C147" s="36" t="s">
        <v>123</v>
      </c>
      <c r="D147" s="37"/>
      <c r="E147" s="59"/>
      <c r="F147" s="62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  <c r="AA147" s="60"/>
      <c r="AB147" s="63"/>
    </row>
    <row r="148" spans="2:28" ht="15" hidden="1" outlineLevel="1" thickTop="1" x14ac:dyDescent="0.3">
      <c r="B148" s="58"/>
      <c r="C148" s="8" t="s">
        <v>0</v>
      </c>
      <c r="D148" s="4" t="s">
        <v>41</v>
      </c>
      <c r="E148" s="40" t="e">
        <f t="array" ref="E148">SUMPRODUCT(('Synthèse pointages'!$A$1:$A$29774&gt;=$D$9)*('Synthèse pointages'!$A$1:$A$29774&lt;=$D$23)*('Synthèse pointages'!$C$1:$C$29774=$D148)*('Synthèse pointages'!$K$1:$K$29774))</f>
        <v>#VALUE!</v>
      </c>
      <c r="F148" s="62"/>
      <c r="G148" s="41" t="str">
        <f>IF($D$2&lt;&gt;"DVSTRS","",SUMPRODUCT(('Synthèse pointages'!$A$1:$A$29774&gt;=$D$9)*('Synthèse pointages'!$A$1:$A$29774&lt;=$D$23)*('Synthèse pointages'!$B$1:$B$29774=G$237)*('Synthèse pointages'!$C$1:$C$29774=$D148)*('Synthèse pointages'!$K$1:$K$29774)))</f>
        <v/>
      </c>
      <c r="H148" s="42" t="str">
        <f>IF($D$2&lt;&gt;"DVSTRS","",SUMPRODUCT(('Synthèse pointages'!$A$1:$A$29774&gt;=$D$9)*('Synthèse pointages'!$A$1:$A$29774&lt;=$D$23)*('Synthèse pointages'!$B$1:$B$29774=H$237)*('Synthèse pointages'!$C$1:$C$29774=$D148)*('Synthèse pointages'!$K$1:$K$29774)))</f>
        <v/>
      </c>
      <c r="I148" s="42" t="str">
        <f>IF($D$2&lt;&gt;"DVSTRS","",SUMPRODUCT(('Synthèse pointages'!$A$1:$A$29774&gt;=$D$9)*('Synthèse pointages'!$A$1:$A$29774&lt;=$D$23)*('Synthèse pointages'!$B$1:$B$29774=I$237)*('Synthèse pointages'!$C$1:$C$29774=$D148)*('Synthèse pointages'!$K$1:$K$29774)))</f>
        <v/>
      </c>
      <c r="J148" s="42" t="str">
        <f>IF($D$2&lt;&gt;"DVSTRS","",SUMPRODUCT(('Synthèse pointages'!$A$1:$A$29774&gt;=$D$9)*('Synthèse pointages'!$A$1:$A$29774&lt;=$D$23)*('Synthèse pointages'!$B$1:$B$29774=J$237)*('Synthèse pointages'!$C$1:$C$29774=$D148)*('Synthèse pointages'!$K$1:$K$29774)))</f>
        <v/>
      </c>
      <c r="K148" s="42" t="str">
        <f>IF($D$2&lt;&gt;"DVSTRS","",SUMPRODUCT(('Synthèse pointages'!$A$1:$A$29774&gt;=$D$9)*('Synthèse pointages'!$A$1:$A$29774&lt;=$D$23)*('Synthèse pointages'!$B$1:$B$29774=K$237)*('Synthèse pointages'!$C$1:$C$29774=$D148)*('Synthèse pointages'!$K$1:$K$29774)))</f>
        <v/>
      </c>
      <c r="L148" s="42" t="str">
        <f>IF($D$2&lt;&gt;"DVSTRS","",SUMPRODUCT(('Synthèse pointages'!$A$1:$A$29774&gt;=$D$9)*('Synthèse pointages'!$A$1:$A$29774&lt;=$D$23)*('Synthèse pointages'!$B$1:$B$29774=L$237)*('Synthèse pointages'!$C$1:$C$29774=$D148)*('Synthèse pointages'!$K$1:$K$29774)))</f>
        <v/>
      </c>
      <c r="M148" s="42" t="str">
        <f>IF($D$2&lt;&gt;"DVSTRS","",SUMPRODUCT(('Synthèse pointages'!$A$1:$A$29774&gt;=$D$9)*('Synthèse pointages'!$A$1:$A$29774&lt;=$D$23)*('Synthèse pointages'!$B$1:$B$29774=M$237)*('Synthèse pointages'!$C$1:$C$29774=$D148)*('Synthèse pointages'!$K$1:$K$29774)))</f>
        <v/>
      </c>
      <c r="N148" s="42" t="str">
        <f>IF($D$2&lt;&gt;"DVSTRS","",SUMPRODUCT(('Synthèse pointages'!$A$1:$A$29774&gt;=$D$9)*('Synthèse pointages'!$A$1:$A$29774&lt;=$D$23)*('Synthèse pointages'!$B$1:$B$29774=N$237)*('Synthèse pointages'!$C$1:$C$29774=$D148)*('Synthèse pointages'!$K$1:$K$29774)))</f>
        <v/>
      </c>
      <c r="O148" s="42" t="str">
        <f>IF($D$2&lt;&gt;"DVSTRS","",SUMPRODUCT(('Synthèse pointages'!$A$1:$A$29774&gt;=$D$9)*('Synthèse pointages'!$A$1:$A$29774&lt;=$D$23)*('Synthèse pointages'!$B$1:$B$29774=O$237)*('Synthèse pointages'!$C$1:$C$29774=$D148)*('Synthèse pointages'!$K$1:$K$29774)))</f>
        <v/>
      </c>
      <c r="P148" s="42" t="str">
        <f>IF($D$2&lt;&gt;"DVSTRS","",SUMPRODUCT(('Synthèse pointages'!$A$1:$A$29774&gt;=$D$9)*('Synthèse pointages'!$A$1:$A$29774&lt;=$D$23)*('Synthèse pointages'!$B$1:$B$29774=P$237)*('Synthèse pointages'!$C$1:$C$29774=$D148)*('Synthèse pointages'!$K$1:$K$29774)))</f>
        <v/>
      </c>
      <c r="Q148" s="42" t="str">
        <f>IF($D$2&lt;&gt;"DVSTRS","",SUMPRODUCT(('Synthèse pointages'!$A$1:$A$29774&gt;=$D$9)*('Synthèse pointages'!$A$1:$A$29774&lt;=$D$23)*('Synthèse pointages'!$B$1:$B$29774=Q$237)*('Synthèse pointages'!$C$1:$C$29774=$D148)*('Synthèse pointages'!$K$1:$K$29774)))</f>
        <v/>
      </c>
      <c r="R148" s="42" t="str">
        <f>IF($D$2&lt;&gt;"DVSTRS","",SUMPRODUCT(('Synthèse pointages'!$A$1:$A$29774&gt;=$D$9)*('Synthèse pointages'!$A$1:$A$29774&lt;=$D$23)*('Synthèse pointages'!$B$1:$B$29774=R$237)*('Synthèse pointages'!$C$1:$C$29774=$D148)*('Synthèse pointages'!$K$1:$K$29774)))</f>
        <v/>
      </c>
      <c r="S148" s="6" t="str">
        <f>IF($D$2&lt;&gt;"DVSTRS","",SUMPRODUCT(('Synthèse pointages'!$A$1:$A$29774&gt;=$D$9)*('Synthèse pointages'!$A$1:$A$29774&lt;=$D$23)*('Synthèse pointages'!$B$1:$B$29774=S$237)*('Synthèse pointages'!$C$1:$C$29774=$D148)*('Synthèse pointages'!$K$1:$K$29774)))</f>
        <v/>
      </c>
      <c r="T148" s="6" t="str">
        <f>IF($D$2&lt;&gt;"DVSTRS","",SUMPRODUCT(('Synthèse pointages'!$A$1:$A$29774&gt;=$D$9)*('Synthèse pointages'!$A$1:$A$29774&lt;=$D$23)*('Synthèse pointages'!$B$1:$B$29774=T$237)*('Synthèse pointages'!$C$1:$C$29774=$D148)*('Synthèse pointages'!$K$1:$K$29774)))</f>
        <v/>
      </c>
      <c r="U148" s="6" t="str">
        <f>IF($D$2&lt;&gt;"DVSTRS","",SUMPRODUCT(('Synthèse pointages'!$A$1:$A$29774&gt;=$D$9)*('Synthèse pointages'!$A$1:$A$29774&lt;=$D$23)*('Synthèse pointages'!$B$1:$B$29774=U$237)*('Synthèse pointages'!$C$1:$C$29774=$D148)*('Synthèse pointages'!$K$1:$K$29774)))</f>
        <v/>
      </c>
      <c r="V148" s="6" t="str">
        <f>IF($D$2&lt;&gt;"DVSTRS","",SUMPRODUCT(('Synthèse pointages'!$A$1:$A$29774&gt;=$D$9)*('Synthèse pointages'!$A$1:$A$29774&lt;=$D$23)*('Synthèse pointages'!$B$1:$B$29774=V$237)*('Synthèse pointages'!$C$1:$C$29774=$D148)*('Synthèse pointages'!$K$1:$K$29774)))</f>
        <v/>
      </c>
      <c r="W148" s="6" t="str">
        <f>IF($D$2&lt;&gt;"DVSTRS","",SUMPRODUCT(('Synthèse pointages'!$A$1:$A$29774&gt;=$D$9)*('Synthèse pointages'!$A$1:$A$29774&lt;=$D$23)*('Synthèse pointages'!$B$1:$B$29774=W$237)*('Synthèse pointages'!$C$1:$C$29774=$D148)*('Synthèse pointages'!$K$1:$K$29774)))</f>
        <v/>
      </c>
      <c r="X148" s="6" t="str">
        <f>IF($D$2&lt;&gt;"DVSTRS","",SUMPRODUCT(('Synthèse pointages'!$A$1:$A$29774&gt;=$D$9)*('Synthèse pointages'!$A$1:$A$29774&lt;=$D$23)*('Synthèse pointages'!$B$1:$B$29774=X$237)*('Synthèse pointages'!$C$1:$C$29774=$D148)*('Synthèse pointages'!$K$1:$K$29774)))</f>
        <v/>
      </c>
      <c r="Y148" s="6" t="str">
        <f>IF($D$2&lt;&gt;"DVSTRS","",SUMPRODUCT(('Synthèse pointages'!$A$1:$A$29774&gt;=$D$9)*('Synthèse pointages'!$A$1:$A$29774&lt;=$D$23)*('Synthèse pointages'!$B$1:$B$29774=Y$237)*('Synthèse pointages'!$C$1:$C$29774=$D148)*('Synthèse pointages'!$K$1:$K$29774)))</f>
        <v/>
      </c>
      <c r="Z148" s="6" t="str">
        <f>IF($D$2&lt;&gt;"DVSTRS","",SUMPRODUCT(('Synthèse pointages'!$A$1:$A$29774&gt;=$D$9)*('Synthèse pointages'!$A$1:$A$29774&lt;=$D$23)*('Synthèse pointages'!$B$1:$B$29774=Z$237)*('Synthèse pointages'!$C$1:$C$29774=$D148)*('Synthèse pointages'!$K$1:$K$29774)))</f>
        <v/>
      </c>
      <c r="AA148" s="7" t="str">
        <f>IF($D$2&lt;&gt;"DVSTRS","",SUMPRODUCT(('Synthèse pointages'!$A$1:$A$29774&gt;=$D$9)*('Synthèse pointages'!$A$1:$A$29774&lt;=$D$23)*('Synthèse pointages'!$B$1:$B$29774=AA$237)*('Synthèse pointages'!$C$1:$C$29774=$D148)*('Synthèse pointages'!$K$1:$K$29774)))</f>
        <v/>
      </c>
      <c r="AB148" s="63"/>
    </row>
    <row r="149" spans="2:28" hidden="1" outlineLevel="1" x14ac:dyDescent="0.3">
      <c r="B149" s="58"/>
      <c r="C149" s="8" t="s">
        <v>1</v>
      </c>
      <c r="D149" s="4" t="s">
        <v>42</v>
      </c>
      <c r="E149" s="16" t="e">
        <f t="array" ref="E149">SUMPRODUCT(('Synthèse pointages'!$A$1:$A$29774&gt;=$D$9)*('Synthèse pointages'!$A$1:$A$29774&lt;=$D$23)*('Synthèse pointages'!$C$1:$C$29774=$D149)*('Synthèse pointages'!$K$1:$K$29774))</f>
        <v>#VALUE!</v>
      </c>
      <c r="F149" s="62"/>
      <c r="G149" s="21" t="str">
        <f>IF($D$2&lt;&gt;"DVSTRS","",SUMPRODUCT(('Synthèse pointages'!$A$1:$A$29774&gt;=$D$9)*('Synthèse pointages'!$A$1:$A$29774&lt;=$D$23)*('Synthèse pointages'!$B$1:$B$29774=G$237)*('Synthèse pointages'!$C$1:$C$29774=$D149)*('Synthèse pointages'!$K$1:$K$29774)))</f>
        <v/>
      </c>
      <c r="H149" s="2" t="str">
        <f>IF($D$2&lt;&gt;"DVSTRS","",SUMPRODUCT(('Synthèse pointages'!$A$1:$A$29774&gt;=$D$9)*('Synthèse pointages'!$A$1:$A$29774&lt;=$D$23)*('Synthèse pointages'!$B$1:$B$29774=H$237)*('Synthèse pointages'!$C$1:$C$29774=$D149)*('Synthèse pointages'!$K$1:$K$29774)))</f>
        <v/>
      </c>
      <c r="I149" s="2" t="str">
        <f>IF($D$2&lt;&gt;"DVSTRS","",SUMPRODUCT(('Synthèse pointages'!$A$1:$A$29774&gt;=$D$9)*('Synthèse pointages'!$A$1:$A$29774&lt;=$D$23)*('Synthèse pointages'!$B$1:$B$29774=I$237)*('Synthèse pointages'!$C$1:$C$29774=$D149)*('Synthèse pointages'!$K$1:$K$29774)))</f>
        <v/>
      </c>
      <c r="J149" s="2" t="str">
        <f>IF($D$2&lt;&gt;"DVSTRS","",SUMPRODUCT(('Synthèse pointages'!$A$1:$A$29774&gt;=$D$9)*('Synthèse pointages'!$A$1:$A$29774&lt;=$D$23)*('Synthèse pointages'!$B$1:$B$29774=J$237)*('Synthèse pointages'!$C$1:$C$29774=$D149)*('Synthèse pointages'!$K$1:$K$29774)))</f>
        <v/>
      </c>
      <c r="K149" s="2" t="str">
        <f>IF($D$2&lt;&gt;"DVSTRS","",SUMPRODUCT(('Synthèse pointages'!$A$1:$A$29774&gt;=$D$9)*('Synthèse pointages'!$A$1:$A$29774&lt;=$D$23)*('Synthèse pointages'!$B$1:$B$29774=K$237)*('Synthèse pointages'!$C$1:$C$29774=$D149)*('Synthèse pointages'!$K$1:$K$29774)))</f>
        <v/>
      </c>
      <c r="L149" s="2" t="str">
        <f>IF($D$2&lt;&gt;"DVSTRS","",SUMPRODUCT(('Synthèse pointages'!$A$1:$A$29774&gt;=$D$9)*('Synthèse pointages'!$A$1:$A$29774&lt;=$D$23)*('Synthèse pointages'!$B$1:$B$29774=L$237)*('Synthèse pointages'!$C$1:$C$29774=$D149)*('Synthèse pointages'!$K$1:$K$29774)))</f>
        <v/>
      </c>
      <c r="M149" s="2" t="str">
        <f>IF($D$2&lt;&gt;"DVSTRS","",SUMPRODUCT(('Synthèse pointages'!$A$1:$A$29774&gt;=$D$9)*('Synthèse pointages'!$A$1:$A$29774&lt;=$D$23)*('Synthèse pointages'!$B$1:$B$29774=M$237)*('Synthèse pointages'!$C$1:$C$29774=$D149)*('Synthèse pointages'!$K$1:$K$29774)))</f>
        <v/>
      </c>
      <c r="N149" s="2" t="str">
        <f>IF($D$2&lt;&gt;"DVSTRS","",SUMPRODUCT(('Synthèse pointages'!$A$1:$A$29774&gt;=$D$9)*('Synthèse pointages'!$A$1:$A$29774&lt;=$D$23)*('Synthèse pointages'!$B$1:$B$29774=N$237)*('Synthèse pointages'!$C$1:$C$29774=$D149)*('Synthèse pointages'!$K$1:$K$29774)))</f>
        <v/>
      </c>
      <c r="O149" s="2" t="str">
        <f>IF($D$2&lt;&gt;"DVSTRS","",SUMPRODUCT(('Synthèse pointages'!$A$1:$A$29774&gt;=$D$9)*('Synthèse pointages'!$A$1:$A$29774&lt;=$D$23)*('Synthèse pointages'!$B$1:$B$29774=O$237)*('Synthèse pointages'!$C$1:$C$29774=$D149)*('Synthèse pointages'!$K$1:$K$29774)))</f>
        <v/>
      </c>
      <c r="P149" s="2" t="str">
        <f>IF($D$2&lt;&gt;"DVSTRS","",SUMPRODUCT(('Synthèse pointages'!$A$1:$A$29774&gt;=$D$9)*('Synthèse pointages'!$A$1:$A$29774&lt;=$D$23)*('Synthèse pointages'!$B$1:$B$29774=P$237)*('Synthèse pointages'!$C$1:$C$29774=$D149)*('Synthèse pointages'!$K$1:$K$29774)))</f>
        <v/>
      </c>
      <c r="Q149" s="2" t="str">
        <f>IF($D$2&lt;&gt;"DVSTRS","",SUMPRODUCT(('Synthèse pointages'!$A$1:$A$29774&gt;=$D$9)*('Synthèse pointages'!$A$1:$A$29774&lt;=$D$23)*('Synthèse pointages'!$B$1:$B$29774=Q$237)*('Synthèse pointages'!$C$1:$C$29774=$D149)*('Synthèse pointages'!$K$1:$K$29774)))</f>
        <v/>
      </c>
      <c r="R149" s="2" t="str">
        <f>IF($D$2&lt;&gt;"DVSTRS","",SUMPRODUCT(('Synthèse pointages'!$A$1:$A$29774&gt;=$D$9)*('Synthèse pointages'!$A$1:$A$29774&lt;=$D$23)*('Synthèse pointages'!$B$1:$B$29774=R$237)*('Synthèse pointages'!$C$1:$C$29774=$D149)*('Synthèse pointages'!$K$1:$K$29774)))</f>
        <v/>
      </c>
      <c r="S149" s="2" t="str">
        <f>IF($D$2&lt;&gt;"DVSTRS","",SUMPRODUCT(('Synthèse pointages'!$A$1:$A$29774&gt;=$D$9)*('Synthèse pointages'!$A$1:$A$29774&lt;=$D$23)*('Synthèse pointages'!$B$1:$B$29774=S$237)*('Synthèse pointages'!$C$1:$C$29774=$D149)*('Synthèse pointages'!$K$1:$K$29774)))</f>
        <v/>
      </c>
      <c r="T149" s="2" t="str">
        <f>IF($D$2&lt;&gt;"DVSTRS","",SUMPRODUCT(('Synthèse pointages'!$A$1:$A$29774&gt;=$D$9)*('Synthèse pointages'!$A$1:$A$29774&lt;=$D$23)*('Synthèse pointages'!$B$1:$B$29774=T$237)*('Synthèse pointages'!$C$1:$C$29774=$D149)*('Synthèse pointages'!$K$1:$K$29774)))</f>
        <v/>
      </c>
      <c r="U149" s="2" t="str">
        <f>IF($D$2&lt;&gt;"DVSTRS","",SUMPRODUCT(('Synthèse pointages'!$A$1:$A$29774&gt;=$D$9)*('Synthèse pointages'!$A$1:$A$29774&lt;=$D$23)*('Synthèse pointages'!$B$1:$B$29774=U$237)*('Synthèse pointages'!$C$1:$C$29774=$D149)*('Synthèse pointages'!$K$1:$K$29774)))</f>
        <v/>
      </c>
      <c r="V149" s="2" t="str">
        <f>IF($D$2&lt;&gt;"DVSTRS","",SUMPRODUCT(('Synthèse pointages'!$A$1:$A$29774&gt;=$D$9)*('Synthèse pointages'!$A$1:$A$29774&lt;=$D$23)*('Synthèse pointages'!$B$1:$B$29774=V$237)*('Synthèse pointages'!$C$1:$C$29774=$D149)*('Synthèse pointages'!$K$1:$K$29774)))</f>
        <v/>
      </c>
      <c r="W149" s="2" t="str">
        <f>IF($D$2&lt;&gt;"DVSTRS","",SUMPRODUCT(('Synthèse pointages'!$A$1:$A$29774&gt;=$D$9)*('Synthèse pointages'!$A$1:$A$29774&lt;=$D$23)*('Synthèse pointages'!$B$1:$B$29774=W$237)*('Synthèse pointages'!$C$1:$C$29774=$D149)*('Synthèse pointages'!$K$1:$K$29774)))</f>
        <v/>
      </c>
      <c r="X149" s="2" t="str">
        <f>IF($D$2&lt;&gt;"DVSTRS","",SUMPRODUCT(('Synthèse pointages'!$A$1:$A$29774&gt;=$D$9)*('Synthèse pointages'!$A$1:$A$29774&lt;=$D$23)*('Synthèse pointages'!$B$1:$B$29774=X$237)*('Synthèse pointages'!$C$1:$C$29774=$D149)*('Synthèse pointages'!$K$1:$K$29774)))</f>
        <v/>
      </c>
      <c r="Y149" s="2" t="str">
        <f>IF($D$2&lt;&gt;"DVSTRS","",SUMPRODUCT(('Synthèse pointages'!$A$1:$A$29774&gt;=$D$9)*('Synthèse pointages'!$A$1:$A$29774&lt;=$D$23)*('Synthèse pointages'!$B$1:$B$29774=Y$237)*('Synthèse pointages'!$C$1:$C$29774=$D149)*('Synthèse pointages'!$K$1:$K$29774)))</f>
        <v/>
      </c>
      <c r="Z149" s="2" t="str">
        <f>IF($D$2&lt;&gt;"DVSTRS","",SUMPRODUCT(('Synthèse pointages'!$A$1:$A$29774&gt;=$D$9)*('Synthèse pointages'!$A$1:$A$29774&lt;=$D$23)*('Synthèse pointages'!$B$1:$B$29774=Z$237)*('Synthèse pointages'!$C$1:$C$29774=$D149)*('Synthèse pointages'!$K$1:$K$29774)))</f>
        <v/>
      </c>
      <c r="AA149" s="9" t="str">
        <f>IF($D$2&lt;&gt;"DVSTRS","",SUMPRODUCT(('Synthèse pointages'!$A$1:$A$29774&gt;=$D$9)*('Synthèse pointages'!$A$1:$A$29774&lt;=$D$23)*('Synthèse pointages'!$B$1:$B$29774=AA$237)*('Synthèse pointages'!$C$1:$C$29774=$D149)*('Synthèse pointages'!$K$1:$K$29774)))</f>
        <v/>
      </c>
      <c r="AB149" s="63"/>
    </row>
    <row r="150" spans="2:28" hidden="1" outlineLevel="1" x14ac:dyDescent="0.3">
      <c r="B150" s="58"/>
      <c r="C150" s="8" t="s">
        <v>2</v>
      </c>
      <c r="D150" s="4" t="s">
        <v>43</v>
      </c>
      <c r="E150" s="16" t="e">
        <f t="array" ref="E150">SUMPRODUCT(('Synthèse pointages'!$A$1:$A$29774&gt;=$D$9)*('Synthèse pointages'!$A$1:$A$29774&lt;=$D$23)*('Synthèse pointages'!$C$1:$C$29774=$D150)*('Synthèse pointages'!$K$1:$K$29774))</f>
        <v>#VALUE!</v>
      </c>
      <c r="F150" s="62"/>
      <c r="G150" s="21" t="str">
        <f>IF($D$2&lt;&gt;"DVSTRS","",SUMPRODUCT(('Synthèse pointages'!$A$1:$A$29774&gt;=$D$9)*('Synthèse pointages'!$A$1:$A$29774&lt;=$D$23)*('Synthèse pointages'!$B$1:$B$29774=G$237)*('Synthèse pointages'!$C$1:$C$29774=$D150)*('Synthèse pointages'!$K$1:$K$29774)))</f>
        <v/>
      </c>
      <c r="H150" s="2" t="str">
        <f>IF($D$2&lt;&gt;"DVSTRS","",SUMPRODUCT(('Synthèse pointages'!$A$1:$A$29774&gt;=$D$9)*('Synthèse pointages'!$A$1:$A$29774&lt;=$D$23)*('Synthèse pointages'!$B$1:$B$29774=H$237)*('Synthèse pointages'!$C$1:$C$29774=$D150)*('Synthèse pointages'!$K$1:$K$29774)))</f>
        <v/>
      </c>
      <c r="I150" s="2" t="str">
        <f>IF($D$2&lt;&gt;"DVSTRS","",SUMPRODUCT(('Synthèse pointages'!$A$1:$A$29774&gt;=$D$9)*('Synthèse pointages'!$A$1:$A$29774&lt;=$D$23)*('Synthèse pointages'!$B$1:$B$29774=I$237)*('Synthèse pointages'!$C$1:$C$29774=$D150)*('Synthèse pointages'!$K$1:$K$29774)))</f>
        <v/>
      </c>
      <c r="J150" s="2" t="str">
        <f>IF($D$2&lt;&gt;"DVSTRS","",SUMPRODUCT(('Synthèse pointages'!$A$1:$A$29774&gt;=$D$9)*('Synthèse pointages'!$A$1:$A$29774&lt;=$D$23)*('Synthèse pointages'!$B$1:$B$29774=J$237)*('Synthèse pointages'!$C$1:$C$29774=$D150)*('Synthèse pointages'!$K$1:$K$29774)))</f>
        <v/>
      </c>
      <c r="K150" s="2" t="str">
        <f>IF($D$2&lt;&gt;"DVSTRS","",SUMPRODUCT(('Synthèse pointages'!$A$1:$A$29774&gt;=$D$9)*('Synthèse pointages'!$A$1:$A$29774&lt;=$D$23)*('Synthèse pointages'!$B$1:$B$29774=K$237)*('Synthèse pointages'!$C$1:$C$29774=$D150)*('Synthèse pointages'!$K$1:$K$29774)))</f>
        <v/>
      </c>
      <c r="L150" s="2" t="str">
        <f>IF($D$2&lt;&gt;"DVSTRS","",SUMPRODUCT(('Synthèse pointages'!$A$1:$A$29774&gt;=$D$9)*('Synthèse pointages'!$A$1:$A$29774&lt;=$D$23)*('Synthèse pointages'!$B$1:$B$29774=L$237)*('Synthèse pointages'!$C$1:$C$29774=$D150)*('Synthèse pointages'!$K$1:$K$29774)))</f>
        <v/>
      </c>
      <c r="M150" s="2" t="str">
        <f>IF($D$2&lt;&gt;"DVSTRS","",SUMPRODUCT(('Synthèse pointages'!$A$1:$A$29774&gt;=$D$9)*('Synthèse pointages'!$A$1:$A$29774&lt;=$D$23)*('Synthèse pointages'!$B$1:$B$29774=M$237)*('Synthèse pointages'!$C$1:$C$29774=$D150)*('Synthèse pointages'!$K$1:$K$29774)))</f>
        <v/>
      </c>
      <c r="N150" s="2" t="str">
        <f>IF($D$2&lt;&gt;"DVSTRS","",SUMPRODUCT(('Synthèse pointages'!$A$1:$A$29774&gt;=$D$9)*('Synthèse pointages'!$A$1:$A$29774&lt;=$D$23)*('Synthèse pointages'!$B$1:$B$29774=N$237)*('Synthèse pointages'!$C$1:$C$29774=$D150)*('Synthèse pointages'!$K$1:$K$29774)))</f>
        <v/>
      </c>
      <c r="O150" s="2" t="str">
        <f>IF($D$2&lt;&gt;"DVSTRS","",SUMPRODUCT(('Synthèse pointages'!$A$1:$A$29774&gt;=$D$9)*('Synthèse pointages'!$A$1:$A$29774&lt;=$D$23)*('Synthèse pointages'!$B$1:$B$29774=O$237)*('Synthèse pointages'!$C$1:$C$29774=$D150)*('Synthèse pointages'!$K$1:$K$29774)))</f>
        <v/>
      </c>
      <c r="P150" s="2" t="str">
        <f>IF($D$2&lt;&gt;"DVSTRS","",SUMPRODUCT(('Synthèse pointages'!$A$1:$A$29774&gt;=$D$9)*('Synthèse pointages'!$A$1:$A$29774&lt;=$D$23)*('Synthèse pointages'!$B$1:$B$29774=P$237)*('Synthèse pointages'!$C$1:$C$29774=$D150)*('Synthèse pointages'!$K$1:$K$29774)))</f>
        <v/>
      </c>
      <c r="Q150" s="2" t="str">
        <f>IF($D$2&lt;&gt;"DVSTRS","",SUMPRODUCT(('Synthèse pointages'!$A$1:$A$29774&gt;=$D$9)*('Synthèse pointages'!$A$1:$A$29774&lt;=$D$23)*('Synthèse pointages'!$B$1:$B$29774=Q$237)*('Synthèse pointages'!$C$1:$C$29774=$D150)*('Synthèse pointages'!$K$1:$K$29774)))</f>
        <v/>
      </c>
      <c r="R150" s="2" t="str">
        <f>IF($D$2&lt;&gt;"DVSTRS","",SUMPRODUCT(('Synthèse pointages'!$A$1:$A$29774&gt;=$D$9)*('Synthèse pointages'!$A$1:$A$29774&lt;=$D$23)*('Synthèse pointages'!$B$1:$B$29774=R$237)*('Synthèse pointages'!$C$1:$C$29774=$D150)*('Synthèse pointages'!$K$1:$K$29774)))</f>
        <v/>
      </c>
      <c r="S150" s="2" t="str">
        <f>IF($D$2&lt;&gt;"DVSTRS","",SUMPRODUCT(('Synthèse pointages'!$A$1:$A$29774&gt;=$D$9)*('Synthèse pointages'!$A$1:$A$29774&lt;=$D$23)*('Synthèse pointages'!$B$1:$B$29774=S$237)*('Synthèse pointages'!$C$1:$C$29774=$D150)*('Synthèse pointages'!$K$1:$K$29774)))</f>
        <v/>
      </c>
      <c r="T150" s="2" t="str">
        <f>IF($D$2&lt;&gt;"DVSTRS","",SUMPRODUCT(('Synthèse pointages'!$A$1:$A$29774&gt;=$D$9)*('Synthèse pointages'!$A$1:$A$29774&lt;=$D$23)*('Synthèse pointages'!$B$1:$B$29774=T$237)*('Synthèse pointages'!$C$1:$C$29774=$D150)*('Synthèse pointages'!$K$1:$K$29774)))</f>
        <v/>
      </c>
      <c r="U150" s="2" t="str">
        <f>IF($D$2&lt;&gt;"DVSTRS","",SUMPRODUCT(('Synthèse pointages'!$A$1:$A$29774&gt;=$D$9)*('Synthèse pointages'!$A$1:$A$29774&lt;=$D$23)*('Synthèse pointages'!$B$1:$B$29774=U$237)*('Synthèse pointages'!$C$1:$C$29774=$D150)*('Synthèse pointages'!$K$1:$K$29774)))</f>
        <v/>
      </c>
      <c r="V150" s="2" t="str">
        <f>IF($D$2&lt;&gt;"DVSTRS","",SUMPRODUCT(('Synthèse pointages'!$A$1:$A$29774&gt;=$D$9)*('Synthèse pointages'!$A$1:$A$29774&lt;=$D$23)*('Synthèse pointages'!$B$1:$B$29774=V$237)*('Synthèse pointages'!$C$1:$C$29774=$D150)*('Synthèse pointages'!$K$1:$K$29774)))</f>
        <v/>
      </c>
      <c r="W150" s="2" t="str">
        <f>IF($D$2&lt;&gt;"DVSTRS","",SUMPRODUCT(('Synthèse pointages'!$A$1:$A$29774&gt;=$D$9)*('Synthèse pointages'!$A$1:$A$29774&lt;=$D$23)*('Synthèse pointages'!$B$1:$B$29774=W$237)*('Synthèse pointages'!$C$1:$C$29774=$D150)*('Synthèse pointages'!$K$1:$K$29774)))</f>
        <v/>
      </c>
      <c r="X150" s="2" t="str">
        <f>IF($D$2&lt;&gt;"DVSTRS","",SUMPRODUCT(('Synthèse pointages'!$A$1:$A$29774&gt;=$D$9)*('Synthèse pointages'!$A$1:$A$29774&lt;=$D$23)*('Synthèse pointages'!$B$1:$B$29774=X$237)*('Synthèse pointages'!$C$1:$C$29774=$D150)*('Synthèse pointages'!$K$1:$K$29774)))</f>
        <v/>
      </c>
      <c r="Y150" s="2" t="str">
        <f>IF($D$2&lt;&gt;"DVSTRS","",SUMPRODUCT(('Synthèse pointages'!$A$1:$A$29774&gt;=$D$9)*('Synthèse pointages'!$A$1:$A$29774&lt;=$D$23)*('Synthèse pointages'!$B$1:$B$29774=Y$237)*('Synthèse pointages'!$C$1:$C$29774=$D150)*('Synthèse pointages'!$K$1:$K$29774)))</f>
        <v/>
      </c>
      <c r="Z150" s="2" t="str">
        <f>IF($D$2&lt;&gt;"DVSTRS","",SUMPRODUCT(('Synthèse pointages'!$A$1:$A$29774&gt;=$D$9)*('Synthèse pointages'!$A$1:$A$29774&lt;=$D$23)*('Synthèse pointages'!$B$1:$B$29774=Z$237)*('Synthèse pointages'!$C$1:$C$29774=$D150)*('Synthèse pointages'!$K$1:$K$29774)))</f>
        <v/>
      </c>
      <c r="AA150" s="9" t="str">
        <f>IF($D$2&lt;&gt;"DVSTRS","",SUMPRODUCT(('Synthèse pointages'!$A$1:$A$29774&gt;=$D$9)*('Synthèse pointages'!$A$1:$A$29774&lt;=$D$23)*('Synthèse pointages'!$B$1:$B$29774=AA$237)*('Synthèse pointages'!$C$1:$C$29774=$D150)*('Synthèse pointages'!$K$1:$K$29774)))</f>
        <v/>
      </c>
      <c r="AB150" s="63"/>
    </row>
    <row r="151" spans="2:28" hidden="1" outlineLevel="1" x14ac:dyDescent="0.3">
      <c r="B151" s="58"/>
      <c r="C151" s="92" t="s">
        <v>3</v>
      </c>
      <c r="D151" s="79" t="s">
        <v>44</v>
      </c>
      <c r="E151" s="80" t="e">
        <f t="array" ref="E151">SUMPRODUCT(('Synthèse pointages'!$A$1:$A$29774&gt;=$D$9)*('Synthèse pointages'!$A$1:$A$29774&lt;=$D$23)*('Synthèse pointages'!$C$1:$C$29774=$D151)*('Synthèse pointages'!$K$1:$K$29774))</f>
        <v>#VALUE!</v>
      </c>
      <c r="F151" s="62"/>
      <c r="G151" s="81" t="str">
        <f>IF($D$2&lt;&gt;"DVSTRS","",SUMPRODUCT(('Synthèse pointages'!$A$1:$A$29774&gt;=$D$9)*('Synthèse pointages'!$A$1:$A$29774&lt;=$D$23)*('Synthèse pointages'!$B$1:$B$29774=G$237)*('Synthèse pointages'!$C$1:$C$29774=$D151)*('Synthèse pointages'!$K$1:$K$29774)))</f>
        <v/>
      </c>
      <c r="H151" s="82" t="str">
        <f>IF($D$2&lt;&gt;"DVSTRS","",SUMPRODUCT(('Synthèse pointages'!$A$1:$A$29774&gt;=$D$9)*('Synthèse pointages'!$A$1:$A$29774&lt;=$D$23)*('Synthèse pointages'!$B$1:$B$29774=H$237)*('Synthèse pointages'!$C$1:$C$29774=$D151)*('Synthèse pointages'!$K$1:$K$29774)))</f>
        <v/>
      </c>
      <c r="I151" s="82" t="str">
        <f>IF($D$2&lt;&gt;"DVSTRS","",SUMPRODUCT(('Synthèse pointages'!$A$1:$A$29774&gt;=$D$9)*('Synthèse pointages'!$A$1:$A$29774&lt;=$D$23)*('Synthèse pointages'!$B$1:$B$29774=I$237)*('Synthèse pointages'!$C$1:$C$29774=$D151)*('Synthèse pointages'!$K$1:$K$29774)))</f>
        <v/>
      </c>
      <c r="J151" s="82" t="str">
        <f>IF($D$2&lt;&gt;"DVSTRS","",SUMPRODUCT(('Synthèse pointages'!$A$1:$A$29774&gt;=$D$9)*('Synthèse pointages'!$A$1:$A$29774&lt;=$D$23)*('Synthèse pointages'!$B$1:$B$29774=J$237)*('Synthèse pointages'!$C$1:$C$29774=$D151)*('Synthèse pointages'!$K$1:$K$29774)))</f>
        <v/>
      </c>
      <c r="K151" s="82" t="str">
        <f>IF($D$2&lt;&gt;"DVSTRS","",SUMPRODUCT(('Synthèse pointages'!$A$1:$A$29774&gt;=$D$9)*('Synthèse pointages'!$A$1:$A$29774&lt;=$D$23)*('Synthèse pointages'!$B$1:$B$29774=K$237)*('Synthèse pointages'!$C$1:$C$29774=$D151)*('Synthèse pointages'!$K$1:$K$29774)))</f>
        <v/>
      </c>
      <c r="L151" s="82" t="str">
        <f>IF($D$2&lt;&gt;"DVSTRS","",SUMPRODUCT(('Synthèse pointages'!$A$1:$A$29774&gt;=$D$9)*('Synthèse pointages'!$A$1:$A$29774&lt;=$D$23)*('Synthèse pointages'!$B$1:$B$29774=L$237)*('Synthèse pointages'!$C$1:$C$29774=$D151)*('Synthèse pointages'!$K$1:$K$29774)))</f>
        <v/>
      </c>
      <c r="M151" s="82" t="str">
        <f>IF($D$2&lt;&gt;"DVSTRS","",SUMPRODUCT(('Synthèse pointages'!$A$1:$A$29774&gt;=$D$9)*('Synthèse pointages'!$A$1:$A$29774&lt;=$D$23)*('Synthèse pointages'!$B$1:$B$29774=M$237)*('Synthèse pointages'!$C$1:$C$29774=$D151)*('Synthèse pointages'!$K$1:$K$29774)))</f>
        <v/>
      </c>
      <c r="N151" s="82" t="str">
        <f>IF($D$2&lt;&gt;"DVSTRS","",SUMPRODUCT(('Synthèse pointages'!$A$1:$A$29774&gt;=$D$9)*('Synthèse pointages'!$A$1:$A$29774&lt;=$D$23)*('Synthèse pointages'!$B$1:$B$29774=N$237)*('Synthèse pointages'!$C$1:$C$29774=$D151)*('Synthèse pointages'!$K$1:$K$29774)))</f>
        <v/>
      </c>
      <c r="O151" s="82" t="str">
        <f>IF($D$2&lt;&gt;"DVSTRS","",SUMPRODUCT(('Synthèse pointages'!$A$1:$A$29774&gt;=$D$9)*('Synthèse pointages'!$A$1:$A$29774&lt;=$D$23)*('Synthèse pointages'!$B$1:$B$29774=O$237)*('Synthèse pointages'!$C$1:$C$29774=$D151)*('Synthèse pointages'!$K$1:$K$29774)))</f>
        <v/>
      </c>
      <c r="P151" s="82" t="str">
        <f>IF($D$2&lt;&gt;"DVSTRS","",SUMPRODUCT(('Synthèse pointages'!$A$1:$A$29774&gt;=$D$9)*('Synthèse pointages'!$A$1:$A$29774&lt;=$D$23)*('Synthèse pointages'!$B$1:$B$29774=P$237)*('Synthèse pointages'!$C$1:$C$29774=$D151)*('Synthèse pointages'!$K$1:$K$29774)))</f>
        <v/>
      </c>
      <c r="Q151" s="82" t="str">
        <f>IF($D$2&lt;&gt;"DVSTRS","",SUMPRODUCT(('Synthèse pointages'!$A$1:$A$29774&gt;=$D$9)*('Synthèse pointages'!$A$1:$A$29774&lt;=$D$23)*('Synthèse pointages'!$B$1:$B$29774=Q$237)*('Synthèse pointages'!$C$1:$C$29774=$D151)*('Synthèse pointages'!$K$1:$K$29774)))</f>
        <v/>
      </c>
      <c r="R151" s="82" t="str">
        <f>IF($D$2&lt;&gt;"DVSTRS","",SUMPRODUCT(('Synthèse pointages'!$A$1:$A$29774&gt;=$D$9)*('Synthèse pointages'!$A$1:$A$29774&lt;=$D$23)*('Synthèse pointages'!$B$1:$B$29774=R$237)*('Synthèse pointages'!$C$1:$C$29774=$D151)*('Synthèse pointages'!$K$1:$K$29774)))</f>
        <v/>
      </c>
      <c r="S151" s="82" t="str">
        <f>IF($D$2&lt;&gt;"DVSTRS","",SUMPRODUCT(('Synthèse pointages'!$A$1:$A$29774&gt;=$D$9)*('Synthèse pointages'!$A$1:$A$29774&lt;=$D$23)*('Synthèse pointages'!$B$1:$B$29774=S$237)*('Synthèse pointages'!$C$1:$C$29774=$D151)*('Synthèse pointages'!$K$1:$K$29774)))</f>
        <v/>
      </c>
      <c r="T151" s="82" t="str">
        <f>IF($D$2&lt;&gt;"DVSTRS","",SUMPRODUCT(('Synthèse pointages'!$A$1:$A$29774&gt;=$D$9)*('Synthèse pointages'!$A$1:$A$29774&lt;=$D$23)*('Synthèse pointages'!$B$1:$B$29774=T$237)*('Synthèse pointages'!$C$1:$C$29774=$D151)*('Synthèse pointages'!$K$1:$K$29774)))</f>
        <v/>
      </c>
      <c r="U151" s="82" t="str">
        <f>IF($D$2&lt;&gt;"DVSTRS","",SUMPRODUCT(('Synthèse pointages'!$A$1:$A$29774&gt;=$D$9)*('Synthèse pointages'!$A$1:$A$29774&lt;=$D$23)*('Synthèse pointages'!$B$1:$B$29774=U$237)*('Synthèse pointages'!$C$1:$C$29774=$D151)*('Synthèse pointages'!$K$1:$K$29774)))</f>
        <v/>
      </c>
      <c r="V151" s="82" t="str">
        <f>IF($D$2&lt;&gt;"DVSTRS","",SUMPRODUCT(('Synthèse pointages'!$A$1:$A$29774&gt;=$D$9)*('Synthèse pointages'!$A$1:$A$29774&lt;=$D$23)*('Synthèse pointages'!$B$1:$B$29774=V$237)*('Synthèse pointages'!$C$1:$C$29774=$D151)*('Synthèse pointages'!$K$1:$K$29774)))</f>
        <v/>
      </c>
      <c r="W151" s="82" t="str">
        <f>IF($D$2&lt;&gt;"DVSTRS","",SUMPRODUCT(('Synthèse pointages'!$A$1:$A$29774&gt;=$D$9)*('Synthèse pointages'!$A$1:$A$29774&lt;=$D$23)*('Synthèse pointages'!$B$1:$B$29774=W$237)*('Synthèse pointages'!$C$1:$C$29774=$D151)*('Synthèse pointages'!$K$1:$K$29774)))</f>
        <v/>
      </c>
      <c r="X151" s="82" t="str">
        <f>IF($D$2&lt;&gt;"DVSTRS","",SUMPRODUCT(('Synthèse pointages'!$A$1:$A$29774&gt;=$D$9)*('Synthèse pointages'!$A$1:$A$29774&lt;=$D$23)*('Synthèse pointages'!$B$1:$B$29774=X$237)*('Synthèse pointages'!$C$1:$C$29774=$D151)*('Synthèse pointages'!$K$1:$K$29774)))</f>
        <v/>
      </c>
      <c r="Y151" s="82" t="str">
        <f>IF($D$2&lt;&gt;"DVSTRS","",SUMPRODUCT(('Synthèse pointages'!$A$1:$A$29774&gt;=$D$9)*('Synthèse pointages'!$A$1:$A$29774&lt;=$D$23)*('Synthèse pointages'!$B$1:$B$29774=Y$237)*('Synthèse pointages'!$C$1:$C$29774=$D151)*('Synthèse pointages'!$K$1:$K$29774)))</f>
        <v/>
      </c>
      <c r="Z151" s="82" t="str">
        <f>IF($D$2&lt;&gt;"DVSTRS","",SUMPRODUCT(('Synthèse pointages'!$A$1:$A$29774&gt;=$D$9)*('Synthèse pointages'!$A$1:$A$29774&lt;=$D$23)*('Synthèse pointages'!$B$1:$B$29774=Z$237)*('Synthèse pointages'!$C$1:$C$29774=$D151)*('Synthèse pointages'!$K$1:$K$29774)))</f>
        <v/>
      </c>
      <c r="AA151" s="83" t="str">
        <f>IF($D$2&lt;&gt;"DVSTRS","",SUMPRODUCT(('Synthèse pointages'!$A$1:$A$29774&gt;=$D$9)*('Synthèse pointages'!$A$1:$A$29774&lt;=$D$23)*('Synthèse pointages'!$B$1:$B$29774=AA$237)*('Synthèse pointages'!$C$1:$C$29774=$D151)*('Synthèse pointages'!$K$1:$K$29774)))</f>
        <v/>
      </c>
      <c r="AB151" s="63"/>
    </row>
    <row r="152" spans="2:28" hidden="1" outlineLevel="1" x14ac:dyDescent="0.3">
      <c r="B152" s="58"/>
      <c r="C152" s="92" t="s">
        <v>4</v>
      </c>
      <c r="D152" s="79" t="s">
        <v>45</v>
      </c>
      <c r="E152" s="80" t="e">
        <f t="array" ref="E152">SUMPRODUCT(('Synthèse pointages'!$A$1:$A$29774&gt;=$D$9)*('Synthèse pointages'!$A$1:$A$29774&lt;=$D$23)*('Synthèse pointages'!$C$1:$C$29774=$D152)*('Synthèse pointages'!$K$1:$K$29774))</f>
        <v>#VALUE!</v>
      </c>
      <c r="F152" s="62"/>
      <c r="G152" s="81" t="str">
        <f>IF($D$2&lt;&gt;"DVSTRS","",SUMPRODUCT(('Synthèse pointages'!$A$1:$A$29774&gt;=$D$9)*('Synthèse pointages'!$A$1:$A$29774&lt;=$D$23)*('Synthèse pointages'!$B$1:$B$29774=G$237)*('Synthèse pointages'!$C$1:$C$29774=$D152)*('Synthèse pointages'!$K$1:$K$29774)))</f>
        <v/>
      </c>
      <c r="H152" s="82" t="str">
        <f>IF($D$2&lt;&gt;"DVSTRS","",SUMPRODUCT(('Synthèse pointages'!$A$1:$A$29774&gt;=$D$9)*('Synthèse pointages'!$A$1:$A$29774&lt;=$D$23)*('Synthèse pointages'!$B$1:$B$29774=H$237)*('Synthèse pointages'!$C$1:$C$29774=$D152)*('Synthèse pointages'!$K$1:$K$29774)))</f>
        <v/>
      </c>
      <c r="I152" s="82" t="str">
        <f>IF($D$2&lt;&gt;"DVSTRS","",SUMPRODUCT(('Synthèse pointages'!$A$1:$A$29774&gt;=$D$9)*('Synthèse pointages'!$A$1:$A$29774&lt;=$D$23)*('Synthèse pointages'!$B$1:$B$29774=I$237)*('Synthèse pointages'!$C$1:$C$29774=$D152)*('Synthèse pointages'!$K$1:$K$29774)))</f>
        <v/>
      </c>
      <c r="J152" s="82" t="str">
        <f>IF($D$2&lt;&gt;"DVSTRS","",SUMPRODUCT(('Synthèse pointages'!$A$1:$A$29774&gt;=$D$9)*('Synthèse pointages'!$A$1:$A$29774&lt;=$D$23)*('Synthèse pointages'!$B$1:$B$29774=J$237)*('Synthèse pointages'!$C$1:$C$29774=$D152)*('Synthèse pointages'!$K$1:$K$29774)))</f>
        <v/>
      </c>
      <c r="K152" s="82" t="str">
        <f>IF($D$2&lt;&gt;"DVSTRS","",SUMPRODUCT(('Synthèse pointages'!$A$1:$A$29774&gt;=$D$9)*('Synthèse pointages'!$A$1:$A$29774&lt;=$D$23)*('Synthèse pointages'!$B$1:$B$29774=K$237)*('Synthèse pointages'!$C$1:$C$29774=$D152)*('Synthèse pointages'!$K$1:$K$29774)))</f>
        <v/>
      </c>
      <c r="L152" s="82" t="str">
        <f>IF($D$2&lt;&gt;"DVSTRS","",SUMPRODUCT(('Synthèse pointages'!$A$1:$A$29774&gt;=$D$9)*('Synthèse pointages'!$A$1:$A$29774&lt;=$D$23)*('Synthèse pointages'!$B$1:$B$29774=L$237)*('Synthèse pointages'!$C$1:$C$29774=$D152)*('Synthèse pointages'!$K$1:$K$29774)))</f>
        <v/>
      </c>
      <c r="M152" s="82" t="str">
        <f>IF($D$2&lt;&gt;"DVSTRS","",SUMPRODUCT(('Synthèse pointages'!$A$1:$A$29774&gt;=$D$9)*('Synthèse pointages'!$A$1:$A$29774&lt;=$D$23)*('Synthèse pointages'!$B$1:$B$29774=M$237)*('Synthèse pointages'!$C$1:$C$29774=$D152)*('Synthèse pointages'!$K$1:$K$29774)))</f>
        <v/>
      </c>
      <c r="N152" s="82" t="str">
        <f>IF($D$2&lt;&gt;"DVSTRS","",SUMPRODUCT(('Synthèse pointages'!$A$1:$A$29774&gt;=$D$9)*('Synthèse pointages'!$A$1:$A$29774&lt;=$D$23)*('Synthèse pointages'!$B$1:$B$29774=N$237)*('Synthèse pointages'!$C$1:$C$29774=$D152)*('Synthèse pointages'!$K$1:$K$29774)))</f>
        <v/>
      </c>
      <c r="O152" s="82" t="str">
        <f>IF($D$2&lt;&gt;"DVSTRS","",SUMPRODUCT(('Synthèse pointages'!$A$1:$A$29774&gt;=$D$9)*('Synthèse pointages'!$A$1:$A$29774&lt;=$D$23)*('Synthèse pointages'!$B$1:$B$29774=O$237)*('Synthèse pointages'!$C$1:$C$29774=$D152)*('Synthèse pointages'!$K$1:$K$29774)))</f>
        <v/>
      </c>
      <c r="P152" s="82" t="str">
        <f>IF($D$2&lt;&gt;"DVSTRS","",SUMPRODUCT(('Synthèse pointages'!$A$1:$A$29774&gt;=$D$9)*('Synthèse pointages'!$A$1:$A$29774&lt;=$D$23)*('Synthèse pointages'!$B$1:$B$29774=P$237)*('Synthèse pointages'!$C$1:$C$29774=$D152)*('Synthèse pointages'!$K$1:$K$29774)))</f>
        <v/>
      </c>
      <c r="Q152" s="82" t="str">
        <f>IF($D$2&lt;&gt;"DVSTRS","",SUMPRODUCT(('Synthèse pointages'!$A$1:$A$29774&gt;=$D$9)*('Synthèse pointages'!$A$1:$A$29774&lt;=$D$23)*('Synthèse pointages'!$B$1:$B$29774=Q$237)*('Synthèse pointages'!$C$1:$C$29774=$D152)*('Synthèse pointages'!$K$1:$K$29774)))</f>
        <v/>
      </c>
      <c r="R152" s="82" t="str">
        <f>IF($D$2&lt;&gt;"DVSTRS","",SUMPRODUCT(('Synthèse pointages'!$A$1:$A$29774&gt;=$D$9)*('Synthèse pointages'!$A$1:$A$29774&lt;=$D$23)*('Synthèse pointages'!$B$1:$B$29774=R$237)*('Synthèse pointages'!$C$1:$C$29774=$D152)*('Synthèse pointages'!$K$1:$K$29774)))</f>
        <v/>
      </c>
      <c r="S152" s="82" t="str">
        <f>IF($D$2&lt;&gt;"DVSTRS","",SUMPRODUCT(('Synthèse pointages'!$A$1:$A$29774&gt;=$D$9)*('Synthèse pointages'!$A$1:$A$29774&lt;=$D$23)*('Synthèse pointages'!$B$1:$B$29774=S$237)*('Synthèse pointages'!$C$1:$C$29774=$D152)*('Synthèse pointages'!$K$1:$K$29774)))</f>
        <v/>
      </c>
      <c r="T152" s="82" t="str">
        <f>IF($D$2&lt;&gt;"DVSTRS","",SUMPRODUCT(('Synthèse pointages'!$A$1:$A$29774&gt;=$D$9)*('Synthèse pointages'!$A$1:$A$29774&lt;=$D$23)*('Synthèse pointages'!$B$1:$B$29774=T$237)*('Synthèse pointages'!$C$1:$C$29774=$D152)*('Synthèse pointages'!$K$1:$K$29774)))</f>
        <v/>
      </c>
      <c r="U152" s="82" t="str">
        <f>IF($D$2&lt;&gt;"DVSTRS","",SUMPRODUCT(('Synthèse pointages'!$A$1:$A$29774&gt;=$D$9)*('Synthèse pointages'!$A$1:$A$29774&lt;=$D$23)*('Synthèse pointages'!$B$1:$B$29774=U$237)*('Synthèse pointages'!$C$1:$C$29774=$D152)*('Synthèse pointages'!$K$1:$K$29774)))</f>
        <v/>
      </c>
      <c r="V152" s="82" t="str">
        <f>IF($D$2&lt;&gt;"DVSTRS","",SUMPRODUCT(('Synthèse pointages'!$A$1:$A$29774&gt;=$D$9)*('Synthèse pointages'!$A$1:$A$29774&lt;=$D$23)*('Synthèse pointages'!$B$1:$B$29774=V$237)*('Synthèse pointages'!$C$1:$C$29774=$D152)*('Synthèse pointages'!$K$1:$K$29774)))</f>
        <v/>
      </c>
      <c r="W152" s="82" t="str">
        <f>IF($D$2&lt;&gt;"DVSTRS","",SUMPRODUCT(('Synthèse pointages'!$A$1:$A$29774&gt;=$D$9)*('Synthèse pointages'!$A$1:$A$29774&lt;=$D$23)*('Synthèse pointages'!$B$1:$B$29774=W$237)*('Synthèse pointages'!$C$1:$C$29774=$D152)*('Synthèse pointages'!$K$1:$K$29774)))</f>
        <v/>
      </c>
      <c r="X152" s="82" t="str">
        <f>IF($D$2&lt;&gt;"DVSTRS","",SUMPRODUCT(('Synthèse pointages'!$A$1:$A$29774&gt;=$D$9)*('Synthèse pointages'!$A$1:$A$29774&lt;=$D$23)*('Synthèse pointages'!$B$1:$B$29774=X$237)*('Synthèse pointages'!$C$1:$C$29774=$D152)*('Synthèse pointages'!$K$1:$K$29774)))</f>
        <v/>
      </c>
      <c r="Y152" s="82" t="str">
        <f>IF($D$2&lt;&gt;"DVSTRS","",SUMPRODUCT(('Synthèse pointages'!$A$1:$A$29774&gt;=$D$9)*('Synthèse pointages'!$A$1:$A$29774&lt;=$D$23)*('Synthèse pointages'!$B$1:$B$29774=Y$237)*('Synthèse pointages'!$C$1:$C$29774=$D152)*('Synthèse pointages'!$K$1:$K$29774)))</f>
        <v/>
      </c>
      <c r="Z152" s="82" t="str">
        <f>IF($D$2&lt;&gt;"DVSTRS","",SUMPRODUCT(('Synthèse pointages'!$A$1:$A$29774&gt;=$D$9)*('Synthèse pointages'!$A$1:$A$29774&lt;=$D$23)*('Synthèse pointages'!$B$1:$B$29774=Z$237)*('Synthèse pointages'!$C$1:$C$29774=$D152)*('Synthèse pointages'!$K$1:$K$29774)))</f>
        <v/>
      </c>
      <c r="AA152" s="83" t="str">
        <f>IF($D$2&lt;&gt;"DVSTRS","",SUMPRODUCT(('Synthèse pointages'!$A$1:$A$29774&gt;=$D$9)*('Synthèse pointages'!$A$1:$A$29774&lt;=$D$23)*('Synthèse pointages'!$B$1:$B$29774=AA$237)*('Synthèse pointages'!$C$1:$C$29774=$D152)*('Synthèse pointages'!$K$1:$K$29774)))</f>
        <v/>
      </c>
      <c r="AB152" s="63"/>
    </row>
    <row r="153" spans="2:28" hidden="1" outlineLevel="1" x14ac:dyDescent="0.3">
      <c r="B153" s="58"/>
      <c r="C153" s="92" t="s">
        <v>5</v>
      </c>
      <c r="D153" s="79" t="s">
        <v>46</v>
      </c>
      <c r="E153" s="80" t="e">
        <f t="array" ref="E153">SUMPRODUCT(('Synthèse pointages'!$A$1:$A$29774&gt;=$D$9)*('Synthèse pointages'!$A$1:$A$29774&lt;=$D$23)*('Synthèse pointages'!$C$1:$C$29774=$D153)*('Synthèse pointages'!$K$1:$K$29774))</f>
        <v>#VALUE!</v>
      </c>
      <c r="F153" s="62"/>
      <c r="G153" s="81" t="str">
        <f>IF($D$2&lt;&gt;"DVSTRS","",SUMPRODUCT(('Synthèse pointages'!$A$1:$A$29774&gt;=$D$9)*('Synthèse pointages'!$A$1:$A$29774&lt;=$D$23)*('Synthèse pointages'!$B$1:$B$29774=G$237)*('Synthèse pointages'!$C$1:$C$29774=$D153)*('Synthèse pointages'!$K$1:$K$29774)))</f>
        <v/>
      </c>
      <c r="H153" s="82" t="str">
        <f>IF($D$2&lt;&gt;"DVSTRS","",SUMPRODUCT(('Synthèse pointages'!$A$1:$A$29774&gt;=$D$9)*('Synthèse pointages'!$A$1:$A$29774&lt;=$D$23)*('Synthèse pointages'!$B$1:$B$29774=H$237)*('Synthèse pointages'!$C$1:$C$29774=$D153)*('Synthèse pointages'!$K$1:$K$29774)))</f>
        <v/>
      </c>
      <c r="I153" s="82" t="str">
        <f>IF($D$2&lt;&gt;"DVSTRS","",SUMPRODUCT(('Synthèse pointages'!$A$1:$A$29774&gt;=$D$9)*('Synthèse pointages'!$A$1:$A$29774&lt;=$D$23)*('Synthèse pointages'!$B$1:$B$29774=I$237)*('Synthèse pointages'!$C$1:$C$29774=$D153)*('Synthèse pointages'!$K$1:$K$29774)))</f>
        <v/>
      </c>
      <c r="J153" s="82" t="str">
        <f>IF($D$2&lt;&gt;"DVSTRS","",SUMPRODUCT(('Synthèse pointages'!$A$1:$A$29774&gt;=$D$9)*('Synthèse pointages'!$A$1:$A$29774&lt;=$D$23)*('Synthèse pointages'!$B$1:$B$29774=J$237)*('Synthèse pointages'!$C$1:$C$29774=$D153)*('Synthèse pointages'!$K$1:$K$29774)))</f>
        <v/>
      </c>
      <c r="K153" s="82" t="str">
        <f>IF($D$2&lt;&gt;"DVSTRS","",SUMPRODUCT(('Synthèse pointages'!$A$1:$A$29774&gt;=$D$9)*('Synthèse pointages'!$A$1:$A$29774&lt;=$D$23)*('Synthèse pointages'!$B$1:$B$29774=K$237)*('Synthèse pointages'!$C$1:$C$29774=$D153)*('Synthèse pointages'!$K$1:$K$29774)))</f>
        <v/>
      </c>
      <c r="L153" s="82" t="str">
        <f>IF($D$2&lt;&gt;"DVSTRS","",SUMPRODUCT(('Synthèse pointages'!$A$1:$A$29774&gt;=$D$9)*('Synthèse pointages'!$A$1:$A$29774&lt;=$D$23)*('Synthèse pointages'!$B$1:$B$29774=L$237)*('Synthèse pointages'!$C$1:$C$29774=$D153)*('Synthèse pointages'!$K$1:$K$29774)))</f>
        <v/>
      </c>
      <c r="M153" s="82" t="str">
        <f>IF($D$2&lt;&gt;"DVSTRS","",SUMPRODUCT(('Synthèse pointages'!$A$1:$A$29774&gt;=$D$9)*('Synthèse pointages'!$A$1:$A$29774&lt;=$D$23)*('Synthèse pointages'!$B$1:$B$29774=M$237)*('Synthèse pointages'!$C$1:$C$29774=$D153)*('Synthèse pointages'!$K$1:$K$29774)))</f>
        <v/>
      </c>
      <c r="N153" s="82" t="str">
        <f>IF($D$2&lt;&gt;"DVSTRS","",SUMPRODUCT(('Synthèse pointages'!$A$1:$A$29774&gt;=$D$9)*('Synthèse pointages'!$A$1:$A$29774&lt;=$D$23)*('Synthèse pointages'!$B$1:$B$29774=N$237)*('Synthèse pointages'!$C$1:$C$29774=$D153)*('Synthèse pointages'!$K$1:$K$29774)))</f>
        <v/>
      </c>
      <c r="O153" s="82" t="str">
        <f>IF($D$2&lt;&gt;"DVSTRS","",SUMPRODUCT(('Synthèse pointages'!$A$1:$A$29774&gt;=$D$9)*('Synthèse pointages'!$A$1:$A$29774&lt;=$D$23)*('Synthèse pointages'!$B$1:$B$29774=O$237)*('Synthèse pointages'!$C$1:$C$29774=$D153)*('Synthèse pointages'!$K$1:$K$29774)))</f>
        <v/>
      </c>
      <c r="P153" s="82" t="str">
        <f>IF($D$2&lt;&gt;"DVSTRS","",SUMPRODUCT(('Synthèse pointages'!$A$1:$A$29774&gt;=$D$9)*('Synthèse pointages'!$A$1:$A$29774&lt;=$D$23)*('Synthèse pointages'!$B$1:$B$29774=P$237)*('Synthèse pointages'!$C$1:$C$29774=$D153)*('Synthèse pointages'!$K$1:$K$29774)))</f>
        <v/>
      </c>
      <c r="Q153" s="82" t="str">
        <f>IF($D$2&lt;&gt;"DVSTRS","",SUMPRODUCT(('Synthèse pointages'!$A$1:$A$29774&gt;=$D$9)*('Synthèse pointages'!$A$1:$A$29774&lt;=$D$23)*('Synthèse pointages'!$B$1:$B$29774=Q$237)*('Synthèse pointages'!$C$1:$C$29774=$D153)*('Synthèse pointages'!$K$1:$K$29774)))</f>
        <v/>
      </c>
      <c r="R153" s="82" t="str">
        <f>IF($D$2&lt;&gt;"DVSTRS","",SUMPRODUCT(('Synthèse pointages'!$A$1:$A$29774&gt;=$D$9)*('Synthèse pointages'!$A$1:$A$29774&lt;=$D$23)*('Synthèse pointages'!$B$1:$B$29774=R$237)*('Synthèse pointages'!$C$1:$C$29774=$D153)*('Synthèse pointages'!$K$1:$K$29774)))</f>
        <v/>
      </c>
      <c r="S153" s="82" t="str">
        <f>IF($D$2&lt;&gt;"DVSTRS","",SUMPRODUCT(('Synthèse pointages'!$A$1:$A$29774&gt;=$D$9)*('Synthèse pointages'!$A$1:$A$29774&lt;=$D$23)*('Synthèse pointages'!$B$1:$B$29774=S$237)*('Synthèse pointages'!$C$1:$C$29774=$D153)*('Synthèse pointages'!$K$1:$K$29774)))</f>
        <v/>
      </c>
      <c r="T153" s="82" t="str">
        <f>IF($D$2&lt;&gt;"DVSTRS","",SUMPRODUCT(('Synthèse pointages'!$A$1:$A$29774&gt;=$D$9)*('Synthèse pointages'!$A$1:$A$29774&lt;=$D$23)*('Synthèse pointages'!$B$1:$B$29774=T$237)*('Synthèse pointages'!$C$1:$C$29774=$D153)*('Synthèse pointages'!$K$1:$K$29774)))</f>
        <v/>
      </c>
      <c r="U153" s="82" t="str">
        <f>IF($D$2&lt;&gt;"DVSTRS","",SUMPRODUCT(('Synthèse pointages'!$A$1:$A$29774&gt;=$D$9)*('Synthèse pointages'!$A$1:$A$29774&lt;=$D$23)*('Synthèse pointages'!$B$1:$B$29774=U$237)*('Synthèse pointages'!$C$1:$C$29774=$D153)*('Synthèse pointages'!$K$1:$K$29774)))</f>
        <v/>
      </c>
      <c r="V153" s="82" t="str">
        <f>IF($D$2&lt;&gt;"DVSTRS","",SUMPRODUCT(('Synthèse pointages'!$A$1:$A$29774&gt;=$D$9)*('Synthèse pointages'!$A$1:$A$29774&lt;=$D$23)*('Synthèse pointages'!$B$1:$B$29774=V$237)*('Synthèse pointages'!$C$1:$C$29774=$D153)*('Synthèse pointages'!$K$1:$K$29774)))</f>
        <v/>
      </c>
      <c r="W153" s="82" t="str">
        <f>IF($D$2&lt;&gt;"DVSTRS","",SUMPRODUCT(('Synthèse pointages'!$A$1:$A$29774&gt;=$D$9)*('Synthèse pointages'!$A$1:$A$29774&lt;=$D$23)*('Synthèse pointages'!$B$1:$B$29774=W$237)*('Synthèse pointages'!$C$1:$C$29774=$D153)*('Synthèse pointages'!$K$1:$K$29774)))</f>
        <v/>
      </c>
      <c r="X153" s="82" t="str">
        <f>IF($D$2&lt;&gt;"DVSTRS","",SUMPRODUCT(('Synthèse pointages'!$A$1:$A$29774&gt;=$D$9)*('Synthèse pointages'!$A$1:$A$29774&lt;=$D$23)*('Synthèse pointages'!$B$1:$B$29774=X$237)*('Synthèse pointages'!$C$1:$C$29774=$D153)*('Synthèse pointages'!$K$1:$K$29774)))</f>
        <v/>
      </c>
      <c r="Y153" s="82" t="str">
        <f>IF($D$2&lt;&gt;"DVSTRS","",SUMPRODUCT(('Synthèse pointages'!$A$1:$A$29774&gt;=$D$9)*('Synthèse pointages'!$A$1:$A$29774&lt;=$D$23)*('Synthèse pointages'!$B$1:$B$29774=Y$237)*('Synthèse pointages'!$C$1:$C$29774=$D153)*('Synthèse pointages'!$K$1:$K$29774)))</f>
        <v/>
      </c>
      <c r="Z153" s="82" t="str">
        <f>IF($D$2&lt;&gt;"DVSTRS","",SUMPRODUCT(('Synthèse pointages'!$A$1:$A$29774&gt;=$D$9)*('Synthèse pointages'!$A$1:$A$29774&lt;=$D$23)*('Synthèse pointages'!$B$1:$B$29774=Z$237)*('Synthèse pointages'!$C$1:$C$29774=$D153)*('Synthèse pointages'!$K$1:$K$29774)))</f>
        <v/>
      </c>
      <c r="AA153" s="83" t="str">
        <f>IF($D$2&lt;&gt;"DVSTRS","",SUMPRODUCT(('Synthèse pointages'!$A$1:$A$29774&gt;=$D$9)*('Synthèse pointages'!$A$1:$A$29774&lt;=$D$23)*('Synthèse pointages'!$B$1:$B$29774=AA$237)*('Synthèse pointages'!$C$1:$C$29774=$D153)*('Synthèse pointages'!$K$1:$K$29774)))</f>
        <v/>
      </c>
      <c r="AB153" s="63"/>
    </row>
    <row r="154" spans="2:28" hidden="1" outlineLevel="1" x14ac:dyDescent="0.3">
      <c r="B154" s="58"/>
      <c r="C154" s="92" t="s">
        <v>6</v>
      </c>
      <c r="D154" s="79" t="s">
        <v>47</v>
      </c>
      <c r="E154" s="80" t="e">
        <f t="array" ref="E154">SUMPRODUCT(('Synthèse pointages'!$A$1:$A$29774&gt;=$D$9)*('Synthèse pointages'!$A$1:$A$29774&lt;=$D$23)*('Synthèse pointages'!$C$1:$C$29774=$D154)*('Synthèse pointages'!$K$1:$K$29774))</f>
        <v>#VALUE!</v>
      </c>
      <c r="F154" s="62"/>
      <c r="G154" s="81" t="str">
        <f>IF($D$2&lt;&gt;"DVSTRS","",SUMPRODUCT(('Synthèse pointages'!$A$1:$A$29774&gt;=$D$9)*('Synthèse pointages'!$A$1:$A$29774&lt;=$D$23)*('Synthèse pointages'!$B$1:$B$29774=G$237)*('Synthèse pointages'!$C$1:$C$29774=$D154)*('Synthèse pointages'!$K$1:$K$29774)))</f>
        <v/>
      </c>
      <c r="H154" s="82" t="str">
        <f>IF($D$2&lt;&gt;"DVSTRS","",SUMPRODUCT(('Synthèse pointages'!$A$1:$A$29774&gt;=$D$9)*('Synthèse pointages'!$A$1:$A$29774&lt;=$D$23)*('Synthèse pointages'!$B$1:$B$29774=H$237)*('Synthèse pointages'!$C$1:$C$29774=$D154)*('Synthèse pointages'!$K$1:$K$29774)))</f>
        <v/>
      </c>
      <c r="I154" s="82" t="str">
        <f>IF($D$2&lt;&gt;"DVSTRS","",SUMPRODUCT(('Synthèse pointages'!$A$1:$A$29774&gt;=$D$9)*('Synthèse pointages'!$A$1:$A$29774&lt;=$D$23)*('Synthèse pointages'!$B$1:$B$29774=I$237)*('Synthèse pointages'!$C$1:$C$29774=$D154)*('Synthèse pointages'!$K$1:$K$29774)))</f>
        <v/>
      </c>
      <c r="J154" s="82" t="str">
        <f>IF($D$2&lt;&gt;"DVSTRS","",SUMPRODUCT(('Synthèse pointages'!$A$1:$A$29774&gt;=$D$9)*('Synthèse pointages'!$A$1:$A$29774&lt;=$D$23)*('Synthèse pointages'!$B$1:$B$29774=J$237)*('Synthèse pointages'!$C$1:$C$29774=$D154)*('Synthèse pointages'!$K$1:$K$29774)))</f>
        <v/>
      </c>
      <c r="K154" s="82" t="str">
        <f>IF($D$2&lt;&gt;"DVSTRS","",SUMPRODUCT(('Synthèse pointages'!$A$1:$A$29774&gt;=$D$9)*('Synthèse pointages'!$A$1:$A$29774&lt;=$D$23)*('Synthèse pointages'!$B$1:$B$29774=K$237)*('Synthèse pointages'!$C$1:$C$29774=$D154)*('Synthèse pointages'!$K$1:$K$29774)))</f>
        <v/>
      </c>
      <c r="L154" s="82" t="str">
        <f>IF($D$2&lt;&gt;"DVSTRS","",SUMPRODUCT(('Synthèse pointages'!$A$1:$A$29774&gt;=$D$9)*('Synthèse pointages'!$A$1:$A$29774&lt;=$D$23)*('Synthèse pointages'!$B$1:$B$29774=L$237)*('Synthèse pointages'!$C$1:$C$29774=$D154)*('Synthèse pointages'!$K$1:$K$29774)))</f>
        <v/>
      </c>
      <c r="M154" s="82" t="str">
        <f>IF($D$2&lt;&gt;"DVSTRS","",SUMPRODUCT(('Synthèse pointages'!$A$1:$A$29774&gt;=$D$9)*('Synthèse pointages'!$A$1:$A$29774&lt;=$D$23)*('Synthèse pointages'!$B$1:$B$29774=M$237)*('Synthèse pointages'!$C$1:$C$29774=$D154)*('Synthèse pointages'!$K$1:$K$29774)))</f>
        <v/>
      </c>
      <c r="N154" s="82" t="str">
        <f>IF($D$2&lt;&gt;"DVSTRS","",SUMPRODUCT(('Synthèse pointages'!$A$1:$A$29774&gt;=$D$9)*('Synthèse pointages'!$A$1:$A$29774&lt;=$D$23)*('Synthèse pointages'!$B$1:$B$29774=N$237)*('Synthèse pointages'!$C$1:$C$29774=$D154)*('Synthèse pointages'!$K$1:$K$29774)))</f>
        <v/>
      </c>
      <c r="O154" s="82" t="str">
        <f>IF($D$2&lt;&gt;"DVSTRS","",SUMPRODUCT(('Synthèse pointages'!$A$1:$A$29774&gt;=$D$9)*('Synthèse pointages'!$A$1:$A$29774&lt;=$D$23)*('Synthèse pointages'!$B$1:$B$29774=O$237)*('Synthèse pointages'!$C$1:$C$29774=$D154)*('Synthèse pointages'!$K$1:$K$29774)))</f>
        <v/>
      </c>
      <c r="P154" s="82" t="str">
        <f>IF($D$2&lt;&gt;"DVSTRS","",SUMPRODUCT(('Synthèse pointages'!$A$1:$A$29774&gt;=$D$9)*('Synthèse pointages'!$A$1:$A$29774&lt;=$D$23)*('Synthèse pointages'!$B$1:$B$29774=P$237)*('Synthèse pointages'!$C$1:$C$29774=$D154)*('Synthèse pointages'!$K$1:$K$29774)))</f>
        <v/>
      </c>
      <c r="Q154" s="82" t="str">
        <f>IF($D$2&lt;&gt;"DVSTRS","",SUMPRODUCT(('Synthèse pointages'!$A$1:$A$29774&gt;=$D$9)*('Synthèse pointages'!$A$1:$A$29774&lt;=$D$23)*('Synthèse pointages'!$B$1:$B$29774=Q$237)*('Synthèse pointages'!$C$1:$C$29774=$D154)*('Synthèse pointages'!$K$1:$K$29774)))</f>
        <v/>
      </c>
      <c r="R154" s="82" t="str">
        <f>IF($D$2&lt;&gt;"DVSTRS","",SUMPRODUCT(('Synthèse pointages'!$A$1:$A$29774&gt;=$D$9)*('Synthèse pointages'!$A$1:$A$29774&lt;=$D$23)*('Synthèse pointages'!$B$1:$B$29774=R$237)*('Synthèse pointages'!$C$1:$C$29774=$D154)*('Synthèse pointages'!$K$1:$K$29774)))</f>
        <v/>
      </c>
      <c r="S154" s="82" t="str">
        <f>IF($D$2&lt;&gt;"DVSTRS","",SUMPRODUCT(('Synthèse pointages'!$A$1:$A$29774&gt;=$D$9)*('Synthèse pointages'!$A$1:$A$29774&lt;=$D$23)*('Synthèse pointages'!$B$1:$B$29774=S$237)*('Synthèse pointages'!$C$1:$C$29774=$D154)*('Synthèse pointages'!$K$1:$K$29774)))</f>
        <v/>
      </c>
      <c r="T154" s="82" t="str">
        <f>IF($D$2&lt;&gt;"DVSTRS","",SUMPRODUCT(('Synthèse pointages'!$A$1:$A$29774&gt;=$D$9)*('Synthèse pointages'!$A$1:$A$29774&lt;=$D$23)*('Synthèse pointages'!$B$1:$B$29774=T$237)*('Synthèse pointages'!$C$1:$C$29774=$D154)*('Synthèse pointages'!$K$1:$K$29774)))</f>
        <v/>
      </c>
      <c r="U154" s="82" t="str">
        <f>IF($D$2&lt;&gt;"DVSTRS","",SUMPRODUCT(('Synthèse pointages'!$A$1:$A$29774&gt;=$D$9)*('Synthèse pointages'!$A$1:$A$29774&lt;=$D$23)*('Synthèse pointages'!$B$1:$B$29774=U$237)*('Synthèse pointages'!$C$1:$C$29774=$D154)*('Synthèse pointages'!$K$1:$K$29774)))</f>
        <v/>
      </c>
      <c r="V154" s="82" t="str">
        <f>IF($D$2&lt;&gt;"DVSTRS","",SUMPRODUCT(('Synthèse pointages'!$A$1:$A$29774&gt;=$D$9)*('Synthèse pointages'!$A$1:$A$29774&lt;=$D$23)*('Synthèse pointages'!$B$1:$B$29774=V$237)*('Synthèse pointages'!$C$1:$C$29774=$D154)*('Synthèse pointages'!$K$1:$K$29774)))</f>
        <v/>
      </c>
      <c r="W154" s="82" t="str">
        <f>IF($D$2&lt;&gt;"DVSTRS","",SUMPRODUCT(('Synthèse pointages'!$A$1:$A$29774&gt;=$D$9)*('Synthèse pointages'!$A$1:$A$29774&lt;=$D$23)*('Synthèse pointages'!$B$1:$B$29774=W$237)*('Synthèse pointages'!$C$1:$C$29774=$D154)*('Synthèse pointages'!$K$1:$K$29774)))</f>
        <v/>
      </c>
      <c r="X154" s="82" t="str">
        <f>IF($D$2&lt;&gt;"DVSTRS","",SUMPRODUCT(('Synthèse pointages'!$A$1:$A$29774&gt;=$D$9)*('Synthèse pointages'!$A$1:$A$29774&lt;=$D$23)*('Synthèse pointages'!$B$1:$B$29774=X$237)*('Synthèse pointages'!$C$1:$C$29774=$D154)*('Synthèse pointages'!$K$1:$K$29774)))</f>
        <v/>
      </c>
      <c r="Y154" s="82" t="str">
        <f>IF($D$2&lt;&gt;"DVSTRS","",SUMPRODUCT(('Synthèse pointages'!$A$1:$A$29774&gt;=$D$9)*('Synthèse pointages'!$A$1:$A$29774&lt;=$D$23)*('Synthèse pointages'!$B$1:$B$29774=Y$237)*('Synthèse pointages'!$C$1:$C$29774=$D154)*('Synthèse pointages'!$K$1:$K$29774)))</f>
        <v/>
      </c>
      <c r="Z154" s="82" t="str">
        <f>IF($D$2&lt;&gt;"DVSTRS","",SUMPRODUCT(('Synthèse pointages'!$A$1:$A$29774&gt;=$D$9)*('Synthèse pointages'!$A$1:$A$29774&lt;=$D$23)*('Synthèse pointages'!$B$1:$B$29774=Z$237)*('Synthèse pointages'!$C$1:$C$29774=$D154)*('Synthèse pointages'!$K$1:$K$29774)))</f>
        <v/>
      </c>
      <c r="AA154" s="83" t="str">
        <f>IF($D$2&lt;&gt;"DVSTRS","",SUMPRODUCT(('Synthèse pointages'!$A$1:$A$29774&gt;=$D$9)*('Synthèse pointages'!$A$1:$A$29774&lt;=$D$23)*('Synthèse pointages'!$B$1:$B$29774=AA$237)*('Synthèse pointages'!$C$1:$C$29774=$D154)*('Synthèse pointages'!$K$1:$K$29774)))</f>
        <v/>
      </c>
      <c r="AB154" s="63"/>
    </row>
    <row r="155" spans="2:28" hidden="1" outlineLevel="1" x14ac:dyDescent="0.3">
      <c r="B155" s="58"/>
      <c r="C155" s="92" t="s">
        <v>7</v>
      </c>
      <c r="D155" s="79" t="s">
        <v>48</v>
      </c>
      <c r="E155" s="80" t="e">
        <f t="array" ref="E155">SUMPRODUCT(('Synthèse pointages'!$A$1:$A$29774&gt;=$D$9)*('Synthèse pointages'!$A$1:$A$29774&lt;=$D$23)*('Synthèse pointages'!$C$1:$C$29774=$D155)*('Synthèse pointages'!$K$1:$K$29774))</f>
        <v>#VALUE!</v>
      </c>
      <c r="F155" s="62"/>
      <c r="G155" s="81" t="str">
        <f>IF($D$2&lt;&gt;"DVSTRS","",SUMPRODUCT(('Synthèse pointages'!$A$1:$A$29774&gt;=$D$9)*('Synthèse pointages'!$A$1:$A$29774&lt;=$D$23)*('Synthèse pointages'!$B$1:$B$29774=G$237)*('Synthèse pointages'!$C$1:$C$29774=$D155)*('Synthèse pointages'!$K$1:$K$29774)))</f>
        <v/>
      </c>
      <c r="H155" s="82" t="str">
        <f>IF($D$2&lt;&gt;"DVSTRS","",SUMPRODUCT(('Synthèse pointages'!$A$1:$A$29774&gt;=$D$9)*('Synthèse pointages'!$A$1:$A$29774&lt;=$D$23)*('Synthèse pointages'!$B$1:$B$29774=H$237)*('Synthèse pointages'!$C$1:$C$29774=$D155)*('Synthèse pointages'!$K$1:$K$29774)))</f>
        <v/>
      </c>
      <c r="I155" s="82" t="str">
        <f>IF($D$2&lt;&gt;"DVSTRS","",SUMPRODUCT(('Synthèse pointages'!$A$1:$A$29774&gt;=$D$9)*('Synthèse pointages'!$A$1:$A$29774&lt;=$D$23)*('Synthèse pointages'!$B$1:$B$29774=I$237)*('Synthèse pointages'!$C$1:$C$29774=$D155)*('Synthèse pointages'!$K$1:$K$29774)))</f>
        <v/>
      </c>
      <c r="J155" s="82" t="str">
        <f>IF($D$2&lt;&gt;"DVSTRS","",SUMPRODUCT(('Synthèse pointages'!$A$1:$A$29774&gt;=$D$9)*('Synthèse pointages'!$A$1:$A$29774&lt;=$D$23)*('Synthèse pointages'!$B$1:$B$29774=J$237)*('Synthèse pointages'!$C$1:$C$29774=$D155)*('Synthèse pointages'!$K$1:$K$29774)))</f>
        <v/>
      </c>
      <c r="K155" s="82" t="str">
        <f>IF($D$2&lt;&gt;"DVSTRS","",SUMPRODUCT(('Synthèse pointages'!$A$1:$A$29774&gt;=$D$9)*('Synthèse pointages'!$A$1:$A$29774&lt;=$D$23)*('Synthèse pointages'!$B$1:$B$29774=K$237)*('Synthèse pointages'!$C$1:$C$29774=$D155)*('Synthèse pointages'!$K$1:$K$29774)))</f>
        <v/>
      </c>
      <c r="L155" s="82" t="str">
        <f>IF($D$2&lt;&gt;"DVSTRS","",SUMPRODUCT(('Synthèse pointages'!$A$1:$A$29774&gt;=$D$9)*('Synthèse pointages'!$A$1:$A$29774&lt;=$D$23)*('Synthèse pointages'!$B$1:$B$29774=L$237)*('Synthèse pointages'!$C$1:$C$29774=$D155)*('Synthèse pointages'!$K$1:$K$29774)))</f>
        <v/>
      </c>
      <c r="M155" s="82" t="str">
        <f>IF($D$2&lt;&gt;"DVSTRS","",SUMPRODUCT(('Synthèse pointages'!$A$1:$A$29774&gt;=$D$9)*('Synthèse pointages'!$A$1:$A$29774&lt;=$D$23)*('Synthèse pointages'!$B$1:$B$29774=M$237)*('Synthèse pointages'!$C$1:$C$29774=$D155)*('Synthèse pointages'!$K$1:$K$29774)))</f>
        <v/>
      </c>
      <c r="N155" s="82" t="str">
        <f>IF($D$2&lt;&gt;"DVSTRS","",SUMPRODUCT(('Synthèse pointages'!$A$1:$A$29774&gt;=$D$9)*('Synthèse pointages'!$A$1:$A$29774&lt;=$D$23)*('Synthèse pointages'!$B$1:$B$29774=N$237)*('Synthèse pointages'!$C$1:$C$29774=$D155)*('Synthèse pointages'!$K$1:$K$29774)))</f>
        <v/>
      </c>
      <c r="O155" s="82" t="str">
        <f>IF($D$2&lt;&gt;"DVSTRS","",SUMPRODUCT(('Synthèse pointages'!$A$1:$A$29774&gt;=$D$9)*('Synthèse pointages'!$A$1:$A$29774&lt;=$D$23)*('Synthèse pointages'!$B$1:$B$29774=O$237)*('Synthèse pointages'!$C$1:$C$29774=$D155)*('Synthèse pointages'!$K$1:$K$29774)))</f>
        <v/>
      </c>
      <c r="P155" s="82" t="str">
        <f>IF($D$2&lt;&gt;"DVSTRS","",SUMPRODUCT(('Synthèse pointages'!$A$1:$A$29774&gt;=$D$9)*('Synthèse pointages'!$A$1:$A$29774&lt;=$D$23)*('Synthèse pointages'!$B$1:$B$29774=P$237)*('Synthèse pointages'!$C$1:$C$29774=$D155)*('Synthèse pointages'!$K$1:$K$29774)))</f>
        <v/>
      </c>
      <c r="Q155" s="82" t="str">
        <f>IF($D$2&lt;&gt;"DVSTRS","",SUMPRODUCT(('Synthèse pointages'!$A$1:$A$29774&gt;=$D$9)*('Synthèse pointages'!$A$1:$A$29774&lt;=$D$23)*('Synthèse pointages'!$B$1:$B$29774=Q$237)*('Synthèse pointages'!$C$1:$C$29774=$D155)*('Synthèse pointages'!$K$1:$K$29774)))</f>
        <v/>
      </c>
      <c r="R155" s="82" t="str">
        <f>IF($D$2&lt;&gt;"DVSTRS","",SUMPRODUCT(('Synthèse pointages'!$A$1:$A$29774&gt;=$D$9)*('Synthèse pointages'!$A$1:$A$29774&lt;=$D$23)*('Synthèse pointages'!$B$1:$B$29774=R$237)*('Synthèse pointages'!$C$1:$C$29774=$D155)*('Synthèse pointages'!$K$1:$K$29774)))</f>
        <v/>
      </c>
      <c r="S155" s="82" t="str">
        <f>IF($D$2&lt;&gt;"DVSTRS","",SUMPRODUCT(('Synthèse pointages'!$A$1:$A$29774&gt;=$D$9)*('Synthèse pointages'!$A$1:$A$29774&lt;=$D$23)*('Synthèse pointages'!$B$1:$B$29774=S$237)*('Synthèse pointages'!$C$1:$C$29774=$D155)*('Synthèse pointages'!$K$1:$K$29774)))</f>
        <v/>
      </c>
      <c r="T155" s="82" t="str">
        <f>IF($D$2&lt;&gt;"DVSTRS","",SUMPRODUCT(('Synthèse pointages'!$A$1:$A$29774&gt;=$D$9)*('Synthèse pointages'!$A$1:$A$29774&lt;=$D$23)*('Synthèse pointages'!$B$1:$B$29774=T$237)*('Synthèse pointages'!$C$1:$C$29774=$D155)*('Synthèse pointages'!$K$1:$K$29774)))</f>
        <v/>
      </c>
      <c r="U155" s="82" t="str">
        <f>IF($D$2&lt;&gt;"DVSTRS","",SUMPRODUCT(('Synthèse pointages'!$A$1:$A$29774&gt;=$D$9)*('Synthèse pointages'!$A$1:$A$29774&lt;=$D$23)*('Synthèse pointages'!$B$1:$B$29774=U$237)*('Synthèse pointages'!$C$1:$C$29774=$D155)*('Synthèse pointages'!$K$1:$K$29774)))</f>
        <v/>
      </c>
      <c r="V155" s="82" t="str">
        <f>IF($D$2&lt;&gt;"DVSTRS","",SUMPRODUCT(('Synthèse pointages'!$A$1:$A$29774&gt;=$D$9)*('Synthèse pointages'!$A$1:$A$29774&lt;=$D$23)*('Synthèse pointages'!$B$1:$B$29774=V$237)*('Synthèse pointages'!$C$1:$C$29774=$D155)*('Synthèse pointages'!$K$1:$K$29774)))</f>
        <v/>
      </c>
      <c r="W155" s="82" t="str">
        <f>IF($D$2&lt;&gt;"DVSTRS","",SUMPRODUCT(('Synthèse pointages'!$A$1:$A$29774&gt;=$D$9)*('Synthèse pointages'!$A$1:$A$29774&lt;=$D$23)*('Synthèse pointages'!$B$1:$B$29774=W$237)*('Synthèse pointages'!$C$1:$C$29774=$D155)*('Synthèse pointages'!$K$1:$K$29774)))</f>
        <v/>
      </c>
      <c r="X155" s="82" t="str">
        <f>IF($D$2&lt;&gt;"DVSTRS","",SUMPRODUCT(('Synthèse pointages'!$A$1:$A$29774&gt;=$D$9)*('Synthèse pointages'!$A$1:$A$29774&lt;=$D$23)*('Synthèse pointages'!$B$1:$B$29774=X$237)*('Synthèse pointages'!$C$1:$C$29774=$D155)*('Synthèse pointages'!$K$1:$K$29774)))</f>
        <v/>
      </c>
      <c r="Y155" s="82" t="str">
        <f>IF($D$2&lt;&gt;"DVSTRS","",SUMPRODUCT(('Synthèse pointages'!$A$1:$A$29774&gt;=$D$9)*('Synthèse pointages'!$A$1:$A$29774&lt;=$D$23)*('Synthèse pointages'!$B$1:$B$29774=Y$237)*('Synthèse pointages'!$C$1:$C$29774=$D155)*('Synthèse pointages'!$K$1:$K$29774)))</f>
        <v/>
      </c>
      <c r="Z155" s="82" t="str">
        <f>IF($D$2&lt;&gt;"DVSTRS","",SUMPRODUCT(('Synthèse pointages'!$A$1:$A$29774&gt;=$D$9)*('Synthèse pointages'!$A$1:$A$29774&lt;=$D$23)*('Synthèse pointages'!$B$1:$B$29774=Z$237)*('Synthèse pointages'!$C$1:$C$29774=$D155)*('Synthèse pointages'!$K$1:$K$29774)))</f>
        <v/>
      </c>
      <c r="AA155" s="83" t="str">
        <f>IF($D$2&lt;&gt;"DVSTRS","",SUMPRODUCT(('Synthèse pointages'!$A$1:$A$29774&gt;=$D$9)*('Synthèse pointages'!$A$1:$A$29774&lt;=$D$23)*('Synthèse pointages'!$B$1:$B$29774=AA$237)*('Synthèse pointages'!$C$1:$C$29774=$D155)*('Synthèse pointages'!$K$1:$K$29774)))</f>
        <v/>
      </c>
      <c r="AB155" s="63"/>
    </row>
    <row r="156" spans="2:28" hidden="1" outlineLevel="1" x14ac:dyDescent="0.3">
      <c r="B156" s="58"/>
      <c r="C156" s="92" t="s">
        <v>8</v>
      </c>
      <c r="D156" s="79" t="s">
        <v>49</v>
      </c>
      <c r="E156" s="80" t="e">
        <f t="array" ref="E156">SUMPRODUCT(('Synthèse pointages'!$A$1:$A$29774&gt;=$D$9)*('Synthèse pointages'!$A$1:$A$29774&lt;=$D$23)*('Synthèse pointages'!$C$1:$C$29774=$D156)*('Synthèse pointages'!$K$1:$K$29774))</f>
        <v>#VALUE!</v>
      </c>
      <c r="F156" s="62"/>
      <c r="G156" s="81" t="str">
        <f>IF($D$2&lt;&gt;"DVSTRS","",SUMPRODUCT(('Synthèse pointages'!$A$1:$A$29774&gt;=$D$9)*('Synthèse pointages'!$A$1:$A$29774&lt;=$D$23)*('Synthèse pointages'!$B$1:$B$29774=G$237)*('Synthèse pointages'!$C$1:$C$29774=$D156)*('Synthèse pointages'!$K$1:$K$29774)))</f>
        <v/>
      </c>
      <c r="H156" s="82" t="str">
        <f>IF($D$2&lt;&gt;"DVSTRS","",SUMPRODUCT(('Synthèse pointages'!$A$1:$A$29774&gt;=$D$9)*('Synthèse pointages'!$A$1:$A$29774&lt;=$D$23)*('Synthèse pointages'!$B$1:$B$29774=H$237)*('Synthèse pointages'!$C$1:$C$29774=$D156)*('Synthèse pointages'!$K$1:$K$29774)))</f>
        <v/>
      </c>
      <c r="I156" s="82" t="str">
        <f>IF($D$2&lt;&gt;"DVSTRS","",SUMPRODUCT(('Synthèse pointages'!$A$1:$A$29774&gt;=$D$9)*('Synthèse pointages'!$A$1:$A$29774&lt;=$D$23)*('Synthèse pointages'!$B$1:$B$29774=I$237)*('Synthèse pointages'!$C$1:$C$29774=$D156)*('Synthèse pointages'!$K$1:$K$29774)))</f>
        <v/>
      </c>
      <c r="J156" s="82" t="str">
        <f>IF($D$2&lt;&gt;"DVSTRS","",SUMPRODUCT(('Synthèse pointages'!$A$1:$A$29774&gt;=$D$9)*('Synthèse pointages'!$A$1:$A$29774&lt;=$D$23)*('Synthèse pointages'!$B$1:$B$29774=J$237)*('Synthèse pointages'!$C$1:$C$29774=$D156)*('Synthèse pointages'!$K$1:$K$29774)))</f>
        <v/>
      </c>
      <c r="K156" s="82" t="str">
        <f>IF($D$2&lt;&gt;"DVSTRS","",SUMPRODUCT(('Synthèse pointages'!$A$1:$A$29774&gt;=$D$9)*('Synthèse pointages'!$A$1:$A$29774&lt;=$D$23)*('Synthèse pointages'!$B$1:$B$29774=K$237)*('Synthèse pointages'!$C$1:$C$29774=$D156)*('Synthèse pointages'!$K$1:$K$29774)))</f>
        <v/>
      </c>
      <c r="L156" s="82" t="str">
        <f>IF($D$2&lt;&gt;"DVSTRS","",SUMPRODUCT(('Synthèse pointages'!$A$1:$A$29774&gt;=$D$9)*('Synthèse pointages'!$A$1:$A$29774&lt;=$D$23)*('Synthèse pointages'!$B$1:$B$29774=L$237)*('Synthèse pointages'!$C$1:$C$29774=$D156)*('Synthèse pointages'!$K$1:$K$29774)))</f>
        <v/>
      </c>
      <c r="M156" s="82" t="str">
        <f>IF($D$2&lt;&gt;"DVSTRS","",SUMPRODUCT(('Synthèse pointages'!$A$1:$A$29774&gt;=$D$9)*('Synthèse pointages'!$A$1:$A$29774&lt;=$D$23)*('Synthèse pointages'!$B$1:$B$29774=M$237)*('Synthèse pointages'!$C$1:$C$29774=$D156)*('Synthèse pointages'!$K$1:$K$29774)))</f>
        <v/>
      </c>
      <c r="N156" s="82" t="str">
        <f>IF($D$2&lt;&gt;"DVSTRS","",SUMPRODUCT(('Synthèse pointages'!$A$1:$A$29774&gt;=$D$9)*('Synthèse pointages'!$A$1:$A$29774&lt;=$D$23)*('Synthèse pointages'!$B$1:$B$29774=N$237)*('Synthèse pointages'!$C$1:$C$29774=$D156)*('Synthèse pointages'!$K$1:$K$29774)))</f>
        <v/>
      </c>
      <c r="O156" s="82" t="str">
        <f>IF($D$2&lt;&gt;"DVSTRS","",SUMPRODUCT(('Synthèse pointages'!$A$1:$A$29774&gt;=$D$9)*('Synthèse pointages'!$A$1:$A$29774&lt;=$D$23)*('Synthèse pointages'!$B$1:$B$29774=O$237)*('Synthèse pointages'!$C$1:$C$29774=$D156)*('Synthèse pointages'!$K$1:$K$29774)))</f>
        <v/>
      </c>
      <c r="P156" s="82" t="str">
        <f>IF($D$2&lt;&gt;"DVSTRS","",SUMPRODUCT(('Synthèse pointages'!$A$1:$A$29774&gt;=$D$9)*('Synthèse pointages'!$A$1:$A$29774&lt;=$D$23)*('Synthèse pointages'!$B$1:$B$29774=P$237)*('Synthèse pointages'!$C$1:$C$29774=$D156)*('Synthèse pointages'!$K$1:$K$29774)))</f>
        <v/>
      </c>
      <c r="Q156" s="82" t="str">
        <f>IF($D$2&lt;&gt;"DVSTRS","",SUMPRODUCT(('Synthèse pointages'!$A$1:$A$29774&gt;=$D$9)*('Synthèse pointages'!$A$1:$A$29774&lt;=$D$23)*('Synthèse pointages'!$B$1:$B$29774=Q$237)*('Synthèse pointages'!$C$1:$C$29774=$D156)*('Synthèse pointages'!$K$1:$K$29774)))</f>
        <v/>
      </c>
      <c r="R156" s="82" t="str">
        <f>IF($D$2&lt;&gt;"DVSTRS","",SUMPRODUCT(('Synthèse pointages'!$A$1:$A$29774&gt;=$D$9)*('Synthèse pointages'!$A$1:$A$29774&lt;=$D$23)*('Synthèse pointages'!$B$1:$B$29774=R$237)*('Synthèse pointages'!$C$1:$C$29774=$D156)*('Synthèse pointages'!$K$1:$K$29774)))</f>
        <v/>
      </c>
      <c r="S156" s="82" t="str">
        <f>IF($D$2&lt;&gt;"DVSTRS","",SUMPRODUCT(('Synthèse pointages'!$A$1:$A$29774&gt;=$D$9)*('Synthèse pointages'!$A$1:$A$29774&lt;=$D$23)*('Synthèse pointages'!$B$1:$B$29774=S$237)*('Synthèse pointages'!$C$1:$C$29774=$D156)*('Synthèse pointages'!$K$1:$K$29774)))</f>
        <v/>
      </c>
      <c r="T156" s="82" t="str">
        <f>IF($D$2&lt;&gt;"DVSTRS","",SUMPRODUCT(('Synthèse pointages'!$A$1:$A$29774&gt;=$D$9)*('Synthèse pointages'!$A$1:$A$29774&lt;=$D$23)*('Synthèse pointages'!$B$1:$B$29774=T$237)*('Synthèse pointages'!$C$1:$C$29774=$D156)*('Synthèse pointages'!$K$1:$K$29774)))</f>
        <v/>
      </c>
      <c r="U156" s="82" t="str">
        <f>IF($D$2&lt;&gt;"DVSTRS","",SUMPRODUCT(('Synthèse pointages'!$A$1:$A$29774&gt;=$D$9)*('Synthèse pointages'!$A$1:$A$29774&lt;=$D$23)*('Synthèse pointages'!$B$1:$B$29774=U$237)*('Synthèse pointages'!$C$1:$C$29774=$D156)*('Synthèse pointages'!$K$1:$K$29774)))</f>
        <v/>
      </c>
      <c r="V156" s="82" t="str">
        <f>IF($D$2&lt;&gt;"DVSTRS","",SUMPRODUCT(('Synthèse pointages'!$A$1:$A$29774&gt;=$D$9)*('Synthèse pointages'!$A$1:$A$29774&lt;=$D$23)*('Synthèse pointages'!$B$1:$B$29774=V$237)*('Synthèse pointages'!$C$1:$C$29774=$D156)*('Synthèse pointages'!$K$1:$K$29774)))</f>
        <v/>
      </c>
      <c r="W156" s="82" t="str">
        <f>IF($D$2&lt;&gt;"DVSTRS","",SUMPRODUCT(('Synthèse pointages'!$A$1:$A$29774&gt;=$D$9)*('Synthèse pointages'!$A$1:$A$29774&lt;=$D$23)*('Synthèse pointages'!$B$1:$B$29774=W$237)*('Synthèse pointages'!$C$1:$C$29774=$D156)*('Synthèse pointages'!$K$1:$K$29774)))</f>
        <v/>
      </c>
      <c r="X156" s="82" t="str">
        <f>IF($D$2&lt;&gt;"DVSTRS","",SUMPRODUCT(('Synthèse pointages'!$A$1:$A$29774&gt;=$D$9)*('Synthèse pointages'!$A$1:$A$29774&lt;=$D$23)*('Synthèse pointages'!$B$1:$B$29774=X$237)*('Synthèse pointages'!$C$1:$C$29774=$D156)*('Synthèse pointages'!$K$1:$K$29774)))</f>
        <v/>
      </c>
      <c r="Y156" s="82" t="str">
        <f>IF($D$2&lt;&gt;"DVSTRS","",SUMPRODUCT(('Synthèse pointages'!$A$1:$A$29774&gt;=$D$9)*('Synthèse pointages'!$A$1:$A$29774&lt;=$D$23)*('Synthèse pointages'!$B$1:$B$29774=Y$237)*('Synthèse pointages'!$C$1:$C$29774=$D156)*('Synthèse pointages'!$K$1:$K$29774)))</f>
        <v/>
      </c>
      <c r="Z156" s="82" t="str">
        <f>IF($D$2&lt;&gt;"DVSTRS","",SUMPRODUCT(('Synthèse pointages'!$A$1:$A$29774&gt;=$D$9)*('Synthèse pointages'!$A$1:$A$29774&lt;=$D$23)*('Synthèse pointages'!$B$1:$B$29774=Z$237)*('Synthèse pointages'!$C$1:$C$29774=$D156)*('Synthèse pointages'!$K$1:$K$29774)))</f>
        <v/>
      </c>
      <c r="AA156" s="83" t="str">
        <f>IF($D$2&lt;&gt;"DVSTRS","",SUMPRODUCT(('Synthèse pointages'!$A$1:$A$29774&gt;=$D$9)*('Synthèse pointages'!$A$1:$A$29774&lt;=$D$23)*('Synthèse pointages'!$B$1:$B$29774=AA$237)*('Synthèse pointages'!$C$1:$C$29774=$D156)*('Synthèse pointages'!$K$1:$K$29774)))</f>
        <v/>
      </c>
      <c r="AB156" s="63"/>
    </row>
    <row r="157" spans="2:28" hidden="1" outlineLevel="1" x14ac:dyDescent="0.3">
      <c r="B157" s="58"/>
      <c r="C157" s="92" t="s">
        <v>9</v>
      </c>
      <c r="D157" s="79" t="s">
        <v>50</v>
      </c>
      <c r="E157" s="80" t="e">
        <f t="array" ref="E157">SUMPRODUCT(('Synthèse pointages'!$A$1:$A$29774&gt;=$D$9)*('Synthèse pointages'!$A$1:$A$29774&lt;=$D$23)*('Synthèse pointages'!$C$1:$C$29774=$D157)*('Synthèse pointages'!$K$1:$K$29774))</f>
        <v>#VALUE!</v>
      </c>
      <c r="F157" s="62"/>
      <c r="G157" s="81" t="str">
        <f>IF($D$2&lt;&gt;"DVSTRS","",SUMPRODUCT(('Synthèse pointages'!$A$1:$A$29774&gt;=$D$9)*('Synthèse pointages'!$A$1:$A$29774&lt;=$D$23)*('Synthèse pointages'!$B$1:$B$29774=G$237)*('Synthèse pointages'!$C$1:$C$29774=$D157)*('Synthèse pointages'!$K$1:$K$29774)))</f>
        <v/>
      </c>
      <c r="H157" s="82" t="str">
        <f>IF($D$2&lt;&gt;"DVSTRS","",SUMPRODUCT(('Synthèse pointages'!$A$1:$A$29774&gt;=$D$9)*('Synthèse pointages'!$A$1:$A$29774&lt;=$D$23)*('Synthèse pointages'!$B$1:$B$29774=H$237)*('Synthèse pointages'!$C$1:$C$29774=$D157)*('Synthèse pointages'!$K$1:$K$29774)))</f>
        <v/>
      </c>
      <c r="I157" s="82" t="str">
        <f>IF($D$2&lt;&gt;"DVSTRS","",SUMPRODUCT(('Synthèse pointages'!$A$1:$A$29774&gt;=$D$9)*('Synthèse pointages'!$A$1:$A$29774&lt;=$D$23)*('Synthèse pointages'!$B$1:$B$29774=I$237)*('Synthèse pointages'!$C$1:$C$29774=$D157)*('Synthèse pointages'!$K$1:$K$29774)))</f>
        <v/>
      </c>
      <c r="J157" s="82" t="str">
        <f>IF($D$2&lt;&gt;"DVSTRS","",SUMPRODUCT(('Synthèse pointages'!$A$1:$A$29774&gt;=$D$9)*('Synthèse pointages'!$A$1:$A$29774&lt;=$D$23)*('Synthèse pointages'!$B$1:$B$29774=J$237)*('Synthèse pointages'!$C$1:$C$29774=$D157)*('Synthèse pointages'!$K$1:$K$29774)))</f>
        <v/>
      </c>
      <c r="K157" s="82" t="str">
        <f>IF($D$2&lt;&gt;"DVSTRS","",SUMPRODUCT(('Synthèse pointages'!$A$1:$A$29774&gt;=$D$9)*('Synthèse pointages'!$A$1:$A$29774&lt;=$D$23)*('Synthèse pointages'!$B$1:$B$29774=K$237)*('Synthèse pointages'!$C$1:$C$29774=$D157)*('Synthèse pointages'!$K$1:$K$29774)))</f>
        <v/>
      </c>
      <c r="L157" s="82" t="str">
        <f>IF($D$2&lt;&gt;"DVSTRS","",SUMPRODUCT(('Synthèse pointages'!$A$1:$A$29774&gt;=$D$9)*('Synthèse pointages'!$A$1:$A$29774&lt;=$D$23)*('Synthèse pointages'!$B$1:$B$29774=L$237)*('Synthèse pointages'!$C$1:$C$29774=$D157)*('Synthèse pointages'!$K$1:$K$29774)))</f>
        <v/>
      </c>
      <c r="M157" s="82" t="str">
        <f>IF($D$2&lt;&gt;"DVSTRS","",SUMPRODUCT(('Synthèse pointages'!$A$1:$A$29774&gt;=$D$9)*('Synthèse pointages'!$A$1:$A$29774&lt;=$D$23)*('Synthèse pointages'!$B$1:$B$29774=M$237)*('Synthèse pointages'!$C$1:$C$29774=$D157)*('Synthèse pointages'!$K$1:$K$29774)))</f>
        <v/>
      </c>
      <c r="N157" s="82" t="str">
        <f>IF($D$2&lt;&gt;"DVSTRS","",SUMPRODUCT(('Synthèse pointages'!$A$1:$A$29774&gt;=$D$9)*('Synthèse pointages'!$A$1:$A$29774&lt;=$D$23)*('Synthèse pointages'!$B$1:$B$29774=N$237)*('Synthèse pointages'!$C$1:$C$29774=$D157)*('Synthèse pointages'!$K$1:$K$29774)))</f>
        <v/>
      </c>
      <c r="O157" s="82" t="str">
        <f>IF($D$2&lt;&gt;"DVSTRS","",SUMPRODUCT(('Synthèse pointages'!$A$1:$A$29774&gt;=$D$9)*('Synthèse pointages'!$A$1:$A$29774&lt;=$D$23)*('Synthèse pointages'!$B$1:$B$29774=O$237)*('Synthèse pointages'!$C$1:$C$29774=$D157)*('Synthèse pointages'!$K$1:$K$29774)))</f>
        <v/>
      </c>
      <c r="P157" s="82" t="str">
        <f>IF($D$2&lt;&gt;"DVSTRS","",SUMPRODUCT(('Synthèse pointages'!$A$1:$A$29774&gt;=$D$9)*('Synthèse pointages'!$A$1:$A$29774&lt;=$D$23)*('Synthèse pointages'!$B$1:$B$29774=P$237)*('Synthèse pointages'!$C$1:$C$29774=$D157)*('Synthèse pointages'!$K$1:$K$29774)))</f>
        <v/>
      </c>
      <c r="Q157" s="82" t="str">
        <f>IF($D$2&lt;&gt;"DVSTRS","",SUMPRODUCT(('Synthèse pointages'!$A$1:$A$29774&gt;=$D$9)*('Synthèse pointages'!$A$1:$A$29774&lt;=$D$23)*('Synthèse pointages'!$B$1:$B$29774=Q$237)*('Synthèse pointages'!$C$1:$C$29774=$D157)*('Synthèse pointages'!$K$1:$K$29774)))</f>
        <v/>
      </c>
      <c r="R157" s="82" t="str">
        <f>IF($D$2&lt;&gt;"DVSTRS","",SUMPRODUCT(('Synthèse pointages'!$A$1:$A$29774&gt;=$D$9)*('Synthèse pointages'!$A$1:$A$29774&lt;=$D$23)*('Synthèse pointages'!$B$1:$B$29774=R$237)*('Synthèse pointages'!$C$1:$C$29774=$D157)*('Synthèse pointages'!$K$1:$K$29774)))</f>
        <v/>
      </c>
      <c r="S157" s="82" t="str">
        <f>IF($D$2&lt;&gt;"DVSTRS","",SUMPRODUCT(('Synthèse pointages'!$A$1:$A$29774&gt;=$D$9)*('Synthèse pointages'!$A$1:$A$29774&lt;=$D$23)*('Synthèse pointages'!$B$1:$B$29774=S$237)*('Synthèse pointages'!$C$1:$C$29774=$D157)*('Synthèse pointages'!$K$1:$K$29774)))</f>
        <v/>
      </c>
      <c r="T157" s="82" t="str">
        <f>IF($D$2&lt;&gt;"DVSTRS","",SUMPRODUCT(('Synthèse pointages'!$A$1:$A$29774&gt;=$D$9)*('Synthèse pointages'!$A$1:$A$29774&lt;=$D$23)*('Synthèse pointages'!$B$1:$B$29774=T$237)*('Synthèse pointages'!$C$1:$C$29774=$D157)*('Synthèse pointages'!$K$1:$K$29774)))</f>
        <v/>
      </c>
      <c r="U157" s="82" t="str">
        <f>IF($D$2&lt;&gt;"DVSTRS","",SUMPRODUCT(('Synthèse pointages'!$A$1:$A$29774&gt;=$D$9)*('Synthèse pointages'!$A$1:$A$29774&lt;=$D$23)*('Synthèse pointages'!$B$1:$B$29774=U$237)*('Synthèse pointages'!$C$1:$C$29774=$D157)*('Synthèse pointages'!$K$1:$K$29774)))</f>
        <v/>
      </c>
      <c r="V157" s="82" t="str">
        <f>IF($D$2&lt;&gt;"DVSTRS","",SUMPRODUCT(('Synthèse pointages'!$A$1:$A$29774&gt;=$D$9)*('Synthèse pointages'!$A$1:$A$29774&lt;=$D$23)*('Synthèse pointages'!$B$1:$B$29774=V$237)*('Synthèse pointages'!$C$1:$C$29774=$D157)*('Synthèse pointages'!$K$1:$K$29774)))</f>
        <v/>
      </c>
      <c r="W157" s="82" t="str">
        <f>IF($D$2&lt;&gt;"DVSTRS","",SUMPRODUCT(('Synthèse pointages'!$A$1:$A$29774&gt;=$D$9)*('Synthèse pointages'!$A$1:$A$29774&lt;=$D$23)*('Synthèse pointages'!$B$1:$B$29774=W$237)*('Synthèse pointages'!$C$1:$C$29774=$D157)*('Synthèse pointages'!$K$1:$K$29774)))</f>
        <v/>
      </c>
      <c r="X157" s="82" t="str">
        <f>IF($D$2&lt;&gt;"DVSTRS","",SUMPRODUCT(('Synthèse pointages'!$A$1:$A$29774&gt;=$D$9)*('Synthèse pointages'!$A$1:$A$29774&lt;=$D$23)*('Synthèse pointages'!$B$1:$B$29774=X$237)*('Synthèse pointages'!$C$1:$C$29774=$D157)*('Synthèse pointages'!$K$1:$K$29774)))</f>
        <v/>
      </c>
      <c r="Y157" s="82" t="str">
        <f>IF($D$2&lt;&gt;"DVSTRS","",SUMPRODUCT(('Synthèse pointages'!$A$1:$A$29774&gt;=$D$9)*('Synthèse pointages'!$A$1:$A$29774&lt;=$D$23)*('Synthèse pointages'!$B$1:$B$29774=Y$237)*('Synthèse pointages'!$C$1:$C$29774=$D157)*('Synthèse pointages'!$K$1:$K$29774)))</f>
        <v/>
      </c>
      <c r="Z157" s="82" t="str">
        <f>IF($D$2&lt;&gt;"DVSTRS","",SUMPRODUCT(('Synthèse pointages'!$A$1:$A$29774&gt;=$D$9)*('Synthèse pointages'!$A$1:$A$29774&lt;=$D$23)*('Synthèse pointages'!$B$1:$B$29774=Z$237)*('Synthèse pointages'!$C$1:$C$29774=$D157)*('Synthèse pointages'!$K$1:$K$29774)))</f>
        <v/>
      </c>
      <c r="AA157" s="83" t="str">
        <f>IF($D$2&lt;&gt;"DVSTRS","",SUMPRODUCT(('Synthèse pointages'!$A$1:$A$29774&gt;=$D$9)*('Synthèse pointages'!$A$1:$A$29774&lt;=$D$23)*('Synthèse pointages'!$B$1:$B$29774=AA$237)*('Synthèse pointages'!$C$1:$C$29774=$D157)*('Synthèse pointages'!$K$1:$K$29774)))</f>
        <v/>
      </c>
      <c r="AB157" s="63"/>
    </row>
    <row r="158" spans="2:28" hidden="1" outlineLevel="1" x14ac:dyDescent="0.3">
      <c r="B158" s="58"/>
      <c r="C158" s="92" t="s">
        <v>10</v>
      </c>
      <c r="D158" s="79" t="s">
        <v>51</v>
      </c>
      <c r="E158" s="80" t="e">
        <f t="array" ref="E158">SUMPRODUCT(('Synthèse pointages'!$A$1:$A$29774&gt;=$D$9)*('Synthèse pointages'!$A$1:$A$29774&lt;=$D$23)*('Synthèse pointages'!$C$1:$C$29774=$D158)*('Synthèse pointages'!$K$1:$K$29774))</f>
        <v>#VALUE!</v>
      </c>
      <c r="F158" s="62"/>
      <c r="G158" s="81" t="str">
        <f>IF($D$2&lt;&gt;"DVSTRS","",SUMPRODUCT(('Synthèse pointages'!$A$1:$A$29774&gt;=$D$9)*('Synthèse pointages'!$A$1:$A$29774&lt;=$D$23)*('Synthèse pointages'!$B$1:$B$29774=G$237)*('Synthèse pointages'!$C$1:$C$29774=$D158)*('Synthèse pointages'!$K$1:$K$29774)))</f>
        <v/>
      </c>
      <c r="H158" s="82" t="str">
        <f>IF($D$2&lt;&gt;"DVSTRS","",SUMPRODUCT(('Synthèse pointages'!$A$1:$A$29774&gt;=$D$9)*('Synthèse pointages'!$A$1:$A$29774&lt;=$D$23)*('Synthèse pointages'!$B$1:$B$29774=H$237)*('Synthèse pointages'!$C$1:$C$29774=$D158)*('Synthèse pointages'!$K$1:$K$29774)))</f>
        <v/>
      </c>
      <c r="I158" s="82" t="str">
        <f>IF($D$2&lt;&gt;"DVSTRS","",SUMPRODUCT(('Synthèse pointages'!$A$1:$A$29774&gt;=$D$9)*('Synthèse pointages'!$A$1:$A$29774&lt;=$D$23)*('Synthèse pointages'!$B$1:$B$29774=I$237)*('Synthèse pointages'!$C$1:$C$29774=$D158)*('Synthèse pointages'!$K$1:$K$29774)))</f>
        <v/>
      </c>
      <c r="J158" s="82" t="str">
        <f>IF($D$2&lt;&gt;"DVSTRS","",SUMPRODUCT(('Synthèse pointages'!$A$1:$A$29774&gt;=$D$9)*('Synthèse pointages'!$A$1:$A$29774&lt;=$D$23)*('Synthèse pointages'!$B$1:$B$29774=J$237)*('Synthèse pointages'!$C$1:$C$29774=$D158)*('Synthèse pointages'!$K$1:$K$29774)))</f>
        <v/>
      </c>
      <c r="K158" s="82" t="str">
        <f>IF($D$2&lt;&gt;"DVSTRS","",SUMPRODUCT(('Synthèse pointages'!$A$1:$A$29774&gt;=$D$9)*('Synthèse pointages'!$A$1:$A$29774&lt;=$D$23)*('Synthèse pointages'!$B$1:$B$29774=K$237)*('Synthèse pointages'!$C$1:$C$29774=$D158)*('Synthèse pointages'!$K$1:$K$29774)))</f>
        <v/>
      </c>
      <c r="L158" s="82" t="str">
        <f>IF($D$2&lt;&gt;"DVSTRS","",SUMPRODUCT(('Synthèse pointages'!$A$1:$A$29774&gt;=$D$9)*('Synthèse pointages'!$A$1:$A$29774&lt;=$D$23)*('Synthèse pointages'!$B$1:$B$29774=L$237)*('Synthèse pointages'!$C$1:$C$29774=$D158)*('Synthèse pointages'!$K$1:$K$29774)))</f>
        <v/>
      </c>
      <c r="M158" s="82" t="str">
        <f>IF($D$2&lt;&gt;"DVSTRS","",SUMPRODUCT(('Synthèse pointages'!$A$1:$A$29774&gt;=$D$9)*('Synthèse pointages'!$A$1:$A$29774&lt;=$D$23)*('Synthèse pointages'!$B$1:$B$29774=M$237)*('Synthèse pointages'!$C$1:$C$29774=$D158)*('Synthèse pointages'!$K$1:$K$29774)))</f>
        <v/>
      </c>
      <c r="N158" s="82" t="str">
        <f>IF($D$2&lt;&gt;"DVSTRS","",SUMPRODUCT(('Synthèse pointages'!$A$1:$A$29774&gt;=$D$9)*('Synthèse pointages'!$A$1:$A$29774&lt;=$D$23)*('Synthèse pointages'!$B$1:$B$29774=N$237)*('Synthèse pointages'!$C$1:$C$29774=$D158)*('Synthèse pointages'!$K$1:$K$29774)))</f>
        <v/>
      </c>
      <c r="O158" s="82" t="str">
        <f>IF($D$2&lt;&gt;"DVSTRS","",SUMPRODUCT(('Synthèse pointages'!$A$1:$A$29774&gt;=$D$9)*('Synthèse pointages'!$A$1:$A$29774&lt;=$D$23)*('Synthèse pointages'!$B$1:$B$29774=O$237)*('Synthèse pointages'!$C$1:$C$29774=$D158)*('Synthèse pointages'!$K$1:$K$29774)))</f>
        <v/>
      </c>
      <c r="P158" s="82" t="str">
        <f>IF($D$2&lt;&gt;"DVSTRS","",SUMPRODUCT(('Synthèse pointages'!$A$1:$A$29774&gt;=$D$9)*('Synthèse pointages'!$A$1:$A$29774&lt;=$D$23)*('Synthèse pointages'!$B$1:$B$29774=P$237)*('Synthèse pointages'!$C$1:$C$29774=$D158)*('Synthèse pointages'!$K$1:$K$29774)))</f>
        <v/>
      </c>
      <c r="Q158" s="82" t="str">
        <f>IF($D$2&lt;&gt;"DVSTRS","",SUMPRODUCT(('Synthèse pointages'!$A$1:$A$29774&gt;=$D$9)*('Synthèse pointages'!$A$1:$A$29774&lt;=$D$23)*('Synthèse pointages'!$B$1:$B$29774=Q$237)*('Synthèse pointages'!$C$1:$C$29774=$D158)*('Synthèse pointages'!$K$1:$K$29774)))</f>
        <v/>
      </c>
      <c r="R158" s="82" t="str">
        <f>IF($D$2&lt;&gt;"DVSTRS","",SUMPRODUCT(('Synthèse pointages'!$A$1:$A$29774&gt;=$D$9)*('Synthèse pointages'!$A$1:$A$29774&lt;=$D$23)*('Synthèse pointages'!$B$1:$B$29774=R$237)*('Synthèse pointages'!$C$1:$C$29774=$D158)*('Synthèse pointages'!$K$1:$K$29774)))</f>
        <v/>
      </c>
      <c r="S158" s="82" t="str">
        <f>IF($D$2&lt;&gt;"DVSTRS","",SUMPRODUCT(('Synthèse pointages'!$A$1:$A$29774&gt;=$D$9)*('Synthèse pointages'!$A$1:$A$29774&lt;=$D$23)*('Synthèse pointages'!$B$1:$B$29774=S$237)*('Synthèse pointages'!$C$1:$C$29774=$D158)*('Synthèse pointages'!$K$1:$K$29774)))</f>
        <v/>
      </c>
      <c r="T158" s="82" t="str">
        <f>IF($D$2&lt;&gt;"DVSTRS","",SUMPRODUCT(('Synthèse pointages'!$A$1:$A$29774&gt;=$D$9)*('Synthèse pointages'!$A$1:$A$29774&lt;=$D$23)*('Synthèse pointages'!$B$1:$B$29774=T$237)*('Synthèse pointages'!$C$1:$C$29774=$D158)*('Synthèse pointages'!$K$1:$K$29774)))</f>
        <v/>
      </c>
      <c r="U158" s="82" t="str">
        <f>IF($D$2&lt;&gt;"DVSTRS","",SUMPRODUCT(('Synthèse pointages'!$A$1:$A$29774&gt;=$D$9)*('Synthèse pointages'!$A$1:$A$29774&lt;=$D$23)*('Synthèse pointages'!$B$1:$B$29774=U$237)*('Synthèse pointages'!$C$1:$C$29774=$D158)*('Synthèse pointages'!$K$1:$K$29774)))</f>
        <v/>
      </c>
      <c r="V158" s="82" t="str">
        <f>IF($D$2&lt;&gt;"DVSTRS","",SUMPRODUCT(('Synthèse pointages'!$A$1:$A$29774&gt;=$D$9)*('Synthèse pointages'!$A$1:$A$29774&lt;=$D$23)*('Synthèse pointages'!$B$1:$B$29774=V$237)*('Synthèse pointages'!$C$1:$C$29774=$D158)*('Synthèse pointages'!$K$1:$K$29774)))</f>
        <v/>
      </c>
      <c r="W158" s="82" t="str">
        <f>IF($D$2&lt;&gt;"DVSTRS","",SUMPRODUCT(('Synthèse pointages'!$A$1:$A$29774&gt;=$D$9)*('Synthèse pointages'!$A$1:$A$29774&lt;=$D$23)*('Synthèse pointages'!$B$1:$B$29774=W$237)*('Synthèse pointages'!$C$1:$C$29774=$D158)*('Synthèse pointages'!$K$1:$K$29774)))</f>
        <v/>
      </c>
      <c r="X158" s="82" t="str">
        <f>IF($D$2&lt;&gt;"DVSTRS","",SUMPRODUCT(('Synthèse pointages'!$A$1:$A$29774&gt;=$D$9)*('Synthèse pointages'!$A$1:$A$29774&lt;=$D$23)*('Synthèse pointages'!$B$1:$B$29774=X$237)*('Synthèse pointages'!$C$1:$C$29774=$D158)*('Synthèse pointages'!$K$1:$K$29774)))</f>
        <v/>
      </c>
      <c r="Y158" s="82" t="str">
        <f>IF($D$2&lt;&gt;"DVSTRS","",SUMPRODUCT(('Synthèse pointages'!$A$1:$A$29774&gt;=$D$9)*('Synthèse pointages'!$A$1:$A$29774&lt;=$D$23)*('Synthèse pointages'!$B$1:$B$29774=Y$237)*('Synthèse pointages'!$C$1:$C$29774=$D158)*('Synthèse pointages'!$K$1:$K$29774)))</f>
        <v/>
      </c>
      <c r="Z158" s="82" t="str">
        <f>IF($D$2&lt;&gt;"DVSTRS","",SUMPRODUCT(('Synthèse pointages'!$A$1:$A$29774&gt;=$D$9)*('Synthèse pointages'!$A$1:$A$29774&lt;=$D$23)*('Synthèse pointages'!$B$1:$B$29774=Z$237)*('Synthèse pointages'!$C$1:$C$29774=$D158)*('Synthèse pointages'!$K$1:$K$29774)))</f>
        <v/>
      </c>
      <c r="AA158" s="83" t="str">
        <f>IF($D$2&lt;&gt;"DVSTRS","",SUMPRODUCT(('Synthèse pointages'!$A$1:$A$29774&gt;=$D$9)*('Synthèse pointages'!$A$1:$A$29774&lt;=$D$23)*('Synthèse pointages'!$B$1:$B$29774=AA$237)*('Synthèse pointages'!$C$1:$C$29774=$D158)*('Synthèse pointages'!$K$1:$K$29774)))</f>
        <v/>
      </c>
      <c r="AB158" s="63"/>
    </row>
    <row r="159" spans="2:28" hidden="1" outlineLevel="1" x14ac:dyDescent="0.3">
      <c r="B159" s="58"/>
      <c r="C159" s="8" t="s">
        <v>11</v>
      </c>
      <c r="D159" s="4" t="s">
        <v>52</v>
      </c>
      <c r="E159" s="16" t="e">
        <f t="array" ref="E159">SUMPRODUCT(('Synthèse pointages'!$A$1:$A$29774&gt;=$D$9)*('Synthèse pointages'!$A$1:$A$29774&lt;=$D$23)*('Synthèse pointages'!$C$1:$C$29774=$D159)*('Synthèse pointages'!$K$1:$K$29774))</f>
        <v>#VALUE!</v>
      </c>
      <c r="F159" s="62"/>
      <c r="G159" s="21" t="str">
        <f>IF($D$2&lt;&gt;"DVSTRS","",SUMPRODUCT(('Synthèse pointages'!$A$1:$A$29774&gt;=$D$9)*('Synthèse pointages'!$A$1:$A$29774&lt;=$D$23)*('Synthèse pointages'!$B$1:$B$29774=G$237)*('Synthèse pointages'!$C$1:$C$29774=$D159)*('Synthèse pointages'!$K$1:$K$29774)))</f>
        <v/>
      </c>
      <c r="H159" s="2" t="str">
        <f>IF($D$2&lt;&gt;"DVSTRS","",SUMPRODUCT(('Synthèse pointages'!$A$1:$A$29774&gt;=$D$9)*('Synthèse pointages'!$A$1:$A$29774&lt;=$D$23)*('Synthèse pointages'!$B$1:$B$29774=H$237)*('Synthèse pointages'!$C$1:$C$29774=$D159)*('Synthèse pointages'!$K$1:$K$29774)))</f>
        <v/>
      </c>
      <c r="I159" s="2" t="str">
        <f>IF($D$2&lt;&gt;"DVSTRS","",SUMPRODUCT(('Synthèse pointages'!$A$1:$A$29774&gt;=$D$9)*('Synthèse pointages'!$A$1:$A$29774&lt;=$D$23)*('Synthèse pointages'!$B$1:$B$29774=I$237)*('Synthèse pointages'!$C$1:$C$29774=$D159)*('Synthèse pointages'!$K$1:$K$29774)))</f>
        <v/>
      </c>
      <c r="J159" s="2" t="str">
        <f>IF($D$2&lt;&gt;"DVSTRS","",SUMPRODUCT(('Synthèse pointages'!$A$1:$A$29774&gt;=$D$9)*('Synthèse pointages'!$A$1:$A$29774&lt;=$D$23)*('Synthèse pointages'!$B$1:$B$29774=J$237)*('Synthèse pointages'!$C$1:$C$29774=$D159)*('Synthèse pointages'!$K$1:$K$29774)))</f>
        <v/>
      </c>
      <c r="K159" s="2" t="str">
        <f>IF($D$2&lt;&gt;"DVSTRS","",SUMPRODUCT(('Synthèse pointages'!$A$1:$A$29774&gt;=$D$9)*('Synthèse pointages'!$A$1:$A$29774&lt;=$D$23)*('Synthèse pointages'!$B$1:$B$29774=K$237)*('Synthèse pointages'!$C$1:$C$29774=$D159)*('Synthèse pointages'!$K$1:$K$29774)))</f>
        <v/>
      </c>
      <c r="L159" s="2" t="str">
        <f>IF($D$2&lt;&gt;"DVSTRS","",SUMPRODUCT(('Synthèse pointages'!$A$1:$A$29774&gt;=$D$9)*('Synthèse pointages'!$A$1:$A$29774&lt;=$D$23)*('Synthèse pointages'!$B$1:$B$29774=L$237)*('Synthèse pointages'!$C$1:$C$29774=$D159)*('Synthèse pointages'!$K$1:$K$29774)))</f>
        <v/>
      </c>
      <c r="M159" s="2" t="str">
        <f>IF($D$2&lt;&gt;"DVSTRS","",SUMPRODUCT(('Synthèse pointages'!$A$1:$A$29774&gt;=$D$9)*('Synthèse pointages'!$A$1:$A$29774&lt;=$D$23)*('Synthèse pointages'!$B$1:$B$29774=M$237)*('Synthèse pointages'!$C$1:$C$29774=$D159)*('Synthèse pointages'!$K$1:$K$29774)))</f>
        <v/>
      </c>
      <c r="N159" s="2" t="str">
        <f>IF($D$2&lt;&gt;"DVSTRS","",SUMPRODUCT(('Synthèse pointages'!$A$1:$A$29774&gt;=$D$9)*('Synthèse pointages'!$A$1:$A$29774&lt;=$D$23)*('Synthèse pointages'!$B$1:$B$29774=N$237)*('Synthèse pointages'!$C$1:$C$29774=$D159)*('Synthèse pointages'!$K$1:$K$29774)))</f>
        <v/>
      </c>
      <c r="O159" s="2" t="str">
        <f>IF($D$2&lt;&gt;"DVSTRS","",SUMPRODUCT(('Synthèse pointages'!$A$1:$A$29774&gt;=$D$9)*('Synthèse pointages'!$A$1:$A$29774&lt;=$D$23)*('Synthèse pointages'!$B$1:$B$29774=O$237)*('Synthèse pointages'!$C$1:$C$29774=$D159)*('Synthèse pointages'!$K$1:$K$29774)))</f>
        <v/>
      </c>
      <c r="P159" s="2" t="str">
        <f>IF($D$2&lt;&gt;"DVSTRS","",SUMPRODUCT(('Synthèse pointages'!$A$1:$A$29774&gt;=$D$9)*('Synthèse pointages'!$A$1:$A$29774&lt;=$D$23)*('Synthèse pointages'!$B$1:$B$29774=P$237)*('Synthèse pointages'!$C$1:$C$29774=$D159)*('Synthèse pointages'!$K$1:$K$29774)))</f>
        <v/>
      </c>
      <c r="Q159" s="2" t="str">
        <f>IF($D$2&lt;&gt;"DVSTRS","",SUMPRODUCT(('Synthèse pointages'!$A$1:$A$29774&gt;=$D$9)*('Synthèse pointages'!$A$1:$A$29774&lt;=$D$23)*('Synthèse pointages'!$B$1:$B$29774=Q$237)*('Synthèse pointages'!$C$1:$C$29774=$D159)*('Synthèse pointages'!$K$1:$K$29774)))</f>
        <v/>
      </c>
      <c r="R159" s="2" t="str">
        <f>IF($D$2&lt;&gt;"DVSTRS","",SUMPRODUCT(('Synthèse pointages'!$A$1:$A$29774&gt;=$D$9)*('Synthèse pointages'!$A$1:$A$29774&lt;=$D$23)*('Synthèse pointages'!$B$1:$B$29774=R$237)*('Synthèse pointages'!$C$1:$C$29774=$D159)*('Synthèse pointages'!$K$1:$K$29774)))</f>
        <v/>
      </c>
      <c r="S159" s="2" t="str">
        <f>IF($D$2&lt;&gt;"DVSTRS","",SUMPRODUCT(('Synthèse pointages'!$A$1:$A$29774&gt;=$D$9)*('Synthèse pointages'!$A$1:$A$29774&lt;=$D$23)*('Synthèse pointages'!$B$1:$B$29774=S$237)*('Synthèse pointages'!$C$1:$C$29774=$D159)*('Synthèse pointages'!$K$1:$K$29774)))</f>
        <v/>
      </c>
      <c r="T159" s="2" t="str">
        <f>IF($D$2&lt;&gt;"DVSTRS","",SUMPRODUCT(('Synthèse pointages'!$A$1:$A$29774&gt;=$D$9)*('Synthèse pointages'!$A$1:$A$29774&lt;=$D$23)*('Synthèse pointages'!$B$1:$B$29774=T$237)*('Synthèse pointages'!$C$1:$C$29774=$D159)*('Synthèse pointages'!$K$1:$K$29774)))</f>
        <v/>
      </c>
      <c r="U159" s="2" t="str">
        <f>IF($D$2&lt;&gt;"DVSTRS","",SUMPRODUCT(('Synthèse pointages'!$A$1:$A$29774&gt;=$D$9)*('Synthèse pointages'!$A$1:$A$29774&lt;=$D$23)*('Synthèse pointages'!$B$1:$B$29774=U$237)*('Synthèse pointages'!$C$1:$C$29774=$D159)*('Synthèse pointages'!$K$1:$K$29774)))</f>
        <v/>
      </c>
      <c r="V159" s="2" t="str">
        <f>IF($D$2&lt;&gt;"DVSTRS","",SUMPRODUCT(('Synthèse pointages'!$A$1:$A$29774&gt;=$D$9)*('Synthèse pointages'!$A$1:$A$29774&lt;=$D$23)*('Synthèse pointages'!$B$1:$B$29774=V$237)*('Synthèse pointages'!$C$1:$C$29774=$D159)*('Synthèse pointages'!$K$1:$K$29774)))</f>
        <v/>
      </c>
      <c r="W159" s="2" t="str">
        <f>IF($D$2&lt;&gt;"DVSTRS","",SUMPRODUCT(('Synthèse pointages'!$A$1:$A$29774&gt;=$D$9)*('Synthèse pointages'!$A$1:$A$29774&lt;=$D$23)*('Synthèse pointages'!$B$1:$B$29774=W$237)*('Synthèse pointages'!$C$1:$C$29774=$D159)*('Synthèse pointages'!$K$1:$K$29774)))</f>
        <v/>
      </c>
      <c r="X159" s="2" t="str">
        <f>IF($D$2&lt;&gt;"DVSTRS","",SUMPRODUCT(('Synthèse pointages'!$A$1:$A$29774&gt;=$D$9)*('Synthèse pointages'!$A$1:$A$29774&lt;=$D$23)*('Synthèse pointages'!$B$1:$B$29774=X$237)*('Synthèse pointages'!$C$1:$C$29774=$D159)*('Synthèse pointages'!$K$1:$K$29774)))</f>
        <v/>
      </c>
      <c r="Y159" s="2" t="str">
        <f>IF($D$2&lt;&gt;"DVSTRS","",SUMPRODUCT(('Synthèse pointages'!$A$1:$A$29774&gt;=$D$9)*('Synthèse pointages'!$A$1:$A$29774&lt;=$D$23)*('Synthèse pointages'!$B$1:$B$29774=Y$237)*('Synthèse pointages'!$C$1:$C$29774=$D159)*('Synthèse pointages'!$K$1:$K$29774)))</f>
        <v/>
      </c>
      <c r="Z159" s="2" t="str">
        <f>IF($D$2&lt;&gt;"DVSTRS","",SUMPRODUCT(('Synthèse pointages'!$A$1:$A$29774&gt;=$D$9)*('Synthèse pointages'!$A$1:$A$29774&lt;=$D$23)*('Synthèse pointages'!$B$1:$B$29774=Z$237)*('Synthèse pointages'!$C$1:$C$29774=$D159)*('Synthèse pointages'!$K$1:$K$29774)))</f>
        <v/>
      </c>
      <c r="AA159" s="9" t="str">
        <f>IF($D$2&lt;&gt;"DVSTRS","",SUMPRODUCT(('Synthèse pointages'!$A$1:$A$29774&gt;=$D$9)*('Synthèse pointages'!$A$1:$A$29774&lt;=$D$23)*('Synthèse pointages'!$B$1:$B$29774=AA$237)*('Synthèse pointages'!$C$1:$C$29774=$D159)*('Synthèse pointages'!$K$1:$K$29774)))</f>
        <v/>
      </c>
      <c r="AB159" s="63"/>
    </row>
    <row r="160" spans="2:28" hidden="1" outlineLevel="1" x14ac:dyDescent="0.3">
      <c r="B160" s="58"/>
      <c r="C160" s="92" t="s">
        <v>12</v>
      </c>
      <c r="D160" s="79" t="s">
        <v>53</v>
      </c>
      <c r="E160" s="80" t="e">
        <f t="array" ref="E160">SUMPRODUCT(('Synthèse pointages'!$A$1:$A$29774&gt;=$D$9)*('Synthèse pointages'!$A$1:$A$29774&lt;=$D$23)*('Synthèse pointages'!$C$1:$C$29774=$D160)*('Synthèse pointages'!$K$1:$K$29774))</f>
        <v>#VALUE!</v>
      </c>
      <c r="F160" s="62"/>
      <c r="G160" s="81" t="str">
        <f>IF($D$2&lt;&gt;"DVSTRS","",SUMPRODUCT(('Synthèse pointages'!$A$1:$A$29774&gt;=$D$9)*('Synthèse pointages'!$A$1:$A$29774&lt;=$D$23)*('Synthèse pointages'!$B$1:$B$29774=G$237)*('Synthèse pointages'!$C$1:$C$29774=$D160)*('Synthèse pointages'!$K$1:$K$29774)))</f>
        <v/>
      </c>
      <c r="H160" s="82" t="str">
        <f>IF($D$2&lt;&gt;"DVSTRS","",SUMPRODUCT(('Synthèse pointages'!$A$1:$A$29774&gt;=$D$9)*('Synthèse pointages'!$A$1:$A$29774&lt;=$D$23)*('Synthèse pointages'!$B$1:$B$29774=H$237)*('Synthèse pointages'!$C$1:$C$29774=$D160)*('Synthèse pointages'!$K$1:$K$29774)))</f>
        <v/>
      </c>
      <c r="I160" s="82" t="str">
        <f>IF($D$2&lt;&gt;"DVSTRS","",SUMPRODUCT(('Synthèse pointages'!$A$1:$A$29774&gt;=$D$9)*('Synthèse pointages'!$A$1:$A$29774&lt;=$D$23)*('Synthèse pointages'!$B$1:$B$29774=I$237)*('Synthèse pointages'!$C$1:$C$29774=$D160)*('Synthèse pointages'!$K$1:$K$29774)))</f>
        <v/>
      </c>
      <c r="J160" s="82" t="str">
        <f>IF($D$2&lt;&gt;"DVSTRS","",SUMPRODUCT(('Synthèse pointages'!$A$1:$A$29774&gt;=$D$9)*('Synthèse pointages'!$A$1:$A$29774&lt;=$D$23)*('Synthèse pointages'!$B$1:$B$29774=J$237)*('Synthèse pointages'!$C$1:$C$29774=$D160)*('Synthèse pointages'!$K$1:$K$29774)))</f>
        <v/>
      </c>
      <c r="K160" s="82" t="str">
        <f>IF($D$2&lt;&gt;"DVSTRS","",SUMPRODUCT(('Synthèse pointages'!$A$1:$A$29774&gt;=$D$9)*('Synthèse pointages'!$A$1:$A$29774&lt;=$D$23)*('Synthèse pointages'!$B$1:$B$29774=K$237)*('Synthèse pointages'!$C$1:$C$29774=$D160)*('Synthèse pointages'!$K$1:$K$29774)))</f>
        <v/>
      </c>
      <c r="L160" s="82" t="str">
        <f>IF($D$2&lt;&gt;"DVSTRS","",SUMPRODUCT(('Synthèse pointages'!$A$1:$A$29774&gt;=$D$9)*('Synthèse pointages'!$A$1:$A$29774&lt;=$D$23)*('Synthèse pointages'!$B$1:$B$29774=L$237)*('Synthèse pointages'!$C$1:$C$29774=$D160)*('Synthèse pointages'!$K$1:$K$29774)))</f>
        <v/>
      </c>
      <c r="M160" s="82" t="str">
        <f>IF($D$2&lt;&gt;"DVSTRS","",SUMPRODUCT(('Synthèse pointages'!$A$1:$A$29774&gt;=$D$9)*('Synthèse pointages'!$A$1:$A$29774&lt;=$D$23)*('Synthèse pointages'!$B$1:$B$29774=M$237)*('Synthèse pointages'!$C$1:$C$29774=$D160)*('Synthèse pointages'!$K$1:$K$29774)))</f>
        <v/>
      </c>
      <c r="N160" s="82" t="str">
        <f>IF($D$2&lt;&gt;"DVSTRS","",SUMPRODUCT(('Synthèse pointages'!$A$1:$A$29774&gt;=$D$9)*('Synthèse pointages'!$A$1:$A$29774&lt;=$D$23)*('Synthèse pointages'!$B$1:$B$29774=N$237)*('Synthèse pointages'!$C$1:$C$29774=$D160)*('Synthèse pointages'!$K$1:$K$29774)))</f>
        <v/>
      </c>
      <c r="O160" s="82" t="str">
        <f>IF($D$2&lt;&gt;"DVSTRS","",SUMPRODUCT(('Synthèse pointages'!$A$1:$A$29774&gt;=$D$9)*('Synthèse pointages'!$A$1:$A$29774&lt;=$D$23)*('Synthèse pointages'!$B$1:$B$29774=O$237)*('Synthèse pointages'!$C$1:$C$29774=$D160)*('Synthèse pointages'!$K$1:$K$29774)))</f>
        <v/>
      </c>
      <c r="P160" s="82" t="str">
        <f>IF($D$2&lt;&gt;"DVSTRS","",SUMPRODUCT(('Synthèse pointages'!$A$1:$A$29774&gt;=$D$9)*('Synthèse pointages'!$A$1:$A$29774&lt;=$D$23)*('Synthèse pointages'!$B$1:$B$29774=P$237)*('Synthèse pointages'!$C$1:$C$29774=$D160)*('Synthèse pointages'!$K$1:$K$29774)))</f>
        <v/>
      </c>
      <c r="Q160" s="82" t="str">
        <f>IF($D$2&lt;&gt;"DVSTRS","",SUMPRODUCT(('Synthèse pointages'!$A$1:$A$29774&gt;=$D$9)*('Synthèse pointages'!$A$1:$A$29774&lt;=$D$23)*('Synthèse pointages'!$B$1:$B$29774=Q$237)*('Synthèse pointages'!$C$1:$C$29774=$D160)*('Synthèse pointages'!$K$1:$K$29774)))</f>
        <v/>
      </c>
      <c r="R160" s="82" t="str">
        <f>IF($D$2&lt;&gt;"DVSTRS","",SUMPRODUCT(('Synthèse pointages'!$A$1:$A$29774&gt;=$D$9)*('Synthèse pointages'!$A$1:$A$29774&lt;=$D$23)*('Synthèse pointages'!$B$1:$B$29774=R$237)*('Synthèse pointages'!$C$1:$C$29774=$D160)*('Synthèse pointages'!$K$1:$K$29774)))</f>
        <v/>
      </c>
      <c r="S160" s="82" t="str">
        <f>IF($D$2&lt;&gt;"DVSTRS","",SUMPRODUCT(('Synthèse pointages'!$A$1:$A$29774&gt;=$D$9)*('Synthèse pointages'!$A$1:$A$29774&lt;=$D$23)*('Synthèse pointages'!$B$1:$B$29774=S$237)*('Synthèse pointages'!$C$1:$C$29774=$D160)*('Synthèse pointages'!$K$1:$K$29774)))</f>
        <v/>
      </c>
      <c r="T160" s="82" t="str">
        <f>IF($D$2&lt;&gt;"DVSTRS","",SUMPRODUCT(('Synthèse pointages'!$A$1:$A$29774&gt;=$D$9)*('Synthèse pointages'!$A$1:$A$29774&lt;=$D$23)*('Synthèse pointages'!$B$1:$B$29774=T$237)*('Synthèse pointages'!$C$1:$C$29774=$D160)*('Synthèse pointages'!$K$1:$K$29774)))</f>
        <v/>
      </c>
      <c r="U160" s="82" t="str">
        <f>IF($D$2&lt;&gt;"DVSTRS","",SUMPRODUCT(('Synthèse pointages'!$A$1:$A$29774&gt;=$D$9)*('Synthèse pointages'!$A$1:$A$29774&lt;=$D$23)*('Synthèse pointages'!$B$1:$B$29774=U$237)*('Synthèse pointages'!$C$1:$C$29774=$D160)*('Synthèse pointages'!$K$1:$K$29774)))</f>
        <v/>
      </c>
      <c r="V160" s="82" t="str">
        <f>IF($D$2&lt;&gt;"DVSTRS","",SUMPRODUCT(('Synthèse pointages'!$A$1:$A$29774&gt;=$D$9)*('Synthèse pointages'!$A$1:$A$29774&lt;=$D$23)*('Synthèse pointages'!$B$1:$B$29774=V$237)*('Synthèse pointages'!$C$1:$C$29774=$D160)*('Synthèse pointages'!$K$1:$K$29774)))</f>
        <v/>
      </c>
      <c r="W160" s="82" t="str">
        <f>IF($D$2&lt;&gt;"DVSTRS","",SUMPRODUCT(('Synthèse pointages'!$A$1:$A$29774&gt;=$D$9)*('Synthèse pointages'!$A$1:$A$29774&lt;=$D$23)*('Synthèse pointages'!$B$1:$B$29774=W$237)*('Synthèse pointages'!$C$1:$C$29774=$D160)*('Synthèse pointages'!$K$1:$K$29774)))</f>
        <v/>
      </c>
      <c r="X160" s="82" t="str">
        <f>IF($D$2&lt;&gt;"DVSTRS","",SUMPRODUCT(('Synthèse pointages'!$A$1:$A$29774&gt;=$D$9)*('Synthèse pointages'!$A$1:$A$29774&lt;=$D$23)*('Synthèse pointages'!$B$1:$B$29774=X$237)*('Synthèse pointages'!$C$1:$C$29774=$D160)*('Synthèse pointages'!$K$1:$K$29774)))</f>
        <v/>
      </c>
      <c r="Y160" s="82" t="str">
        <f>IF($D$2&lt;&gt;"DVSTRS","",SUMPRODUCT(('Synthèse pointages'!$A$1:$A$29774&gt;=$D$9)*('Synthèse pointages'!$A$1:$A$29774&lt;=$D$23)*('Synthèse pointages'!$B$1:$B$29774=Y$237)*('Synthèse pointages'!$C$1:$C$29774=$D160)*('Synthèse pointages'!$K$1:$K$29774)))</f>
        <v/>
      </c>
      <c r="Z160" s="82" t="str">
        <f>IF($D$2&lt;&gt;"DVSTRS","",SUMPRODUCT(('Synthèse pointages'!$A$1:$A$29774&gt;=$D$9)*('Synthèse pointages'!$A$1:$A$29774&lt;=$D$23)*('Synthèse pointages'!$B$1:$B$29774=Z$237)*('Synthèse pointages'!$C$1:$C$29774=$D160)*('Synthèse pointages'!$K$1:$K$29774)))</f>
        <v/>
      </c>
      <c r="AA160" s="83" t="str">
        <f>IF($D$2&lt;&gt;"DVSTRS","",SUMPRODUCT(('Synthèse pointages'!$A$1:$A$29774&gt;=$D$9)*('Synthèse pointages'!$A$1:$A$29774&lt;=$D$23)*('Synthèse pointages'!$B$1:$B$29774=AA$237)*('Synthèse pointages'!$C$1:$C$29774=$D160)*('Synthèse pointages'!$K$1:$K$29774)))</f>
        <v/>
      </c>
      <c r="AB160" s="63"/>
    </row>
    <row r="161" spans="2:28" hidden="1" outlineLevel="1" x14ac:dyDescent="0.3">
      <c r="B161" s="58"/>
      <c r="C161" s="8" t="s">
        <v>13</v>
      </c>
      <c r="D161" s="4" t="s">
        <v>54</v>
      </c>
      <c r="E161" s="16" t="e">
        <f t="array" ref="E161">SUMPRODUCT(('Synthèse pointages'!$A$1:$A$29774&gt;=$D$9)*('Synthèse pointages'!$A$1:$A$29774&lt;=$D$23)*('Synthèse pointages'!$C$1:$C$29774=$D161)*('Synthèse pointages'!$K$1:$K$29774))</f>
        <v>#VALUE!</v>
      </c>
      <c r="F161" s="62"/>
      <c r="G161" s="21" t="str">
        <f>IF($D$2&lt;&gt;"DVSTRS","",SUMPRODUCT(('Synthèse pointages'!$A$1:$A$29774&gt;=$D$9)*('Synthèse pointages'!$A$1:$A$29774&lt;=$D$23)*('Synthèse pointages'!$B$1:$B$29774=G$237)*('Synthèse pointages'!$C$1:$C$29774=$D161)*('Synthèse pointages'!$K$1:$K$29774)))</f>
        <v/>
      </c>
      <c r="H161" s="2" t="str">
        <f>IF($D$2&lt;&gt;"DVSTRS","",SUMPRODUCT(('Synthèse pointages'!$A$1:$A$29774&gt;=$D$9)*('Synthèse pointages'!$A$1:$A$29774&lt;=$D$23)*('Synthèse pointages'!$B$1:$B$29774=H$237)*('Synthèse pointages'!$C$1:$C$29774=$D161)*('Synthèse pointages'!$K$1:$K$29774)))</f>
        <v/>
      </c>
      <c r="I161" s="2" t="str">
        <f>IF($D$2&lt;&gt;"DVSTRS","",SUMPRODUCT(('Synthèse pointages'!$A$1:$A$29774&gt;=$D$9)*('Synthèse pointages'!$A$1:$A$29774&lt;=$D$23)*('Synthèse pointages'!$B$1:$B$29774=I$237)*('Synthèse pointages'!$C$1:$C$29774=$D161)*('Synthèse pointages'!$K$1:$K$29774)))</f>
        <v/>
      </c>
      <c r="J161" s="2" t="str">
        <f>IF($D$2&lt;&gt;"DVSTRS","",SUMPRODUCT(('Synthèse pointages'!$A$1:$A$29774&gt;=$D$9)*('Synthèse pointages'!$A$1:$A$29774&lt;=$D$23)*('Synthèse pointages'!$B$1:$B$29774=J$237)*('Synthèse pointages'!$C$1:$C$29774=$D161)*('Synthèse pointages'!$K$1:$K$29774)))</f>
        <v/>
      </c>
      <c r="K161" s="2" t="str">
        <f>IF($D$2&lt;&gt;"DVSTRS","",SUMPRODUCT(('Synthèse pointages'!$A$1:$A$29774&gt;=$D$9)*('Synthèse pointages'!$A$1:$A$29774&lt;=$D$23)*('Synthèse pointages'!$B$1:$B$29774=K$237)*('Synthèse pointages'!$C$1:$C$29774=$D161)*('Synthèse pointages'!$K$1:$K$29774)))</f>
        <v/>
      </c>
      <c r="L161" s="2" t="str">
        <f>IF($D$2&lt;&gt;"DVSTRS","",SUMPRODUCT(('Synthèse pointages'!$A$1:$A$29774&gt;=$D$9)*('Synthèse pointages'!$A$1:$A$29774&lt;=$D$23)*('Synthèse pointages'!$B$1:$B$29774=L$237)*('Synthèse pointages'!$C$1:$C$29774=$D161)*('Synthèse pointages'!$K$1:$K$29774)))</f>
        <v/>
      </c>
      <c r="M161" s="2" t="str">
        <f>IF($D$2&lt;&gt;"DVSTRS","",SUMPRODUCT(('Synthèse pointages'!$A$1:$A$29774&gt;=$D$9)*('Synthèse pointages'!$A$1:$A$29774&lt;=$D$23)*('Synthèse pointages'!$B$1:$B$29774=M$237)*('Synthèse pointages'!$C$1:$C$29774=$D161)*('Synthèse pointages'!$K$1:$K$29774)))</f>
        <v/>
      </c>
      <c r="N161" s="2" t="str">
        <f>IF($D$2&lt;&gt;"DVSTRS","",SUMPRODUCT(('Synthèse pointages'!$A$1:$A$29774&gt;=$D$9)*('Synthèse pointages'!$A$1:$A$29774&lt;=$D$23)*('Synthèse pointages'!$B$1:$B$29774=N$237)*('Synthèse pointages'!$C$1:$C$29774=$D161)*('Synthèse pointages'!$K$1:$K$29774)))</f>
        <v/>
      </c>
      <c r="O161" s="2" t="str">
        <f>IF($D$2&lt;&gt;"DVSTRS","",SUMPRODUCT(('Synthèse pointages'!$A$1:$A$29774&gt;=$D$9)*('Synthèse pointages'!$A$1:$A$29774&lt;=$D$23)*('Synthèse pointages'!$B$1:$B$29774=O$237)*('Synthèse pointages'!$C$1:$C$29774=$D161)*('Synthèse pointages'!$K$1:$K$29774)))</f>
        <v/>
      </c>
      <c r="P161" s="2" t="str">
        <f>IF($D$2&lt;&gt;"DVSTRS","",SUMPRODUCT(('Synthèse pointages'!$A$1:$A$29774&gt;=$D$9)*('Synthèse pointages'!$A$1:$A$29774&lt;=$D$23)*('Synthèse pointages'!$B$1:$B$29774=P$237)*('Synthèse pointages'!$C$1:$C$29774=$D161)*('Synthèse pointages'!$K$1:$K$29774)))</f>
        <v/>
      </c>
      <c r="Q161" s="2" t="str">
        <f>IF($D$2&lt;&gt;"DVSTRS","",SUMPRODUCT(('Synthèse pointages'!$A$1:$A$29774&gt;=$D$9)*('Synthèse pointages'!$A$1:$A$29774&lt;=$D$23)*('Synthèse pointages'!$B$1:$B$29774=Q$237)*('Synthèse pointages'!$C$1:$C$29774=$D161)*('Synthèse pointages'!$K$1:$K$29774)))</f>
        <v/>
      </c>
      <c r="R161" s="2" t="str">
        <f>IF($D$2&lt;&gt;"DVSTRS","",SUMPRODUCT(('Synthèse pointages'!$A$1:$A$29774&gt;=$D$9)*('Synthèse pointages'!$A$1:$A$29774&lt;=$D$23)*('Synthèse pointages'!$B$1:$B$29774=R$237)*('Synthèse pointages'!$C$1:$C$29774=$D161)*('Synthèse pointages'!$K$1:$K$29774)))</f>
        <v/>
      </c>
      <c r="S161" s="2" t="str">
        <f>IF($D$2&lt;&gt;"DVSTRS","",SUMPRODUCT(('Synthèse pointages'!$A$1:$A$29774&gt;=$D$9)*('Synthèse pointages'!$A$1:$A$29774&lt;=$D$23)*('Synthèse pointages'!$B$1:$B$29774=S$237)*('Synthèse pointages'!$C$1:$C$29774=$D161)*('Synthèse pointages'!$K$1:$K$29774)))</f>
        <v/>
      </c>
      <c r="T161" s="2" t="str">
        <f>IF($D$2&lt;&gt;"DVSTRS","",SUMPRODUCT(('Synthèse pointages'!$A$1:$A$29774&gt;=$D$9)*('Synthèse pointages'!$A$1:$A$29774&lt;=$D$23)*('Synthèse pointages'!$B$1:$B$29774=T$237)*('Synthèse pointages'!$C$1:$C$29774=$D161)*('Synthèse pointages'!$K$1:$K$29774)))</f>
        <v/>
      </c>
      <c r="U161" s="2" t="str">
        <f>IF($D$2&lt;&gt;"DVSTRS","",SUMPRODUCT(('Synthèse pointages'!$A$1:$A$29774&gt;=$D$9)*('Synthèse pointages'!$A$1:$A$29774&lt;=$D$23)*('Synthèse pointages'!$B$1:$B$29774=U$237)*('Synthèse pointages'!$C$1:$C$29774=$D161)*('Synthèse pointages'!$K$1:$K$29774)))</f>
        <v/>
      </c>
      <c r="V161" s="2" t="str">
        <f>IF($D$2&lt;&gt;"DVSTRS","",SUMPRODUCT(('Synthèse pointages'!$A$1:$A$29774&gt;=$D$9)*('Synthèse pointages'!$A$1:$A$29774&lt;=$D$23)*('Synthèse pointages'!$B$1:$B$29774=V$237)*('Synthèse pointages'!$C$1:$C$29774=$D161)*('Synthèse pointages'!$K$1:$K$29774)))</f>
        <v/>
      </c>
      <c r="W161" s="2" t="str">
        <f>IF($D$2&lt;&gt;"DVSTRS","",SUMPRODUCT(('Synthèse pointages'!$A$1:$A$29774&gt;=$D$9)*('Synthèse pointages'!$A$1:$A$29774&lt;=$D$23)*('Synthèse pointages'!$B$1:$B$29774=W$237)*('Synthèse pointages'!$C$1:$C$29774=$D161)*('Synthèse pointages'!$K$1:$K$29774)))</f>
        <v/>
      </c>
      <c r="X161" s="2" t="str">
        <f>IF($D$2&lt;&gt;"DVSTRS","",SUMPRODUCT(('Synthèse pointages'!$A$1:$A$29774&gt;=$D$9)*('Synthèse pointages'!$A$1:$A$29774&lt;=$D$23)*('Synthèse pointages'!$B$1:$B$29774=X$237)*('Synthèse pointages'!$C$1:$C$29774=$D161)*('Synthèse pointages'!$K$1:$K$29774)))</f>
        <v/>
      </c>
      <c r="Y161" s="2" t="str">
        <f>IF($D$2&lt;&gt;"DVSTRS","",SUMPRODUCT(('Synthèse pointages'!$A$1:$A$29774&gt;=$D$9)*('Synthèse pointages'!$A$1:$A$29774&lt;=$D$23)*('Synthèse pointages'!$B$1:$B$29774=Y$237)*('Synthèse pointages'!$C$1:$C$29774=$D161)*('Synthèse pointages'!$K$1:$K$29774)))</f>
        <v/>
      </c>
      <c r="Z161" s="2" t="str">
        <f>IF($D$2&lt;&gt;"DVSTRS","",SUMPRODUCT(('Synthèse pointages'!$A$1:$A$29774&gt;=$D$9)*('Synthèse pointages'!$A$1:$A$29774&lt;=$D$23)*('Synthèse pointages'!$B$1:$B$29774=Z$237)*('Synthèse pointages'!$C$1:$C$29774=$D161)*('Synthèse pointages'!$K$1:$K$29774)))</f>
        <v/>
      </c>
      <c r="AA161" s="9" t="str">
        <f>IF($D$2&lt;&gt;"DVSTRS","",SUMPRODUCT(('Synthèse pointages'!$A$1:$A$29774&gt;=$D$9)*('Synthèse pointages'!$A$1:$A$29774&lt;=$D$23)*('Synthèse pointages'!$B$1:$B$29774=AA$237)*('Synthèse pointages'!$C$1:$C$29774=$D161)*('Synthèse pointages'!$K$1:$K$29774)))</f>
        <v/>
      </c>
      <c r="AB161" s="63"/>
    </row>
    <row r="162" spans="2:28" hidden="1" outlineLevel="1" x14ac:dyDescent="0.3">
      <c r="B162" s="58"/>
      <c r="C162" s="8" t="s">
        <v>14</v>
      </c>
      <c r="D162" s="4" t="s">
        <v>55</v>
      </c>
      <c r="E162" s="16" t="e">
        <f t="array" ref="E162">SUMPRODUCT(('Synthèse pointages'!$A$1:$A$29774&gt;=$D$9)*('Synthèse pointages'!$A$1:$A$29774&lt;=$D$23)*('Synthèse pointages'!$C$1:$C$29774=$D162)*('Synthèse pointages'!$K$1:$K$29774))</f>
        <v>#VALUE!</v>
      </c>
      <c r="F162" s="62"/>
      <c r="G162" s="21" t="str">
        <f>IF($D$2&lt;&gt;"DVSTRS","",SUMPRODUCT(('Synthèse pointages'!$A$1:$A$29774&gt;=$D$9)*('Synthèse pointages'!$A$1:$A$29774&lt;=$D$23)*('Synthèse pointages'!$B$1:$B$29774=G$237)*('Synthèse pointages'!$C$1:$C$29774=$D162)*('Synthèse pointages'!$K$1:$K$29774)))</f>
        <v/>
      </c>
      <c r="H162" s="2" t="str">
        <f>IF($D$2&lt;&gt;"DVSTRS","",SUMPRODUCT(('Synthèse pointages'!$A$1:$A$29774&gt;=$D$9)*('Synthèse pointages'!$A$1:$A$29774&lt;=$D$23)*('Synthèse pointages'!$B$1:$B$29774=H$237)*('Synthèse pointages'!$C$1:$C$29774=$D162)*('Synthèse pointages'!$K$1:$K$29774)))</f>
        <v/>
      </c>
      <c r="I162" s="2" t="str">
        <f>IF($D$2&lt;&gt;"DVSTRS","",SUMPRODUCT(('Synthèse pointages'!$A$1:$A$29774&gt;=$D$9)*('Synthèse pointages'!$A$1:$A$29774&lt;=$D$23)*('Synthèse pointages'!$B$1:$B$29774=I$237)*('Synthèse pointages'!$C$1:$C$29774=$D162)*('Synthèse pointages'!$K$1:$K$29774)))</f>
        <v/>
      </c>
      <c r="J162" s="2" t="str">
        <f>IF($D$2&lt;&gt;"DVSTRS","",SUMPRODUCT(('Synthèse pointages'!$A$1:$A$29774&gt;=$D$9)*('Synthèse pointages'!$A$1:$A$29774&lt;=$D$23)*('Synthèse pointages'!$B$1:$B$29774=J$237)*('Synthèse pointages'!$C$1:$C$29774=$D162)*('Synthèse pointages'!$K$1:$K$29774)))</f>
        <v/>
      </c>
      <c r="K162" s="2" t="str">
        <f>IF($D$2&lt;&gt;"DVSTRS","",SUMPRODUCT(('Synthèse pointages'!$A$1:$A$29774&gt;=$D$9)*('Synthèse pointages'!$A$1:$A$29774&lt;=$D$23)*('Synthèse pointages'!$B$1:$B$29774=K$237)*('Synthèse pointages'!$C$1:$C$29774=$D162)*('Synthèse pointages'!$K$1:$K$29774)))</f>
        <v/>
      </c>
      <c r="L162" s="2" t="str">
        <f>IF($D$2&lt;&gt;"DVSTRS","",SUMPRODUCT(('Synthèse pointages'!$A$1:$A$29774&gt;=$D$9)*('Synthèse pointages'!$A$1:$A$29774&lt;=$D$23)*('Synthèse pointages'!$B$1:$B$29774=L$237)*('Synthèse pointages'!$C$1:$C$29774=$D162)*('Synthèse pointages'!$K$1:$K$29774)))</f>
        <v/>
      </c>
      <c r="M162" s="2" t="str">
        <f>IF($D$2&lt;&gt;"DVSTRS","",SUMPRODUCT(('Synthèse pointages'!$A$1:$A$29774&gt;=$D$9)*('Synthèse pointages'!$A$1:$A$29774&lt;=$D$23)*('Synthèse pointages'!$B$1:$B$29774=M$237)*('Synthèse pointages'!$C$1:$C$29774=$D162)*('Synthèse pointages'!$K$1:$K$29774)))</f>
        <v/>
      </c>
      <c r="N162" s="2" t="str">
        <f>IF($D$2&lt;&gt;"DVSTRS","",SUMPRODUCT(('Synthèse pointages'!$A$1:$A$29774&gt;=$D$9)*('Synthèse pointages'!$A$1:$A$29774&lt;=$D$23)*('Synthèse pointages'!$B$1:$B$29774=N$237)*('Synthèse pointages'!$C$1:$C$29774=$D162)*('Synthèse pointages'!$K$1:$K$29774)))</f>
        <v/>
      </c>
      <c r="O162" s="2" t="str">
        <f>IF($D$2&lt;&gt;"DVSTRS","",SUMPRODUCT(('Synthèse pointages'!$A$1:$A$29774&gt;=$D$9)*('Synthèse pointages'!$A$1:$A$29774&lt;=$D$23)*('Synthèse pointages'!$B$1:$B$29774=O$237)*('Synthèse pointages'!$C$1:$C$29774=$D162)*('Synthèse pointages'!$K$1:$K$29774)))</f>
        <v/>
      </c>
      <c r="P162" s="2" t="str">
        <f>IF($D$2&lt;&gt;"DVSTRS","",SUMPRODUCT(('Synthèse pointages'!$A$1:$A$29774&gt;=$D$9)*('Synthèse pointages'!$A$1:$A$29774&lt;=$D$23)*('Synthèse pointages'!$B$1:$B$29774=P$237)*('Synthèse pointages'!$C$1:$C$29774=$D162)*('Synthèse pointages'!$K$1:$K$29774)))</f>
        <v/>
      </c>
      <c r="Q162" s="2" t="str">
        <f>IF($D$2&lt;&gt;"DVSTRS","",SUMPRODUCT(('Synthèse pointages'!$A$1:$A$29774&gt;=$D$9)*('Synthèse pointages'!$A$1:$A$29774&lt;=$D$23)*('Synthèse pointages'!$B$1:$B$29774=Q$237)*('Synthèse pointages'!$C$1:$C$29774=$D162)*('Synthèse pointages'!$K$1:$K$29774)))</f>
        <v/>
      </c>
      <c r="R162" s="2" t="str">
        <f>IF($D$2&lt;&gt;"DVSTRS","",SUMPRODUCT(('Synthèse pointages'!$A$1:$A$29774&gt;=$D$9)*('Synthèse pointages'!$A$1:$A$29774&lt;=$D$23)*('Synthèse pointages'!$B$1:$B$29774=R$237)*('Synthèse pointages'!$C$1:$C$29774=$D162)*('Synthèse pointages'!$K$1:$K$29774)))</f>
        <v/>
      </c>
      <c r="S162" s="2" t="str">
        <f>IF($D$2&lt;&gt;"DVSTRS","",SUMPRODUCT(('Synthèse pointages'!$A$1:$A$29774&gt;=$D$9)*('Synthèse pointages'!$A$1:$A$29774&lt;=$D$23)*('Synthèse pointages'!$B$1:$B$29774=S$237)*('Synthèse pointages'!$C$1:$C$29774=$D162)*('Synthèse pointages'!$K$1:$K$29774)))</f>
        <v/>
      </c>
      <c r="T162" s="2" t="str">
        <f>IF($D$2&lt;&gt;"DVSTRS","",SUMPRODUCT(('Synthèse pointages'!$A$1:$A$29774&gt;=$D$9)*('Synthèse pointages'!$A$1:$A$29774&lt;=$D$23)*('Synthèse pointages'!$B$1:$B$29774=T$237)*('Synthèse pointages'!$C$1:$C$29774=$D162)*('Synthèse pointages'!$K$1:$K$29774)))</f>
        <v/>
      </c>
      <c r="U162" s="2" t="str">
        <f>IF($D$2&lt;&gt;"DVSTRS","",SUMPRODUCT(('Synthèse pointages'!$A$1:$A$29774&gt;=$D$9)*('Synthèse pointages'!$A$1:$A$29774&lt;=$D$23)*('Synthèse pointages'!$B$1:$B$29774=U$237)*('Synthèse pointages'!$C$1:$C$29774=$D162)*('Synthèse pointages'!$K$1:$K$29774)))</f>
        <v/>
      </c>
      <c r="V162" s="2" t="str">
        <f>IF($D$2&lt;&gt;"DVSTRS","",SUMPRODUCT(('Synthèse pointages'!$A$1:$A$29774&gt;=$D$9)*('Synthèse pointages'!$A$1:$A$29774&lt;=$D$23)*('Synthèse pointages'!$B$1:$B$29774=V$237)*('Synthèse pointages'!$C$1:$C$29774=$D162)*('Synthèse pointages'!$K$1:$K$29774)))</f>
        <v/>
      </c>
      <c r="W162" s="2" t="str">
        <f>IF($D$2&lt;&gt;"DVSTRS","",SUMPRODUCT(('Synthèse pointages'!$A$1:$A$29774&gt;=$D$9)*('Synthèse pointages'!$A$1:$A$29774&lt;=$D$23)*('Synthèse pointages'!$B$1:$B$29774=W$237)*('Synthèse pointages'!$C$1:$C$29774=$D162)*('Synthèse pointages'!$K$1:$K$29774)))</f>
        <v/>
      </c>
      <c r="X162" s="2" t="str">
        <f>IF($D$2&lt;&gt;"DVSTRS","",SUMPRODUCT(('Synthèse pointages'!$A$1:$A$29774&gt;=$D$9)*('Synthèse pointages'!$A$1:$A$29774&lt;=$D$23)*('Synthèse pointages'!$B$1:$B$29774=X$237)*('Synthèse pointages'!$C$1:$C$29774=$D162)*('Synthèse pointages'!$K$1:$K$29774)))</f>
        <v/>
      </c>
      <c r="Y162" s="2" t="str">
        <f>IF($D$2&lt;&gt;"DVSTRS","",SUMPRODUCT(('Synthèse pointages'!$A$1:$A$29774&gt;=$D$9)*('Synthèse pointages'!$A$1:$A$29774&lt;=$D$23)*('Synthèse pointages'!$B$1:$B$29774=Y$237)*('Synthèse pointages'!$C$1:$C$29774=$D162)*('Synthèse pointages'!$K$1:$K$29774)))</f>
        <v/>
      </c>
      <c r="Z162" s="2" t="str">
        <f>IF($D$2&lt;&gt;"DVSTRS","",SUMPRODUCT(('Synthèse pointages'!$A$1:$A$29774&gt;=$D$9)*('Synthèse pointages'!$A$1:$A$29774&lt;=$D$23)*('Synthèse pointages'!$B$1:$B$29774=Z$237)*('Synthèse pointages'!$C$1:$C$29774=$D162)*('Synthèse pointages'!$K$1:$K$29774)))</f>
        <v/>
      </c>
      <c r="AA162" s="9" t="str">
        <f>IF($D$2&lt;&gt;"DVSTRS","",SUMPRODUCT(('Synthèse pointages'!$A$1:$A$29774&gt;=$D$9)*('Synthèse pointages'!$A$1:$A$29774&lt;=$D$23)*('Synthèse pointages'!$B$1:$B$29774=AA$237)*('Synthèse pointages'!$C$1:$C$29774=$D162)*('Synthèse pointages'!$K$1:$K$29774)))</f>
        <v/>
      </c>
      <c r="AB162" s="63"/>
    </row>
    <row r="163" spans="2:28" ht="15" hidden="1" outlineLevel="1" thickBot="1" x14ac:dyDescent="0.35">
      <c r="B163" s="58"/>
      <c r="C163" s="10" t="s">
        <v>20</v>
      </c>
      <c r="D163" s="14" t="s">
        <v>94</v>
      </c>
      <c r="E163" s="17" t="e">
        <f t="array" ref="E163">SUMPRODUCT(('Synthèse pointages'!$A$1:$A$29774&gt;=$D$9)*('Synthèse pointages'!$A$1:$A$29774&lt;=$D$23)*('Synthèse pointages'!$C$1:$C$29774=$D163)*('Synthèse pointages'!$K$1:$K$29774))</f>
        <v>#VALUE!</v>
      </c>
      <c r="F163" s="62"/>
      <c r="G163" s="22" t="str">
        <f>IF($D$2&lt;&gt;"DVSTRS","",SUMPRODUCT(('Synthèse pointages'!$A$1:$A$29774&gt;=$D$9)*('Synthèse pointages'!$A$1:$A$29774&lt;=$D$23)*('Synthèse pointages'!$B$1:$B$29774=G$237)*('Synthèse pointages'!$C$1:$C$29774=$D163)*('Synthèse pointages'!$K$1:$K$29774)))</f>
        <v/>
      </c>
      <c r="H163" s="23" t="str">
        <f>IF($D$2&lt;&gt;"DVSTRS","",SUMPRODUCT(('Synthèse pointages'!$A$1:$A$29774&gt;=$D$9)*('Synthèse pointages'!$A$1:$A$29774&lt;=$D$23)*('Synthèse pointages'!$B$1:$B$29774=H$237)*('Synthèse pointages'!$C$1:$C$29774=$D163)*('Synthèse pointages'!$K$1:$K$29774)))</f>
        <v/>
      </c>
      <c r="I163" s="23" t="str">
        <f>IF($D$2&lt;&gt;"DVSTRS","",SUMPRODUCT(('Synthèse pointages'!$A$1:$A$29774&gt;=$D$9)*('Synthèse pointages'!$A$1:$A$29774&lt;=$D$23)*('Synthèse pointages'!$B$1:$B$29774=I$237)*('Synthèse pointages'!$C$1:$C$29774=$D163)*('Synthèse pointages'!$K$1:$K$29774)))</f>
        <v/>
      </c>
      <c r="J163" s="23" t="str">
        <f>IF($D$2&lt;&gt;"DVSTRS","",SUMPRODUCT(('Synthèse pointages'!$A$1:$A$29774&gt;=$D$9)*('Synthèse pointages'!$A$1:$A$29774&lt;=$D$23)*('Synthèse pointages'!$B$1:$B$29774=J$237)*('Synthèse pointages'!$C$1:$C$29774=$D163)*('Synthèse pointages'!$K$1:$K$29774)))</f>
        <v/>
      </c>
      <c r="K163" s="23" t="str">
        <f>IF($D$2&lt;&gt;"DVSTRS","",SUMPRODUCT(('Synthèse pointages'!$A$1:$A$29774&gt;=$D$9)*('Synthèse pointages'!$A$1:$A$29774&lt;=$D$23)*('Synthèse pointages'!$B$1:$B$29774=K$237)*('Synthèse pointages'!$C$1:$C$29774=$D163)*('Synthèse pointages'!$K$1:$K$29774)))</f>
        <v/>
      </c>
      <c r="L163" s="23" t="str">
        <f>IF($D$2&lt;&gt;"DVSTRS","",SUMPRODUCT(('Synthèse pointages'!$A$1:$A$29774&gt;=$D$9)*('Synthèse pointages'!$A$1:$A$29774&lt;=$D$23)*('Synthèse pointages'!$B$1:$B$29774=L$237)*('Synthèse pointages'!$C$1:$C$29774=$D163)*('Synthèse pointages'!$K$1:$K$29774)))</f>
        <v/>
      </c>
      <c r="M163" s="23" t="str">
        <f>IF($D$2&lt;&gt;"DVSTRS","",SUMPRODUCT(('Synthèse pointages'!$A$1:$A$29774&gt;=$D$9)*('Synthèse pointages'!$A$1:$A$29774&lt;=$D$23)*('Synthèse pointages'!$B$1:$B$29774=M$237)*('Synthèse pointages'!$C$1:$C$29774=$D163)*('Synthèse pointages'!$K$1:$K$29774)))</f>
        <v/>
      </c>
      <c r="N163" s="23" t="str">
        <f>IF($D$2&lt;&gt;"DVSTRS","",SUMPRODUCT(('Synthèse pointages'!$A$1:$A$29774&gt;=$D$9)*('Synthèse pointages'!$A$1:$A$29774&lt;=$D$23)*('Synthèse pointages'!$B$1:$B$29774=N$237)*('Synthèse pointages'!$C$1:$C$29774=$D163)*('Synthèse pointages'!$K$1:$K$29774)))</f>
        <v/>
      </c>
      <c r="O163" s="23" t="str">
        <f>IF($D$2&lt;&gt;"DVSTRS","",SUMPRODUCT(('Synthèse pointages'!$A$1:$A$29774&gt;=$D$9)*('Synthèse pointages'!$A$1:$A$29774&lt;=$D$23)*('Synthèse pointages'!$B$1:$B$29774=O$237)*('Synthèse pointages'!$C$1:$C$29774=$D163)*('Synthèse pointages'!$K$1:$K$29774)))</f>
        <v/>
      </c>
      <c r="P163" s="23" t="str">
        <f>IF($D$2&lt;&gt;"DVSTRS","",SUMPRODUCT(('Synthèse pointages'!$A$1:$A$29774&gt;=$D$9)*('Synthèse pointages'!$A$1:$A$29774&lt;=$D$23)*('Synthèse pointages'!$B$1:$B$29774=P$237)*('Synthèse pointages'!$C$1:$C$29774=$D163)*('Synthèse pointages'!$K$1:$K$29774)))</f>
        <v/>
      </c>
      <c r="Q163" s="23" t="str">
        <f>IF($D$2&lt;&gt;"DVSTRS","",SUMPRODUCT(('Synthèse pointages'!$A$1:$A$29774&gt;=$D$9)*('Synthèse pointages'!$A$1:$A$29774&lt;=$D$23)*('Synthèse pointages'!$B$1:$B$29774=Q$237)*('Synthèse pointages'!$C$1:$C$29774=$D163)*('Synthèse pointages'!$K$1:$K$29774)))</f>
        <v/>
      </c>
      <c r="R163" s="23" t="str">
        <f>IF($D$2&lt;&gt;"DVSTRS","",SUMPRODUCT(('Synthèse pointages'!$A$1:$A$29774&gt;=$D$9)*('Synthèse pointages'!$A$1:$A$29774&lt;=$D$23)*('Synthèse pointages'!$B$1:$B$29774=R$237)*('Synthèse pointages'!$C$1:$C$29774=$D163)*('Synthèse pointages'!$K$1:$K$29774)))</f>
        <v/>
      </c>
      <c r="S163" s="23" t="str">
        <f>IF($D$2&lt;&gt;"DVSTRS","",SUMPRODUCT(('Synthèse pointages'!$A$1:$A$29774&gt;=$D$9)*('Synthèse pointages'!$A$1:$A$29774&lt;=$D$23)*('Synthèse pointages'!$B$1:$B$29774=S$237)*('Synthèse pointages'!$C$1:$C$29774=$D163)*('Synthèse pointages'!$K$1:$K$29774)))</f>
        <v/>
      </c>
      <c r="T163" s="23" t="str">
        <f>IF($D$2&lt;&gt;"DVSTRS","",SUMPRODUCT(('Synthèse pointages'!$A$1:$A$29774&gt;=$D$9)*('Synthèse pointages'!$A$1:$A$29774&lt;=$D$23)*('Synthèse pointages'!$B$1:$B$29774=T$237)*('Synthèse pointages'!$C$1:$C$29774=$D163)*('Synthèse pointages'!$K$1:$K$29774)))</f>
        <v/>
      </c>
      <c r="U163" s="23" t="str">
        <f>IF($D$2&lt;&gt;"DVSTRS","",SUMPRODUCT(('Synthèse pointages'!$A$1:$A$29774&gt;=$D$9)*('Synthèse pointages'!$A$1:$A$29774&lt;=$D$23)*('Synthèse pointages'!$B$1:$B$29774=U$237)*('Synthèse pointages'!$C$1:$C$29774=$D163)*('Synthèse pointages'!$K$1:$K$29774)))</f>
        <v/>
      </c>
      <c r="V163" s="23" t="str">
        <f>IF($D$2&lt;&gt;"DVSTRS","",SUMPRODUCT(('Synthèse pointages'!$A$1:$A$29774&gt;=$D$9)*('Synthèse pointages'!$A$1:$A$29774&lt;=$D$23)*('Synthèse pointages'!$B$1:$B$29774=V$237)*('Synthèse pointages'!$C$1:$C$29774=$D163)*('Synthèse pointages'!$K$1:$K$29774)))</f>
        <v/>
      </c>
      <c r="W163" s="23" t="str">
        <f>IF($D$2&lt;&gt;"DVSTRS","",SUMPRODUCT(('Synthèse pointages'!$A$1:$A$29774&gt;=$D$9)*('Synthèse pointages'!$A$1:$A$29774&lt;=$D$23)*('Synthèse pointages'!$B$1:$B$29774=W$237)*('Synthèse pointages'!$C$1:$C$29774=$D163)*('Synthèse pointages'!$K$1:$K$29774)))</f>
        <v/>
      </c>
      <c r="X163" s="23" t="str">
        <f>IF($D$2&lt;&gt;"DVSTRS","",SUMPRODUCT(('Synthèse pointages'!$A$1:$A$29774&gt;=$D$9)*('Synthèse pointages'!$A$1:$A$29774&lt;=$D$23)*('Synthèse pointages'!$B$1:$B$29774=X$237)*('Synthèse pointages'!$C$1:$C$29774=$D163)*('Synthèse pointages'!$K$1:$K$29774)))</f>
        <v/>
      </c>
      <c r="Y163" s="23" t="str">
        <f>IF($D$2&lt;&gt;"DVSTRS","",SUMPRODUCT(('Synthèse pointages'!$A$1:$A$29774&gt;=$D$9)*('Synthèse pointages'!$A$1:$A$29774&lt;=$D$23)*('Synthèse pointages'!$B$1:$B$29774=Y$237)*('Synthèse pointages'!$C$1:$C$29774=$D163)*('Synthèse pointages'!$K$1:$K$29774)))</f>
        <v/>
      </c>
      <c r="Z163" s="23" t="str">
        <f>IF($D$2&lt;&gt;"DVSTRS","",SUMPRODUCT(('Synthèse pointages'!$A$1:$A$29774&gt;=$D$9)*('Synthèse pointages'!$A$1:$A$29774&lt;=$D$23)*('Synthèse pointages'!$B$1:$B$29774=Z$237)*('Synthèse pointages'!$C$1:$C$29774=$D163)*('Synthèse pointages'!$K$1:$K$29774)))</f>
        <v/>
      </c>
      <c r="AA163" s="12" t="str">
        <f>IF($D$2&lt;&gt;"DVSTRS","",SUMPRODUCT(('Synthèse pointages'!$A$1:$A$29774&gt;=$D$9)*('Synthèse pointages'!$A$1:$A$29774&lt;=$D$23)*('Synthèse pointages'!$B$1:$B$29774=AA$237)*('Synthèse pointages'!$C$1:$C$29774=$D163)*('Synthèse pointages'!$K$1:$K$29774)))</f>
        <v/>
      </c>
      <c r="AB163" s="63"/>
    </row>
    <row r="164" spans="2:28" ht="15.6" hidden="1" outlineLevel="1" thickTop="1" thickBot="1" x14ac:dyDescent="0.35">
      <c r="B164" s="58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  <c r="AA164" s="62"/>
      <c r="AB164" s="63"/>
    </row>
    <row r="165" spans="2:28" ht="15.6" hidden="1" outlineLevel="1" thickTop="1" thickBot="1" x14ac:dyDescent="0.35">
      <c r="B165" s="58"/>
      <c r="C165" s="36" t="s">
        <v>124</v>
      </c>
      <c r="D165" s="37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  <c r="AA165" s="62"/>
      <c r="AB165" s="63"/>
    </row>
    <row r="166" spans="2:28" ht="15" hidden="1" outlineLevel="1" thickTop="1" x14ac:dyDescent="0.3">
      <c r="B166" s="58"/>
      <c r="C166" s="5" t="s">
        <v>0</v>
      </c>
      <c r="D166" s="13" t="s">
        <v>26</v>
      </c>
      <c r="E166" s="15" t="e">
        <f t="array" ref="E166">SUMPRODUCT(('Synthèse pointages'!$A$1:$A$29774&gt;=$D$9)*('Synthèse pointages'!$A$1:$A$29774&lt;=$D$23)*('Synthèse pointages'!$C$1:$C$29774=$D166)*('Synthèse pointages'!$K$1:$K$29774))</f>
        <v>#VALUE!</v>
      </c>
      <c r="F166" s="62"/>
      <c r="G166" s="26" t="str">
        <f>IF($D$2&lt;&gt;"DVSTRS","",SUMPRODUCT(('Synthèse pointages'!$A$1:$A$29774&gt;=$D$9)*('Synthèse pointages'!$A$1:$A$29774&lt;=$D$23)*('Synthèse pointages'!$B$1:$B$29774=G$237)*('Synthèse pointages'!$C$1:$C$29774=$D166)*('Synthèse pointages'!$K$1:$K$29774)))</f>
        <v/>
      </c>
      <c r="H166" s="6" t="str">
        <f>IF($D$2&lt;&gt;"DVSTRS","",SUMPRODUCT(('Synthèse pointages'!$A$1:$A$29774&gt;=$D$9)*('Synthèse pointages'!$A$1:$A$29774&lt;=$D$23)*('Synthèse pointages'!$B$1:$B$29774=H$237)*('Synthèse pointages'!$C$1:$C$29774=$D166)*('Synthèse pointages'!$K$1:$K$29774)))</f>
        <v/>
      </c>
      <c r="I166" s="6" t="str">
        <f>IF($D$2&lt;&gt;"DVSTRS","",SUMPRODUCT(('Synthèse pointages'!$A$1:$A$29774&gt;=$D$9)*('Synthèse pointages'!$A$1:$A$29774&lt;=$D$23)*('Synthèse pointages'!$B$1:$B$29774=I$237)*('Synthèse pointages'!$C$1:$C$29774=$D166)*('Synthèse pointages'!$K$1:$K$29774)))</f>
        <v/>
      </c>
      <c r="J166" s="6" t="str">
        <f>IF($D$2&lt;&gt;"DVSTRS","",SUMPRODUCT(('Synthèse pointages'!$A$1:$A$29774&gt;=$D$9)*('Synthèse pointages'!$A$1:$A$29774&lt;=$D$23)*('Synthèse pointages'!$B$1:$B$29774=J$237)*('Synthèse pointages'!$C$1:$C$29774=$D166)*('Synthèse pointages'!$K$1:$K$29774)))</f>
        <v/>
      </c>
      <c r="K166" s="6" t="str">
        <f>IF($D$2&lt;&gt;"DVSTRS","",SUMPRODUCT(('Synthèse pointages'!$A$1:$A$29774&gt;=$D$9)*('Synthèse pointages'!$A$1:$A$29774&lt;=$D$23)*('Synthèse pointages'!$B$1:$B$29774=K$237)*('Synthèse pointages'!$C$1:$C$29774=$D166)*('Synthèse pointages'!$K$1:$K$29774)))</f>
        <v/>
      </c>
      <c r="L166" s="6" t="str">
        <f>IF($D$2&lt;&gt;"DVSTRS","",SUMPRODUCT(('Synthèse pointages'!$A$1:$A$29774&gt;=$D$9)*('Synthèse pointages'!$A$1:$A$29774&lt;=$D$23)*('Synthèse pointages'!$B$1:$B$29774=L$237)*('Synthèse pointages'!$C$1:$C$29774=$D166)*('Synthèse pointages'!$K$1:$K$29774)))</f>
        <v/>
      </c>
      <c r="M166" s="6" t="str">
        <f>IF($D$2&lt;&gt;"DVSTRS","",SUMPRODUCT(('Synthèse pointages'!$A$1:$A$29774&gt;=$D$9)*('Synthèse pointages'!$A$1:$A$29774&lt;=$D$23)*('Synthèse pointages'!$B$1:$B$29774=M$237)*('Synthèse pointages'!$C$1:$C$29774=$D166)*('Synthèse pointages'!$K$1:$K$29774)))</f>
        <v/>
      </c>
      <c r="N166" s="6" t="str">
        <f>IF($D$2&lt;&gt;"DVSTRS","",SUMPRODUCT(('Synthèse pointages'!$A$1:$A$29774&gt;=$D$9)*('Synthèse pointages'!$A$1:$A$29774&lt;=$D$23)*('Synthèse pointages'!$B$1:$B$29774=N$237)*('Synthèse pointages'!$C$1:$C$29774=$D166)*('Synthèse pointages'!$K$1:$K$29774)))</f>
        <v/>
      </c>
      <c r="O166" s="6" t="str">
        <f>IF($D$2&lt;&gt;"DVSTRS","",SUMPRODUCT(('Synthèse pointages'!$A$1:$A$29774&gt;=$D$9)*('Synthèse pointages'!$A$1:$A$29774&lt;=$D$23)*('Synthèse pointages'!$B$1:$B$29774=O$237)*('Synthèse pointages'!$C$1:$C$29774=$D166)*('Synthèse pointages'!$K$1:$K$29774)))</f>
        <v/>
      </c>
      <c r="P166" s="6" t="str">
        <f>IF($D$2&lt;&gt;"DVSTRS","",SUMPRODUCT(('Synthèse pointages'!$A$1:$A$29774&gt;=$D$9)*('Synthèse pointages'!$A$1:$A$29774&lt;=$D$23)*('Synthèse pointages'!$B$1:$B$29774=P$237)*('Synthèse pointages'!$C$1:$C$29774=$D166)*('Synthèse pointages'!$K$1:$K$29774)))</f>
        <v/>
      </c>
      <c r="Q166" s="6" t="str">
        <f>IF($D$2&lt;&gt;"DVSTRS","",SUMPRODUCT(('Synthèse pointages'!$A$1:$A$29774&gt;=$D$9)*('Synthèse pointages'!$A$1:$A$29774&lt;=$D$23)*('Synthèse pointages'!$B$1:$B$29774=Q$237)*('Synthèse pointages'!$C$1:$C$29774=$D166)*('Synthèse pointages'!$K$1:$K$29774)))</f>
        <v/>
      </c>
      <c r="R166" s="6" t="str">
        <f>IF($D$2&lt;&gt;"DVSTRS","",SUMPRODUCT(('Synthèse pointages'!$A$1:$A$29774&gt;=$D$9)*('Synthèse pointages'!$A$1:$A$29774&lt;=$D$23)*('Synthèse pointages'!$B$1:$B$29774=R$237)*('Synthèse pointages'!$C$1:$C$29774=$D166)*('Synthèse pointages'!$K$1:$K$29774)))</f>
        <v/>
      </c>
      <c r="S166" s="6" t="str">
        <f>IF($D$2&lt;&gt;"DVSTRS","",SUMPRODUCT(('Synthèse pointages'!$A$1:$A$29774&gt;=$D$9)*('Synthèse pointages'!$A$1:$A$29774&lt;=$D$23)*('Synthèse pointages'!$B$1:$B$29774=S$237)*('Synthèse pointages'!$C$1:$C$29774=$D166)*('Synthèse pointages'!$K$1:$K$29774)))</f>
        <v/>
      </c>
      <c r="T166" s="6" t="str">
        <f>IF($D$2&lt;&gt;"DVSTRS","",SUMPRODUCT(('Synthèse pointages'!$A$1:$A$29774&gt;=$D$9)*('Synthèse pointages'!$A$1:$A$29774&lt;=$D$23)*('Synthèse pointages'!$B$1:$B$29774=T$237)*('Synthèse pointages'!$C$1:$C$29774=$D166)*('Synthèse pointages'!$K$1:$K$29774)))</f>
        <v/>
      </c>
      <c r="U166" s="6" t="str">
        <f>IF($D$2&lt;&gt;"DVSTRS","",SUMPRODUCT(('Synthèse pointages'!$A$1:$A$29774&gt;=$D$9)*('Synthèse pointages'!$A$1:$A$29774&lt;=$D$23)*('Synthèse pointages'!$B$1:$B$29774=U$237)*('Synthèse pointages'!$C$1:$C$29774=$D166)*('Synthèse pointages'!$K$1:$K$29774)))</f>
        <v/>
      </c>
      <c r="V166" s="6" t="str">
        <f>IF($D$2&lt;&gt;"DVSTRS","",SUMPRODUCT(('Synthèse pointages'!$A$1:$A$29774&gt;=$D$9)*('Synthèse pointages'!$A$1:$A$29774&lt;=$D$23)*('Synthèse pointages'!$B$1:$B$29774=V$237)*('Synthèse pointages'!$C$1:$C$29774=$D166)*('Synthèse pointages'!$K$1:$K$29774)))</f>
        <v/>
      </c>
      <c r="W166" s="6" t="str">
        <f>IF($D$2&lt;&gt;"DVSTRS","",SUMPRODUCT(('Synthèse pointages'!$A$1:$A$29774&gt;=$D$9)*('Synthèse pointages'!$A$1:$A$29774&lt;=$D$23)*('Synthèse pointages'!$B$1:$B$29774=W$237)*('Synthèse pointages'!$C$1:$C$29774=$D166)*('Synthèse pointages'!$K$1:$K$29774)))</f>
        <v/>
      </c>
      <c r="X166" s="6" t="str">
        <f>IF($D$2&lt;&gt;"DVSTRS","",SUMPRODUCT(('Synthèse pointages'!$A$1:$A$29774&gt;=$D$9)*('Synthèse pointages'!$A$1:$A$29774&lt;=$D$23)*('Synthèse pointages'!$B$1:$B$29774=X$237)*('Synthèse pointages'!$C$1:$C$29774=$D166)*('Synthèse pointages'!$K$1:$K$29774)))</f>
        <v/>
      </c>
      <c r="Y166" s="6" t="str">
        <f>IF($D$2&lt;&gt;"DVSTRS","",SUMPRODUCT(('Synthèse pointages'!$A$1:$A$29774&gt;=$D$9)*('Synthèse pointages'!$A$1:$A$29774&lt;=$D$23)*('Synthèse pointages'!$B$1:$B$29774=Y$237)*('Synthèse pointages'!$C$1:$C$29774=$D166)*('Synthèse pointages'!$K$1:$K$29774)))</f>
        <v/>
      </c>
      <c r="Z166" s="6" t="str">
        <f>IF($D$2&lt;&gt;"DVSTRS","",SUMPRODUCT(('Synthèse pointages'!$A$1:$A$29774&gt;=$D$9)*('Synthèse pointages'!$A$1:$A$29774&lt;=$D$23)*('Synthèse pointages'!$B$1:$B$29774=Z$237)*('Synthèse pointages'!$C$1:$C$29774=$D166)*('Synthèse pointages'!$K$1:$K$29774)))</f>
        <v/>
      </c>
      <c r="AA166" s="7" t="str">
        <f>IF($D$2&lt;&gt;"DVSTRS","",SUMPRODUCT(('Synthèse pointages'!$A$1:$A$29774&gt;=$D$9)*('Synthèse pointages'!$A$1:$A$29774&lt;=$D$23)*('Synthèse pointages'!$B$1:$B$29774=AA$237)*('Synthèse pointages'!$C$1:$C$29774=$D166)*('Synthèse pointages'!$K$1:$K$29774)))</f>
        <v/>
      </c>
      <c r="AB166" s="63"/>
    </row>
    <row r="167" spans="2:28" hidden="1" outlineLevel="1" x14ac:dyDescent="0.3">
      <c r="B167" s="58"/>
      <c r="C167" s="8" t="s">
        <v>1</v>
      </c>
      <c r="D167" s="4" t="s">
        <v>27</v>
      </c>
      <c r="E167" s="16" t="e">
        <f t="array" ref="E167">SUMPRODUCT(('Synthèse pointages'!$A$1:$A$29774&gt;=$D$9)*('Synthèse pointages'!$A$1:$A$29774&lt;=$D$23)*('Synthèse pointages'!$C$1:$C$29774=$D167)*('Synthèse pointages'!$K$1:$K$29774))</f>
        <v>#VALUE!</v>
      </c>
      <c r="F167" s="62"/>
      <c r="G167" s="21" t="str">
        <f>IF($D$2&lt;&gt;"DVSTRS","",SUMPRODUCT(('Synthèse pointages'!$A$1:$A$29774&gt;=$D$9)*('Synthèse pointages'!$A$1:$A$29774&lt;=$D$23)*('Synthèse pointages'!$B$1:$B$29774=G$237)*('Synthèse pointages'!$C$1:$C$29774=$D167)*('Synthèse pointages'!$K$1:$K$29774)))</f>
        <v/>
      </c>
      <c r="H167" s="2" t="str">
        <f>IF($D$2&lt;&gt;"DVSTRS","",SUMPRODUCT(('Synthèse pointages'!$A$1:$A$29774&gt;=$D$9)*('Synthèse pointages'!$A$1:$A$29774&lt;=$D$23)*('Synthèse pointages'!$B$1:$B$29774=H$237)*('Synthèse pointages'!$C$1:$C$29774=$D167)*('Synthèse pointages'!$K$1:$K$29774)))</f>
        <v/>
      </c>
      <c r="I167" s="2" t="str">
        <f>IF($D$2&lt;&gt;"DVSTRS","",SUMPRODUCT(('Synthèse pointages'!$A$1:$A$29774&gt;=$D$9)*('Synthèse pointages'!$A$1:$A$29774&lt;=$D$23)*('Synthèse pointages'!$B$1:$B$29774=I$237)*('Synthèse pointages'!$C$1:$C$29774=$D167)*('Synthèse pointages'!$K$1:$K$29774)))</f>
        <v/>
      </c>
      <c r="J167" s="2" t="str">
        <f>IF($D$2&lt;&gt;"DVSTRS","",SUMPRODUCT(('Synthèse pointages'!$A$1:$A$29774&gt;=$D$9)*('Synthèse pointages'!$A$1:$A$29774&lt;=$D$23)*('Synthèse pointages'!$B$1:$B$29774=J$237)*('Synthèse pointages'!$C$1:$C$29774=$D167)*('Synthèse pointages'!$K$1:$K$29774)))</f>
        <v/>
      </c>
      <c r="K167" s="2" t="str">
        <f>IF($D$2&lt;&gt;"DVSTRS","",SUMPRODUCT(('Synthèse pointages'!$A$1:$A$29774&gt;=$D$9)*('Synthèse pointages'!$A$1:$A$29774&lt;=$D$23)*('Synthèse pointages'!$B$1:$B$29774=K$237)*('Synthèse pointages'!$C$1:$C$29774=$D167)*('Synthèse pointages'!$K$1:$K$29774)))</f>
        <v/>
      </c>
      <c r="L167" s="2" t="str">
        <f>IF($D$2&lt;&gt;"DVSTRS","",SUMPRODUCT(('Synthèse pointages'!$A$1:$A$29774&gt;=$D$9)*('Synthèse pointages'!$A$1:$A$29774&lt;=$D$23)*('Synthèse pointages'!$B$1:$B$29774=L$237)*('Synthèse pointages'!$C$1:$C$29774=$D167)*('Synthèse pointages'!$K$1:$K$29774)))</f>
        <v/>
      </c>
      <c r="M167" s="2" t="str">
        <f>IF($D$2&lt;&gt;"DVSTRS","",SUMPRODUCT(('Synthèse pointages'!$A$1:$A$29774&gt;=$D$9)*('Synthèse pointages'!$A$1:$A$29774&lt;=$D$23)*('Synthèse pointages'!$B$1:$B$29774=M$237)*('Synthèse pointages'!$C$1:$C$29774=$D167)*('Synthèse pointages'!$K$1:$K$29774)))</f>
        <v/>
      </c>
      <c r="N167" s="2" t="str">
        <f>IF($D$2&lt;&gt;"DVSTRS","",SUMPRODUCT(('Synthèse pointages'!$A$1:$A$29774&gt;=$D$9)*('Synthèse pointages'!$A$1:$A$29774&lt;=$D$23)*('Synthèse pointages'!$B$1:$B$29774=N$237)*('Synthèse pointages'!$C$1:$C$29774=$D167)*('Synthèse pointages'!$K$1:$K$29774)))</f>
        <v/>
      </c>
      <c r="O167" s="2" t="str">
        <f>IF($D$2&lt;&gt;"DVSTRS","",SUMPRODUCT(('Synthèse pointages'!$A$1:$A$29774&gt;=$D$9)*('Synthèse pointages'!$A$1:$A$29774&lt;=$D$23)*('Synthèse pointages'!$B$1:$B$29774=O$237)*('Synthèse pointages'!$C$1:$C$29774=$D167)*('Synthèse pointages'!$K$1:$K$29774)))</f>
        <v/>
      </c>
      <c r="P167" s="2" t="str">
        <f>IF($D$2&lt;&gt;"DVSTRS","",SUMPRODUCT(('Synthèse pointages'!$A$1:$A$29774&gt;=$D$9)*('Synthèse pointages'!$A$1:$A$29774&lt;=$D$23)*('Synthèse pointages'!$B$1:$B$29774=P$237)*('Synthèse pointages'!$C$1:$C$29774=$D167)*('Synthèse pointages'!$K$1:$K$29774)))</f>
        <v/>
      </c>
      <c r="Q167" s="2" t="str">
        <f>IF($D$2&lt;&gt;"DVSTRS","",SUMPRODUCT(('Synthèse pointages'!$A$1:$A$29774&gt;=$D$9)*('Synthèse pointages'!$A$1:$A$29774&lt;=$D$23)*('Synthèse pointages'!$B$1:$B$29774=Q$237)*('Synthèse pointages'!$C$1:$C$29774=$D167)*('Synthèse pointages'!$K$1:$K$29774)))</f>
        <v/>
      </c>
      <c r="R167" s="2" t="str">
        <f>IF($D$2&lt;&gt;"DVSTRS","",SUMPRODUCT(('Synthèse pointages'!$A$1:$A$29774&gt;=$D$9)*('Synthèse pointages'!$A$1:$A$29774&lt;=$D$23)*('Synthèse pointages'!$B$1:$B$29774=R$237)*('Synthèse pointages'!$C$1:$C$29774=$D167)*('Synthèse pointages'!$K$1:$K$29774)))</f>
        <v/>
      </c>
      <c r="S167" s="2" t="str">
        <f>IF($D$2&lt;&gt;"DVSTRS","",SUMPRODUCT(('Synthèse pointages'!$A$1:$A$29774&gt;=$D$9)*('Synthèse pointages'!$A$1:$A$29774&lt;=$D$23)*('Synthèse pointages'!$B$1:$B$29774=S$237)*('Synthèse pointages'!$C$1:$C$29774=$D167)*('Synthèse pointages'!$K$1:$K$29774)))</f>
        <v/>
      </c>
      <c r="T167" s="2" t="str">
        <f>IF($D$2&lt;&gt;"DVSTRS","",SUMPRODUCT(('Synthèse pointages'!$A$1:$A$29774&gt;=$D$9)*('Synthèse pointages'!$A$1:$A$29774&lt;=$D$23)*('Synthèse pointages'!$B$1:$B$29774=T$237)*('Synthèse pointages'!$C$1:$C$29774=$D167)*('Synthèse pointages'!$K$1:$K$29774)))</f>
        <v/>
      </c>
      <c r="U167" s="2" t="str">
        <f>IF($D$2&lt;&gt;"DVSTRS","",SUMPRODUCT(('Synthèse pointages'!$A$1:$A$29774&gt;=$D$9)*('Synthèse pointages'!$A$1:$A$29774&lt;=$D$23)*('Synthèse pointages'!$B$1:$B$29774=U$237)*('Synthèse pointages'!$C$1:$C$29774=$D167)*('Synthèse pointages'!$K$1:$K$29774)))</f>
        <v/>
      </c>
      <c r="V167" s="2" t="str">
        <f>IF($D$2&lt;&gt;"DVSTRS","",SUMPRODUCT(('Synthèse pointages'!$A$1:$A$29774&gt;=$D$9)*('Synthèse pointages'!$A$1:$A$29774&lt;=$D$23)*('Synthèse pointages'!$B$1:$B$29774=V$237)*('Synthèse pointages'!$C$1:$C$29774=$D167)*('Synthèse pointages'!$K$1:$K$29774)))</f>
        <v/>
      </c>
      <c r="W167" s="2" t="str">
        <f>IF($D$2&lt;&gt;"DVSTRS","",SUMPRODUCT(('Synthèse pointages'!$A$1:$A$29774&gt;=$D$9)*('Synthèse pointages'!$A$1:$A$29774&lt;=$D$23)*('Synthèse pointages'!$B$1:$B$29774=W$237)*('Synthèse pointages'!$C$1:$C$29774=$D167)*('Synthèse pointages'!$K$1:$K$29774)))</f>
        <v/>
      </c>
      <c r="X167" s="2" t="str">
        <f>IF($D$2&lt;&gt;"DVSTRS","",SUMPRODUCT(('Synthèse pointages'!$A$1:$A$29774&gt;=$D$9)*('Synthèse pointages'!$A$1:$A$29774&lt;=$D$23)*('Synthèse pointages'!$B$1:$B$29774=X$237)*('Synthèse pointages'!$C$1:$C$29774=$D167)*('Synthèse pointages'!$K$1:$K$29774)))</f>
        <v/>
      </c>
      <c r="Y167" s="2" t="str">
        <f>IF($D$2&lt;&gt;"DVSTRS","",SUMPRODUCT(('Synthèse pointages'!$A$1:$A$29774&gt;=$D$9)*('Synthèse pointages'!$A$1:$A$29774&lt;=$D$23)*('Synthèse pointages'!$B$1:$B$29774=Y$237)*('Synthèse pointages'!$C$1:$C$29774=$D167)*('Synthèse pointages'!$K$1:$K$29774)))</f>
        <v/>
      </c>
      <c r="Z167" s="2" t="str">
        <f>IF($D$2&lt;&gt;"DVSTRS","",SUMPRODUCT(('Synthèse pointages'!$A$1:$A$29774&gt;=$D$9)*('Synthèse pointages'!$A$1:$A$29774&lt;=$D$23)*('Synthèse pointages'!$B$1:$B$29774=Z$237)*('Synthèse pointages'!$C$1:$C$29774=$D167)*('Synthèse pointages'!$K$1:$K$29774)))</f>
        <v/>
      </c>
      <c r="AA167" s="9" t="str">
        <f>IF($D$2&lt;&gt;"DVSTRS","",SUMPRODUCT(('Synthèse pointages'!$A$1:$A$29774&gt;=$D$9)*('Synthèse pointages'!$A$1:$A$29774&lt;=$D$23)*('Synthèse pointages'!$B$1:$B$29774=AA$237)*('Synthèse pointages'!$C$1:$C$29774=$D167)*('Synthèse pointages'!$K$1:$K$29774)))</f>
        <v/>
      </c>
      <c r="AB167" s="63"/>
    </row>
    <row r="168" spans="2:28" hidden="1" outlineLevel="1" x14ac:dyDescent="0.3">
      <c r="B168" s="58"/>
      <c r="C168" s="8" t="s">
        <v>2</v>
      </c>
      <c r="D168" s="4" t="s">
        <v>28</v>
      </c>
      <c r="E168" s="16" t="e">
        <f t="array" ref="E168">SUMPRODUCT(('Synthèse pointages'!$A$1:$A$29774&gt;=$D$9)*('Synthèse pointages'!$A$1:$A$29774&lt;=$D$23)*('Synthèse pointages'!$C$1:$C$29774=$D168)*('Synthèse pointages'!$K$1:$K$29774))</f>
        <v>#VALUE!</v>
      </c>
      <c r="F168" s="62"/>
      <c r="G168" s="21" t="str">
        <f>IF($D$2&lt;&gt;"DVSTRS","",SUMPRODUCT(('Synthèse pointages'!$A$1:$A$29774&gt;=$D$9)*('Synthèse pointages'!$A$1:$A$29774&lt;=$D$23)*('Synthèse pointages'!$B$1:$B$29774=G$237)*('Synthèse pointages'!$C$1:$C$29774=$D168)*('Synthèse pointages'!$K$1:$K$29774)))</f>
        <v/>
      </c>
      <c r="H168" s="2" t="str">
        <f>IF($D$2&lt;&gt;"DVSTRS","",SUMPRODUCT(('Synthèse pointages'!$A$1:$A$29774&gt;=$D$9)*('Synthèse pointages'!$A$1:$A$29774&lt;=$D$23)*('Synthèse pointages'!$B$1:$B$29774=H$237)*('Synthèse pointages'!$C$1:$C$29774=$D168)*('Synthèse pointages'!$K$1:$K$29774)))</f>
        <v/>
      </c>
      <c r="I168" s="2" t="str">
        <f>IF($D$2&lt;&gt;"DVSTRS","",SUMPRODUCT(('Synthèse pointages'!$A$1:$A$29774&gt;=$D$9)*('Synthèse pointages'!$A$1:$A$29774&lt;=$D$23)*('Synthèse pointages'!$B$1:$B$29774=I$237)*('Synthèse pointages'!$C$1:$C$29774=$D168)*('Synthèse pointages'!$K$1:$K$29774)))</f>
        <v/>
      </c>
      <c r="J168" s="2" t="str">
        <f>IF($D$2&lt;&gt;"DVSTRS","",SUMPRODUCT(('Synthèse pointages'!$A$1:$A$29774&gt;=$D$9)*('Synthèse pointages'!$A$1:$A$29774&lt;=$D$23)*('Synthèse pointages'!$B$1:$B$29774=J$237)*('Synthèse pointages'!$C$1:$C$29774=$D168)*('Synthèse pointages'!$K$1:$K$29774)))</f>
        <v/>
      </c>
      <c r="K168" s="2" t="str">
        <f>IF($D$2&lt;&gt;"DVSTRS","",SUMPRODUCT(('Synthèse pointages'!$A$1:$A$29774&gt;=$D$9)*('Synthèse pointages'!$A$1:$A$29774&lt;=$D$23)*('Synthèse pointages'!$B$1:$B$29774=K$237)*('Synthèse pointages'!$C$1:$C$29774=$D168)*('Synthèse pointages'!$K$1:$K$29774)))</f>
        <v/>
      </c>
      <c r="L168" s="2" t="str">
        <f>IF($D$2&lt;&gt;"DVSTRS","",SUMPRODUCT(('Synthèse pointages'!$A$1:$A$29774&gt;=$D$9)*('Synthèse pointages'!$A$1:$A$29774&lt;=$D$23)*('Synthèse pointages'!$B$1:$B$29774=L$237)*('Synthèse pointages'!$C$1:$C$29774=$D168)*('Synthèse pointages'!$K$1:$K$29774)))</f>
        <v/>
      </c>
      <c r="M168" s="2" t="str">
        <f>IF($D$2&lt;&gt;"DVSTRS","",SUMPRODUCT(('Synthèse pointages'!$A$1:$A$29774&gt;=$D$9)*('Synthèse pointages'!$A$1:$A$29774&lt;=$D$23)*('Synthèse pointages'!$B$1:$B$29774=M$237)*('Synthèse pointages'!$C$1:$C$29774=$D168)*('Synthèse pointages'!$K$1:$K$29774)))</f>
        <v/>
      </c>
      <c r="N168" s="2" t="str">
        <f>IF($D$2&lt;&gt;"DVSTRS","",SUMPRODUCT(('Synthèse pointages'!$A$1:$A$29774&gt;=$D$9)*('Synthèse pointages'!$A$1:$A$29774&lt;=$D$23)*('Synthèse pointages'!$B$1:$B$29774=N$237)*('Synthèse pointages'!$C$1:$C$29774=$D168)*('Synthèse pointages'!$K$1:$K$29774)))</f>
        <v/>
      </c>
      <c r="O168" s="2" t="str">
        <f>IF($D$2&lt;&gt;"DVSTRS","",SUMPRODUCT(('Synthèse pointages'!$A$1:$A$29774&gt;=$D$9)*('Synthèse pointages'!$A$1:$A$29774&lt;=$D$23)*('Synthèse pointages'!$B$1:$B$29774=O$237)*('Synthèse pointages'!$C$1:$C$29774=$D168)*('Synthèse pointages'!$K$1:$K$29774)))</f>
        <v/>
      </c>
      <c r="P168" s="2" t="str">
        <f>IF($D$2&lt;&gt;"DVSTRS","",SUMPRODUCT(('Synthèse pointages'!$A$1:$A$29774&gt;=$D$9)*('Synthèse pointages'!$A$1:$A$29774&lt;=$D$23)*('Synthèse pointages'!$B$1:$B$29774=P$237)*('Synthèse pointages'!$C$1:$C$29774=$D168)*('Synthèse pointages'!$K$1:$K$29774)))</f>
        <v/>
      </c>
      <c r="Q168" s="2" t="str">
        <f>IF($D$2&lt;&gt;"DVSTRS","",SUMPRODUCT(('Synthèse pointages'!$A$1:$A$29774&gt;=$D$9)*('Synthèse pointages'!$A$1:$A$29774&lt;=$D$23)*('Synthèse pointages'!$B$1:$B$29774=Q$237)*('Synthèse pointages'!$C$1:$C$29774=$D168)*('Synthèse pointages'!$K$1:$K$29774)))</f>
        <v/>
      </c>
      <c r="R168" s="2" t="str">
        <f>IF($D$2&lt;&gt;"DVSTRS","",SUMPRODUCT(('Synthèse pointages'!$A$1:$A$29774&gt;=$D$9)*('Synthèse pointages'!$A$1:$A$29774&lt;=$D$23)*('Synthèse pointages'!$B$1:$B$29774=R$237)*('Synthèse pointages'!$C$1:$C$29774=$D168)*('Synthèse pointages'!$K$1:$K$29774)))</f>
        <v/>
      </c>
      <c r="S168" s="2" t="str">
        <f>IF($D$2&lt;&gt;"DVSTRS","",SUMPRODUCT(('Synthèse pointages'!$A$1:$A$29774&gt;=$D$9)*('Synthèse pointages'!$A$1:$A$29774&lt;=$D$23)*('Synthèse pointages'!$B$1:$B$29774=S$237)*('Synthèse pointages'!$C$1:$C$29774=$D168)*('Synthèse pointages'!$K$1:$K$29774)))</f>
        <v/>
      </c>
      <c r="T168" s="2" t="str">
        <f>IF($D$2&lt;&gt;"DVSTRS","",SUMPRODUCT(('Synthèse pointages'!$A$1:$A$29774&gt;=$D$9)*('Synthèse pointages'!$A$1:$A$29774&lt;=$D$23)*('Synthèse pointages'!$B$1:$B$29774=T$237)*('Synthèse pointages'!$C$1:$C$29774=$D168)*('Synthèse pointages'!$K$1:$K$29774)))</f>
        <v/>
      </c>
      <c r="U168" s="2" t="str">
        <f>IF($D$2&lt;&gt;"DVSTRS","",SUMPRODUCT(('Synthèse pointages'!$A$1:$A$29774&gt;=$D$9)*('Synthèse pointages'!$A$1:$A$29774&lt;=$D$23)*('Synthèse pointages'!$B$1:$B$29774=U$237)*('Synthèse pointages'!$C$1:$C$29774=$D168)*('Synthèse pointages'!$K$1:$K$29774)))</f>
        <v/>
      </c>
      <c r="V168" s="2" t="str">
        <f>IF($D$2&lt;&gt;"DVSTRS","",SUMPRODUCT(('Synthèse pointages'!$A$1:$A$29774&gt;=$D$9)*('Synthèse pointages'!$A$1:$A$29774&lt;=$D$23)*('Synthèse pointages'!$B$1:$B$29774=V$237)*('Synthèse pointages'!$C$1:$C$29774=$D168)*('Synthèse pointages'!$K$1:$K$29774)))</f>
        <v/>
      </c>
      <c r="W168" s="2" t="str">
        <f>IF($D$2&lt;&gt;"DVSTRS","",SUMPRODUCT(('Synthèse pointages'!$A$1:$A$29774&gt;=$D$9)*('Synthèse pointages'!$A$1:$A$29774&lt;=$D$23)*('Synthèse pointages'!$B$1:$B$29774=W$237)*('Synthèse pointages'!$C$1:$C$29774=$D168)*('Synthèse pointages'!$K$1:$K$29774)))</f>
        <v/>
      </c>
      <c r="X168" s="2" t="str">
        <f>IF($D$2&lt;&gt;"DVSTRS","",SUMPRODUCT(('Synthèse pointages'!$A$1:$A$29774&gt;=$D$9)*('Synthèse pointages'!$A$1:$A$29774&lt;=$D$23)*('Synthèse pointages'!$B$1:$B$29774=X$237)*('Synthèse pointages'!$C$1:$C$29774=$D168)*('Synthèse pointages'!$K$1:$K$29774)))</f>
        <v/>
      </c>
      <c r="Y168" s="2" t="str">
        <f>IF($D$2&lt;&gt;"DVSTRS","",SUMPRODUCT(('Synthèse pointages'!$A$1:$A$29774&gt;=$D$9)*('Synthèse pointages'!$A$1:$A$29774&lt;=$D$23)*('Synthèse pointages'!$B$1:$B$29774=Y$237)*('Synthèse pointages'!$C$1:$C$29774=$D168)*('Synthèse pointages'!$K$1:$K$29774)))</f>
        <v/>
      </c>
      <c r="Z168" s="2" t="str">
        <f>IF($D$2&lt;&gt;"DVSTRS","",SUMPRODUCT(('Synthèse pointages'!$A$1:$A$29774&gt;=$D$9)*('Synthèse pointages'!$A$1:$A$29774&lt;=$D$23)*('Synthèse pointages'!$B$1:$B$29774=Z$237)*('Synthèse pointages'!$C$1:$C$29774=$D168)*('Synthèse pointages'!$K$1:$K$29774)))</f>
        <v/>
      </c>
      <c r="AA168" s="9" t="str">
        <f>IF($D$2&lt;&gt;"DVSTRS","",SUMPRODUCT(('Synthèse pointages'!$A$1:$A$29774&gt;=$D$9)*('Synthèse pointages'!$A$1:$A$29774&lt;=$D$23)*('Synthèse pointages'!$B$1:$B$29774=AA$237)*('Synthèse pointages'!$C$1:$C$29774=$D168)*('Synthèse pointages'!$K$1:$K$29774)))</f>
        <v/>
      </c>
      <c r="AB168" s="63"/>
    </row>
    <row r="169" spans="2:28" hidden="1" outlineLevel="1" x14ac:dyDescent="0.3">
      <c r="B169" s="58"/>
      <c r="C169" s="92" t="s">
        <v>3</v>
      </c>
      <c r="D169" s="79" t="s">
        <v>29</v>
      </c>
      <c r="E169" s="80" t="e">
        <f t="array" ref="E169">SUMPRODUCT(('Synthèse pointages'!$A$1:$A$29774&gt;=$D$9)*('Synthèse pointages'!$A$1:$A$29774&lt;=$D$23)*('Synthèse pointages'!$C$1:$C$29774=$D169)*('Synthèse pointages'!$K$1:$K$29774))</f>
        <v>#VALUE!</v>
      </c>
      <c r="F169" s="62"/>
      <c r="G169" s="81" t="str">
        <f>IF($D$2&lt;&gt;"DVSTRS","",SUMPRODUCT(('Synthèse pointages'!$A$1:$A$29774&gt;=$D$9)*('Synthèse pointages'!$A$1:$A$29774&lt;=$D$23)*('Synthèse pointages'!$B$1:$B$29774=G$237)*('Synthèse pointages'!$C$1:$C$29774=$D169)*('Synthèse pointages'!$K$1:$K$29774)))</f>
        <v/>
      </c>
      <c r="H169" s="82" t="str">
        <f>IF($D$2&lt;&gt;"DVSTRS","",SUMPRODUCT(('Synthèse pointages'!$A$1:$A$29774&gt;=$D$9)*('Synthèse pointages'!$A$1:$A$29774&lt;=$D$23)*('Synthèse pointages'!$B$1:$B$29774=H$237)*('Synthèse pointages'!$C$1:$C$29774=$D169)*('Synthèse pointages'!$K$1:$K$29774)))</f>
        <v/>
      </c>
      <c r="I169" s="82" t="str">
        <f>IF($D$2&lt;&gt;"DVSTRS","",SUMPRODUCT(('Synthèse pointages'!$A$1:$A$29774&gt;=$D$9)*('Synthèse pointages'!$A$1:$A$29774&lt;=$D$23)*('Synthèse pointages'!$B$1:$B$29774=I$237)*('Synthèse pointages'!$C$1:$C$29774=$D169)*('Synthèse pointages'!$K$1:$K$29774)))</f>
        <v/>
      </c>
      <c r="J169" s="82" t="str">
        <f>IF($D$2&lt;&gt;"DVSTRS","",SUMPRODUCT(('Synthèse pointages'!$A$1:$A$29774&gt;=$D$9)*('Synthèse pointages'!$A$1:$A$29774&lt;=$D$23)*('Synthèse pointages'!$B$1:$B$29774=J$237)*('Synthèse pointages'!$C$1:$C$29774=$D169)*('Synthèse pointages'!$K$1:$K$29774)))</f>
        <v/>
      </c>
      <c r="K169" s="82" t="str">
        <f>IF($D$2&lt;&gt;"DVSTRS","",SUMPRODUCT(('Synthèse pointages'!$A$1:$A$29774&gt;=$D$9)*('Synthèse pointages'!$A$1:$A$29774&lt;=$D$23)*('Synthèse pointages'!$B$1:$B$29774=K$237)*('Synthèse pointages'!$C$1:$C$29774=$D169)*('Synthèse pointages'!$K$1:$K$29774)))</f>
        <v/>
      </c>
      <c r="L169" s="82" t="str">
        <f>IF($D$2&lt;&gt;"DVSTRS","",SUMPRODUCT(('Synthèse pointages'!$A$1:$A$29774&gt;=$D$9)*('Synthèse pointages'!$A$1:$A$29774&lt;=$D$23)*('Synthèse pointages'!$B$1:$B$29774=L$237)*('Synthèse pointages'!$C$1:$C$29774=$D169)*('Synthèse pointages'!$K$1:$K$29774)))</f>
        <v/>
      </c>
      <c r="M169" s="82" t="str">
        <f>IF($D$2&lt;&gt;"DVSTRS","",SUMPRODUCT(('Synthèse pointages'!$A$1:$A$29774&gt;=$D$9)*('Synthèse pointages'!$A$1:$A$29774&lt;=$D$23)*('Synthèse pointages'!$B$1:$B$29774=M$237)*('Synthèse pointages'!$C$1:$C$29774=$D169)*('Synthèse pointages'!$K$1:$K$29774)))</f>
        <v/>
      </c>
      <c r="N169" s="82" t="str">
        <f>IF($D$2&lt;&gt;"DVSTRS","",SUMPRODUCT(('Synthèse pointages'!$A$1:$A$29774&gt;=$D$9)*('Synthèse pointages'!$A$1:$A$29774&lt;=$D$23)*('Synthèse pointages'!$B$1:$B$29774=N$237)*('Synthèse pointages'!$C$1:$C$29774=$D169)*('Synthèse pointages'!$K$1:$K$29774)))</f>
        <v/>
      </c>
      <c r="O169" s="82" t="str">
        <f>IF($D$2&lt;&gt;"DVSTRS","",SUMPRODUCT(('Synthèse pointages'!$A$1:$A$29774&gt;=$D$9)*('Synthèse pointages'!$A$1:$A$29774&lt;=$D$23)*('Synthèse pointages'!$B$1:$B$29774=O$237)*('Synthèse pointages'!$C$1:$C$29774=$D169)*('Synthèse pointages'!$K$1:$K$29774)))</f>
        <v/>
      </c>
      <c r="P169" s="82" t="str">
        <f>IF($D$2&lt;&gt;"DVSTRS","",SUMPRODUCT(('Synthèse pointages'!$A$1:$A$29774&gt;=$D$9)*('Synthèse pointages'!$A$1:$A$29774&lt;=$D$23)*('Synthèse pointages'!$B$1:$B$29774=P$237)*('Synthèse pointages'!$C$1:$C$29774=$D169)*('Synthèse pointages'!$K$1:$K$29774)))</f>
        <v/>
      </c>
      <c r="Q169" s="82" t="str">
        <f>IF($D$2&lt;&gt;"DVSTRS","",SUMPRODUCT(('Synthèse pointages'!$A$1:$A$29774&gt;=$D$9)*('Synthèse pointages'!$A$1:$A$29774&lt;=$D$23)*('Synthèse pointages'!$B$1:$B$29774=Q$237)*('Synthèse pointages'!$C$1:$C$29774=$D169)*('Synthèse pointages'!$K$1:$K$29774)))</f>
        <v/>
      </c>
      <c r="R169" s="82" t="str">
        <f>IF($D$2&lt;&gt;"DVSTRS","",SUMPRODUCT(('Synthèse pointages'!$A$1:$A$29774&gt;=$D$9)*('Synthèse pointages'!$A$1:$A$29774&lt;=$D$23)*('Synthèse pointages'!$B$1:$B$29774=R$237)*('Synthèse pointages'!$C$1:$C$29774=$D169)*('Synthèse pointages'!$K$1:$K$29774)))</f>
        <v/>
      </c>
      <c r="S169" s="82" t="str">
        <f>IF($D$2&lt;&gt;"DVSTRS","",SUMPRODUCT(('Synthèse pointages'!$A$1:$A$29774&gt;=$D$9)*('Synthèse pointages'!$A$1:$A$29774&lt;=$D$23)*('Synthèse pointages'!$B$1:$B$29774=S$237)*('Synthèse pointages'!$C$1:$C$29774=$D169)*('Synthèse pointages'!$K$1:$K$29774)))</f>
        <v/>
      </c>
      <c r="T169" s="82" t="str">
        <f>IF($D$2&lt;&gt;"DVSTRS","",SUMPRODUCT(('Synthèse pointages'!$A$1:$A$29774&gt;=$D$9)*('Synthèse pointages'!$A$1:$A$29774&lt;=$D$23)*('Synthèse pointages'!$B$1:$B$29774=T$237)*('Synthèse pointages'!$C$1:$C$29774=$D169)*('Synthèse pointages'!$K$1:$K$29774)))</f>
        <v/>
      </c>
      <c r="U169" s="82" t="str">
        <f>IF($D$2&lt;&gt;"DVSTRS","",SUMPRODUCT(('Synthèse pointages'!$A$1:$A$29774&gt;=$D$9)*('Synthèse pointages'!$A$1:$A$29774&lt;=$D$23)*('Synthèse pointages'!$B$1:$B$29774=U$237)*('Synthèse pointages'!$C$1:$C$29774=$D169)*('Synthèse pointages'!$K$1:$K$29774)))</f>
        <v/>
      </c>
      <c r="V169" s="82" t="str">
        <f>IF($D$2&lt;&gt;"DVSTRS","",SUMPRODUCT(('Synthèse pointages'!$A$1:$A$29774&gt;=$D$9)*('Synthèse pointages'!$A$1:$A$29774&lt;=$D$23)*('Synthèse pointages'!$B$1:$B$29774=V$237)*('Synthèse pointages'!$C$1:$C$29774=$D169)*('Synthèse pointages'!$K$1:$K$29774)))</f>
        <v/>
      </c>
      <c r="W169" s="82" t="str">
        <f>IF($D$2&lt;&gt;"DVSTRS","",SUMPRODUCT(('Synthèse pointages'!$A$1:$A$29774&gt;=$D$9)*('Synthèse pointages'!$A$1:$A$29774&lt;=$D$23)*('Synthèse pointages'!$B$1:$B$29774=W$237)*('Synthèse pointages'!$C$1:$C$29774=$D169)*('Synthèse pointages'!$K$1:$K$29774)))</f>
        <v/>
      </c>
      <c r="X169" s="82" t="str">
        <f>IF($D$2&lt;&gt;"DVSTRS","",SUMPRODUCT(('Synthèse pointages'!$A$1:$A$29774&gt;=$D$9)*('Synthèse pointages'!$A$1:$A$29774&lt;=$D$23)*('Synthèse pointages'!$B$1:$B$29774=X$237)*('Synthèse pointages'!$C$1:$C$29774=$D169)*('Synthèse pointages'!$K$1:$K$29774)))</f>
        <v/>
      </c>
      <c r="Y169" s="82" t="str">
        <f>IF($D$2&lt;&gt;"DVSTRS","",SUMPRODUCT(('Synthèse pointages'!$A$1:$A$29774&gt;=$D$9)*('Synthèse pointages'!$A$1:$A$29774&lt;=$D$23)*('Synthèse pointages'!$B$1:$B$29774=Y$237)*('Synthèse pointages'!$C$1:$C$29774=$D169)*('Synthèse pointages'!$K$1:$K$29774)))</f>
        <v/>
      </c>
      <c r="Z169" s="82" t="str">
        <f>IF($D$2&lt;&gt;"DVSTRS","",SUMPRODUCT(('Synthèse pointages'!$A$1:$A$29774&gt;=$D$9)*('Synthèse pointages'!$A$1:$A$29774&lt;=$D$23)*('Synthèse pointages'!$B$1:$B$29774=Z$237)*('Synthèse pointages'!$C$1:$C$29774=$D169)*('Synthèse pointages'!$K$1:$K$29774)))</f>
        <v/>
      </c>
      <c r="AA169" s="83" t="str">
        <f>IF($D$2&lt;&gt;"DVSTRS","",SUMPRODUCT(('Synthèse pointages'!$A$1:$A$29774&gt;=$D$9)*('Synthèse pointages'!$A$1:$A$29774&lt;=$D$23)*('Synthèse pointages'!$B$1:$B$29774=AA$237)*('Synthèse pointages'!$C$1:$C$29774=$D169)*('Synthèse pointages'!$K$1:$K$29774)))</f>
        <v/>
      </c>
      <c r="AB169" s="63"/>
    </row>
    <row r="170" spans="2:28" hidden="1" outlineLevel="1" x14ac:dyDescent="0.3">
      <c r="B170" s="58"/>
      <c r="C170" s="92" t="s">
        <v>4</v>
      </c>
      <c r="D170" s="79" t="s">
        <v>30</v>
      </c>
      <c r="E170" s="80" t="e">
        <f t="array" ref="E170">SUMPRODUCT(('Synthèse pointages'!$A$1:$A$29774&gt;=$D$9)*('Synthèse pointages'!$A$1:$A$29774&lt;=$D$23)*('Synthèse pointages'!$C$1:$C$29774=$D170)*('Synthèse pointages'!$K$1:$K$29774))</f>
        <v>#VALUE!</v>
      </c>
      <c r="F170" s="62"/>
      <c r="G170" s="81" t="str">
        <f>IF($D$2&lt;&gt;"DVSTRS","",SUMPRODUCT(('Synthèse pointages'!$A$1:$A$29774&gt;=$D$9)*('Synthèse pointages'!$A$1:$A$29774&lt;=$D$23)*('Synthèse pointages'!$B$1:$B$29774=G$237)*('Synthèse pointages'!$C$1:$C$29774=$D170)*('Synthèse pointages'!$K$1:$K$29774)))</f>
        <v/>
      </c>
      <c r="H170" s="82" t="str">
        <f>IF($D$2&lt;&gt;"DVSTRS","",SUMPRODUCT(('Synthèse pointages'!$A$1:$A$29774&gt;=$D$9)*('Synthèse pointages'!$A$1:$A$29774&lt;=$D$23)*('Synthèse pointages'!$B$1:$B$29774=H$237)*('Synthèse pointages'!$C$1:$C$29774=$D170)*('Synthèse pointages'!$K$1:$K$29774)))</f>
        <v/>
      </c>
      <c r="I170" s="82" t="str">
        <f>IF($D$2&lt;&gt;"DVSTRS","",SUMPRODUCT(('Synthèse pointages'!$A$1:$A$29774&gt;=$D$9)*('Synthèse pointages'!$A$1:$A$29774&lt;=$D$23)*('Synthèse pointages'!$B$1:$B$29774=I$237)*('Synthèse pointages'!$C$1:$C$29774=$D170)*('Synthèse pointages'!$K$1:$K$29774)))</f>
        <v/>
      </c>
      <c r="J170" s="82" t="str">
        <f>IF($D$2&lt;&gt;"DVSTRS","",SUMPRODUCT(('Synthèse pointages'!$A$1:$A$29774&gt;=$D$9)*('Synthèse pointages'!$A$1:$A$29774&lt;=$D$23)*('Synthèse pointages'!$B$1:$B$29774=J$237)*('Synthèse pointages'!$C$1:$C$29774=$D170)*('Synthèse pointages'!$K$1:$K$29774)))</f>
        <v/>
      </c>
      <c r="K170" s="82" t="str">
        <f>IF($D$2&lt;&gt;"DVSTRS","",SUMPRODUCT(('Synthèse pointages'!$A$1:$A$29774&gt;=$D$9)*('Synthèse pointages'!$A$1:$A$29774&lt;=$D$23)*('Synthèse pointages'!$B$1:$B$29774=K$237)*('Synthèse pointages'!$C$1:$C$29774=$D170)*('Synthèse pointages'!$K$1:$K$29774)))</f>
        <v/>
      </c>
      <c r="L170" s="82" t="str">
        <f>IF($D$2&lt;&gt;"DVSTRS","",SUMPRODUCT(('Synthèse pointages'!$A$1:$A$29774&gt;=$D$9)*('Synthèse pointages'!$A$1:$A$29774&lt;=$D$23)*('Synthèse pointages'!$B$1:$B$29774=L$237)*('Synthèse pointages'!$C$1:$C$29774=$D170)*('Synthèse pointages'!$K$1:$K$29774)))</f>
        <v/>
      </c>
      <c r="M170" s="82" t="str">
        <f>IF($D$2&lt;&gt;"DVSTRS","",SUMPRODUCT(('Synthèse pointages'!$A$1:$A$29774&gt;=$D$9)*('Synthèse pointages'!$A$1:$A$29774&lt;=$D$23)*('Synthèse pointages'!$B$1:$B$29774=M$237)*('Synthèse pointages'!$C$1:$C$29774=$D170)*('Synthèse pointages'!$K$1:$K$29774)))</f>
        <v/>
      </c>
      <c r="N170" s="82" t="str">
        <f>IF($D$2&lt;&gt;"DVSTRS","",SUMPRODUCT(('Synthèse pointages'!$A$1:$A$29774&gt;=$D$9)*('Synthèse pointages'!$A$1:$A$29774&lt;=$D$23)*('Synthèse pointages'!$B$1:$B$29774=N$237)*('Synthèse pointages'!$C$1:$C$29774=$D170)*('Synthèse pointages'!$K$1:$K$29774)))</f>
        <v/>
      </c>
      <c r="O170" s="82" t="str">
        <f>IF($D$2&lt;&gt;"DVSTRS","",SUMPRODUCT(('Synthèse pointages'!$A$1:$A$29774&gt;=$D$9)*('Synthèse pointages'!$A$1:$A$29774&lt;=$D$23)*('Synthèse pointages'!$B$1:$B$29774=O$237)*('Synthèse pointages'!$C$1:$C$29774=$D170)*('Synthèse pointages'!$K$1:$K$29774)))</f>
        <v/>
      </c>
      <c r="P170" s="82" t="str">
        <f>IF($D$2&lt;&gt;"DVSTRS","",SUMPRODUCT(('Synthèse pointages'!$A$1:$A$29774&gt;=$D$9)*('Synthèse pointages'!$A$1:$A$29774&lt;=$D$23)*('Synthèse pointages'!$B$1:$B$29774=P$237)*('Synthèse pointages'!$C$1:$C$29774=$D170)*('Synthèse pointages'!$K$1:$K$29774)))</f>
        <v/>
      </c>
      <c r="Q170" s="82" t="str">
        <f>IF($D$2&lt;&gt;"DVSTRS","",SUMPRODUCT(('Synthèse pointages'!$A$1:$A$29774&gt;=$D$9)*('Synthèse pointages'!$A$1:$A$29774&lt;=$D$23)*('Synthèse pointages'!$B$1:$B$29774=Q$237)*('Synthèse pointages'!$C$1:$C$29774=$D170)*('Synthèse pointages'!$K$1:$K$29774)))</f>
        <v/>
      </c>
      <c r="R170" s="82" t="str">
        <f>IF($D$2&lt;&gt;"DVSTRS","",SUMPRODUCT(('Synthèse pointages'!$A$1:$A$29774&gt;=$D$9)*('Synthèse pointages'!$A$1:$A$29774&lt;=$D$23)*('Synthèse pointages'!$B$1:$B$29774=R$237)*('Synthèse pointages'!$C$1:$C$29774=$D170)*('Synthèse pointages'!$K$1:$K$29774)))</f>
        <v/>
      </c>
      <c r="S170" s="82" t="str">
        <f>IF($D$2&lt;&gt;"DVSTRS","",SUMPRODUCT(('Synthèse pointages'!$A$1:$A$29774&gt;=$D$9)*('Synthèse pointages'!$A$1:$A$29774&lt;=$D$23)*('Synthèse pointages'!$B$1:$B$29774=S$237)*('Synthèse pointages'!$C$1:$C$29774=$D170)*('Synthèse pointages'!$K$1:$K$29774)))</f>
        <v/>
      </c>
      <c r="T170" s="82" t="str">
        <f>IF($D$2&lt;&gt;"DVSTRS","",SUMPRODUCT(('Synthèse pointages'!$A$1:$A$29774&gt;=$D$9)*('Synthèse pointages'!$A$1:$A$29774&lt;=$D$23)*('Synthèse pointages'!$B$1:$B$29774=T$237)*('Synthèse pointages'!$C$1:$C$29774=$D170)*('Synthèse pointages'!$K$1:$K$29774)))</f>
        <v/>
      </c>
      <c r="U170" s="82" t="str">
        <f>IF($D$2&lt;&gt;"DVSTRS","",SUMPRODUCT(('Synthèse pointages'!$A$1:$A$29774&gt;=$D$9)*('Synthèse pointages'!$A$1:$A$29774&lt;=$D$23)*('Synthèse pointages'!$B$1:$B$29774=U$237)*('Synthèse pointages'!$C$1:$C$29774=$D170)*('Synthèse pointages'!$K$1:$K$29774)))</f>
        <v/>
      </c>
      <c r="V170" s="82" t="str">
        <f>IF($D$2&lt;&gt;"DVSTRS","",SUMPRODUCT(('Synthèse pointages'!$A$1:$A$29774&gt;=$D$9)*('Synthèse pointages'!$A$1:$A$29774&lt;=$D$23)*('Synthèse pointages'!$B$1:$B$29774=V$237)*('Synthèse pointages'!$C$1:$C$29774=$D170)*('Synthèse pointages'!$K$1:$K$29774)))</f>
        <v/>
      </c>
      <c r="W170" s="82" t="str">
        <f>IF($D$2&lt;&gt;"DVSTRS","",SUMPRODUCT(('Synthèse pointages'!$A$1:$A$29774&gt;=$D$9)*('Synthèse pointages'!$A$1:$A$29774&lt;=$D$23)*('Synthèse pointages'!$B$1:$B$29774=W$237)*('Synthèse pointages'!$C$1:$C$29774=$D170)*('Synthèse pointages'!$K$1:$K$29774)))</f>
        <v/>
      </c>
      <c r="X170" s="82" t="str">
        <f>IF($D$2&lt;&gt;"DVSTRS","",SUMPRODUCT(('Synthèse pointages'!$A$1:$A$29774&gt;=$D$9)*('Synthèse pointages'!$A$1:$A$29774&lt;=$D$23)*('Synthèse pointages'!$B$1:$B$29774=X$237)*('Synthèse pointages'!$C$1:$C$29774=$D170)*('Synthèse pointages'!$K$1:$K$29774)))</f>
        <v/>
      </c>
      <c r="Y170" s="82" t="str">
        <f>IF($D$2&lt;&gt;"DVSTRS","",SUMPRODUCT(('Synthèse pointages'!$A$1:$A$29774&gt;=$D$9)*('Synthèse pointages'!$A$1:$A$29774&lt;=$D$23)*('Synthèse pointages'!$B$1:$B$29774=Y$237)*('Synthèse pointages'!$C$1:$C$29774=$D170)*('Synthèse pointages'!$K$1:$K$29774)))</f>
        <v/>
      </c>
      <c r="Z170" s="82" t="str">
        <f>IF($D$2&lt;&gt;"DVSTRS","",SUMPRODUCT(('Synthèse pointages'!$A$1:$A$29774&gt;=$D$9)*('Synthèse pointages'!$A$1:$A$29774&lt;=$D$23)*('Synthèse pointages'!$B$1:$B$29774=Z$237)*('Synthèse pointages'!$C$1:$C$29774=$D170)*('Synthèse pointages'!$K$1:$K$29774)))</f>
        <v/>
      </c>
      <c r="AA170" s="83" t="str">
        <f>IF($D$2&lt;&gt;"DVSTRS","",SUMPRODUCT(('Synthèse pointages'!$A$1:$A$29774&gt;=$D$9)*('Synthèse pointages'!$A$1:$A$29774&lt;=$D$23)*('Synthèse pointages'!$B$1:$B$29774=AA$237)*('Synthèse pointages'!$C$1:$C$29774=$D170)*('Synthèse pointages'!$K$1:$K$29774)))</f>
        <v/>
      </c>
      <c r="AB170" s="63"/>
    </row>
    <row r="171" spans="2:28" hidden="1" outlineLevel="1" x14ac:dyDescent="0.3">
      <c r="B171" s="58"/>
      <c r="C171" s="92" t="s">
        <v>5</v>
      </c>
      <c r="D171" s="79" t="s">
        <v>31</v>
      </c>
      <c r="E171" s="80" t="e">
        <f t="array" ref="E171">SUMPRODUCT(('Synthèse pointages'!$A$1:$A$29774&gt;=$D$9)*('Synthèse pointages'!$A$1:$A$29774&lt;=$D$23)*('Synthèse pointages'!$C$1:$C$29774=$D171)*('Synthèse pointages'!$K$1:$K$29774))</f>
        <v>#VALUE!</v>
      </c>
      <c r="F171" s="62"/>
      <c r="G171" s="81" t="str">
        <f>IF($D$2&lt;&gt;"DVSTRS","",SUMPRODUCT(('Synthèse pointages'!$A$1:$A$29774&gt;=$D$9)*('Synthèse pointages'!$A$1:$A$29774&lt;=$D$23)*('Synthèse pointages'!$B$1:$B$29774=G$237)*('Synthèse pointages'!$C$1:$C$29774=$D171)*('Synthèse pointages'!$K$1:$K$29774)))</f>
        <v/>
      </c>
      <c r="H171" s="82" t="str">
        <f>IF($D$2&lt;&gt;"DVSTRS","",SUMPRODUCT(('Synthèse pointages'!$A$1:$A$29774&gt;=$D$9)*('Synthèse pointages'!$A$1:$A$29774&lt;=$D$23)*('Synthèse pointages'!$B$1:$B$29774=H$237)*('Synthèse pointages'!$C$1:$C$29774=$D171)*('Synthèse pointages'!$K$1:$K$29774)))</f>
        <v/>
      </c>
      <c r="I171" s="82" t="str">
        <f>IF($D$2&lt;&gt;"DVSTRS","",SUMPRODUCT(('Synthèse pointages'!$A$1:$A$29774&gt;=$D$9)*('Synthèse pointages'!$A$1:$A$29774&lt;=$D$23)*('Synthèse pointages'!$B$1:$B$29774=I$237)*('Synthèse pointages'!$C$1:$C$29774=$D171)*('Synthèse pointages'!$K$1:$K$29774)))</f>
        <v/>
      </c>
      <c r="J171" s="82" t="str">
        <f>IF($D$2&lt;&gt;"DVSTRS","",SUMPRODUCT(('Synthèse pointages'!$A$1:$A$29774&gt;=$D$9)*('Synthèse pointages'!$A$1:$A$29774&lt;=$D$23)*('Synthèse pointages'!$B$1:$B$29774=J$237)*('Synthèse pointages'!$C$1:$C$29774=$D171)*('Synthèse pointages'!$K$1:$K$29774)))</f>
        <v/>
      </c>
      <c r="K171" s="82" t="str">
        <f>IF($D$2&lt;&gt;"DVSTRS","",SUMPRODUCT(('Synthèse pointages'!$A$1:$A$29774&gt;=$D$9)*('Synthèse pointages'!$A$1:$A$29774&lt;=$D$23)*('Synthèse pointages'!$B$1:$B$29774=K$237)*('Synthèse pointages'!$C$1:$C$29774=$D171)*('Synthèse pointages'!$K$1:$K$29774)))</f>
        <v/>
      </c>
      <c r="L171" s="82" t="str">
        <f>IF($D$2&lt;&gt;"DVSTRS","",SUMPRODUCT(('Synthèse pointages'!$A$1:$A$29774&gt;=$D$9)*('Synthèse pointages'!$A$1:$A$29774&lt;=$D$23)*('Synthèse pointages'!$B$1:$B$29774=L$237)*('Synthèse pointages'!$C$1:$C$29774=$D171)*('Synthèse pointages'!$K$1:$K$29774)))</f>
        <v/>
      </c>
      <c r="M171" s="82" t="str">
        <f>IF($D$2&lt;&gt;"DVSTRS","",SUMPRODUCT(('Synthèse pointages'!$A$1:$A$29774&gt;=$D$9)*('Synthèse pointages'!$A$1:$A$29774&lt;=$D$23)*('Synthèse pointages'!$B$1:$B$29774=M$237)*('Synthèse pointages'!$C$1:$C$29774=$D171)*('Synthèse pointages'!$K$1:$K$29774)))</f>
        <v/>
      </c>
      <c r="N171" s="82" t="str">
        <f>IF($D$2&lt;&gt;"DVSTRS","",SUMPRODUCT(('Synthèse pointages'!$A$1:$A$29774&gt;=$D$9)*('Synthèse pointages'!$A$1:$A$29774&lt;=$D$23)*('Synthèse pointages'!$B$1:$B$29774=N$237)*('Synthèse pointages'!$C$1:$C$29774=$D171)*('Synthèse pointages'!$K$1:$K$29774)))</f>
        <v/>
      </c>
      <c r="O171" s="82" t="str">
        <f>IF($D$2&lt;&gt;"DVSTRS","",SUMPRODUCT(('Synthèse pointages'!$A$1:$A$29774&gt;=$D$9)*('Synthèse pointages'!$A$1:$A$29774&lt;=$D$23)*('Synthèse pointages'!$B$1:$B$29774=O$237)*('Synthèse pointages'!$C$1:$C$29774=$D171)*('Synthèse pointages'!$K$1:$K$29774)))</f>
        <v/>
      </c>
      <c r="P171" s="82" t="str">
        <f>IF($D$2&lt;&gt;"DVSTRS","",SUMPRODUCT(('Synthèse pointages'!$A$1:$A$29774&gt;=$D$9)*('Synthèse pointages'!$A$1:$A$29774&lt;=$D$23)*('Synthèse pointages'!$B$1:$B$29774=P$237)*('Synthèse pointages'!$C$1:$C$29774=$D171)*('Synthèse pointages'!$K$1:$K$29774)))</f>
        <v/>
      </c>
      <c r="Q171" s="82" t="str">
        <f>IF($D$2&lt;&gt;"DVSTRS","",SUMPRODUCT(('Synthèse pointages'!$A$1:$A$29774&gt;=$D$9)*('Synthèse pointages'!$A$1:$A$29774&lt;=$D$23)*('Synthèse pointages'!$B$1:$B$29774=Q$237)*('Synthèse pointages'!$C$1:$C$29774=$D171)*('Synthèse pointages'!$K$1:$K$29774)))</f>
        <v/>
      </c>
      <c r="R171" s="82" t="str">
        <f>IF($D$2&lt;&gt;"DVSTRS","",SUMPRODUCT(('Synthèse pointages'!$A$1:$A$29774&gt;=$D$9)*('Synthèse pointages'!$A$1:$A$29774&lt;=$D$23)*('Synthèse pointages'!$B$1:$B$29774=R$237)*('Synthèse pointages'!$C$1:$C$29774=$D171)*('Synthèse pointages'!$K$1:$K$29774)))</f>
        <v/>
      </c>
      <c r="S171" s="82" t="str">
        <f>IF($D$2&lt;&gt;"DVSTRS","",SUMPRODUCT(('Synthèse pointages'!$A$1:$A$29774&gt;=$D$9)*('Synthèse pointages'!$A$1:$A$29774&lt;=$D$23)*('Synthèse pointages'!$B$1:$B$29774=S$237)*('Synthèse pointages'!$C$1:$C$29774=$D171)*('Synthèse pointages'!$K$1:$K$29774)))</f>
        <v/>
      </c>
      <c r="T171" s="82" t="str">
        <f>IF($D$2&lt;&gt;"DVSTRS","",SUMPRODUCT(('Synthèse pointages'!$A$1:$A$29774&gt;=$D$9)*('Synthèse pointages'!$A$1:$A$29774&lt;=$D$23)*('Synthèse pointages'!$B$1:$B$29774=T$237)*('Synthèse pointages'!$C$1:$C$29774=$D171)*('Synthèse pointages'!$K$1:$K$29774)))</f>
        <v/>
      </c>
      <c r="U171" s="82" t="str">
        <f>IF($D$2&lt;&gt;"DVSTRS","",SUMPRODUCT(('Synthèse pointages'!$A$1:$A$29774&gt;=$D$9)*('Synthèse pointages'!$A$1:$A$29774&lt;=$D$23)*('Synthèse pointages'!$B$1:$B$29774=U$237)*('Synthèse pointages'!$C$1:$C$29774=$D171)*('Synthèse pointages'!$K$1:$K$29774)))</f>
        <v/>
      </c>
      <c r="V171" s="82" t="str">
        <f>IF($D$2&lt;&gt;"DVSTRS","",SUMPRODUCT(('Synthèse pointages'!$A$1:$A$29774&gt;=$D$9)*('Synthèse pointages'!$A$1:$A$29774&lt;=$D$23)*('Synthèse pointages'!$B$1:$B$29774=V$237)*('Synthèse pointages'!$C$1:$C$29774=$D171)*('Synthèse pointages'!$K$1:$K$29774)))</f>
        <v/>
      </c>
      <c r="W171" s="82" t="str">
        <f>IF($D$2&lt;&gt;"DVSTRS","",SUMPRODUCT(('Synthèse pointages'!$A$1:$A$29774&gt;=$D$9)*('Synthèse pointages'!$A$1:$A$29774&lt;=$D$23)*('Synthèse pointages'!$B$1:$B$29774=W$237)*('Synthèse pointages'!$C$1:$C$29774=$D171)*('Synthèse pointages'!$K$1:$K$29774)))</f>
        <v/>
      </c>
      <c r="X171" s="82" t="str">
        <f>IF($D$2&lt;&gt;"DVSTRS","",SUMPRODUCT(('Synthèse pointages'!$A$1:$A$29774&gt;=$D$9)*('Synthèse pointages'!$A$1:$A$29774&lt;=$D$23)*('Synthèse pointages'!$B$1:$B$29774=X$237)*('Synthèse pointages'!$C$1:$C$29774=$D171)*('Synthèse pointages'!$K$1:$K$29774)))</f>
        <v/>
      </c>
      <c r="Y171" s="82" t="str">
        <f>IF($D$2&lt;&gt;"DVSTRS","",SUMPRODUCT(('Synthèse pointages'!$A$1:$A$29774&gt;=$D$9)*('Synthèse pointages'!$A$1:$A$29774&lt;=$D$23)*('Synthèse pointages'!$B$1:$B$29774=Y$237)*('Synthèse pointages'!$C$1:$C$29774=$D171)*('Synthèse pointages'!$K$1:$K$29774)))</f>
        <v/>
      </c>
      <c r="Z171" s="82" t="str">
        <f>IF($D$2&lt;&gt;"DVSTRS","",SUMPRODUCT(('Synthèse pointages'!$A$1:$A$29774&gt;=$D$9)*('Synthèse pointages'!$A$1:$A$29774&lt;=$D$23)*('Synthèse pointages'!$B$1:$B$29774=Z$237)*('Synthèse pointages'!$C$1:$C$29774=$D171)*('Synthèse pointages'!$K$1:$K$29774)))</f>
        <v/>
      </c>
      <c r="AA171" s="83" t="str">
        <f>IF($D$2&lt;&gt;"DVSTRS","",SUMPRODUCT(('Synthèse pointages'!$A$1:$A$29774&gt;=$D$9)*('Synthèse pointages'!$A$1:$A$29774&lt;=$D$23)*('Synthèse pointages'!$B$1:$B$29774=AA$237)*('Synthèse pointages'!$C$1:$C$29774=$D171)*('Synthèse pointages'!$K$1:$K$29774)))</f>
        <v/>
      </c>
      <c r="AB171" s="63"/>
    </row>
    <row r="172" spans="2:28" hidden="1" outlineLevel="1" x14ac:dyDescent="0.3">
      <c r="B172" s="58"/>
      <c r="C172" s="92" t="s">
        <v>6</v>
      </c>
      <c r="D172" s="79" t="s">
        <v>32</v>
      </c>
      <c r="E172" s="80" t="e">
        <f t="array" ref="E172">SUMPRODUCT(('Synthèse pointages'!$A$1:$A$29774&gt;=$D$9)*('Synthèse pointages'!$A$1:$A$29774&lt;=$D$23)*('Synthèse pointages'!$C$1:$C$29774=$D172)*('Synthèse pointages'!$K$1:$K$29774))</f>
        <v>#VALUE!</v>
      </c>
      <c r="F172" s="62"/>
      <c r="G172" s="81" t="str">
        <f>IF($D$2&lt;&gt;"DVSTRS","",SUMPRODUCT(('Synthèse pointages'!$A$1:$A$29774&gt;=$D$9)*('Synthèse pointages'!$A$1:$A$29774&lt;=$D$23)*('Synthèse pointages'!$B$1:$B$29774=G$237)*('Synthèse pointages'!$C$1:$C$29774=$D172)*('Synthèse pointages'!$K$1:$K$29774)))</f>
        <v/>
      </c>
      <c r="H172" s="82" t="str">
        <f>IF($D$2&lt;&gt;"DVSTRS","",SUMPRODUCT(('Synthèse pointages'!$A$1:$A$29774&gt;=$D$9)*('Synthèse pointages'!$A$1:$A$29774&lt;=$D$23)*('Synthèse pointages'!$B$1:$B$29774=H$237)*('Synthèse pointages'!$C$1:$C$29774=$D172)*('Synthèse pointages'!$K$1:$K$29774)))</f>
        <v/>
      </c>
      <c r="I172" s="82" t="str">
        <f>IF($D$2&lt;&gt;"DVSTRS","",SUMPRODUCT(('Synthèse pointages'!$A$1:$A$29774&gt;=$D$9)*('Synthèse pointages'!$A$1:$A$29774&lt;=$D$23)*('Synthèse pointages'!$B$1:$B$29774=I$237)*('Synthèse pointages'!$C$1:$C$29774=$D172)*('Synthèse pointages'!$K$1:$K$29774)))</f>
        <v/>
      </c>
      <c r="J172" s="82" t="str">
        <f>IF($D$2&lt;&gt;"DVSTRS","",SUMPRODUCT(('Synthèse pointages'!$A$1:$A$29774&gt;=$D$9)*('Synthèse pointages'!$A$1:$A$29774&lt;=$D$23)*('Synthèse pointages'!$B$1:$B$29774=J$237)*('Synthèse pointages'!$C$1:$C$29774=$D172)*('Synthèse pointages'!$K$1:$K$29774)))</f>
        <v/>
      </c>
      <c r="K172" s="82" t="str">
        <f>IF($D$2&lt;&gt;"DVSTRS","",SUMPRODUCT(('Synthèse pointages'!$A$1:$A$29774&gt;=$D$9)*('Synthèse pointages'!$A$1:$A$29774&lt;=$D$23)*('Synthèse pointages'!$B$1:$B$29774=K$237)*('Synthèse pointages'!$C$1:$C$29774=$D172)*('Synthèse pointages'!$K$1:$K$29774)))</f>
        <v/>
      </c>
      <c r="L172" s="82" t="str">
        <f>IF($D$2&lt;&gt;"DVSTRS","",SUMPRODUCT(('Synthèse pointages'!$A$1:$A$29774&gt;=$D$9)*('Synthèse pointages'!$A$1:$A$29774&lt;=$D$23)*('Synthèse pointages'!$B$1:$B$29774=L$237)*('Synthèse pointages'!$C$1:$C$29774=$D172)*('Synthèse pointages'!$K$1:$K$29774)))</f>
        <v/>
      </c>
      <c r="M172" s="82" t="str">
        <f>IF($D$2&lt;&gt;"DVSTRS","",SUMPRODUCT(('Synthèse pointages'!$A$1:$A$29774&gt;=$D$9)*('Synthèse pointages'!$A$1:$A$29774&lt;=$D$23)*('Synthèse pointages'!$B$1:$B$29774=M$237)*('Synthèse pointages'!$C$1:$C$29774=$D172)*('Synthèse pointages'!$K$1:$K$29774)))</f>
        <v/>
      </c>
      <c r="N172" s="82" t="str">
        <f>IF($D$2&lt;&gt;"DVSTRS","",SUMPRODUCT(('Synthèse pointages'!$A$1:$A$29774&gt;=$D$9)*('Synthèse pointages'!$A$1:$A$29774&lt;=$D$23)*('Synthèse pointages'!$B$1:$B$29774=N$237)*('Synthèse pointages'!$C$1:$C$29774=$D172)*('Synthèse pointages'!$K$1:$K$29774)))</f>
        <v/>
      </c>
      <c r="O172" s="82" t="str">
        <f>IF($D$2&lt;&gt;"DVSTRS","",SUMPRODUCT(('Synthèse pointages'!$A$1:$A$29774&gt;=$D$9)*('Synthèse pointages'!$A$1:$A$29774&lt;=$D$23)*('Synthèse pointages'!$B$1:$B$29774=O$237)*('Synthèse pointages'!$C$1:$C$29774=$D172)*('Synthèse pointages'!$K$1:$K$29774)))</f>
        <v/>
      </c>
      <c r="P172" s="82" t="str">
        <f>IF($D$2&lt;&gt;"DVSTRS","",SUMPRODUCT(('Synthèse pointages'!$A$1:$A$29774&gt;=$D$9)*('Synthèse pointages'!$A$1:$A$29774&lt;=$D$23)*('Synthèse pointages'!$B$1:$B$29774=P$237)*('Synthèse pointages'!$C$1:$C$29774=$D172)*('Synthèse pointages'!$K$1:$K$29774)))</f>
        <v/>
      </c>
      <c r="Q172" s="82" t="str">
        <f>IF($D$2&lt;&gt;"DVSTRS","",SUMPRODUCT(('Synthèse pointages'!$A$1:$A$29774&gt;=$D$9)*('Synthèse pointages'!$A$1:$A$29774&lt;=$D$23)*('Synthèse pointages'!$B$1:$B$29774=Q$237)*('Synthèse pointages'!$C$1:$C$29774=$D172)*('Synthèse pointages'!$K$1:$K$29774)))</f>
        <v/>
      </c>
      <c r="R172" s="82" t="str">
        <f>IF($D$2&lt;&gt;"DVSTRS","",SUMPRODUCT(('Synthèse pointages'!$A$1:$A$29774&gt;=$D$9)*('Synthèse pointages'!$A$1:$A$29774&lt;=$D$23)*('Synthèse pointages'!$B$1:$B$29774=R$237)*('Synthèse pointages'!$C$1:$C$29774=$D172)*('Synthèse pointages'!$K$1:$K$29774)))</f>
        <v/>
      </c>
      <c r="S172" s="82" t="str">
        <f>IF($D$2&lt;&gt;"DVSTRS","",SUMPRODUCT(('Synthèse pointages'!$A$1:$A$29774&gt;=$D$9)*('Synthèse pointages'!$A$1:$A$29774&lt;=$D$23)*('Synthèse pointages'!$B$1:$B$29774=S$237)*('Synthèse pointages'!$C$1:$C$29774=$D172)*('Synthèse pointages'!$K$1:$K$29774)))</f>
        <v/>
      </c>
      <c r="T172" s="82" t="str">
        <f>IF($D$2&lt;&gt;"DVSTRS","",SUMPRODUCT(('Synthèse pointages'!$A$1:$A$29774&gt;=$D$9)*('Synthèse pointages'!$A$1:$A$29774&lt;=$D$23)*('Synthèse pointages'!$B$1:$B$29774=T$237)*('Synthèse pointages'!$C$1:$C$29774=$D172)*('Synthèse pointages'!$K$1:$K$29774)))</f>
        <v/>
      </c>
      <c r="U172" s="82" t="str">
        <f>IF($D$2&lt;&gt;"DVSTRS","",SUMPRODUCT(('Synthèse pointages'!$A$1:$A$29774&gt;=$D$9)*('Synthèse pointages'!$A$1:$A$29774&lt;=$D$23)*('Synthèse pointages'!$B$1:$B$29774=U$237)*('Synthèse pointages'!$C$1:$C$29774=$D172)*('Synthèse pointages'!$K$1:$K$29774)))</f>
        <v/>
      </c>
      <c r="V172" s="82" t="str">
        <f>IF($D$2&lt;&gt;"DVSTRS","",SUMPRODUCT(('Synthèse pointages'!$A$1:$A$29774&gt;=$D$9)*('Synthèse pointages'!$A$1:$A$29774&lt;=$D$23)*('Synthèse pointages'!$B$1:$B$29774=V$237)*('Synthèse pointages'!$C$1:$C$29774=$D172)*('Synthèse pointages'!$K$1:$K$29774)))</f>
        <v/>
      </c>
      <c r="W172" s="82" t="str">
        <f>IF($D$2&lt;&gt;"DVSTRS","",SUMPRODUCT(('Synthèse pointages'!$A$1:$A$29774&gt;=$D$9)*('Synthèse pointages'!$A$1:$A$29774&lt;=$D$23)*('Synthèse pointages'!$B$1:$B$29774=W$237)*('Synthèse pointages'!$C$1:$C$29774=$D172)*('Synthèse pointages'!$K$1:$K$29774)))</f>
        <v/>
      </c>
      <c r="X172" s="82" t="str">
        <f>IF($D$2&lt;&gt;"DVSTRS","",SUMPRODUCT(('Synthèse pointages'!$A$1:$A$29774&gt;=$D$9)*('Synthèse pointages'!$A$1:$A$29774&lt;=$D$23)*('Synthèse pointages'!$B$1:$B$29774=X$237)*('Synthèse pointages'!$C$1:$C$29774=$D172)*('Synthèse pointages'!$K$1:$K$29774)))</f>
        <v/>
      </c>
      <c r="Y172" s="82" t="str">
        <f>IF($D$2&lt;&gt;"DVSTRS","",SUMPRODUCT(('Synthèse pointages'!$A$1:$A$29774&gt;=$D$9)*('Synthèse pointages'!$A$1:$A$29774&lt;=$D$23)*('Synthèse pointages'!$B$1:$B$29774=Y$237)*('Synthèse pointages'!$C$1:$C$29774=$D172)*('Synthèse pointages'!$K$1:$K$29774)))</f>
        <v/>
      </c>
      <c r="Z172" s="82" t="str">
        <f>IF($D$2&lt;&gt;"DVSTRS","",SUMPRODUCT(('Synthèse pointages'!$A$1:$A$29774&gt;=$D$9)*('Synthèse pointages'!$A$1:$A$29774&lt;=$D$23)*('Synthèse pointages'!$B$1:$B$29774=Z$237)*('Synthèse pointages'!$C$1:$C$29774=$D172)*('Synthèse pointages'!$K$1:$K$29774)))</f>
        <v/>
      </c>
      <c r="AA172" s="83" t="str">
        <f>IF($D$2&lt;&gt;"DVSTRS","",SUMPRODUCT(('Synthèse pointages'!$A$1:$A$29774&gt;=$D$9)*('Synthèse pointages'!$A$1:$A$29774&lt;=$D$23)*('Synthèse pointages'!$B$1:$B$29774=AA$237)*('Synthèse pointages'!$C$1:$C$29774=$D172)*('Synthèse pointages'!$K$1:$K$29774)))</f>
        <v/>
      </c>
      <c r="AB172" s="63"/>
    </row>
    <row r="173" spans="2:28" hidden="1" outlineLevel="1" x14ac:dyDescent="0.3">
      <c r="B173" s="58"/>
      <c r="C173" s="92" t="s">
        <v>7</v>
      </c>
      <c r="D173" s="79" t="s">
        <v>33</v>
      </c>
      <c r="E173" s="80" t="e">
        <f t="array" ref="E173">SUMPRODUCT(('Synthèse pointages'!$A$1:$A$29774&gt;=$D$9)*('Synthèse pointages'!$A$1:$A$29774&lt;=$D$23)*('Synthèse pointages'!$C$1:$C$29774=$D173)*('Synthèse pointages'!$K$1:$K$29774))</f>
        <v>#VALUE!</v>
      </c>
      <c r="F173" s="62"/>
      <c r="G173" s="81" t="str">
        <f>IF($D$2&lt;&gt;"DVSTRS","",SUMPRODUCT(('Synthèse pointages'!$A$1:$A$29774&gt;=$D$9)*('Synthèse pointages'!$A$1:$A$29774&lt;=$D$23)*('Synthèse pointages'!$B$1:$B$29774=G$237)*('Synthèse pointages'!$C$1:$C$29774=$D173)*('Synthèse pointages'!$K$1:$K$29774)))</f>
        <v/>
      </c>
      <c r="H173" s="82" t="str">
        <f>IF($D$2&lt;&gt;"DVSTRS","",SUMPRODUCT(('Synthèse pointages'!$A$1:$A$29774&gt;=$D$9)*('Synthèse pointages'!$A$1:$A$29774&lt;=$D$23)*('Synthèse pointages'!$B$1:$B$29774=H$237)*('Synthèse pointages'!$C$1:$C$29774=$D173)*('Synthèse pointages'!$K$1:$K$29774)))</f>
        <v/>
      </c>
      <c r="I173" s="82" t="str">
        <f>IF($D$2&lt;&gt;"DVSTRS","",SUMPRODUCT(('Synthèse pointages'!$A$1:$A$29774&gt;=$D$9)*('Synthèse pointages'!$A$1:$A$29774&lt;=$D$23)*('Synthèse pointages'!$B$1:$B$29774=I$237)*('Synthèse pointages'!$C$1:$C$29774=$D173)*('Synthèse pointages'!$K$1:$K$29774)))</f>
        <v/>
      </c>
      <c r="J173" s="82" t="str">
        <f>IF($D$2&lt;&gt;"DVSTRS","",SUMPRODUCT(('Synthèse pointages'!$A$1:$A$29774&gt;=$D$9)*('Synthèse pointages'!$A$1:$A$29774&lt;=$D$23)*('Synthèse pointages'!$B$1:$B$29774=J$237)*('Synthèse pointages'!$C$1:$C$29774=$D173)*('Synthèse pointages'!$K$1:$K$29774)))</f>
        <v/>
      </c>
      <c r="K173" s="82" t="str">
        <f>IF($D$2&lt;&gt;"DVSTRS","",SUMPRODUCT(('Synthèse pointages'!$A$1:$A$29774&gt;=$D$9)*('Synthèse pointages'!$A$1:$A$29774&lt;=$D$23)*('Synthèse pointages'!$B$1:$B$29774=K$237)*('Synthèse pointages'!$C$1:$C$29774=$D173)*('Synthèse pointages'!$K$1:$K$29774)))</f>
        <v/>
      </c>
      <c r="L173" s="82" t="str">
        <f>IF($D$2&lt;&gt;"DVSTRS","",SUMPRODUCT(('Synthèse pointages'!$A$1:$A$29774&gt;=$D$9)*('Synthèse pointages'!$A$1:$A$29774&lt;=$D$23)*('Synthèse pointages'!$B$1:$B$29774=L$237)*('Synthèse pointages'!$C$1:$C$29774=$D173)*('Synthèse pointages'!$K$1:$K$29774)))</f>
        <v/>
      </c>
      <c r="M173" s="82" t="str">
        <f>IF($D$2&lt;&gt;"DVSTRS","",SUMPRODUCT(('Synthèse pointages'!$A$1:$A$29774&gt;=$D$9)*('Synthèse pointages'!$A$1:$A$29774&lt;=$D$23)*('Synthèse pointages'!$B$1:$B$29774=M$237)*('Synthèse pointages'!$C$1:$C$29774=$D173)*('Synthèse pointages'!$K$1:$K$29774)))</f>
        <v/>
      </c>
      <c r="N173" s="82" t="str">
        <f>IF($D$2&lt;&gt;"DVSTRS","",SUMPRODUCT(('Synthèse pointages'!$A$1:$A$29774&gt;=$D$9)*('Synthèse pointages'!$A$1:$A$29774&lt;=$D$23)*('Synthèse pointages'!$B$1:$B$29774=N$237)*('Synthèse pointages'!$C$1:$C$29774=$D173)*('Synthèse pointages'!$K$1:$K$29774)))</f>
        <v/>
      </c>
      <c r="O173" s="82" t="str">
        <f>IF($D$2&lt;&gt;"DVSTRS","",SUMPRODUCT(('Synthèse pointages'!$A$1:$A$29774&gt;=$D$9)*('Synthèse pointages'!$A$1:$A$29774&lt;=$D$23)*('Synthèse pointages'!$B$1:$B$29774=O$237)*('Synthèse pointages'!$C$1:$C$29774=$D173)*('Synthèse pointages'!$K$1:$K$29774)))</f>
        <v/>
      </c>
      <c r="P173" s="82" t="str">
        <f>IF($D$2&lt;&gt;"DVSTRS","",SUMPRODUCT(('Synthèse pointages'!$A$1:$A$29774&gt;=$D$9)*('Synthèse pointages'!$A$1:$A$29774&lt;=$D$23)*('Synthèse pointages'!$B$1:$B$29774=P$237)*('Synthèse pointages'!$C$1:$C$29774=$D173)*('Synthèse pointages'!$K$1:$K$29774)))</f>
        <v/>
      </c>
      <c r="Q173" s="82" t="str">
        <f>IF($D$2&lt;&gt;"DVSTRS","",SUMPRODUCT(('Synthèse pointages'!$A$1:$A$29774&gt;=$D$9)*('Synthèse pointages'!$A$1:$A$29774&lt;=$D$23)*('Synthèse pointages'!$B$1:$B$29774=Q$237)*('Synthèse pointages'!$C$1:$C$29774=$D173)*('Synthèse pointages'!$K$1:$K$29774)))</f>
        <v/>
      </c>
      <c r="R173" s="82" t="str">
        <f>IF($D$2&lt;&gt;"DVSTRS","",SUMPRODUCT(('Synthèse pointages'!$A$1:$A$29774&gt;=$D$9)*('Synthèse pointages'!$A$1:$A$29774&lt;=$D$23)*('Synthèse pointages'!$B$1:$B$29774=R$237)*('Synthèse pointages'!$C$1:$C$29774=$D173)*('Synthèse pointages'!$K$1:$K$29774)))</f>
        <v/>
      </c>
      <c r="S173" s="82" t="str">
        <f>IF($D$2&lt;&gt;"DVSTRS","",SUMPRODUCT(('Synthèse pointages'!$A$1:$A$29774&gt;=$D$9)*('Synthèse pointages'!$A$1:$A$29774&lt;=$D$23)*('Synthèse pointages'!$B$1:$B$29774=S$237)*('Synthèse pointages'!$C$1:$C$29774=$D173)*('Synthèse pointages'!$K$1:$K$29774)))</f>
        <v/>
      </c>
      <c r="T173" s="82" t="str">
        <f>IF($D$2&lt;&gt;"DVSTRS","",SUMPRODUCT(('Synthèse pointages'!$A$1:$A$29774&gt;=$D$9)*('Synthèse pointages'!$A$1:$A$29774&lt;=$D$23)*('Synthèse pointages'!$B$1:$B$29774=T$237)*('Synthèse pointages'!$C$1:$C$29774=$D173)*('Synthèse pointages'!$K$1:$K$29774)))</f>
        <v/>
      </c>
      <c r="U173" s="82" t="str">
        <f>IF($D$2&lt;&gt;"DVSTRS","",SUMPRODUCT(('Synthèse pointages'!$A$1:$A$29774&gt;=$D$9)*('Synthèse pointages'!$A$1:$A$29774&lt;=$D$23)*('Synthèse pointages'!$B$1:$B$29774=U$237)*('Synthèse pointages'!$C$1:$C$29774=$D173)*('Synthèse pointages'!$K$1:$K$29774)))</f>
        <v/>
      </c>
      <c r="V173" s="82" t="str">
        <f>IF($D$2&lt;&gt;"DVSTRS","",SUMPRODUCT(('Synthèse pointages'!$A$1:$A$29774&gt;=$D$9)*('Synthèse pointages'!$A$1:$A$29774&lt;=$D$23)*('Synthèse pointages'!$B$1:$B$29774=V$237)*('Synthèse pointages'!$C$1:$C$29774=$D173)*('Synthèse pointages'!$K$1:$K$29774)))</f>
        <v/>
      </c>
      <c r="W173" s="82" t="str">
        <f>IF($D$2&lt;&gt;"DVSTRS","",SUMPRODUCT(('Synthèse pointages'!$A$1:$A$29774&gt;=$D$9)*('Synthèse pointages'!$A$1:$A$29774&lt;=$D$23)*('Synthèse pointages'!$B$1:$B$29774=W$237)*('Synthèse pointages'!$C$1:$C$29774=$D173)*('Synthèse pointages'!$K$1:$K$29774)))</f>
        <v/>
      </c>
      <c r="X173" s="82" t="str">
        <f>IF($D$2&lt;&gt;"DVSTRS","",SUMPRODUCT(('Synthèse pointages'!$A$1:$A$29774&gt;=$D$9)*('Synthèse pointages'!$A$1:$A$29774&lt;=$D$23)*('Synthèse pointages'!$B$1:$B$29774=X$237)*('Synthèse pointages'!$C$1:$C$29774=$D173)*('Synthèse pointages'!$K$1:$K$29774)))</f>
        <v/>
      </c>
      <c r="Y173" s="82" t="str">
        <f>IF($D$2&lt;&gt;"DVSTRS","",SUMPRODUCT(('Synthèse pointages'!$A$1:$A$29774&gt;=$D$9)*('Synthèse pointages'!$A$1:$A$29774&lt;=$D$23)*('Synthèse pointages'!$B$1:$B$29774=Y$237)*('Synthèse pointages'!$C$1:$C$29774=$D173)*('Synthèse pointages'!$K$1:$K$29774)))</f>
        <v/>
      </c>
      <c r="Z173" s="82" t="str">
        <f>IF($D$2&lt;&gt;"DVSTRS","",SUMPRODUCT(('Synthèse pointages'!$A$1:$A$29774&gt;=$D$9)*('Synthèse pointages'!$A$1:$A$29774&lt;=$D$23)*('Synthèse pointages'!$B$1:$B$29774=Z$237)*('Synthèse pointages'!$C$1:$C$29774=$D173)*('Synthèse pointages'!$K$1:$K$29774)))</f>
        <v/>
      </c>
      <c r="AA173" s="83" t="str">
        <f>IF($D$2&lt;&gt;"DVSTRS","",SUMPRODUCT(('Synthèse pointages'!$A$1:$A$29774&gt;=$D$9)*('Synthèse pointages'!$A$1:$A$29774&lt;=$D$23)*('Synthèse pointages'!$B$1:$B$29774=AA$237)*('Synthèse pointages'!$C$1:$C$29774=$D173)*('Synthèse pointages'!$K$1:$K$29774)))</f>
        <v/>
      </c>
      <c r="AB173" s="63"/>
    </row>
    <row r="174" spans="2:28" hidden="1" outlineLevel="1" x14ac:dyDescent="0.3">
      <c r="B174" s="58"/>
      <c r="C174" s="92" t="s">
        <v>8</v>
      </c>
      <c r="D174" s="79" t="s">
        <v>34</v>
      </c>
      <c r="E174" s="80" t="e">
        <f t="array" ref="E174">SUMPRODUCT(('Synthèse pointages'!$A$1:$A$29774&gt;=$D$9)*('Synthèse pointages'!$A$1:$A$29774&lt;=$D$23)*('Synthèse pointages'!$C$1:$C$29774=$D174)*('Synthèse pointages'!$K$1:$K$29774))</f>
        <v>#VALUE!</v>
      </c>
      <c r="F174" s="62"/>
      <c r="G174" s="81" t="str">
        <f>IF($D$2&lt;&gt;"DVSTRS","",SUMPRODUCT(('Synthèse pointages'!$A$1:$A$29774&gt;=$D$9)*('Synthèse pointages'!$A$1:$A$29774&lt;=$D$23)*('Synthèse pointages'!$B$1:$B$29774=G$237)*('Synthèse pointages'!$C$1:$C$29774=$D174)*('Synthèse pointages'!$K$1:$K$29774)))</f>
        <v/>
      </c>
      <c r="H174" s="82" t="str">
        <f>IF($D$2&lt;&gt;"DVSTRS","",SUMPRODUCT(('Synthèse pointages'!$A$1:$A$29774&gt;=$D$9)*('Synthèse pointages'!$A$1:$A$29774&lt;=$D$23)*('Synthèse pointages'!$B$1:$B$29774=H$237)*('Synthèse pointages'!$C$1:$C$29774=$D174)*('Synthèse pointages'!$K$1:$K$29774)))</f>
        <v/>
      </c>
      <c r="I174" s="82" t="str">
        <f>IF($D$2&lt;&gt;"DVSTRS","",SUMPRODUCT(('Synthèse pointages'!$A$1:$A$29774&gt;=$D$9)*('Synthèse pointages'!$A$1:$A$29774&lt;=$D$23)*('Synthèse pointages'!$B$1:$B$29774=I$237)*('Synthèse pointages'!$C$1:$C$29774=$D174)*('Synthèse pointages'!$K$1:$K$29774)))</f>
        <v/>
      </c>
      <c r="J174" s="82" t="str">
        <f>IF($D$2&lt;&gt;"DVSTRS","",SUMPRODUCT(('Synthèse pointages'!$A$1:$A$29774&gt;=$D$9)*('Synthèse pointages'!$A$1:$A$29774&lt;=$D$23)*('Synthèse pointages'!$B$1:$B$29774=J$237)*('Synthèse pointages'!$C$1:$C$29774=$D174)*('Synthèse pointages'!$K$1:$K$29774)))</f>
        <v/>
      </c>
      <c r="K174" s="82" t="str">
        <f>IF($D$2&lt;&gt;"DVSTRS","",SUMPRODUCT(('Synthèse pointages'!$A$1:$A$29774&gt;=$D$9)*('Synthèse pointages'!$A$1:$A$29774&lt;=$D$23)*('Synthèse pointages'!$B$1:$B$29774=K$237)*('Synthèse pointages'!$C$1:$C$29774=$D174)*('Synthèse pointages'!$K$1:$K$29774)))</f>
        <v/>
      </c>
      <c r="L174" s="82" t="str">
        <f>IF($D$2&lt;&gt;"DVSTRS","",SUMPRODUCT(('Synthèse pointages'!$A$1:$A$29774&gt;=$D$9)*('Synthèse pointages'!$A$1:$A$29774&lt;=$D$23)*('Synthèse pointages'!$B$1:$B$29774=L$237)*('Synthèse pointages'!$C$1:$C$29774=$D174)*('Synthèse pointages'!$K$1:$K$29774)))</f>
        <v/>
      </c>
      <c r="M174" s="82" t="str">
        <f>IF($D$2&lt;&gt;"DVSTRS","",SUMPRODUCT(('Synthèse pointages'!$A$1:$A$29774&gt;=$D$9)*('Synthèse pointages'!$A$1:$A$29774&lt;=$D$23)*('Synthèse pointages'!$B$1:$B$29774=M$237)*('Synthèse pointages'!$C$1:$C$29774=$D174)*('Synthèse pointages'!$K$1:$K$29774)))</f>
        <v/>
      </c>
      <c r="N174" s="82" t="str">
        <f>IF($D$2&lt;&gt;"DVSTRS","",SUMPRODUCT(('Synthèse pointages'!$A$1:$A$29774&gt;=$D$9)*('Synthèse pointages'!$A$1:$A$29774&lt;=$D$23)*('Synthèse pointages'!$B$1:$B$29774=N$237)*('Synthèse pointages'!$C$1:$C$29774=$D174)*('Synthèse pointages'!$K$1:$K$29774)))</f>
        <v/>
      </c>
      <c r="O174" s="82" t="str">
        <f>IF($D$2&lt;&gt;"DVSTRS","",SUMPRODUCT(('Synthèse pointages'!$A$1:$A$29774&gt;=$D$9)*('Synthèse pointages'!$A$1:$A$29774&lt;=$D$23)*('Synthèse pointages'!$B$1:$B$29774=O$237)*('Synthèse pointages'!$C$1:$C$29774=$D174)*('Synthèse pointages'!$K$1:$K$29774)))</f>
        <v/>
      </c>
      <c r="P174" s="82" t="str">
        <f>IF($D$2&lt;&gt;"DVSTRS","",SUMPRODUCT(('Synthèse pointages'!$A$1:$A$29774&gt;=$D$9)*('Synthèse pointages'!$A$1:$A$29774&lt;=$D$23)*('Synthèse pointages'!$B$1:$B$29774=P$237)*('Synthèse pointages'!$C$1:$C$29774=$D174)*('Synthèse pointages'!$K$1:$K$29774)))</f>
        <v/>
      </c>
      <c r="Q174" s="82" t="str">
        <f>IF($D$2&lt;&gt;"DVSTRS","",SUMPRODUCT(('Synthèse pointages'!$A$1:$A$29774&gt;=$D$9)*('Synthèse pointages'!$A$1:$A$29774&lt;=$D$23)*('Synthèse pointages'!$B$1:$B$29774=Q$237)*('Synthèse pointages'!$C$1:$C$29774=$D174)*('Synthèse pointages'!$K$1:$K$29774)))</f>
        <v/>
      </c>
      <c r="R174" s="82" t="str">
        <f>IF($D$2&lt;&gt;"DVSTRS","",SUMPRODUCT(('Synthèse pointages'!$A$1:$A$29774&gt;=$D$9)*('Synthèse pointages'!$A$1:$A$29774&lt;=$D$23)*('Synthèse pointages'!$B$1:$B$29774=R$237)*('Synthèse pointages'!$C$1:$C$29774=$D174)*('Synthèse pointages'!$K$1:$K$29774)))</f>
        <v/>
      </c>
      <c r="S174" s="82" t="str">
        <f>IF($D$2&lt;&gt;"DVSTRS","",SUMPRODUCT(('Synthèse pointages'!$A$1:$A$29774&gt;=$D$9)*('Synthèse pointages'!$A$1:$A$29774&lt;=$D$23)*('Synthèse pointages'!$B$1:$B$29774=S$237)*('Synthèse pointages'!$C$1:$C$29774=$D174)*('Synthèse pointages'!$K$1:$K$29774)))</f>
        <v/>
      </c>
      <c r="T174" s="82" t="str">
        <f>IF($D$2&lt;&gt;"DVSTRS","",SUMPRODUCT(('Synthèse pointages'!$A$1:$A$29774&gt;=$D$9)*('Synthèse pointages'!$A$1:$A$29774&lt;=$D$23)*('Synthèse pointages'!$B$1:$B$29774=T$237)*('Synthèse pointages'!$C$1:$C$29774=$D174)*('Synthèse pointages'!$K$1:$K$29774)))</f>
        <v/>
      </c>
      <c r="U174" s="82" t="str">
        <f>IF($D$2&lt;&gt;"DVSTRS","",SUMPRODUCT(('Synthèse pointages'!$A$1:$A$29774&gt;=$D$9)*('Synthèse pointages'!$A$1:$A$29774&lt;=$D$23)*('Synthèse pointages'!$B$1:$B$29774=U$237)*('Synthèse pointages'!$C$1:$C$29774=$D174)*('Synthèse pointages'!$K$1:$K$29774)))</f>
        <v/>
      </c>
      <c r="V174" s="82" t="str">
        <f>IF($D$2&lt;&gt;"DVSTRS","",SUMPRODUCT(('Synthèse pointages'!$A$1:$A$29774&gt;=$D$9)*('Synthèse pointages'!$A$1:$A$29774&lt;=$D$23)*('Synthèse pointages'!$B$1:$B$29774=V$237)*('Synthèse pointages'!$C$1:$C$29774=$D174)*('Synthèse pointages'!$K$1:$K$29774)))</f>
        <v/>
      </c>
      <c r="W174" s="82" t="str">
        <f>IF($D$2&lt;&gt;"DVSTRS","",SUMPRODUCT(('Synthèse pointages'!$A$1:$A$29774&gt;=$D$9)*('Synthèse pointages'!$A$1:$A$29774&lt;=$D$23)*('Synthèse pointages'!$B$1:$B$29774=W$237)*('Synthèse pointages'!$C$1:$C$29774=$D174)*('Synthèse pointages'!$K$1:$K$29774)))</f>
        <v/>
      </c>
      <c r="X174" s="82" t="str">
        <f>IF($D$2&lt;&gt;"DVSTRS","",SUMPRODUCT(('Synthèse pointages'!$A$1:$A$29774&gt;=$D$9)*('Synthèse pointages'!$A$1:$A$29774&lt;=$D$23)*('Synthèse pointages'!$B$1:$B$29774=X$237)*('Synthèse pointages'!$C$1:$C$29774=$D174)*('Synthèse pointages'!$K$1:$K$29774)))</f>
        <v/>
      </c>
      <c r="Y174" s="82" t="str">
        <f>IF($D$2&lt;&gt;"DVSTRS","",SUMPRODUCT(('Synthèse pointages'!$A$1:$A$29774&gt;=$D$9)*('Synthèse pointages'!$A$1:$A$29774&lt;=$D$23)*('Synthèse pointages'!$B$1:$B$29774=Y$237)*('Synthèse pointages'!$C$1:$C$29774=$D174)*('Synthèse pointages'!$K$1:$K$29774)))</f>
        <v/>
      </c>
      <c r="Z174" s="82" t="str">
        <f>IF($D$2&lt;&gt;"DVSTRS","",SUMPRODUCT(('Synthèse pointages'!$A$1:$A$29774&gt;=$D$9)*('Synthèse pointages'!$A$1:$A$29774&lt;=$D$23)*('Synthèse pointages'!$B$1:$B$29774=Z$237)*('Synthèse pointages'!$C$1:$C$29774=$D174)*('Synthèse pointages'!$K$1:$K$29774)))</f>
        <v/>
      </c>
      <c r="AA174" s="83" t="str">
        <f>IF($D$2&lt;&gt;"DVSTRS","",SUMPRODUCT(('Synthèse pointages'!$A$1:$A$29774&gt;=$D$9)*('Synthèse pointages'!$A$1:$A$29774&lt;=$D$23)*('Synthèse pointages'!$B$1:$B$29774=AA$237)*('Synthèse pointages'!$C$1:$C$29774=$D174)*('Synthèse pointages'!$K$1:$K$29774)))</f>
        <v/>
      </c>
      <c r="AB174" s="63"/>
    </row>
    <row r="175" spans="2:28" hidden="1" outlineLevel="1" x14ac:dyDescent="0.3">
      <c r="B175" s="58"/>
      <c r="C175" s="92" t="s">
        <v>9</v>
      </c>
      <c r="D175" s="79" t="s">
        <v>35</v>
      </c>
      <c r="E175" s="80" t="e">
        <f t="array" ref="E175">SUMPRODUCT(('Synthèse pointages'!$A$1:$A$29774&gt;=$D$9)*('Synthèse pointages'!$A$1:$A$29774&lt;=$D$23)*('Synthèse pointages'!$C$1:$C$29774=$D175)*('Synthèse pointages'!$K$1:$K$29774))</f>
        <v>#VALUE!</v>
      </c>
      <c r="F175" s="62"/>
      <c r="G175" s="81" t="str">
        <f>IF($D$2&lt;&gt;"DVSTRS","",SUMPRODUCT(('Synthèse pointages'!$A$1:$A$29774&gt;=$D$9)*('Synthèse pointages'!$A$1:$A$29774&lt;=$D$23)*('Synthèse pointages'!$B$1:$B$29774=G$237)*('Synthèse pointages'!$C$1:$C$29774=$D175)*('Synthèse pointages'!$K$1:$K$29774)))</f>
        <v/>
      </c>
      <c r="H175" s="82" t="str">
        <f>IF($D$2&lt;&gt;"DVSTRS","",SUMPRODUCT(('Synthèse pointages'!$A$1:$A$29774&gt;=$D$9)*('Synthèse pointages'!$A$1:$A$29774&lt;=$D$23)*('Synthèse pointages'!$B$1:$B$29774=H$237)*('Synthèse pointages'!$C$1:$C$29774=$D175)*('Synthèse pointages'!$K$1:$K$29774)))</f>
        <v/>
      </c>
      <c r="I175" s="82" t="str">
        <f>IF($D$2&lt;&gt;"DVSTRS","",SUMPRODUCT(('Synthèse pointages'!$A$1:$A$29774&gt;=$D$9)*('Synthèse pointages'!$A$1:$A$29774&lt;=$D$23)*('Synthèse pointages'!$B$1:$B$29774=I$237)*('Synthèse pointages'!$C$1:$C$29774=$D175)*('Synthèse pointages'!$K$1:$K$29774)))</f>
        <v/>
      </c>
      <c r="J175" s="82" t="str">
        <f>IF($D$2&lt;&gt;"DVSTRS","",SUMPRODUCT(('Synthèse pointages'!$A$1:$A$29774&gt;=$D$9)*('Synthèse pointages'!$A$1:$A$29774&lt;=$D$23)*('Synthèse pointages'!$B$1:$B$29774=J$237)*('Synthèse pointages'!$C$1:$C$29774=$D175)*('Synthèse pointages'!$K$1:$K$29774)))</f>
        <v/>
      </c>
      <c r="K175" s="82" t="str">
        <f>IF($D$2&lt;&gt;"DVSTRS","",SUMPRODUCT(('Synthèse pointages'!$A$1:$A$29774&gt;=$D$9)*('Synthèse pointages'!$A$1:$A$29774&lt;=$D$23)*('Synthèse pointages'!$B$1:$B$29774=K$237)*('Synthèse pointages'!$C$1:$C$29774=$D175)*('Synthèse pointages'!$K$1:$K$29774)))</f>
        <v/>
      </c>
      <c r="L175" s="82" t="str">
        <f>IF($D$2&lt;&gt;"DVSTRS","",SUMPRODUCT(('Synthèse pointages'!$A$1:$A$29774&gt;=$D$9)*('Synthèse pointages'!$A$1:$A$29774&lt;=$D$23)*('Synthèse pointages'!$B$1:$B$29774=L$237)*('Synthèse pointages'!$C$1:$C$29774=$D175)*('Synthèse pointages'!$K$1:$K$29774)))</f>
        <v/>
      </c>
      <c r="M175" s="82" t="str">
        <f>IF($D$2&lt;&gt;"DVSTRS","",SUMPRODUCT(('Synthèse pointages'!$A$1:$A$29774&gt;=$D$9)*('Synthèse pointages'!$A$1:$A$29774&lt;=$D$23)*('Synthèse pointages'!$B$1:$B$29774=M$237)*('Synthèse pointages'!$C$1:$C$29774=$D175)*('Synthèse pointages'!$K$1:$K$29774)))</f>
        <v/>
      </c>
      <c r="N175" s="82" t="str">
        <f>IF($D$2&lt;&gt;"DVSTRS","",SUMPRODUCT(('Synthèse pointages'!$A$1:$A$29774&gt;=$D$9)*('Synthèse pointages'!$A$1:$A$29774&lt;=$D$23)*('Synthèse pointages'!$B$1:$B$29774=N$237)*('Synthèse pointages'!$C$1:$C$29774=$D175)*('Synthèse pointages'!$K$1:$K$29774)))</f>
        <v/>
      </c>
      <c r="O175" s="82" t="str">
        <f>IF($D$2&lt;&gt;"DVSTRS","",SUMPRODUCT(('Synthèse pointages'!$A$1:$A$29774&gt;=$D$9)*('Synthèse pointages'!$A$1:$A$29774&lt;=$D$23)*('Synthèse pointages'!$B$1:$B$29774=O$237)*('Synthèse pointages'!$C$1:$C$29774=$D175)*('Synthèse pointages'!$K$1:$K$29774)))</f>
        <v/>
      </c>
      <c r="P175" s="82" t="str">
        <f>IF($D$2&lt;&gt;"DVSTRS","",SUMPRODUCT(('Synthèse pointages'!$A$1:$A$29774&gt;=$D$9)*('Synthèse pointages'!$A$1:$A$29774&lt;=$D$23)*('Synthèse pointages'!$B$1:$B$29774=P$237)*('Synthèse pointages'!$C$1:$C$29774=$D175)*('Synthèse pointages'!$K$1:$K$29774)))</f>
        <v/>
      </c>
      <c r="Q175" s="82" t="str">
        <f>IF($D$2&lt;&gt;"DVSTRS","",SUMPRODUCT(('Synthèse pointages'!$A$1:$A$29774&gt;=$D$9)*('Synthèse pointages'!$A$1:$A$29774&lt;=$D$23)*('Synthèse pointages'!$B$1:$B$29774=Q$237)*('Synthèse pointages'!$C$1:$C$29774=$D175)*('Synthèse pointages'!$K$1:$K$29774)))</f>
        <v/>
      </c>
      <c r="R175" s="82" t="str">
        <f>IF($D$2&lt;&gt;"DVSTRS","",SUMPRODUCT(('Synthèse pointages'!$A$1:$A$29774&gt;=$D$9)*('Synthèse pointages'!$A$1:$A$29774&lt;=$D$23)*('Synthèse pointages'!$B$1:$B$29774=R$237)*('Synthèse pointages'!$C$1:$C$29774=$D175)*('Synthèse pointages'!$K$1:$K$29774)))</f>
        <v/>
      </c>
      <c r="S175" s="82" t="str">
        <f>IF($D$2&lt;&gt;"DVSTRS","",SUMPRODUCT(('Synthèse pointages'!$A$1:$A$29774&gt;=$D$9)*('Synthèse pointages'!$A$1:$A$29774&lt;=$D$23)*('Synthèse pointages'!$B$1:$B$29774=S$237)*('Synthèse pointages'!$C$1:$C$29774=$D175)*('Synthèse pointages'!$K$1:$K$29774)))</f>
        <v/>
      </c>
      <c r="T175" s="82" t="str">
        <f>IF($D$2&lt;&gt;"DVSTRS","",SUMPRODUCT(('Synthèse pointages'!$A$1:$A$29774&gt;=$D$9)*('Synthèse pointages'!$A$1:$A$29774&lt;=$D$23)*('Synthèse pointages'!$B$1:$B$29774=T$237)*('Synthèse pointages'!$C$1:$C$29774=$D175)*('Synthèse pointages'!$K$1:$K$29774)))</f>
        <v/>
      </c>
      <c r="U175" s="82" t="str">
        <f>IF($D$2&lt;&gt;"DVSTRS","",SUMPRODUCT(('Synthèse pointages'!$A$1:$A$29774&gt;=$D$9)*('Synthèse pointages'!$A$1:$A$29774&lt;=$D$23)*('Synthèse pointages'!$B$1:$B$29774=U$237)*('Synthèse pointages'!$C$1:$C$29774=$D175)*('Synthèse pointages'!$K$1:$K$29774)))</f>
        <v/>
      </c>
      <c r="V175" s="82" t="str">
        <f>IF($D$2&lt;&gt;"DVSTRS","",SUMPRODUCT(('Synthèse pointages'!$A$1:$A$29774&gt;=$D$9)*('Synthèse pointages'!$A$1:$A$29774&lt;=$D$23)*('Synthèse pointages'!$B$1:$B$29774=V$237)*('Synthèse pointages'!$C$1:$C$29774=$D175)*('Synthèse pointages'!$K$1:$K$29774)))</f>
        <v/>
      </c>
      <c r="W175" s="82" t="str">
        <f>IF($D$2&lt;&gt;"DVSTRS","",SUMPRODUCT(('Synthèse pointages'!$A$1:$A$29774&gt;=$D$9)*('Synthèse pointages'!$A$1:$A$29774&lt;=$D$23)*('Synthèse pointages'!$B$1:$B$29774=W$237)*('Synthèse pointages'!$C$1:$C$29774=$D175)*('Synthèse pointages'!$K$1:$K$29774)))</f>
        <v/>
      </c>
      <c r="X175" s="82" t="str">
        <f>IF($D$2&lt;&gt;"DVSTRS","",SUMPRODUCT(('Synthèse pointages'!$A$1:$A$29774&gt;=$D$9)*('Synthèse pointages'!$A$1:$A$29774&lt;=$D$23)*('Synthèse pointages'!$B$1:$B$29774=X$237)*('Synthèse pointages'!$C$1:$C$29774=$D175)*('Synthèse pointages'!$K$1:$K$29774)))</f>
        <v/>
      </c>
      <c r="Y175" s="82" t="str">
        <f>IF($D$2&lt;&gt;"DVSTRS","",SUMPRODUCT(('Synthèse pointages'!$A$1:$A$29774&gt;=$D$9)*('Synthèse pointages'!$A$1:$A$29774&lt;=$D$23)*('Synthèse pointages'!$B$1:$B$29774=Y$237)*('Synthèse pointages'!$C$1:$C$29774=$D175)*('Synthèse pointages'!$K$1:$K$29774)))</f>
        <v/>
      </c>
      <c r="Z175" s="82" t="str">
        <f>IF($D$2&lt;&gt;"DVSTRS","",SUMPRODUCT(('Synthèse pointages'!$A$1:$A$29774&gt;=$D$9)*('Synthèse pointages'!$A$1:$A$29774&lt;=$D$23)*('Synthèse pointages'!$B$1:$B$29774=Z$237)*('Synthèse pointages'!$C$1:$C$29774=$D175)*('Synthèse pointages'!$K$1:$K$29774)))</f>
        <v/>
      </c>
      <c r="AA175" s="83" t="str">
        <f>IF($D$2&lt;&gt;"DVSTRS","",SUMPRODUCT(('Synthèse pointages'!$A$1:$A$29774&gt;=$D$9)*('Synthèse pointages'!$A$1:$A$29774&lt;=$D$23)*('Synthèse pointages'!$B$1:$B$29774=AA$237)*('Synthèse pointages'!$C$1:$C$29774=$D175)*('Synthèse pointages'!$K$1:$K$29774)))</f>
        <v/>
      </c>
      <c r="AB175" s="63"/>
    </row>
    <row r="176" spans="2:28" hidden="1" outlineLevel="1" x14ac:dyDescent="0.3">
      <c r="B176" s="58"/>
      <c r="C176" s="92" t="s">
        <v>10</v>
      </c>
      <c r="D176" s="79" t="s">
        <v>36</v>
      </c>
      <c r="E176" s="80" t="e">
        <f t="array" ref="E176">SUMPRODUCT(('Synthèse pointages'!$A$1:$A$29774&gt;=$D$9)*('Synthèse pointages'!$A$1:$A$29774&lt;=$D$23)*('Synthèse pointages'!$C$1:$C$29774=$D176)*('Synthèse pointages'!$K$1:$K$29774))</f>
        <v>#VALUE!</v>
      </c>
      <c r="F176" s="62"/>
      <c r="G176" s="81" t="str">
        <f>IF($D$2&lt;&gt;"DVSTRS","",SUMPRODUCT(('Synthèse pointages'!$A$1:$A$29774&gt;=$D$9)*('Synthèse pointages'!$A$1:$A$29774&lt;=$D$23)*('Synthèse pointages'!$B$1:$B$29774=G$237)*('Synthèse pointages'!$C$1:$C$29774=$D176)*('Synthèse pointages'!$K$1:$K$29774)))</f>
        <v/>
      </c>
      <c r="H176" s="82" t="str">
        <f>IF($D$2&lt;&gt;"DVSTRS","",SUMPRODUCT(('Synthèse pointages'!$A$1:$A$29774&gt;=$D$9)*('Synthèse pointages'!$A$1:$A$29774&lt;=$D$23)*('Synthèse pointages'!$B$1:$B$29774=H$237)*('Synthèse pointages'!$C$1:$C$29774=$D176)*('Synthèse pointages'!$K$1:$K$29774)))</f>
        <v/>
      </c>
      <c r="I176" s="82" t="str">
        <f>IF($D$2&lt;&gt;"DVSTRS","",SUMPRODUCT(('Synthèse pointages'!$A$1:$A$29774&gt;=$D$9)*('Synthèse pointages'!$A$1:$A$29774&lt;=$D$23)*('Synthèse pointages'!$B$1:$B$29774=I$237)*('Synthèse pointages'!$C$1:$C$29774=$D176)*('Synthèse pointages'!$K$1:$K$29774)))</f>
        <v/>
      </c>
      <c r="J176" s="82" t="str">
        <f>IF($D$2&lt;&gt;"DVSTRS","",SUMPRODUCT(('Synthèse pointages'!$A$1:$A$29774&gt;=$D$9)*('Synthèse pointages'!$A$1:$A$29774&lt;=$D$23)*('Synthèse pointages'!$B$1:$B$29774=J$237)*('Synthèse pointages'!$C$1:$C$29774=$D176)*('Synthèse pointages'!$K$1:$K$29774)))</f>
        <v/>
      </c>
      <c r="K176" s="82" t="str">
        <f>IF($D$2&lt;&gt;"DVSTRS","",SUMPRODUCT(('Synthèse pointages'!$A$1:$A$29774&gt;=$D$9)*('Synthèse pointages'!$A$1:$A$29774&lt;=$D$23)*('Synthèse pointages'!$B$1:$B$29774=K$237)*('Synthèse pointages'!$C$1:$C$29774=$D176)*('Synthèse pointages'!$K$1:$K$29774)))</f>
        <v/>
      </c>
      <c r="L176" s="82" t="str">
        <f>IF($D$2&lt;&gt;"DVSTRS","",SUMPRODUCT(('Synthèse pointages'!$A$1:$A$29774&gt;=$D$9)*('Synthèse pointages'!$A$1:$A$29774&lt;=$D$23)*('Synthèse pointages'!$B$1:$B$29774=L$237)*('Synthèse pointages'!$C$1:$C$29774=$D176)*('Synthèse pointages'!$K$1:$K$29774)))</f>
        <v/>
      </c>
      <c r="M176" s="82" t="str">
        <f>IF($D$2&lt;&gt;"DVSTRS","",SUMPRODUCT(('Synthèse pointages'!$A$1:$A$29774&gt;=$D$9)*('Synthèse pointages'!$A$1:$A$29774&lt;=$D$23)*('Synthèse pointages'!$B$1:$B$29774=M$237)*('Synthèse pointages'!$C$1:$C$29774=$D176)*('Synthèse pointages'!$K$1:$K$29774)))</f>
        <v/>
      </c>
      <c r="N176" s="82" t="str">
        <f>IF($D$2&lt;&gt;"DVSTRS","",SUMPRODUCT(('Synthèse pointages'!$A$1:$A$29774&gt;=$D$9)*('Synthèse pointages'!$A$1:$A$29774&lt;=$D$23)*('Synthèse pointages'!$B$1:$B$29774=N$237)*('Synthèse pointages'!$C$1:$C$29774=$D176)*('Synthèse pointages'!$K$1:$K$29774)))</f>
        <v/>
      </c>
      <c r="O176" s="82" t="str">
        <f>IF($D$2&lt;&gt;"DVSTRS","",SUMPRODUCT(('Synthèse pointages'!$A$1:$A$29774&gt;=$D$9)*('Synthèse pointages'!$A$1:$A$29774&lt;=$D$23)*('Synthèse pointages'!$B$1:$B$29774=O$237)*('Synthèse pointages'!$C$1:$C$29774=$D176)*('Synthèse pointages'!$K$1:$K$29774)))</f>
        <v/>
      </c>
      <c r="P176" s="82" t="str">
        <f>IF($D$2&lt;&gt;"DVSTRS","",SUMPRODUCT(('Synthèse pointages'!$A$1:$A$29774&gt;=$D$9)*('Synthèse pointages'!$A$1:$A$29774&lt;=$D$23)*('Synthèse pointages'!$B$1:$B$29774=P$237)*('Synthèse pointages'!$C$1:$C$29774=$D176)*('Synthèse pointages'!$K$1:$K$29774)))</f>
        <v/>
      </c>
      <c r="Q176" s="82" t="str">
        <f>IF($D$2&lt;&gt;"DVSTRS","",SUMPRODUCT(('Synthèse pointages'!$A$1:$A$29774&gt;=$D$9)*('Synthèse pointages'!$A$1:$A$29774&lt;=$D$23)*('Synthèse pointages'!$B$1:$B$29774=Q$237)*('Synthèse pointages'!$C$1:$C$29774=$D176)*('Synthèse pointages'!$K$1:$K$29774)))</f>
        <v/>
      </c>
      <c r="R176" s="82" t="str">
        <f>IF($D$2&lt;&gt;"DVSTRS","",SUMPRODUCT(('Synthèse pointages'!$A$1:$A$29774&gt;=$D$9)*('Synthèse pointages'!$A$1:$A$29774&lt;=$D$23)*('Synthèse pointages'!$B$1:$B$29774=R$237)*('Synthèse pointages'!$C$1:$C$29774=$D176)*('Synthèse pointages'!$K$1:$K$29774)))</f>
        <v/>
      </c>
      <c r="S176" s="82" t="str">
        <f>IF($D$2&lt;&gt;"DVSTRS","",SUMPRODUCT(('Synthèse pointages'!$A$1:$A$29774&gt;=$D$9)*('Synthèse pointages'!$A$1:$A$29774&lt;=$D$23)*('Synthèse pointages'!$B$1:$B$29774=S$237)*('Synthèse pointages'!$C$1:$C$29774=$D176)*('Synthèse pointages'!$K$1:$K$29774)))</f>
        <v/>
      </c>
      <c r="T176" s="82" t="str">
        <f>IF($D$2&lt;&gt;"DVSTRS","",SUMPRODUCT(('Synthèse pointages'!$A$1:$A$29774&gt;=$D$9)*('Synthèse pointages'!$A$1:$A$29774&lt;=$D$23)*('Synthèse pointages'!$B$1:$B$29774=T$237)*('Synthèse pointages'!$C$1:$C$29774=$D176)*('Synthèse pointages'!$K$1:$K$29774)))</f>
        <v/>
      </c>
      <c r="U176" s="82" t="str">
        <f>IF($D$2&lt;&gt;"DVSTRS","",SUMPRODUCT(('Synthèse pointages'!$A$1:$A$29774&gt;=$D$9)*('Synthèse pointages'!$A$1:$A$29774&lt;=$D$23)*('Synthèse pointages'!$B$1:$B$29774=U$237)*('Synthèse pointages'!$C$1:$C$29774=$D176)*('Synthèse pointages'!$K$1:$K$29774)))</f>
        <v/>
      </c>
      <c r="V176" s="82" t="str">
        <f>IF($D$2&lt;&gt;"DVSTRS","",SUMPRODUCT(('Synthèse pointages'!$A$1:$A$29774&gt;=$D$9)*('Synthèse pointages'!$A$1:$A$29774&lt;=$D$23)*('Synthèse pointages'!$B$1:$B$29774=V$237)*('Synthèse pointages'!$C$1:$C$29774=$D176)*('Synthèse pointages'!$K$1:$K$29774)))</f>
        <v/>
      </c>
      <c r="W176" s="82" t="str">
        <f>IF($D$2&lt;&gt;"DVSTRS","",SUMPRODUCT(('Synthèse pointages'!$A$1:$A$29774&gt;=$D$9)*('Synthèse pointages'!$A$1:$A$29774&lt;=$D$23)*('Synthèse pointages'!$B$1:$B$29774=W$237)*('Synthèse pointages'!$C$1:$C$29774=$D176)*('Synthèse pointages'!$K$1:$K$29774)))</f>
        <v/>
      </c>
      <c r="X176" s="82" t="str">
        <f>IF($D$2&lt;&gt;"DVSTRS","",SUMPRODUCT(('Synthèse pointages'!$A$1:$A$29774&gt;=$D$9)*('Synthèse pointages'!$A$1:$A$29774&lt;=$D$23)*('Synthèse pointages'!$B$1:$B$29774=X$237)*('Synthèse pointages'!$C$1:$C$29774=$D176)*('Synthèse pointages'!$K$1:$K$29774)))</f>
        <v/>
      </c>
      <c r="Y176" s="82" t="str">
        <f>IF($D$2&lt;&gt;"DVSTRS","",SUMPRODUCT(('Synthèse pointages'!$A$1:$A$29774&gt;=$D$9)*('Synthèse pointages'!$A$1:$A$29774&lt;=$D$23)*('Synthèse pointages'!$B$1:$B$29774=Y$237)*('Synthèse pointages'!$C$1:$C$29774=$D176)*('Synthèse pointages'!$K$1:$K$29774)))</f>
        <v/>
      </c>
      <c r="Z176" s="82" t="str">
        <f>IF($D$2&lt;&gt;"DVSTRS","",SUMPRODUCT(('Synthèse pointages'!$A$1:$A$29774&gt;=$D$9)*('Synthèse pointages'!$A$1:$A$29774&lt;=$D$23)*('Synthèse pointages'!$B$1:$B$29774=Z$237)*('Synthèse pointages'!$C$1:$C$29774=$D176)*('Synthèse pointages'!$K$1:$K$29774)))</f>
        <v/>
      </c>
      <c r="AA176" s="83" t="str">
        <f>IF($D$2&lt;&gt;"DVSTRS","",SUMPRODUCT(('Synthèse pointages'!$A$1:$A$29774&gt;=$D$9)*('Synthèse pointages'!$A$1:$A$29774&lt;=$D$23)*('Synthèse pointages'!$B$1:$B$29774=AA$237)*('Synthèse pointages'!$C$1:$C$29774=$D176)*('Synthèse pointages'!$K$1:$K$29774)))</f>
        <v/>
      </c>
      <c r="AB176" s="63"/>
    </row>
    <row r="177" spans="2:28" hidden="1" outlineLevel="1" x14ac:dyDescent="0.3">
      <c r="B177" s="58"/>
      <c r="C177" s="8" t="s">
        <v>11</v>
      </c>
      <c r="D177" s="4" t="s">
        <v>37</v>
      </c>
      <c r="E177" s="16" t="e">
        <f t="array" ref="E177">SUMPRODUCT(('Synthèse pointages'!$A$1:$A$29774&gt;=$D$9)*('Synthèse pointages'!$A$1:$A$29774&lt;=$D$23)*('Synthèse pointages'!$C$1:$C$29774=$D177)*('Synthèse pointages'!$K$1:$K$29774))</f>
        <v>#VALUE!</v>
      </c>
      <c r="F177" s="62"/>
      <c r="G177" s="21" t="str">
        <f>IF($D$2&lt;&gt;"DVSTRS","",SUMPRODUCT(('Synthèse pointages'!$A$1:$A$29774&gt;=$D$9)*('Synthèse pointages'!$A$1:$A$29774&lt;=$D$23)*('Synthèse pointages'!$B$1:$B$29774=G$237)*('Synthèse pointages'!$C$1:$C$29774=$D177)*('Synthèse pointages'!$K$1:$K$29774)))</f>
        <v/>
      </c>
      <c r="H177" s="2" t="str">
        <f>IF($D$2&lt;&gt;"DVSTRS","",SUMPRODUCT(('Synthèse pointages'!$A$1:$A$29774&gt;=$D$9)*('Synthèse pointages'!$A$1:$A$29774&lt;=$D$23)*('Synthèse pointages'!$B$1:$B$29774=H$237)*('Synthèse pointages'!$C$1:$C$29774=$D177)*('Synthèse pointages'!$K$1:$K$29774)))</f>
        <v/>
      </c>
      <c r="I177" s="2" t="str">
        <f>IF($D$2&lt;&gt;"DVSTRS","",SUMPRODUCT(('Synthèse pointages'!$A$1:$A$29774&gt;=$D$9)*('Synthèse pointages'!$A$1:$A$29774&lt;=$D$23)*('Synthèse pointages'!$B$1:$B$29774=I$237)*('Synthèse pointages'!$C$1:$C$29774=$D177)*('Synthèse pointages'!$K$1:$K$29774)))</f>
        <v/>
      </c>
      <c r="J177" s="2" t="str">
        <f>IF($D$2&lt;&gt;"DVSTRS","",SUMPRODUCT(('Synthèse pointages'!$A$1:$A$29774&gt;=$D$9)*('Synthèse pointages'!$A$1:$A$29774&lt;=$D$23)*('Synthèse pointages'!$B$1:$B$29774=J$237)*('Synthèse pointages'!$C$1:$C$29774=$D177)*('Synthèse pointages'!$K$1:$K$29774)))</f>
        <v/>
      </c>
      <c r="K177" s="2" t="str">
        <f>IF($D$2&lt;&gt;"DVSTRS","",SUMPRODUCT(('Synthèse pointages'!$A$1:$A$29774&gt;=$D$9)*('Synthèse pointages'!$A$1:$A$29774&lt;=$D$23)*('Synthèse pointages'!$B$1:$B$29774=K$237)*('Synthèse pointages'!$C$1:$C$29774=$D177)*('Synthèse pointages'!$K$1:$K$29774)))</f>
        <v/>
      </c>
      <c r="L177" s="2" t="str">
        <f>IF($D$2&lt;&gt;"DVSTRS","",SUMPRODUCT(('Synthèse pointages'!$A$1:$A$29774&gt;=$D$9)*('Synthèse pointages'!$A$1:$A$29774&lt;=$D$23)*('Synthèse pointages'!$B$1:$B$29774=L$237)*('Synthèse pointages'!$C$1:$C$29774=$D177)*('Synthèse pointages'!$K$1:$K$29774)))</f>
        <v/>
      </c>
      <c r="M177" s="2" t="str">
        <f>IF($D$2&lt;&gt;"DVSTRS","",SUMPRODUCT(('Synthèse pointages'!$A$1:$A$29774&gt;=$D$9)*('Synthèse pointages'!$A$1:$A$29774&lt;=$D$23)*('Synthèse pointages'!$B$1:$B$29774=M$237)*('Synthèse pointages'!$C$1:$C$29774=$D177)*('Synthèse pointages'!$K$1:$K$29774)))</f>
        <v/>
      </c>
      <c r="N177" s="2" t="str">
        <f>IF($D$2&lt;&gt;"DVSTRS","",SUMPRODUCT(('Synthèse pointages'!$A$1:$A$29774&gt;=$D$9)*('Synthèse pointages'!$A$1:$A$29774&lt;=$D$23)*('Synthèse pointages'!$B$1:$B$29774=N$237)*('Synthèse pointages'!$C$1:$C$29774=$D177)*('Synthèse pointages'!$K$1:$K$29774)))</f>
        <v/>
      </c>
      <c r="O177" s="2" t="str">
        <f>IF($D$2&lt;&gt;"DVSTRS","",SUMPRODUCT(('Synthèse pointages'!$A$1:$A$29774&gt;=$D$9)*('Synthèse pointages'!$A$1:$A$29774&lt;=$D$23)*('Synthèse pointages'!$B$1:$B$29774=O$237)*('Synthèse pointages'!$C$1:$C$29774=$D177)*('Synthèse pointages'!$K$1:$K$29774)))</f>
        <v/>
      </c>
      <c r="P177" s="2" t="str">
        <f>IF($D$2&lt;&gt;"DVSTRS","",SUMPRODUCT(('Synthèse pointages'!$A$1:$A$29774&gt;=$D$9)*('Synthèse pointages'!$A$1:$A$29774&lt;=$D$23)*('Synthèse pointages'!$B$1:$B$29774=P$237)*('Synthèse pointages'!$C$1:$C$29774=$D177)*('Synthèse pointages'!$K$1:$K$29774)))</f>
        <v/>
      </c>
      <c r="Q177" s="2" t="str">
        <f>IF($D$2&lt;&gt;"DVSTRS","",SUMPRODUCT(('Synthèse pointages'!$A$1:$A$29774&gt;=$D$9)*('Synthèse pointages'!$A$1:$A$29774&lt;=$D$23)*('Synthèse pointages'!$B$1:$B$29774=Q$237)*('Synthèse pointages'!$C$1:$C$29774=$D177)*('Synthèse pointages'!$K$1:$K$29774)))</f>
        <v/>
      </c>
      <c r="R177" s="2" t="str">
        <f>IF($D$2&lt;&gt;"DVSTRS","",SUMPRODUCT(('Synthèse pointages'!$A$1:$A$29774&gt;=$D$9)*('Synthèse pointages'!$A$1:$A$29774&lt;=$D$23)*('Synthèse pointages'!$B$1:$B$29774=R$237)*('Synthèse pointages'!$C$1:$C$29774=$D177)*('Synthèse pointages'!$K$1:$K$29774)))</f>
        <v/>
      </c>
      <c r="S177" s="2" t="str">
        <f>IF($D$2&lt;&gt;"DVSTRS","",SUMPRODUCT(('Synthèse pointages'!$A$1:$A$29774&gt;=$D$9)*('Synthèse pointages'!$A$1:$A$29774&lt;=$D$23)*('Synthèse pointages'!$B$1:$B$29774=S$237)*('Synthèse pointages'!$C$1:$C$29774=$D177)*('Synthèse pointages'!$K$1:$K$29774)))</f>
        <v/>
      </c>
      <c r="T177" s="2" t="str">
        <f>IF($D$2&lt;&gt;"DVSTRS","",SUMPRODUCT(('Synthèse pointages'!$A$1:$A$29774&gt;=$D$9)*('Synthèse pointages'!$A$1:$A$29774&lt;=$D$23)*('Synthèse pointages'!$B$1:$B$29774=T$237)*('Synthèse pointages'!$C$1:$C$29774=$D177)*('Synthèse pointages'!$K$1:$K$29774)))</f>
        <v/>
      </c>
      <c r="U177" s="2" t="str">
        <f>IF($D$2&lt;&gt;"DVSTRS","",SUMPRODUCT(('Synthèse pointages'!$A$1:$A$29774&gt;=$D$9)*('Synthèse pointages'!$A$1:$A$29774&lt;=$D$23)*('Synthèse pointages'!$B$1:$B$29774=U$237)*('Synthèse pointages'!$C$1:$C$29774=$D177)*('Synthèse pointages'!$K$1:$K$29774)))</f>
        <v/>
      </c>
      <c r="V177" s="2" t="str">
        <f>IF($D$2&lt;&gt;"DVSTRS","",SUMPRODUCT(('Synthèse pointages'!$A$1:$A$29774&gt;=$D$9)*('Synthèse pointages'!$A$1:$A$29774&lt;=$D$23)*('Synthèse pointages'!$B$1:$B$29774=V$237)*('Synthèse pointages'!$C$1:$C$29774=$D177)*('Synthèse pointages'!$K$1:$K$29774)))</f>
        <v/>
      </c>
      <c r="W177" s="2" t="str">
        <f>IF($D$2&lt;&gt;"DVSTRS","",SUMPRODUCT(('Synthèse pointages'!$A$1:$A$29774&gt;=$D$9)*('Synthèse pointages'!$A$1:$A$29774&lt;=$D$23)*('Synthèse pointages'!$B$1:$B$29774=W$237)*('Synthèse pointages'!$C$1:$C$29774=$D177)*('Synthèse pointages'!$K$1:$K$29774)))</f>
        <v/>
      </c>
      <c r="X177" s="2" t="str">
        <f>IF($D$2&lt;&gt;"DVSTRS","",SUMPRODUCT(('Synthèse pointages'!$A$1:$A$29774&gt;=$D$9)*('Synthèse pointages'!$A$1:$A$29774&lt;=$D$23)*('Synthèse pointages'!$B$1:$B$29774=X$237)*('Synthèse pointages'!$C$1:$C$29774=$D177)*('Synthèse pointages'!$K$1:$K$29774)))</f>
        <v/>
      </c>
      <c r="Y177" s="2" t="str">
        <f>IF($D$2&lt;&gt;"DVSTRS","",SUMPRODUCT(('Synthèse pointages'!$A$1:$A$29774&gt;=$D$9)*('Synthèse pointages'!$A$1:$A$29774&lt;=$D$23)*('Synthèse pointages'!$B$1:$B$29774=Y$237)*('Synthèse pointages'!$C$1:$C$29774=$D177)*('Synthèse pointages'!$K$1:$K$29774)))</f>
        <v/>
      </c>
      <c r="Z177" s="2" t="str">
        <f>IF($D$2&lt;&gt;"DVSTRS","",SUMPRODUCT(('Synthèse pointages'!$A$1:$A$29774&gt;=$D$9)*('Synthèse pointages'!$A$1:$A$29774&lt;=$D$23)*('Synthèse pointages'!$B$1:$B$29774=Z$237)*('Synthèse pointages'!$C$1:$C$29774=$D177)*('Synthèse pointages'!$K$1:$K$29774)))</f>
        <v/>
      </c>
      <c r="AA177" s="9" t="str">
        <f>IF($D$2&lt;&gt;"DVSTRS","",SUMPRODUCT(('Synthèse pointages'!$A$1:$A$29774&gt;=$D$9)*('Synthèse pointages'!$A$1:$A$29774&lt;=$D$23)*('Synthèse pointages'!$B$1:$B$29774=AA$237)*('Synthèse pointages'!$C$1:$C$29774=$D177)*('Synthèse pointages'!$K$1:$K$29774)))</f>
        <v/>
      </c>
      <c r="AB177" s="63"/>
    </row>
    <row r="178" spans="2:28" hidden="1" outlineLevel="1" x14ac:dyDescent="0.3">
      <c r="B178" s="58"/>
      <c r="C178" s="92" t="s">
        <v>12</v>
      </c>
      <c r="D178" s="79" t="s">
        <v>38</v>
      </c>
      <c r="E178" s="80" t="e">
        <f t="array" ref="E178">SUMPRODUCT(('Synthèse pointages'!$A$1:$A$29774&gt;=$D$9)*('Synthèse pointages'!$A$1:$A$29774&lt;=$D$23)*('Synthèse pointages'!$C$1:$C$29774=$D178)*('Synthèse pointages'!$K$1:$K$29774))</f>
        <v>#VALUE!</v>
      </c>
      <c r="F178" s="62"/>
      <c r="G178" s="81" t="str">
        <f>IF($D$2&lt;&gt;"DVSTRS","",SUMPRODUCT(('Synthèse pointages'!$A$1:$A$29774&gt;=$D$9)*('Synthèse pointages'!$A$1:$A$29774&lt;=$D$23)*('Synthèse pointages'!$B$1:$B$29774=G$237)*('Synthèse pointages'!$C$1:$C$29774=$D178)*('Synthèse pointages'!$K$1:$K$29774)))</f>
        <v/>
      </c>
      <c r="H178" s="82" t="str">
        <f>IF($D$2&lt;&gt;"DVSTRS","",SUMPRODUCT(('Synthèse pointages'!$A$1:$A$29774&gt;=$D$9)*('Synthèse pointages'!$A$1:$A$29774&lt;=$D$23)*('Synthèse pointages'!$B$1:$B$29774=H$237)*('Synthèse pointages'!$C$1:$C$29774=$D178)*('Synthèse pointages'!$K$1:$K$29774)))</f>
        <v/>
      </c>
      <c r="I178" s="82" t="str">
        <f>IF($D$2&lt;&gt;"DVSTRS","",SUMPRODUCT(('Synthèse pointages'!$A$1:$A$29774&gt;=$D$9)*('Synthèse pointages'!$A$1:$A$29774&lt;=$D$23)*('Synthèse pointages'!$B$1:$B$29774=I$237)*('Synthèse pointages'!$C$1:$C$29774=$D178)*('Synthèse pointages'!$K$1:$K$29774)))</f>
        <v/>
      </c>
      <c r="J178" s="82" t="str">
        <f>IF($D$2&lt;&gt;"DVSTRS","",SUMPRODUCT(('Synthèse pointages'!$A$1:$A$29774&gt;=$D$9)*('Synthèse pointages'!$A$1:$A$29774&lt;=$D$23)*('Synthèse pointages'!$B$1:$B$29774=J$237)*('Synthèse pointages'!$C$1:$C$29774=$D178)*('Synthèse pointages'!$K$1:$K$29774)))</f>
        <v/>
      </c>
      <c r="K178" s="82" t="str">
        <f>IF($D$2&lt;&gt;"DVSTRS","",SUMPRODUCT(('Synthèse pointages'!$A$1:$A$29774&gt;=$D$9)*('Synthèse pointages'!$A$1:$A$29774&lt;=$D$23)*('Synthèse pointages'!$B$1:$B$29774=K$237)*('Synthèse pointages'!$C$1:$C$29774=$D178)*('Synthèse pointages'!$K$1:$K$29774)))</f>
        <v/>
      </c>
      <c r="L178" s="82" t="str">
        <f>IF($D$2&lt;&gt;"DVSTRS","",SUMPRODUCT(('Synthèse pointages'!$A$1:$A$29774&gt;=$D$9)*('Synthèse pointages'!$A$1:$A$29774&lt;=$D$23)*('Synthèse pointages'!$B$1:$B$29774=L$237)*('Synthèse pointages'!$C$1:$C$29774=$D178)*('Synthèse pointages'!$K$1:$K$29774)))</f>
        <v/>
      </c>
      <c r="M178" s="82" t="str">
        <f>IF($D$2&lt;&gt;"DVSTRS","",SUMPRODUCT(('Synthèse pointages'!$A$1:$A$29774&gt;=$D$9)*('Synthèse pointages'!$A$1:$A$29774&lt;=$D$23)*('Synthèse pointages'!$B$1:$B$29774=M$237)*('Synthèse pointages'!$C$1:$C$29774=$D178)*('Synthèse pointages'!$K$1:$K$29774)))</f>
        <v/>
      </c>
      <c r="N178" s="82" t="str">
        <f>IF($D$2&lt;&gt;"DVSTRS","",SUMPRODUCT(('Synthèse pointages'!$A$1:$A$29774&gt;=$D$9)*('Synthèse pointages'!$A$1:$A$29774&lt;=$D$23)*('Synthèse pointages'!$B$1:$B$29774=N$237)*('Synthèse pointages'!$C$1:$C$29774=$D178)*('Synthèse pointages'!$K$1:$K$29774)))</f>
        <v/>
      </c>
      <c r="O178" s="82" t="str">
        <f>IF($D$2&lt;&gt;"DVSTRS","",SUMPRODUCT(('Synthèse pointages'!$A$1:$A$29774&gt;=$D$9)*('Synthèse pointages'!$A$1:$A$29774&lt;=$D$23)*('Synthèse pointages'!$B$1:$B$29774=O$237)*('Synthèse pointages'!$C$1:$C$29774=$D178)*('Synthèse pointages'!$K$1:$K$29774)))</f>
        <v/>
      </c>
      <c r="P178" s="82" t="str">
        <f>IF($D$2&lt;&gt;"DVSTRS","",SUMPRODUCT(('Synthèse pointages'!$A$1:$A$29774&gt;=$D$9)*('Synthèse pointages'!$A$1:$A$29774&lt;=$D$23)*('Synthèse pointages'!$B$1:$B$29774=P$237)*('Synthèse pointages'!$C$1:$C$29774=$D178)*('Synthèse pointages'!$K$1:$K$29774)))</f>
        <v/>
      </c>
      <c r="Q178" s="82" t="str">
        <f>IF($D$2&lt;&gt;"DVSTRS","",SUMPRODUCT(('Synthèse pointages'!$A$1:$A$29774&gt;=$D$9)*('Synthèse pointages'!$A$1:$A$29774&lt;=$D$23)*('Synthèse pointages'!$B$1:$B$29774=Q$237)*('Synthèse pointages'!$C$1:$C$29774=$D178)*('Synthèse pointages'!$K$1:$K$29774)))</f>
        <v/>
      </c>
      <c r="R178" s="82" t="str">
        <f>IF($D$2&lt;&gt;"DVSTRS","",SUMPRODUCT(('Synthèse pointages'!$A$1:$A$29774&gt;=$D$9)*('Synthèse pointages'!$A$1:$A$29774&lt;=$D$23)*('Synthèse pointages'!$B$1:$B$29774=R$237)*('Synthèse pointages'!$C$1:$C$29774=$D178)*('Synthèse pointages'!$K$1:$K$29774)))</f>
        <v/>
      </c>
      <c r="S178" s="82" t="str">
        <f>IF($D$2&lt;&gt;"DVSTRS","",SUMPRODUCT(('Synthèse pointages'!$A$1:$A$29774&gt;=$D$9)*('Synthèse pointages'!$A$1:$A$29774&lt;=$D$23)*('Synthèse pointages'!$B$1:$B$29774=S$237)*('Synthèse pointages'!$C$1:$C$29774=$D178)*('Synthèse pointages'!$K$1:$K$29774)))</f>
        <v/>
      </c>
      <c r="T178" s="82" t="str">
        <f>IF($D$2&lt;&gt;"DVSTRS","",SUMPRODUCT(('Synthèse pointages'!$A$1:$A$29774&gt;=$D$9)*('Synthèse pointages'!$A$1:$A$29774&lt;=$D$23)*('Synthèse pointages'!$B$1:$B$29774=T$237)*('Synthèse pointages'!$C$1:$C$29774=$D178)*('Synthèse pointages'!$K$1:$K$29774)))</f>
        <v/>
      </c>
      <c r="U178" s="82" t="str">
        <f>IF($D$2&lt;&gt;"DVSTRS","",SUMPRODUCT(('Synthèse pointages'!$A$1:$A$29774&gt;=$D$9)*('Synthèse pointages'!$A$1:$A$29774&lt;=$D$23)*('Synthèse pointages'!$B$1:$B$29774=U$237)*('Synthèse pointages'!$C$1:$C$29774=$D178)*('Synthèse pointages'!$K$1:$K$29774)))</f>
        <v/>
      </c>
      <c r="V178" s="82" t="str">
        <f>IF($D$2&lt;&gt;"DVSTRS","",SUMPRODUCT(('Synthèse pointages'!$A$1:$A$29774&gt;=$D$9)*('Synthèse pointages'!$A$1:$A$29774&lt;=$D$23)*('Synthèse pointages'!$B$1:$B$29774=V$237)*('Synthèse pointages'!$C$1:$C$29774=$D178)*('Synthèse pointages'!$K$1:$K$29774)))</f>
        <v/>
      </c>
      <c r="W178" s="82" t="str">
        <f>IF($D$2&lt;&gt;"DVSTRS","",SUMPRODUCT(('Synthèse pointages'!$A$1:$A$29774&gt;=$D$9)*('Synthèse pointages'!$A$1:$A$29774&lt;=$D$23)*('Synthèse pointages'!$B$1:$B$29774=W$237)*('Synthèse pointages'!$C$1:$C$29774=$D178)*('Synthèse pointages'!$K$1:$K$29774)))</f>
        <v/>
      </c>
      <c r="X178" s="82" t="str">
        <f>IF($D$2&lt;&gt;"DVSTRS","",SUMPRODUCT(('Synthèse pointages'!$A$1:$A$29774&gt;=$D$9)*('Synthèse pointages'!$A$1:$A$29774&lt;=$D$23)*('Synthèse pointages'!$B$1:$B$29774=X$237)*('Synthèse pointages'!$C$1:$C$29774=$D178)*('Synthèse pointages'!$K$1:$K$29774)))</f>
        <v/>
      </c>
      <c r="Y178" s="82" t="str">
        <f>IF($D$2&lt;&gt;"DVSTRS","",SUMPRODUCT(('Synthèse pointages'!$A$1:$A$29774&gt;=$D$9)*('Synthèse pointages'!$A$1:$A$29774&lt;=$D$23)*('Synthèse pointages'!$B$1:$B$29774=Y$237)*('Synthèse pointages'!$C$1:$C$29774=$D178)*('Synthèse pointages'!$K$1:$K$29774)))</f>
        <v/>
      </c>
      <c r="Z178" s="82" t="str">
        <f>IF($D$2&lt;&gt;"DVSTRS","",SUMPRODUCT(('Synthèse pointages'!$A$1:$A$29774&gt;=$D$9)*('Synthèse pointages'!$A$1:$A$29774&lt;=$D$23)*('Synthèse pointages'!$B$1:$B$29774=Z$237)*('Synthèse pointages'!$C$1:$C$29774=$D178)*('Synthèse pointages'!$K$1:$K$29774)))</f>
        <v/>
      </c>
      <c r="AA178" s="83" t="str">
        <f>IF($D$2&lt;&gt;"DVSTRS","",SUMPRODUCT(('Synthèse pointages'!$A$1:$A$29774&gt;=$D$9)*('Synthèse pointages'!$A$1:$A$29774&lt;=$D$23)*('Synthèse pointages'!$B$1:$B$29774=AA$237)*('Synthèse pointages'!$C$1:$C$29774=$D178)*('Synthèse pointages'!$K$1:$K$29774)))</f>
        <v/>
      </c>
      <c r="AB178" s="63"/>
    </row>
    <row r="179" spans="2:28" hidden="1" outlineLevel="1" x14ac:dyDescent="0.3">
      <c r="B179" s="58"/>
      <c r="C179" s="8" t="s">
        <v>13</v>
      </c>
      <c r="D179" s="4" t="s">
        <v>39</v>
      </c>
      <c r="E179" s="16" t="e">
        <f t="array" ref="E179">SUMPRODUCT(('Synthèse pointages'!$A$1:$A$29774&gt;=$D$9)*('Synthèse pointages'!$A$1:$A$29774&lt;=$D$23)*('Synthèse pointages'!$C$1:$C$29774=$D179)*('Synthèse pointages'!$K$1:$K$29774))</f>
        <v>#VALUE!</v>
      </c>
      <c r="F179" s="62"/>
      <c r="G179" s="21" t="str">
        <f>IF($D$2&lt;&gt;"DVSTRS","",SUMPRODUCT(('Synthèse pointages'!$A$1:$A$29774&gt;=$D$9)*('Synthèse pointages'!$A$1:$A$29774&lt;=$D$23)*('Synthèse pointages'!$B$1:$B$29774=G$237)*('Synthèse pointages'!$C$1:$C$29774=$D179)*('Synthèse pointages'!$K$1:$K$29774)))</f>
        <v/>
      </c>
      <c r="H179" s="2" t="str">
        <f>IF($D$2&lt;&gt;"DVSTRS","",SUMPRODUCT(('Synthèse pointages'!$A$1:$A$29774&gt;=$D$9)*('Synthèse pointages'!$A$1:$A$29774&lt;=$D$23)*('Synthèse pointages'!$B$1:$B$29774=H$237)*('Synthèse pointages'!$C$1:$C$29774=$D179)*('Synthèse pointages'!$K$1:$K$29774)))</f>
        <v/>
      </c>
      <c r="I179" s="2" t="str">
        <f>IF($D$2&lt;&gt;"DVSTRS","",SUMPRODUCT(('Synthèse pointages'!$A$1:$A$29774&gt;=$D$9)*('Synthèse pointages'!$A$1:$A$29774&lt;=$D$23)*('Synthèse pointages'!$B$1:$B$29774=I$237)*('Synthèse pointages'!$C$1:$C$29774=$D179)*('Synthèse pointages'!$K$1:$K$29774)))</f>
        <v/>
      </c>
      <c r="J179" s="2" t="str">
        <f>IF($D$2&lt;&gt;"DVSTRS","",SUMPRODUCT(('Synthèse pointages'!$A$1:$A$29774&gt;=$D$9)*('Synthèse pointages'!$A$1:$A$29774&lt;=$D$23)*('Synthèse pointages'!$B$1:$B$29774=J$237)*('Synthèse pointages'!$C$1:$C$29774=$D179)*('Synthèse pointages'!$K$1:$K$29774)))</f>
        <v/>
      </c>
      <c r="K179" s="2" t="str">
        <f>IF($D$2&lt;&gt;"DVSTRS","",SUMPRODUCT(('Synthèse pointages'!$A$1:$A$29774&gt;=$D$9)*('Synthèse pointages'!$A$1:$A$29774&lt;=$D$23)*('Synthèse pointages'!$B$1:$B$29774=K$237)*('Synthèse pointages'!$C$1:$C$29774=$D179)*('Synthèse pointages'!$K$1:$K$29774)))</f>
        <v/>
      </c>
      <c r="L179" s="2" t="str">
        <f>IF($D$2&lt;&gt;"DVSTRS","",SUMPRODUCT(('Synthèse pointages'!$A$1:$A$29774&gt;=$D$9)*('Synthèse pointages'!$A$1:$A$29774&lt;=$D$23)*('Synthèse pointages'!$B$1:$B$29774=L$237)*('Synthèse pointages'!$C$1:$C$29774=$D179)*('Synthèse pointages'!$K$1:$K$29774)))</f>
        <v/>
      </c>
      <c r="M179" s="2" t="str">
        <f>IF($D$2&lt;&gt;"DVSTRS","",SUMPRODUCT(('Synthèse pointages'!$A$1:$A$29774&gt;=$D$9)*('Synthèse pointages'!$A$1:$A$29774&lt;=$D$23)*('Synthèse pointages'!$B$1:$B$29774=M$237)*('Synthèse pointages'!$C$1:$C$29774=$D179)*('Synthèse pointages'!$K$1:$K$29774)))</f>
        <v/>
      </c>
      <c r="N179" s="2" t="str">
        <f>IF($D$2&lt;&gt;"DVSTRS","",SUMPRODUCT(('Synthèse pointages'!$A$1:$A$29774&gt;=$D$9)*('Synthèse pointages'!$A$1:$A$29774&lt;=$D$23)*('Synthèse pointages'!$B$1:$B$29774=N$237)*('Synthèse pointages'!$C$1:$C$29774=$D179)*('Synthèse pointages'!$K$1:$K$29774)))</f>
        <v/>
      </c>
      <c r="O179" s="2" t="str">
        <f>IF($D$2&lt;&gt;"DVSTRS","",SUMPRODUCT(('Synthèse pointages'!$A$1:$A$29774&gt;=$D$9)*('Synthèse pointages'!$A$1:$A$29774&lt;=$D$23)*('Synthèse pointages'!$B$1:$B$29774=O$237)*('Synthèse pointages'!$C$1:$C$29774=$D179)*('Synthèse pointages'!$K$1:$K$29774)))</f>
        <v/>
      </c>
      <c r="P179" s="2" t="str">
        <f>IF($D$2&lt;&gt;"DVSTRS","",SUMPRODUCT(('Synthèse pointages'!$A$1:$A$29774&gt;=$D$9)*('Synthèse pointages'!$A$1:$A$29774&lt;=$D$23)*('Synthèse pointages'!$B$1:$B$29774=P$237)*('Synthèse pointages'!$C$1:$C$29774=$D179)*('Synthèse pointages'!$K$1:$K$29774)))</f>
        <v/>
      </c>
      <c r="Q179" s="2" t="str">
        <f>IF($D$2&lt;&gt;"DVSTRS","",SUMPRODUCT(('Synthèse pointages'!$A$1:$A$29774&gt;=$D$9)*('Synthèse pointages'!$A$1:$A$29774&lt;=$D$23)*('Synthèse pointages'!$B$1:$B$29774=Q$237)*('Synthèse pointages'!$C$1:$C$29774=$D179)*('Synthèse pointages'!$K$1:$K$29774)))</f>
        <v/>
      </c>
      <c r="R179" s="2" t="str">
        <f>IF($D$2&lt;&gt;"DVSTRS","",SUMPRODUCT(('Synthèse pointages'!$A$1:$A$29774&gt;=$D$9)*('Synthèse pointages'!$A$1:$A$29774&lt;=$D$23)*('Synthèse pointages'!$B$1:$B$29774=R$237)*('Synthèse pointages'!$C$1:$C$29774=$D179)*('Synthèse pointages'!$K$1:$K$29774)))</f>
        <v/>
      </c>
      <c r="S179" s="2" t="str">
        <f>IF($D$2&lt;&gt;"DVSTRS","",SUMPRODUCT(('Synthèse pointages'!$A$1:$A$29774&gt;=$D$9)*('Synthèse pointages'!$A$1:$A$29774&lt;=$D$23)*('Synthèse pointages'!$B$1:$B$29774=S$237)*('Synthèse pointages'!$C$1:$C$29774=$D179)*('Synthèse pointages'!$K$1:$K$29774)))</f>
        <v/>
      </c>
      <c r="T179" s="2" t="str">
        <f>IF($D$2&lt;&gt;"DVSTRS","",SUMPRODUCT(('Synthèse pointages'!$A$1:$A$29774&gt;=$D$9)*('Synthèse pointages'!$A$1:$A$29774&lt;=$D$23)*('Synthèse pointages'!$B$1:$B$29774=T$237)*('Synthèse pointages'!$C$1:$C$29774=$D179)*('Synthèse pointages'!$K$1:$K$29774)))</f>
        <v/>
      </c>
      <c r="U179" s="2" t="str">
        <f>IF($D$2&lt;&gt;"DVSTRS","",SUMPRODUCT(('Synthèse pointages'!$A$1:$A$29774&gt;=$D$9)*('Synthèse pointages'!$A$1:$A$29774&lt;=$D$23)*('Synthèse pointages'!$B$1:$B$29774=U$237)*('Synthèse pointages'!$C$1:$C$29774=$D179)*('Synthèse pointages'!$K$1:$K$29774)))</f>
        <v/>
      </c>
      <c r="V179" s="2" t="str">
        <f>IF($D$2&lt;&gt;"DVSTRS","",SUMPRODUCT(('Synthèse pointages'!$A$1:$A$29774&gt;=$D$9)*('Synthèse pointages'!$A$1:$A$29774&lt;=$D$23)*('Synthèse pointages'!$B$1:$B$29774=V$237)*('Synthèse pointages'!$C$1:$C$29774=$D179)*('Synthèse pointages'!$K$1:$K$29774)))</f>
        <v/>
      </c>
      <c r="W179" s="2" t="str">
        <f>IF($D$2&lt;&gt;"DVSTRS","",SUMPRODUCT(('Synthèse pointages'!$A$1:$A$29774&gt;=$D$9)*('Synthèse pointages'!$A$1:$A$29774&lt;=$D$23)*('Synthèse pointages'!$B$1:$B$29774=W$237)*('Synthèse pointages'!$C$1:$C$29774=$D179)*('Synthèse pointages'!$K$1:$K$29774)))</f>
        <v/>
      </c>
      <c r="X179" s="2" t="str">
        <f>IF($D$2&lt;&gt;"DVSTRS","",SUMPRODUCT(('Synthèse pointages'!$A$1:$A$29774&gt;=$D$9)*('Synthèse pointages'!$A$1:$A$29774&lt;=$D$23)*('Synthèse pointages'!$B$1:$B$29774=X$237)*('Synthèse pointages'!$C$1:$C$29774=$D179)*('Synthèse pointages'!$K$1:$K$29774)))</f>
        <v/>
      </c>
      <c r="Y179" s="2" t="str">
        <f>IF($D$2&lt;&gt;"DVSTRS","",SUMPRODUCT(('Synthèse pointages'!$A$1:$A$29774&gt;=$D$9)*('Synthèse pointages'!$A$1:$A$29774&lt;=$D$23)*('Synthèse pointages'!$B$1:$B$29774=Y$237)*('Synthèse pointages'!$C$1:$C$29774=$D179)*('Synthèse pointages'!$K$1:$K$29774)))</f>
        <v/>
      </c>
      <c r="Z179" s="2" t="str">
        <f>IF($D$2&lt;&gt;"DVSTRS","",SUMPRODUCT(('Synthèse pointages'!$A$1:$A$29774&gt;=$D$9)*('Synthèse pointages'!$A$1:$A$29774&lt;=$D$23)*('Synthèse pointages'!$B$1:$B$29774=Z$237)*('Synthèse pointages'!$C$1:$C$29774=$D179)*('Synthèse pointages'!$K$1:$K$29774)))</f>
        <v/>
      </c>
      <c r="AA179" s="9" t="str">
        <f>IF($D$2&lt;&gt;"DVSTRS","",SUMPRODUCT(('Synthèse pointages'!$A$1:$A$29774&gt;=$D$9)*('Synthèse pointages'!$A$1:$A$29774&lt;=$D$23)*('Synthèse pointages'!$B$1:$B$29774=AA$237)*('Synthèse pointages'!$C$1:$C$29774=$D179)*('Synthèse pointages'!$K$1:$K$29774)))</f>
        <v/>
      </c>
      <c r="AB179" s="63"/>
    </row>
    <row r="180" spans="2:28" hidden="1" outlineLevel="1" x14ac:dyDescent="0.3">
      <c r="B180" s="58"/>
      <c r="C180" s="8" t="s">
        <v>14</v>
      </c>
      <c r="D180" s="4" t="s">
        <v>40</v>
      </c>
      <c r="E180" s="16" t="e">
        <f t="array" ref="E180">SUMPRODUCT(('Synthèse pointages'!$A$1:$A$29774&gt;=$D$9)*('Synthèse pointages'!$A$1:$A$29774&lt;=$D$23)*('Synthèse pointages'!$C$1:$C$29774=$D180)*('Synthèse pointages'!$K$1:$K$29774))</f>
        <v>#VALUE!</v>
      </c>
      <c r="F180" s="62"/>
      <c r="G180" s="21" t="str">
        <f>IF($D$2&lt;&gt;"DVSTRS","",SUMPRODUCT(('Synthèse pointages'!$A$1:$A$29774&gt;=$D$9)*('Synthèse pointages'!$A$1:$A$29774&lt;=$D$23)*('Synthèse pointages'!$B$1:$B$29774=G$237)*('Synthèse pointages'!$C$1:$C$29774=$D180)*('Synthèse pointages'!$K$1:$K$29774)))</f>
        <v/>
      </c>
      <c r="H180" s="2" t="str">
        <f>IF($D$2&lt;&gt;"DVSTRS","",SUMPRODUCT(('Synthèse pointages'!$A$1:$A$29774&gt;=$D$9)*('Synthèse pointages'!$A$1:$A$29774&lt;=$D$23)*('Synthèse pointages'!$B$1:$B$29774=H$237)*('Synthèse pointages'!$C$1:$C$29774=$D180)*('Synthèse pointages'!$K$1:$K$29774)))</f>
        <v/>
      </c>
      <c r="I180" s="2" t="str">
        <f>IF($D$2&lt;&gt;"DVSTRS","",SUMPRODUCT(('Synthèse pointages'!$A$1:$A$29774&gt;=$D$9)*('Synthèse pointages'!$A$1:$A$29774&lt;=$D$23)*('Synthèse pointages'!$B$1:$B$29774=I$237)*('Synthèse pointages'!$C$1:$C$29774=$D180)*('Synthèse pointages'!$K$1:$K$29774)))</f>
        <v/>
      </c>
      <c r="J180" s="2" t="str">
        <f>IF($D$2&lt;&gt;"DVSTRS","",SUMPRODUCT(('Synthèse pointages'!$A$1:$A$29774&gt;=$D$9)*('Synthèse pointages'!$A$1:$A$29774&lt;=$D$23)*('Synthèse pointages'!$B$1:$B$29774=J$237)*('Synthèse pointages'!$C$1:$C$29774=$D180)*('Synthèse pointages'!$K$1:$K$29774)))</f>
        <v/>
      </c>
      <c r="K180" s="2" t="str">
        <f>IF($D$2&lt;&gt;"DVSTRS","",SUMPRODUCT(('Synthèse pointages'!$A$1:$A$29774&gt;=$D$9)*('Synthèse pointages'!$A$1:$A$29774&lt;=$D$23)*('Synthèse pointages'!$B$1:$B$29774=K$237)*('Synthèse pointages'!$C$1:$C$29774=$D180)*('Synthèse pointages'!$K$1:$K$29774)))</f>
        <v/>
      </c>
      <c r="L180" s="2" t="str">
        <f>IF($D$2&lt;&gt;"DVSTRS","",SUMPRODUCT(('Synthèse pointages'!$A$1:$A$29774&gt;=$D$9)*('Synthèse pointages'!$A$1:$A$29774&lt;=$D$23)*('Synthèse pointages'!$B$1:$B$29774=L$237)*('Synthèse pointages'!$C$1:$C$29774=$D180)*('Synthèse pointages'!$K$1:$K$29774)))</f>
        <v/>
      </c>
      <c r="M180" s="2" t="str">
        <f>IF($D$2&lt;&gt;"DVSTRS","",SUMPRODUCT(('Synthèse pointages'!$A$1:$A$29774&gt;=$D$9)*('Synthèse pointages'!$A$1:$A$29774&lt;=$D$23)*('Synthèse pointages'!$B$1:$B$29774=M$237)*('Synthèse pointages'!$C$1:$C$29774=$D180)*('Synthèse pointages'!$K$1:$K$29774)))</f>
        <v/>
      </c>
      <c r="N180" s="2" t="str">
        <f>IF($D$2&lt;&gt;"DVSTRS","",SUMPRODUCT(('Synthèse pointages'!$A$1:$A$29774&gt;=$D$9)*('Synthèse pointages'!$A$1:$A$29774&lt;=$D$23)*('Synthèse pointages'!$B$1:$B$29774=N$237)*('Synthèse pointages'!$C$1:$C$29774=$D180)*('Synthèse pointages'!$K$1:$K$29774)))</f>
        <v/>
      </c>
      <c r="O180" s="2" t="str">
        <f>IF($D$2&lt;&gt;"DVSTRS","",SUMPRODUCT(('Synthèse pointages'!$A$1:$A$29774&gt;=$D$9)*('Synthèse pointages'!$A$1:$A$29774&lt;=$D$23)*('Synthèse pointages'!$B$1:$B$29774=O$237)*('Synthèse pointages'!$C$1:$C$29774=$D180)*('Synthèse pointages'!$K$1:$K$29774)))</f>
        <v/>
      </c>
      <c r="P180" s="2" t="str">
        <f>IF($D$2&lt;&gt;"DVSTRS","",SUMPRODUCT(('Synthèse pointages'!$A$1:$A$29774&gt;=$D$9)*('Synthèse pointages'!$A$1:$A$29774&lt;=$D$23)*('Synthèse pointages'!$B$1:$B$29774=P$237)*('Synthèse pointages'!$C$1:$C$29774=$D180)*('Synthèse pointages'!$K$1:$K$29774)))</f>
        <v/>
      </c>
      <c r="Q180" s="2" t="str">
        <f>IF($D$2&lt;&gt;"DVSTRS","",SUMPRODUCT(('Synthèse pointages'!$A$1:$A$29774&gt;=$D$9)*('Synthèse pointages'!$A$1:$A$29774&lt;=$D$23)*('Synthèse pointages'!$B$1:$B$29774=Q$237)*('Synthèse pointages'!$C$1:$C$29774=$D180)*('Synthèse pointages'!$K$1:$K$29774)))</f>
        <v/>
      </c>
      <c r="R180" s="2" t="str">
        <f>IF($D$2&lt;&gt;"DVSTRS","",SUMPRODUCT(('Synthèse pointages'!$A$1:$A$29774&gt;=$D$9)*('Synthèse pointages'!$A$1:$A$29774&lt;=$D$23)*('Synthèse pointages'!$B$1:$B$29774=R$237)*('Synthèse pointages'!$C$1:$C$29774=$D180)*('Synthèse pointages'!$K$1:$K$29774)))</f>
        <v/>
      </c>
      <c r="S180" s="2" t="str">
        <f>IF($D$2&lt;&gt;"DVSTRS","",SUMPRODUCT(('Synthèse pointages'!$A$1:$A$29774&gt;=$D$9)*('Synthèse pointages'!$A$1:$A$29774&lt;=$D$23)*('Synthèse pointages'!$B$1:$B$29774=S$237)*('Synthèse pointages'!$C$1:$C$29774=$D180)*('Synthèse pointages'!$K$1:$K$29774)))</f>
        <v/>
      </c>
      <c r="T180" s="2" t="str">
        <f>IF($D$2&lt;&gt;"DVSTRS","",SUMPRODUCT(('Synthèse pointages'!$A$1:$A$29774&gt;=$D$9)*('Synthèse pointages'!$A$1:$A$29774&lt;=$D$23)*('Synthèse pointages'!$B$1:$B$29774=T$237)*('Synthèse pointages'!$C$1:$C$29774=$D180)*('Synthèse pointages'!$K$1:$K$29774)))</f>
        <v/>
      </c>
      <c r="U180" s="2" t="str">
        <f>IF($D$2&lt;&gt;"DVSTRS","",SUMPRODUCT(('Synthèse pointages'!$A$1:$A$29774&gt;=$D$9)*('Synthèse pointages'!$A$1:$A$29774&lt;=$D$23)*('Synthèse pointages'!$B$1:$B$29774=U$237)*('Synthèse pointages'!$C$1:$C$29774=$D180)*('Synthèse pointages'!$K$1:$K$29774)))</f>
        <v/>
      </c>
      <c r="V180" s="2" t="str">
        <f>IF($D$2&lt;&gt;"DVSTRS","",SUMPRODUCT(('Synthèse pointages'!$A$1:$A$29774&gt;=$D$9)*('Synthèse pointages'!$A$1:$A$29774&lt;=$D$23)*('Synthèse pointages'!$B$1:$B$29774=V$237)*('Synthèse pointages'!$C$1:$C$29774=$D180)*('Synthèse pointages'!$K$1:$K$29774)))</f>
        <v/>
      </c>
      <c r="W180" s="2" t="str">
        <f>IF($D$2&lt;&gt;"DVSTRS","",SUMPRODUCT(('Synthèse pointages'!$A$1:$A$29774&gt;=$D$9)*('Synthèse pointages'!$A$1:$A$29774&lt;=$D$23)*('Synthèse pointages'!$B$1:$B$29774=W$237)*('Synthèse pointages'!$C$1:$C$29774=$D180)*('Synthèse pointages'!$K$1:$K$29774)))</f>
        <v/>
      </c>
      <c r="X180" s="2" t="str">
        <f>IF($D$2&lt;&gt;"DVSTRS","",SUMPRODUCT(('Synthèse pointages'!$A$1:$A$29774&gt;=$D$9)*('Synthèse pointages'!$A$1:$A$29774&lt;=$D$23)*('Synthèse pointages'!$B$1:$B$29774=X$237)*('Synthèse pointages'!$C$1:$C$29774=$D180)*('Synthèse pointages'!$K$1:$K$29774)))</f>
        <v/>
      </c>
      <c r="Y180" s="2" t="str">
        <f>IF($D$2&lt;&gt;"DVSTRS","",SUMPRODUCT(('Synthèse pointages'!$A$1:$A$29774&gt;=$D$9)*('Synthèse pointages'!$A$1:$A$29774&lt;=$D$23)*('Synthèse pointages'!$B$1:$B$29774=Y$237)*('Synthèse pointages'!$C$1:$C$29774=$D180)*('Synthèse pointages'!$K$1:$K$29774)))</f>
        <v/>
      </c>
      <c r="Z180" s="2" t="str">
        <f>IF($D$2&lt;&gt;"DVSTRS","",SUMPRODUCT(('Synthèse pointages'!$A$1:$A$29774&gt;=$D$9)*('Synthèse pointages'!$A$1:$A$29774&lt;=$D$23)*('Synthèse pointages'!$B$1:$B$29774=Z$237)*('Synthèse pointages'!$C$1:$C$29774=$D180)*('Synthèse pointages'!$K$1:$K$29774)))</f>
        <v/>
      </c>
      <c r="AA180" s="9" t="str">
        <f>IF($D$2&lt;&gt;"DVSTRS","",SUMPRODUCT(('Synthèse pointages'!$A$1:$A$29774&gt;=$D$9)*('Synthèse pointages'!$A$1:$A$29774&lt;=$D$23)*('Synthèse pointages'!$B$1:$B$29774=AA$237)*('Synthèse pointages'!$C$1:$C$29774=$D180)*('Synthèse pointages'!$K$1:$K$29774)))</f>
        <v/>
      </c>
      <c r="AB180" s="63"/>
    </row>
    <row r="181" spans="2:28" ht="15" hidden="1" outlineLevel="1" thickBot="1" x14ac:dyDescent="0.35">
      <c r="B181" s="58"/>
      <c r="C181" s="10" t="s">
        <v>20</v>
      </c>
      <c r="D181" s="14" t="s">
        <v>95</v>
      </c>
      <c r="E181" s="17" t="e">
        <f t="array" ref="E181">SUMPRODUCT(('Synthèse pointages'!$A$1:$A$29774&gt;=$D$9)*('Synthèse pointages'!$A$1:$A$29774&lt;=$D$23)*('Synthèse pointages'!$C$1:$C$29774=$D181)*('Synthèse pointages'!$K$1:$K$29774))</f>
        <v>#VALUE!</v>
      </c>
      <c r="F181" s="62"/>
      <c r="G181" s="22" t="str">
        <f>IF($D$2&lt;&gt;"DVSTRS","",SUMPRODUCT(('Synthèse pointages'!$A$1:$A$29774&gt;=$D$9)*('Synthèse pointages'!$A$1:$A$29774&lt;=$D$23)*('Synthèse pointages'!$B$1:$B$29774=G$237)*('Synthèse pointages'!$C$1:$C$29774=$D181)*('Synthèse pointages'!$K$1:$K$29774)))</f>
        <v/>
      </c>
      <c r="H181" s="23" t="str">
        <f>IF($D$2&lt;&gt;"DVSTRS","",SUMPRODUCT(('Synthèse pointages'!$A$1:$A$29774&gt;=$D$9)*('Synthèse pointages'!$A$1:$A$29774&lt;=$D$23)*('Synthèse pointages'!$B$1:$B$29774=H$237)*('Synthèse pointages'!$C$1:$C$29774=$D181)*('Synthèse pointages'!$K$1:$K$29774)))</f>
        <v/>
      </c>
      <c r="I181" s="23" t="str">
        <f>IF($D$2&lt;&gt;"DVSTRS","",SUMPRODUCT(('Synthèse pointages'!$A$1:$A$29774&gt;=$D$9)*('Synthèse pointages'!$A$1:$A$29774&lt;=$D$23)*('Synthèse pointages'!$B$1:$B$29774=I$237)*('Synthèse pointages'!$C$1:$C$29774=$D181)*('Synthèse pointages'!$K$1:$K$29774)))</f>
        <v/>
      </c>
      <c r="J181" s="23" t="str">
        <f>IF($D$2&lt;&gt;"DVSTRS","",SUMPRODUCT(('Synthèse pointages'!$A$1:$A$29774&gt;=$D$9)*('Synthèse pointages'!$A$1:$A$29774&lt;=$D$23)*('Synthèse pointages'!$B$1:$B$29774=J$237)*('Synthèse pointages'!$C$1:$C$29774=$D181)*('Synthèse pointages'!$K$1:$K$29774)))</f>
        <v/>
      </c>
      <c r="K181" s="23" t="str">
        <f>IF($D$2&lt;&gt;"DVSTRS","",SUMPRODUCT(('Synthèse pointages'!$A$1:$A$29774&gt;=$D$9)*('Synthèse pointages'!$A$1:$A$29774&lt;=$D$23)*('Synthèse pointages'!$B$1:$B$29774=K$237)*('Synthèse pointages'!$C$1:$C$29774=$D181)*('Synthèse pointages'!$K$1:$K$29774)))</f>
        <v/>
      </c>
      <c r="L181" s="23" t="str">
        <f>IF($D$2&lt;&gt;"DVSTRS","",SUMPRODUCT(('Synthèse pointages'!$A$1:$A$29774&gt;=$D$9)*('Synthèse pointages'!$A$1:$A$29774&lt;=$D$23)*('Synthèse pointages'!$B$1:$B$29774=L$237)*('Synthèse pointages'!$C$1:$C$29774=$D181)*('Synthèse pointages'!$K$1:$K$29774)))</f>
        <v/>
      </c>
      <c r="M181" s="23" t="str">
        <f>IF($D$2&lt;&gt;"DVSTRS","",SUMPRODUCT(('Synthèse pointages'!$A$1:$A$29774&gt;=$D$9)*('Synthèse pointages'!$A$1:$A$29774&lt;=$D$23)*('Synthèse pointages'!$B$1:$B$29774=M$237)*('Synthèse pointages'!$C$1:$C$29774=$D181)*('Synthèse pointages'!$K$1:$K$29774)))</f>
        <v/>
      </c>
      <c r="N181" s="23" t="str">
        <f>IF($D$2&lt;&gt;"DVSTRS","",SUMPRODUCT(('Synthèse pointages'!$A$1:$A$29774&gt;=$D$9)*('Synthèse pointages'!$A$1:$A$29774&lt;=$D$23)*('Synthèse pointages'!$B$1:$B$29774=N$237)*('Synthèse pointages'!$C$1:$C$29774=$D181)*('Synthèse pointages'!$K$1:$K$29774)))</f>
        <v/>
      </c>
      <c r="O181" s="23" t="str">
        <f>IF($D$2&lt;&gt;"DVSTRS","",SUMPRODUCT(('Synthèse pointages'!$A$1:$A$29774&gt;=$D$9)*('Synthèse pointages'!$A$1:$A$29774&lt;=$D$23)*('Synthèse pointages'!$B$1:$B$29774=O$237)*('Synthèse pointages'!$C$1:$C$29774=$D181)*('Synthèse pointages'!$K$1:$K$29774)))</f>
        <v/>
      </c>
      <c r="P181" s="23" t="str">
        <f>IF($D$2&lt;&gt;"DVSTRS","",SUMPRODUCT(('Synthèse pointages'!$A$1:$A$29774&gt;=$D$9)*('Synthèse pointages'!$A$1:$A$29774&lt;=$D$23)*('Synthèse pointages'!$B$1:$B$29774=P$237)*('Synthèse pointages'!$C$1:$C$29774=$D181)*('Synthèse pointages'!$K$1:$K$29774)))</f>
        <v/>
      </c>
      <c r="Q181" s="23" t="str">
        <f>IF($D$2&lt;&gt;"DVSTRS","",SUMPRODUCT(('Synthèse pointages'!$A$1:$A$29774&gt;=$D$9)*('Synthèse pointages'!$A$1:$A$29774&lt;=$D$23)*('Synthèse pointages'!$B$1:$B$29774=Q$237)*('Synthèse pointages'!$C$1:$C$29774=$D181)*('Synthèse pointages'!$K$1:$K$29774)))</f>
        <v/>
      </c>
      <c r="R181" s="23" t="str">
        <f>IF($D$2&lt;&gt;"DVSTRS","",SUMPRODUCT(('Synthèse pointages'!$A$1:$A$29774&gt;=$D$9)*('Synthèse pointages'!$A$1:$A$29774&lt;=$D$23)*('Synthèse pointages'!$B$1:$B$29774=R$237)*('Synthèse pointages'!$C$1:$C$29774=$D181)*('Synthèse pointages'!$K$1:$K$29774)))</f>
        <v/>
      </c>
      <c r="S181" s="23" t="str">
        <f>IF($D$2&lt;&gt;"DVSTRS","",SUMPRODUCT(('Synthèse pointages'!$A$1:$A$29774&gt;=$D$9)*('Synthèse pointages'!$A$1:$A$29774&lt;=$D$23)*('Synthèse pointages'!$B$1:$B$29774=S$237)*('Synthèse pointages'!$C$1:$C$29774=$D181)*('Synthèse pointages'!$K$1:$K$29774)))</f>
        <v/>
      </c>
      <c r="T181" s="23" t="str">
        <f>IF($D$2&lt;&gt;"DVSTRS","",SUMPRODUCT(('Synthèse pointages'!$A$1:$A$29774&gt;=$D$9)*('Synthèse pointages'!$A$1:$A$29774&lt;=$D$23)*('Synthèse pointages'!$B$1:$B$29774=T$237)*('Synthèse pointages'!$C$1:$C$29774=$D181)*('Synthèse pointages'!$K$1:$K$29774)))</f>
        <v/>
      </c>
      <c r="U181" s="23" t="str">
        <f>IF($D$2&lt;&gt;"DVSTRS","",SUMPRODUCT(('Synthèse pointages'!$A$1:$A$29774&gt;=$D$9)*('Synthèse pointages'!$A$1:$A$29774&lt;=$D$23)*('Synthèse pointages'!$B$1:$B$29774=U$237)*('Synthèse pointages'!$C$1:$C$29774=$D181)*('Synthèse pointages'!$K$1:$K$29774)))</f>
        <v/>
      </c>
      <c r="V181" s="23" t="str">
        <f>IF($D$2&lt;&gt;"DVSTRS","",SUMPRODUCT(('Synthèse pointages'!$A$1:$A$29774&gt;=$D$9)*('Synthèse pointages'!$A$1:$A$29774&lt;=$D$23)*('Synthèse pointages'!$B$1:$B$29774=V$237)*('Synthèse pointages'!$C$1:$C$29774=$D181)*('Synthèse pointages'!$K$1:$K$29774)))</f>
        <v/>
      </c>
      <c r="W181" s="23" t="str">
        <f>IF($D$2&lt;&gt;"DVSTRS","",SUMPRODUCT(('Synthèse pointages'!$A$1:$A$29774&gt;=$D$9)*('Synthèse pointages'!$A$1:$A$29774&lt;=$D$23)*('Synthèse pointages'!$B$1:$B$29774=W$237)*('Synthèse pointages'!$C$1:$C$29774=$D181)*('Synthèse pointages'!$K$1:$K$29774)))</f>
        <v/>
      </c>
      <c r="X181" s="23" t="str">
        <f>IF($D$2&lt;&gt;"DVSTRS","",SUMPRODUCT(('Synthèse pointages'!$A$1:$A$29774&gt;=$D$9)*('Synthèse pointages'!$A$1:$A$29774&lt;=$D$23)*('Synthèse pointages'!$B$1:$B$29774=X$237)*('Synthèse pointages'!$C$1:$C$29774=$D181)*('Synthèse pointages'!$K$1:$K$29774)))</f>
        <v/>
      </c>
      <c r="Y181" s="23" t="str">
        <f>IF($D$2&lt;&gt;"DVSTRS","",SUMPRODUCT(('Synthèse pointages'!$A$1:$A$29774&gt;=$D$9)*('Synthèse pointages'!$A$1:$A$29774&lt;=$D$23)*('Synthèse pointages'!$B$1:$B$29774=Y$237)*('Synthèse pointages'!$C$1:$C$29774=$D181)*('Synthèse pointages'!$K$1:$K$29774)))</f>
        <v/>
      </c>
      <c r="Z181" s="23" t="str">
        <f>IF($D$2&lt;&gt;"DVSTRS","",SUMPRODUCT(('Synthèse pointages'!$A$1:$A$29774&gt;=$D$9)*('Synthèse pointages'!$A$1:$A$29774&lt;=$D$23)*('Synthèse pointages'!$B$1:$B$29774=Z$237)*('Synthèse pointages'!$C$1:$C$29774=$D181)*('Synthèse pointages'!$K$1:$K$29774)))</f>
        <v/>
      </c>
      <c r="AA181" s="12" t="str">
        <f>IF($D$2&lt;&gt;"DVSTRS","",SUMPRODUCT(('Synthèse pointages'!$A$1:$A$29774&gt;=$D$9)*('Synthèse pointages'!$A$1:$A$29774&lt;=$D$23)*('Synthèse pointages'!$B$1:$B$29774=AA$237)*('Synthèse pointages'!$C$1:$C$29774=$D181)*('Synthèse pointages'!$K$1:$K$29774)))</f>
        <v/>
      </c>
      <c r="AB181" s="63"/>
    </row>
    <row r="182" spans="2:28" ht="15.6" hidden="1" outlineLevel="1" thickTop="1" thickBot="1" x14ac:dyDescent="0.35">
      <c r="B182" s="58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  <c r="AA182" s="62"/>
      <c r="AB182" s="63"/>
    </row>
    <row r="183" spans="2:28" ht="15.6" hidden="1" outlineLevel="1" thickTop="1" thickBot="1" x14ac:dyDescent="0.35">
      <c r="B183" s="58"/>
      <c r="C183" s="36" t="s">
        <v>125</v>
      </c>
      <c r="D183" s="37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  <c r="AA183" s="62"/>
      <c r="AB183" s="63"/>
    </row>
    <row r="184" spans="2:28" ht="15" hidden="1" outlineLevel="1" thickTop="1" x14ac:dyDescent="0.3">
      <c r="B184" s="58"/>
      <c r="C184" s="32" t="s">
        <v>15</v>
      </c>
      <c r="D184" s="4" t="s">
        <v>56</v>
      </c>
      <c r="E184" s="15" t="e">
        <f t="array" ref="E184">SUMPRODUCT(('Synthèse pointages'!$A$1:$A$29774&gt;=$D$9)*('Synthèse pointages'!$A$1:$A$29774&lt;=$D$23)*('Synthèse pointages'!$C$1:$C$29774=$D184)*('Synthèse pointages'!$K$1:$K$29774))</f>
        <v>#VALUE!</v>
      </c>
      <c r="F184" s="62"/>
      <c r="G184" s="26" t="str">
        <f>IF($D$2&lt;&gt;"DVSTRS","",SUMPRODUCT(('Synthèse pointages'!$A$1:$A$29774&gt;=$D$9)*('Synthèse pointages'!$A$1:$A$29774&lt;=$D$23)*('Synthèse pointages'!$B$1:$B$29774=G$237)*('Synthèse pointages'!$C$1:$C$29774=$D184)*('Synthèse pointages'!$K$1:$K$29774)))</f>
        <v/>
      </c>
      <c r="H184" s="6" t="str">
        <f>IF($D$2&lt;&gt;"DVSTRS","",SUMPRODUCT(('Synthèse pointages'!$A$1:$A$29774&gt;=$D$9)*('Synthèse pointages'!$A$1:$A$29774&lt;=$D$23)*('Synthèse pointages'!$B$1:$B$29774=H$237)*('Synthèse pointages'!$C$1:$C$29774=$D184)*('Synthèse pointages'!$K$1:$K$29774)))</f>
        <v/>
      </c>
      <c r="I184" s="6" t="str">
        <f>IF($D$2&lt;&gt;"DVSTRS","",SUMPRODUCT(('Synthèse pointages'!$A$1:$A$29774&gt;=$D$9)*('Synthèse pointages'!$A$1:$A$29774&lt;=$D$23)*('Synthèse pointages'!$B$1:$B$29774=I$237)*('Synthèse pointages'!$C$1:$C$29774=$D184)*('Synthèse pointages'!$K$1:$K$29774)))</f>
        <v/>
      </c>
      <c r="J184" s="6" t="str">
        <f>IF($D$2&lt;&gt;"DVSTRS","",SUMPRODUCT(('Synthèse pointages'!$A$1:$A$29774&gt;=$D$9)*('Synthèse pointages'!$A$1:$A$29774&lt;=$D$23)*('Synthèse pointages'!$B$1:$B$29774=J$237)*('Synthèse pointages'!$C$1:$C$29774=$D184)*('Synthèse pointages'!$K$1:$K$29774)))</f>
        <v/>
      </c>
      <c r="K184" s="6" t="str">
        <f>IF($D$2&lt;&gt;"DVSTRS","",SUMPRODUCT(('Synthèse pointages'!$A$1:$A$29774&gt;=$D$9)*('Synthèse pointages'!$A$1:$A$29774&lt;=$D$23)*('Synthèse pointages'!$B$1:$B$29774=K$237)*('Synthèse pointages'!$C$1:$C$29774=$D184)*('Synthèse pointages'!$K$1:$K$29774)))</f>
        <v/>
      </c>
      <c r="L184" s="6" t="str">
        <f>IF($D$2&lt;&gt;"DVSTRS","",SUMPRODUCT(('Synthèse pointages'!$A$1:$A$29774&gt;=$D$9)*('Synthèse pointages'!$A$1:$A$29774&lt;=$D$23)*('Synthèse pointages'!$B$1:$B$29774=L$237)*('Synthèse pointages'!$C$1:$C$29774=$D184)*('Synthèse pointages'!$K$1:$K$29774)))</f>
        <v/>
      </c>
      <c r="M184" s="6" t="str">
        <f>IF($D$2&lt;&gt;"DVSTRS","",SUMPRODUCT(('Synthèse pointages'!$A$1:$A$29774&gt;=$D$9)*('Synthèse pointages'!$A$1:$A$29774&lt;=$D$23)*('Synthèse pointages'!$B$1:$B$29774=M$237)*('Synthèse pointages'!$C$1:$C$29774=$D184)*('Synthèse pointages'!$K$1:$K$29774)))</f>
        <v/>
      </c>
      <c r="N184" s="6" t="str">
        <f>IF($D$2&lt;&gt;"DVSTRS","",SUMPRODUCT(('Synthèse pointages'!$A$1:$A$29774&gt;=$D$9)*('Synthèse pointages'!$A$1:$A$29774&lt;=$D$23)*('Synthèse pointages'!$B$1:$B$29774=N$237)*('Synthèse pointages'!$C$1:$C$29774=$D184)*('Synthèse pointages'!$K$1:$K$29774)))</f>
        <v/>
      </c>
      <c r="O184" s="6" t="str">
        <f>IF($D$2&lt;&gt;"DVSTRS","",SUMPRODUCT(('Synthèse pointages'!$A$1:$A$29774&gt;=$D$9)*('Synthèse pointages'!$A$1:$A$29774&lt;=$D$23)*('Synthèse pointages'!$B$1:$B$29774=O$237)*('Synthèse pointages'!$C$1:$C$29774=$D184)*('Synthèse pointages'!$K$1:$K$29774)))</f>
        <v/>
      </c>
      <c r="P184" s="6" t="str">
        <f>IF($D$2&lt;&gt;"DVSTRS","",SUMPRODUCT(('Synthèse pointages'!$A$1:$A$29774&gt;=$D$9)*('Synthèse pointages'!$A$1:$A$29774&lt;=$D$23)*('Synthèse pointages'!$B$1:$B$29774=P$237)*('Synthèse pointages'!$C$1:$C$29774=$D184)*('Synthèse pointages'!$K$1:$K$29774)))</f>
        <v/>
      </c>
      <c r="Q184" s="6" t="str">
        <f>IF($D$2&lt;&gt;"DVSTRS","",SUMPRODUCT(('Synthèse pointages'!$A$1:$A$29774&gt;=$D$9)*('Synthèse pointages'!$A$1:$A$29774&lt;=$D$23)*('Synthèse pointages'!$B$1:$B$29774=Q$237)*('Synthèse pointages'!$C$1:$C$29774=$D184)*('Synthèse pointages'!$K$1:$K$29774)))</f>
        <v/>
      </c>
      <c r="R184" s="6" t="str">
        <f>IF($D$2&lt;&gt;"DVSTRS","",SUMPRODUCT(('Synthèse pointages'!$A$1:$A$29774&gt;=$D$9)*('Synthèse pointages'!$A$1:$A$29774&lt;=$D$23)*('Synthèse pointages'!$B$1:$B$29774=R$237)*('Synthèse pointages'!$C$1:$C$29774=$D184)*('Synthèse pointages'!$K$1:$K$29774)))</f>
        <v/>
      </c>
      <c r="S184" s="6" t="str">
        <f>IF($D$2&lt;&gt;"DVSTRS","",SUMPRODUCT(('Synthèse pointages'!$A$1:$A$29774&gt;=$D$9)*('Synthèse pointages'!$A$1:$A$29774&lt;=$D$23)*('Synthèse pointages'!$B$1:$B$29774=S$237)*('Synthèse pointages'!$C$1:$C$29774=$D184)*('Synthèse pointages'!$K$1:$K$29774)))</f>
        <v/>
      </c>
      <c r="T184" s="6" t="str">
        <f>IF($D$2&lt;&gt;"DVSTRS","",SUMPRODUCT(('Synthèse pointages'!$A$1:$A$29774&gt;=$D$9)*('Synthèse pointages'!$A$1:$A$29774&lt;=$D$23)*('Synthèse pointages'!$B$1:$B$29774=T$237)*('Synthèse pointages'!$C$1:$C$29774=$D184)*('Synthèse pointages'!$K$1:$K$29774)))</f>
        <v/>
      </c>
      <c r="U184" s="6" t="str">
        <f>IF($D$2&lt;&gt;"DVSTRS","",SUMPRODUCT(('Synthèse pointages'!$A$1:$A$29774&gt;=$D$9)*('Synthèse pointages'!$A$1:$A$29774&lt;=$D$23)*('Synthèse pointages'!$B$1:$B$29774=U$237)*('Synthèse pointages'!$C$1:$C$29774=$D184)*('Synthèse pointages'!$K$1:$K$29774)))</f>
        <v/>
      </c>
      <c r="V184" s="6" t="str">
        <f>IF($D$2&lt;&gt;"DVSTRS","",SUMPRODUCT(('Synthèse pointages'!$A$1:$A$29774&gt;=$D$9)*('Synthèse pointages'!$A$1:$A$29774&lt;=$D$23)*('Synthèse pointages'!$B$1:$B$29774=V$237)*('Synthèse pointages'!$C$1:$C$29774=$D184)*('Synthèse pointages'!$K$1:$K$29774)))</f>
        <v/>
      </c>
      <c r="W184" s="6" t="str">
        <f>IF($D$2&lt;&gt;"DVSTRS","",SUMPRODUCT(('Synthèse pointages'!$A$1:$A$29774&gt;=$D$9)*('Synthèse pointages'!$A$1:$A$29774&lt;=$D$23)*('Synthèse pointages'!$B$1:$B$29774=W$237)*('Synthèse pointages'!$C$1:$C$29774=$D184)*('Synthèse pointages'!$K$1:$K$29774)))</f>
        <v/>
      </c>
      <c r="X184" s="6" t="str">
        <f>IF($D$2&lt;&gt;"DVSTRS","",SUMPRODUCT(('Synthèse pointages'!$A$1:$A$29774&gt;=$D$9)*('Synthèse pointages'!$A$1:$A$29774&lt;=$D$23)*('Synthèse pointages'!$B$1:$B$29774=X$237)*('Synthèse pointages'!$C$1:$C$29774=$D184)*('Synthèse pointages'!$K$1:$K$29774)))</f>
        <v/>
      </c>
      <c r="Y184" s="6" t="str">
        <f>IF($D$2&lt;&gt;"DVSTRS","",SUMPRODUCT(('Synthèse pointages'!$A$1:$A$29774&gt;=$D$9)*('Synthèse pointages'!$A$1:$A$29774&lt;=$D$23)*('Synthèse pointages'!$B$1:$B$29774=Y$237)*('Synthèse pointages'!$C$1:$C$29774=$D184)*('Synthèse pointages'!$K$1:$K$29774)))</f>
        <v/>
      </c>
      <c r="Z184" s="6" t="str">
        <f>IF($D$2&lt;&gt;"DVSTRS","",SUMPRODUCT(('Synthèse pointages'!$A$1:$A$29774&gt;=$D$9)*('Synthèse pointages'!$A$1:$A$29774&lt;=$D$23)*('Synthèse pointages'!$B$1:$B$29774=Z$237)*('Synthèse pointages'!$C$1:$C$29774=$D184)*('Synthèse pointages'!$K$1:$K$29774)))</f>
        <v/>
      </c>
      <c r="AA184" s="7" t="str">
        <f>IF($D$2&lt;&gt;"DVSTRS","",SUMPRODUCT(('Synthèse pointages'!$A$1:$A$29774&gt;=$D$9)*('Synthèse pointages'!$A$1:$A$29774&lt;=$D$23)*('Synthèse pointages'!$B$1:$B$29774=AA$237)*('Synthèse pointages'!$C$1:$C$29774=$D184)*('Synthèse pointages'!$K$1:$K$29774)))</f>
        <v/>
      </c>
      <c r="AB184" s="63"/>
    </row>
    <row r="185" spans="2:28" hidden="1" outlineLevel="1" x14ac:dyDescent="0.3">
      <c r="B185" s="58"/>
      <c r="C185" s="32" t="s">
        <v>16</v>
      </c>
      <c r="D185" s="4" t="s">
        <v>57</v>
      </c>
      <c r="E185" s="16" t="e">
        <f t="array" ref="E185">SUMPRODUCT(('Synthèse pointages'!$A$1:$A$29774&gt;=$D$9)*('Synthèse pointages'!$A$1:$A$29774&lt;=$D$23)*('Synthèse pointages'!$C$1:$C$29774=$D185)*('Synthèse pointages'!$K$1:$K$29774))</f>
        <v>#VALUE!</v>
      </c>
      <c r="F185" s="62"/>
      <c r="G185" s="21" t="str">
        <f>IF($D$2&lt;&gt;"DVSTRS","",SUMPRODUCT(('Synthèse pointages'!$A$1:$A$29774&gt;=$D$9)*('Synthèse pointages'!$A$1:$A$29774&lt;=$D$23)*('Synthèse pointages'!$B$1:$B$29774=G$237)*('Synthèse pointages'!$C$1:$C$29774=$D185)*('Synthèse pointages'!$K$1:$K$29774)))</f>
        <v/>
      </c>
      <c r="H185" s="2" t="str">
        <f>IF($D$2&lt;&gt;"DVSTRS","",SUMPRODUCT(('Synthèse pointages'!$A$1:$A$29774&gt;=$D$9)*('Synthèse pointages'!$A$1:$A$29774&lt;=$D$23)*('Synthèse pointages'!$B$1:$B$29774=H$237)*('Synthèse pointages'!$C$1:$C$29774=$D185)*('Synthèse pointages'!$K$1:$K$29774)))</f>
        <v/>
      </c>
      <c r="I185" s="2" t="str">
        <f>IF($D$2&lt;&gt;"DVSTRS","",SUMPRODUCT(('Synthèse pointages'!$A$1:$A$29774&gt;=$D$9)*('Synthèse pointages'!$A$1:$A$29774&lt;=$D$23)*('Synthèse pointages'!$B$1:$B$29774=I$237)*('Synthèse pointages'!$C$1:$C$29774=$D185)*('Synthèse pointages'!$K$1:$K$29774)))</f>
        <v/>
      </c>
      <c r="J185" s="2" t="str">
        <f>IF($D$2&lt;&gt;"DVSTRS","",SUMPRODUCT(('Synthèse pointages'!$A$1:$A$29774&gt;=$D$9)*('Synthèse pointages'!$A$1:$A$29774&lt;=$D$23)*('Synthèse pointages'!$B$1:$B$29774=J$237)*('Synthèse pointages'!$C$1:$C$29774=$D185)*('Synthèse pointages'!$K$1:$K$29774)))</f>
        <v/>
      </c>
      <c r="K185" s="2" t="str">
        <f>IF($D$2&lt;&gt;"DVSTRS","",SUMPRODUCT(('Synthèse pointages'!$A$1:$A$29774&gt;=$D$9)*('Synthèse pointages'!$A$1:$A$29774&lt;=$D$23)*('Synthèse pointages'!$B$1:$B$29774=K$237)*('Synthèse pointages'!$C$1:$C$29774=$D185)*('Synthèse pointages'!$K$1:$K$29774)))</f>
        <v/>
      </c>
      <c r="L185" s="2" t="str">
        <f>IF($D$2&lt;&gt;"DVSTRS","",SUMPRODUCT(('Synthèse pointages'!$A$1:$A$29774&gt;=$D$9)*('Synthèse pointages'!$A$1:$A$29774&lt;=$D$23)*('Synthèse pointages'!$B$1:$B$29774=L$237)*('Synthèse pointages'!$C$1:$C$29774=$D185)*('Synthèse pointages'!$K$1:$K$29774)))</f>
        <v/>
      </c>
      <c r="M185" s="2" t="str">
        <f>IF($D$2&lt;&gt;"DVSTRS","",SUMPRODUCT(('Synthèse pointages'!$A$1:$A$29774&gt;=$D$9)*('Synthèse pointages'!$A$1:$A$29774&lt;=$D$23)*('Synthèse pointages'!$B$1:$B$29774=M$237)*('Synthèse pointages'!$C$1:$C$29774=$D185)*('Synthèse pointages'!$K$1:$K$29774)))</f>
        <v/>
      </c>
      <c r="N185" s="2" t="str">
        <f>IF($D$2&lt;&gt;"DVSTRS","",SUMPRODUCT(('Synthèse pointages'!$A$1:$A$29774&gt;=$D$9)*('Synthèse pointages'!$A$1:$A$29774&lt;=$D$23)*('Synthèse pointages'!$B$1:$B$29774=N$237)*('Synthèse pointages'!$C$1:$C$29774=$D185)*('Synthèse pointages'!$K$1:$K$29774)))</f>
        <v/>
      </c>
      <c r="O185" s="2" t="str">
        <f>IF($D$2&lt;&gt;"DVSTRS","",SUMPRODUCT(('Synthèse pointages'!$A$1:$A$29774&gt;=$D$9)*('Synthèse pointages'!$A$1:$A$29774&lt;=$D$23)*('Synthèse pointages'!$B$1:$B$29774=O$237)*('Synthèse pointages'!$C$1:$C$29774=$D185)*('Synthèse pointages'!$K$1:$K$29774)))</f>
        <v/>
      </c>
      <c r="P185" s="2" t="str">
        <f>IF($D$2&lt;&gt;"DVSTRS","",SUMPRODUCT(('Synthèse pointages'!$A$1:$A$29774&gt;=$D$9)*('Synthèse pointages'!$A$1:$A$29774&lt;=$D$23)*('Synthèse pointages'!$B$1:$B$29774=P$237)*('Synthèse pointages'!$C$1:$C$29774=$D185)*('Synthèse pointages'!$K$1:$K$29774)))</f>
        <v/>
      </c>
      <c r="Q185" s="2" t="str">
        <f>IF($D$2&lt;&gt;"DVSTRS","",SUMPRODUCT(('Synthèse pointages'!$A$1:$A$29774&gt;=$D$9)*('Synthèse pointages'!$A$1:$A$29774&lt;=$D$23)*('Synthèse pointages'!$B$1:$B$29774=Q$237)*('Synthèse pointages'!$C$1:$C$29774=$D185)*('Synthèse pointages'!$K$1:$K$29774)))</f>
        <v/>
      </c>
      <c r="R185" s="2" t="str">
        <f>IF($D$2&lt;&gt;"DVSTRS","",SUMPRODUCT(('Synthèse pointages'!$A$1:$A$29774&gt;=$D$9)*('Synthèse pointages'!$A$1:$A$29774&lt;=$D$23)*('Synthèse pointages'!$B$1:$B$29774=R$237)*('Synthèse pointages'!$C$1:$C$29774=$D185)*('Synthèse pointages'!$K$1:$K$29774)))</f>
        <v/>
      </c>
      <c r="S185" s="2" t="str">
        <f>IF($D$2&lt;&gt;"DVSTRS","",SUMPRODUCT(('Synthèse pointages'!$A$1:$A$29774&gt;=$D$9)*('Synthèse pointages'!$A$1:$A$29774&lt;=$D$23)*('Synthèse pointages'!$B$1:$B$29774=S$237)*('Synthèse pointages'!$C$1:$C$29774=$D185)*('Synthèse pointages'!$K$1:$K$29774)))</f>
        <v/>
      </c>
      <c r="T185" s="2" t="str">
        <f>IF($D$2&lt;&gt;"DVSTRS","",SUMPRODUCT(('Synthèse pointages'!$A$1:$A$29774&gt;=$D$9)*('Synthèse pointages'!$A$1:$A$29774&lt;=$D$23)*('Synthèse pointages'!$B$1:$B$29774=T$237)*('Synthèse pointages'!$C$1:$C$29774=$D185)*('Synthèse pointages'!$K$1:$K$29774)))</f>
        <v/>
      </c>
      <c r="U185" s="2" t="str">
        <f>IF($D$2&lt;&gt;"DVSTRS","",SUMPRODUCT(('Synthèse pointages'!$A$1:$A$29774&gt;=$D$9)*('Synthèse pointages'!$A$1:$A$29774&lt;=$D$23)*('Synthèse pointages'!$B$1:$B$29774=U$237)*('Synthèse pointages'!$C$1:$C$29774=$D185)*('Synthèse pointages'!$K$1:$K$29774)))</f>
        <v/>
      </c>
      <c r="V185" s="2" t="str">
        <f>IF($D$2&lt;&gt;"DVSTRS","",SUMPRODUCT(('Synthèse pointages'!$A$1:$A$29774&gt;=$D$9)*('Synthèse pointages'!$A$1:$A$29774&lt;=$D$23)*('Synthèse pointages'!$B$1:$B$29774=V$237)*('Synthèse pointages'!$C$1:$C$29774=$D185)*('Synthèse pointages'!$K$1:$K$29774)))</f>
        <v/>
      </c>
      <c r="W185" s="2" t="str">
        <f>IF($D$2&lt;&gt;"DVSTRS","",SUMPRODUCT(('Synthèse pointages'!$A$1:$A$29774&gt;=$D$9)*('Synthèse pointages'!$A$1:$A$29774&lt;=$D$23)*('Synthèse pointages'!$B$1:$B$29774=W$237)*('Synthèse pointages'!$C$1:$C$29774=$D185)*('Synthèse pointages'!$K$1:$K$29774)))</f>
        <v/>
      </c>
      <c r="X185" s="2" t="str">
        <f>IF($D$2&lt;&gt;"DVSTRS","",SUMPRODUCT(('Synthèse pointages'!$A$1:$A$29774&gt;=$D$9)*('Synthèse pointages'!$A$1:$A$29774&lt;=$D$23)*('Synthèse pointages'!$B$1:$B$29774=X$237)*('Synthèse pointages'!$C$1:$C$29774=$D185)*('Synthèse pointages'!$K$1:$K$29774)))</f>
        <v/>
      </c>
      <c r="Y185" s="2" t="str">
        <f>IF($D$2&lt;&gt;"DVSTRS","",SUMPRODUCT(('Synthèse pointages'!$A$1:$A$29774&gt;=$D$9)*('Synthèse pointages'!$A$1:$A$29774&lt;=$D$23)*('Synthèse pointages'!$B$1:$B$29774=Y$237)*('Synthèse pointages'!$C$1:$C$29774=$D185)*('Synthèse pointages'!$K$1:$K$29774)))</f>
        <v/>
      </c>
      <c r="Z185" s="2" t="str">
        <f>IF($D$2&lt;&gt;"DVSTRS","",SUMPRODUCT(('Synthèse pointages'!$A$1:$A$29774&gt;=$D$9)*('Synthèse pointages'!$A$1:$A$29774&lt;=$D$23)*('Synthèse pointages'!$B$1:$B$29774=Z$237)*('Synthèse pointages'!$C$1:$C$29774=$D185)*('Synthèse pointages'!$K$1:$K$29774)))</f>
        <v/>
      </c>
      <c r="AA185" s="9" t="str">
        <f>IF($D$2&lt;&gt;"DVSTRS","",SUMPRODUCT(('Synthèse pointages'!$A$1:$A$29774&gt;=$D$9)*('Synthèse pointages'!$A$1:$A$29774&lt;=$D$23)*('Synthèse pointages'!$B$1:$B$29774=AA$237)*('Synthèse pointages'!$C$1:$C$29774=$D185)*('Synthèse pointages'!$K$1:$K$29774)))</f>
        <v/>
      </c>
      <c r="AB185" s="63"/>
    </row>
    <row r="186" spans="2:28" hidden="1" outlineLevel="1" x14ac:dyDescent="0.3">
      <c r="B186" s="58"/>
      <c r="C186" s="32" t="s">
        <v>1</v>
      </c>
      <c r="D186" s="4" t="s">
        <v>58</v>
      </c>
      <c r="E186" s="16" t="e">
        <f t="array" ref="E186">SUMPRODUCT(('Synthèse pointages'!$A$1:$A$29774&gt;=$D$9)*('Synthèse pointages'!$A$1:$A$29774&lt;=$D$23)*('Synthèse pointages'!$C$1:$C$29774=$D186)*('Synthèse pointages'!$K$1:$K$29774))</f>
        <v>#VALUE!</v>
      </c>
      <c r="F186" s="62"/>
      <c r="G186" s="21" t="str">
        <f>IF($D$2&lt;&gt;"DVSTRS","",SUMPRODUCT(('Synthèse pointages'!$A$1:$A$29774&gt;=$D$9)*('Synthèse pointages'!$A$1:$A$29774&lt;=$D$23)*('Synthèse pointages'!$B$1:$B$29774=G$237)*('Synthèse pointages'!$C$1:$C$29774=$D186)*('Synthèse pointages'!$K$1:$K$29774)))</f>
        <v/>
      </c>
      <c r="H186" s="2" t="str">
        <f>IF($D$2&lt;&gt;"DVSTRS","",SUMPRODUCT(('Synthèse pointages'!$A$1:$A$29774&gt;=$D$9)*('Synthèse pointages'!$A$1:$A$29774&lt;=$D$23)*('Synthèse pointages'!$B$1:$B$29774=H$237)*('Synthèse pointages'!$C$1:$C$29774=$D186)*('Synthèse pointages'!$K$1:$K$29774)))</f>
        <v/>
      </c>
      <c r="I186" s="2" t="str">
        <f>IF($D$2&lt;&gt;"DVSTRS","",SUMPRODUCT(('Synthèse pointages'!$A$1:$A$29774&gt;=$D$9)*('Synthèse pointages'!$A$1:$A$29774&lt;=$D$23)*('Synthèse pointages'!$B$1:$B$29774=I$237)*('Synthèse pointages'!$C$1:$C$29774=$D186)*('Synthèse pointages'!$K$1:$K$29774)))</f>
        <v/>
      </c>
      <c r="J186" s="2" t="str">
        <f>IF($D$2&lt;&gt;"DVSTRS","",SUMPRODUCT(('Synthèse pointages'!$A$1:$A$29774&gt;=$D$9)*('Synthèse pointages'!$A$1:$A$29774&lt;=$D$23)*('Synthèse pointages'!$B$1:$B$29774=J$237)*('Synthèse pointages'!$C$1:$C$29774=$D186)*('Synthèse pointages'!$K$1:$K$29774)))</f>
        <v/>
      </c>
      <c r="K186" s="2" t="str">
        <f>IF($D$2&lt;&gt;"DVSTRS","",SUMPRODUCT(('Synthèse pointages'!$A$1:$A$29774&gt;=$D$9)*('Synthèse pointages'!$A$1:$A$29774&lt;=$D$23)*('Synthèse pointages'!$B$1:$B$29774=K$237)*('Synthèse pointages'!$C$1:$C$29774=$D186)*('Synthèse pointages'!$K$1:$K$29774)))</f>
        <v/>
      </c>
      <c r="L186" s="2" t="str">
        <f>IF($D$2&lt;&gt;"DVSTRS","",SUMPRODUCT(('Synthèse pointages'!$A$1:$A$29774&gt;=$D$9)*('Synthèse pointages'!$A$1:$A$29774&lt;=$D$23)*('Synthèse pointages'!$B$1:$B$29774=L$237)*('Synthèse pointages'!$C$1:$C$29774=$D186)*('Synthèse pointages'!$K$1:$K$29774)))</f>
        <v/>
      </c>
      <c r="M186" s="2" t="str">
        <f>IF($D$2&lt;&gt;"DVSTRS","",SUMPRODUCT(('Synthèse pointages'!$A$1:$A$29774&gt;=$D$9)*('Synthèse pointages'!$A$1:$A$29774&lt;=$D$23)*('Synthèse pointages'!$B$1:$B$29774=M$237)*('Synthèse pointages'!$C$1:$C$29774=$D186)*('Synthèse pointages'!$K$1:$K$29774)))</f>
        <v/>
      </c>
      <c r="N186" s="2" t="str">
        <f>IF($D$2&lt;&gt;"DVSTRS","",SUMPRODUCT(('Synthèse pointages'!$A$1:$A$29774&gt;=$D$9)*('Synthèse pointages'!$A$1:$A$29774&lt;=$D$23)*('Synthèse pointages'!$B$1:$B$29774=N$237)*('Synthèse pointages'!$C$1:$C$29774=$D186)*('Synthèse pointages'!$K$1:$K$29774)))</f>
        <v/>
      </c>
      <c r="O186" s="2" t="str">
        <f>IF($D$2&lt;&gt;"DVSTRS","",SUMPRODUCT(('Synthèse pointages'!$A$1:$A$29774&gt;=$D$9)*('Synthèse pointages'!$A$1:$A$29774&lt;=$D$23)*('Synthèse pointages'!$B$1:$B$29774=O$237)*('Synthèse pointages'!$C$1:$C$29774=$D186)*('Synthèse pointages'!$K$1:$K$29774)))</f>
        <v/>
      </c>
      <c r="P186" s="2" t="str">
        <f>IF($D$2&lt;&gt;"DVSTRS","",SUMPRODUCT(('Synthèse pointages'!$A$1:$A$29774&gt;=$D$9)*('Synthèse pointages'!$A$1:$A$29774&lt;=$D$23)*('Synthèse pointages'!$B$1:$B$29774=P$237)*('Synthèse pointages'!$C$1:$C$29774=$D186)*('Synthèse pointages'!$K$1:$K$29774)))</f>
        <v/>
      </c>
      <c r="Q186" s="2" t="str">
        <f>IF($D$2&lt;&gt;"DVSTRS","",SUMPRODUCT(('Synthèse pointages'!$A$1:$A$29774&gt;=$D$9)*('Synthèse pointages'!$A$1:$A$29774&lt;=$D$23)*('Synthèse pointages'!$B$1:$B$29774=Q$237)*('Synthèse pointages'!$C$1:$C$29774=$D186)*('Synthèse pointages'!$K$1:$K$29774)))</f>
        <v/>
      </c>
      <c r="R186" s="2" t="str">
        <f>IF($D$2&lt;&gt;"DVSTRS","",SUMPRODUCT(('Synthèse pointages'!$A$1:$A$29774&gt;=$D$9)*('Synthèse pointages'!$A$1:$A$29774&lt;=$D$23)*('Synthèse pointages'!$B$1:$B$29774=R$237)*('Synthèse pointages'!$C$1:$C$29774=$D186)*('Synthèse pointages'!$K$1:$K$29774)))</f>
        <v/>
      </c>
      <c r="S186" s="2" t="str">
        <f>IF($D$2&lt;&gt;"DVSTRS","",SUMPRODUCT(('Synthèse pointages'!$A$1:$A$29774&gt;=$D$9)*('Synthèse pointages'!$A$1:$A$29774&lt;=$D$23)*('Synthèse pointages'!$B$1:$B$29774=S$237)*('Synthèse pointages'!$C$1:$C$29774=$D186)*('Synthèse pointages'!$K$1:$K$29774)))</f>
        <v/>
      </c>
      <c r="T186" s="2" t="str">
        <f>IF($D$2&lt;&gt;"DVSTRS","",SUMPRODUCT(('Synthèse pointages'!$A$1:$A$29774&gt;=$D$9)*('Synthèse pointages'!$A$1:$A$29774&lt;=$D$23)*('Synthèse pointages'!$B$1:$B$29774=T$237)*('Synthèse pointages'!$C$1:$C$29774=$D186)*('Synthèse pointages'!$K$1:$K$29774)))</f>
        <v/>
      </c>
      <c r="U186" s="2" t="str">
        <f>IF($D$2&lt;&gt;"DVSTRS","",SUMPRODUCT(('Synthèse pointages'!$A$1:$A$29774&gt;=$D$9)*('Synthèse pointages'!$A$1:$A$29774&lt;=$D$23)*('Synthèse pointages'!$B$1:$B$29774=U$237)*('Synthèse pointages'!$C$1:$C$29774=$D186)*('Synthèse pointages'!$K$1:$K$29774)))</f>
        <v/>
      </c>
      <c r="V186" s="2" t="str">
        <f>IF($D$2&lt;&gt;"DVSTRS","",SUMPRODUCT(('Synthèse pointages'!$A$1:$A$29774&gt;=$D$9)*('Synthèse pointages'!$A$1:$A$29774&lt;=$D$23)*('Synthèse pointages'!$B$1:$B$29774=V$237)*('Synthèse pointages'!$C$1:$C$29774=$D186)*('Synthèse pointages'!$K$1:$K$29774)))</f>
        <v/>
      </c>
      <c r="W186" s="2" t="str">
        <f>IF($D$2&lt;&gt;"DVSTRS","",SUMPRODUCT(('Synthèse pointages'!$A$1:$A$29774&gt;=$D$9)*('Synthèse pointages'!$A$1:$A$29774&lt;=$D$23)*('Synthèse pointages'!$B$1:$B$29774=W$237)*('Synthèse pointages'!$C$1:$C$29774=$D186)*('Synthèse pointages'!$K$1:$K$29774)))</f>
        <v/>
      </c>
      <c r="X186" s="2" t="str">
        <f>IF($D$2&lt;&gt;"DVSTRS","",SUMPRODUCT(('Synthèse pointages'!$A$1:$A$29774&gt;=$D$9)*('Synthèse pointages'!$A$1:$A$29774&lt;=$D$23)*('Synthèse pointages'!$B$1:$B$29774=X$237)*('Synthèse pointages'!$C$1:$C$29774=$D186)*('Synthèse pointages'!$K$1:$K$29774)))</f>
        <v/>
      </c>
      <c r="Y186" s="2" t="str">
        <f>IF($D$2&lt;&gt;"DVSTRS","",SUMPRODUCT(('Synthèse pointages'!$A$1:$A$29774&gt;=$D$9)*('Synthèse pointages'!$A$1:$A$29774&lt;=$D$23)*('Synthèse pointages'!$B$1:$B$29774=Y$237)*('Synthèse pointages'!$C$1:$C$29774=$D186)*('Synthèse pointages'!$K$1:$K$29774)))</f>
        <v/>
      </c>
      <c r="Z186" s="2" t="str">
        <f>IF($D$2&lt;&gt;"DVSTRS","",SUMPRODUCT(('Synthèse pointages'!$A$1:$A$29774&gt;=$D$9)*('Synthèse pointages'!$A$1:$A$29774&lt;=$D$23)*('Synthèse pointages'!$B$1:$B$29774=Z$237)*('Synthèse pointages'!$C$1:$C$29774=$D186)*('Synthèse pointages'!$K$1:$K$29774)))</f>
        <v/>
      </c>
      <c r="AA186" s="9" t="str">
        <f>IF($D$2&lt;&gt;"DVSTRS","",SUMPRODUCT(('Synthèse pointages'!$A$1:$A$29774&gt;=$D$9)*('Synthèse pointages'!$A$1:$A$29774&lt;=$D$23)*('Synthèse pointages'!$B$1:$B$29774=AA$237)*('Synthèse pointages'!$C$1:$C$29774=$D186)*('Synthèse pointages'!$K$1:$K$29774)))</f>
        <v/>
      </c>
      <c r="AB186" s="63"/>
    </row>
    <row r="187" spans="2:28" hidden="1" outlineLevel="1" x14ac:dyDescent="0.3">
      <c r="B187" s="58"/>
      <c r="C187" s="78" t="s">
        <v>3</v>
      </c>
      <c r="D187" s="79" t="s">
        <v>59</v>
      </c>
      <c r="E187" s="80" t="e">
        <f t="array" ref="E187">SUMPRODUCT(('Synthèse pointages'!$A$1:$A$29774&gt;=$D$9)*('Synthèse pointages'!$A$1:$A$29774&lt;=$D$23)*('Synthèse pointages'!$C$1:$C$29774=$D187)*('Synthèse pointages'!$K$1:$K$29774))</f>
        <v>#VALUE!</v>
      </c>
      <c r="F187" s="62"/>
      <c r="G187" s="81" t="str">
        <f>IF($D$2&lt;&gt;"DVSTRS","",SUMPRODUCT(('Synthèse pointages'!$A$1:$A$29774&gt;=$D$9)*('Synthèse pointages'!$A$1:$A$29774&lt;=$D$23)*('Synthèse pointages'!$B$1:$B$29774=G$237)*('Synthèse pointages'!$C$1:$C$29774=$D187)*('Synthèse pointages'!$K$1:$K$29774)))</f>
        <v/>
      </c>
      <c r="H187" s="82" t="str">
        <f>IF($D$2&lt;&gt;"DVSTRS","",SUMPRODUCT(('Synthèse pointages'!$A$1:$A$29774&gt;=$D$9)*('Synthèse pointages'!$A$1:$A$29774&lt;=$D$23)*('Synthèse pointages'!$B$1:$B$29774=H$237)*('Synthèse pointages'!$C$1:$C$29774=$D187)*('Synthèse pointages'!$K$1:$K$29774)))</f>
        <v/>
      </c>
      <c r="I187" s="82" t="str">
        <f>IF($D$2&lt;&gt;"DVSTRS","",SUMPRODUCT(('Synthèse pointages'!$A$1:$A$29774&gt;=$D$9)*('Synthèse pointages'!$A$1:$A$29774&lt;=$D$23)*('Synthèse pointages'!$B$1:$B$29774=I$237)*('Synthèse pointages'!$C$1:$C$29774=$D187)*('Synthèse pointages'!$K$1:$K$29774)))</f>
        <v/>
      </c>
      <c r="J187" s="82" t="str">
        <f>IF($D$2&lt;&gt;"DVSTRS","",SUMPRODUCT(('Synthèse pointages'!$A$1:$A$29774&gt;=$D$9)*('Synthèse pointages'!$A$1:$A$29774&lt;=$D$23)*('Synthèse pointages'!$B$1:$B$29774=J$237)*('Synthèse pointages'!$C$1:$C$29774=$D187)*('Synthèse pointages'!$K$1:$K$29774)))</f>
        <v/>
      </c>
      <c r="K187" s="82" t="str">
        <f>IF($D$2&lt;&gt;"DVSTRS","",SUMPRODUCT(('Synthèse pointages'!$A$1:$A$29774&gt;=$D$9)*('Synthèse pointages'!$A$1:$A$29774&lt;=$D$23)*('Synthèse pointages'!$B$1:$B$29774=K$237)*('Synthèse pointages'!$C$1:$C$29774=$D187)*('Synthèse pointages'!$K$1:$K$29774)))</f>
        <v/>
      </c>
      <c r="L187" s="82" t="str">
        <f>IF($D$2&lt;&gt;"DVSTRS","",SUMPRODUCT(('Synthèse pointages'!$A$1:$A$29774&gt;=$D$9)*('Synthèse pointages'!$A$1:$A$29774&lt;=$D$23)*('Synthèse pointages'!$B$1:$B$29774=L$237)*('Synthèse pointages'!$C$1:$C$29774=$D187)*('Synthèse pointages'!$K$1:$K$29774)))</f>
        <v/>
      </c>
      <c r="M187" s="82" t="str">
        <f>IF($D$2&lt;&gt;"DVSTRS","",SUMPRODUCT(('Synthèse pointages'!$A$1:$A$29774&gt;=$D$9)*('Synthèse pointages'!$A$1:$A$29774&lt;=$D$23)*('Synthèse pointages'!$B$1:$B$29774=M$237)*('Synthèse pointages'!$C$1:$C$29774=$D187)*('Synthèse pointages'!$K$1:$K$29774)))</f>
        <v/>
      </c>
      <c r="N187" s="82" t="str">
        <f>IF($D$2&lt;&gt;"DVSTRS","",SUMPRODUCT(('Synthèse pointages'!$A$1:$A$29774&gt;=$D$9)*('Synthèse pointages'!$A$1:$A$29774&lt;=$D$23)*('Synthèse pointages'!$B$1:$B$29774=N$237)*('Synthèse pointages'!$C$1:$C$29774=$D187)*('Synthèse pointages'!$K$1:$K$29774)))</f>
        <v/>
      </c>
      <c r="O187" s="82" t="str">
        <f>IF($D$2&lt;&gt;"DVSTRS","",SUMPRODUCT(('Synthèse pointages'!$A$1:$A$29774&gt;=$D$9)*('Synthèse pointages'!$A$1:$A$29774&lt;=$D$23)*('Synthèse pointages'!$B$1:$B$29774=O$237)*('Synthèse pointages'!$C$1:$C$29774=$D187)*('Synthèse pointages'!$K$1:$K$29774)))</f>
        <v/>
      </c>
      <c r="P187" s="82" t="str">
        <f>IF($D$2&lt;&gt;"DVSTRS","",SUMPRODUCT(('Synthèse pointages'!$A$1:$A$29774&gt;=$D$9)*('Synthèse pointages'!$A$1:$A$29774&lt;=$D$23)*('Synthèse pointages'!$B$1:$B$29774=P$237)*('Synthèse pointages'!$C$1:$C$29774=$D187)*('Synthèse pointages'!$K$1:$K$29774)))</f>
        <v/>
      </c>
      <c r="Q187" s="82" t="str">
        <f>IF($D$2&lt;&gt;"DVSTRS","",SUMPRODUCT(('Synthèse pointages'!$A$1:$A$29774&gt;=$D$9)*('Synthèse pointages'!$A$1:$A$29774&lt;=$D$23)*('Synthèse pointages'!$B$1:$B$29774=Q$237)*('Synthèse pointages'!$C$1:$C$29774=$D187)*('Synthèse pointages'!$K$1:$K$29774)))</f>
        <v/>
      </c>
      <c r="R187" s="82" t="str">
        <f>IF($D$2&lt;&gt;"DVSTRS","",SUMPRODUCT(('Synthèse pointages'!$A$1:$A$29774&gt;=$D$9)*('Synthèse pointages'!$A$1:$A$29774&lt;=$D$23)*('Synthèse pointages'!$B$1:$B$29774=R$237)*('Synthèse pointages'!$C$1:$C$29774=$D187)*('Synthèse pointages'!$K$1:$K$29774)))</f>
        <v/>
      </c>
      <c r="S187" s="82" t="str">
        <f>IF($D$2&lt;&gt;"DVSTRS","",SUMPRODUCT(('Synthèse pointages'!$A$1:$A$29774&gt;=$D$9)*('Synthèse pointages'!$A$1:$A$29774&lt;=$D$23)*('Synthèse pointages'!$B$1:$B$29774=S$237)*('Synthèse pointages'!$C$1:$C$29774=$D187)*('Synthèse pointages'!$K$1:$K$29774)))</f>
        <v/>
      </c>
      <c r="T187" s="82" t="str">
        <f>IF($D$2&lt;&gt;"DVSTRS","",SUMPRODUCT(('Synthèse pointages'!$A$1:$A$29774&gt;=$D$9)*('Synthèse pointages'!$A$1:$A$29774&lt;=$D$23)*('Synthèse pointages'!$B$1:$B$29774=T$237)*('Synthèse pointages'!$C$1:$C$29774=$D187)*('Synthèse pointages'!$K$1:$K$29774)))</f>
        <v/>
      </c>
      <c r="U187" s="82" t="str">
        <f>IF($D$2&lt;&gt;"DVSTRS","",SUMPRODUCT(('Synthèse pointages'!$A$1:$A$29774&gt;=$D$9)*('Synthèse pointages'!$A$1:$A$29774&lt;=$D$23)*('Synthèse pointages'!$B$1:$B$29774=U$237)*('Synthèse pointages'!$C$1:$C$29774=$D187)*('Synthèse pointages'!$K$1:$K$29774)))</f>
        <v/>
      </c>
      <c r="V187" s="82" t="str">
        <f>IF($D$2&lt;&gt;"DVSTRS","",SUMPRODUCT(('Synthèse pointages'!$A$1:$A$29774&gt;=$D$9)*('Synthèse pointages'!$A$1:$A$29774&lt;=$D$23)*('Synthèse pointages'!$B$1:$B$29774=V$237)*('Synthèse pointages'!$C$1:$C$29774=$D187)*('Synthèse pointages'!$K$1:$K$29774)))</f>
        <v/>
      </c>
      <c r="W187" s="82" t="str">
        <f>IF($D$2&lt;&gt;"DVSTRS","",SUMPRODUCT(('Synthèse pointages'!$A$1:$A$29774&gt;=$D$9)*('Synthèse pointages'!$A$1:$A$29774&lt;=$D$23)*('Synthèse pointages'!$B$1:$B$29774=W$237)*('Synthèse pointages'!$C$1:$C$29774=$D187)*('Synthèse pointages'!$K$1:$K$29774)))</f>
        <v/>
      </c>
      <c r="X187" s="82" t="str">
        <f>IF($D$2&lt;&gt;"DVSTRS","",SUMPRODUCT(('Synthèse pointages'!$A$1:$A$29774&gt;=$D$9)*('Synthèse pointages'!$A$1:$A$29774&lt;=$D$23)*('Synthèse pointages'!$B$1:$B$29774=X$237)*('Synthèse pointages'!$C$1:$C$29774=$D187)*('Synthèse pointages'!$K$1:$K$29774)))</f>
        <v/>
      </c>
      <c r="Y187" s="82" t="str">
        <f>IF($D$2&lt;&gt;"DVSTRS","",SUMPRODUCT(('Synthèse pointages'!$A$1:$A$29774&gt;=$D$9)*('Synthèse pointages'!$A$1:$A$29774&lt;=$D$23)*('Synthèse pointages'!$B$1:$B$29774=Y$237)*('Synthèse pointages'!$C$1:$C$29774=$D187)*('Synthèse pointages'!$K$1:$K$29774)))</f>
        <v/>
      </c>
      <c r="Z187" s="82" t="str">
        <f>IF($D$2&lt;&gt;"DVSTRS","",SUMPRODUCT(('Synthèse pointages'!$A$1:$A$29774&gt;=$D$9)*('Synthèse pointages'!$A$1:$A$29774&lt;=$D$23)*('Synthèse pointages'!$B$1:$B$29774=Z$237)*('Synthèse pointages'!$C$1:$C$29774=$D187)*('Synthèse pointages'!$K$1:$K$29774)))</f>
        <v/>
      </c>
      <c r="AA187" s="83" t="str">
        <f>IF($D$2&lt;&gt;"DVSTRS","",SUMPRODUCT(('Synthèse pointages'!$A$1:$A$29774&gt;=$D$9)*('Synthèse pointages'!$A$1:$A$29774&lt;=$D$23)*('Synthèse pointages'!$B$1:$B$29774=AA$237)*('Synthèse pointages'!$C$1:$C$29774=$D187)*('Synthèse pointages'!$K$1:$K$29774)))</f>
        <v/>
      </c>
      <c r="AB187" s="63"/>
    </row>
    <row r="188" spans="2:28" hidden="1" outlineLevel="1" x14ac:dyDescent="0.3">
      <c r="B188" s="58"/>
      <c r="C188" s="78" t="s">
        <v>17</v>
      </c>
      <c r="D188" s="79" t="s">
        <v>60</v>
      </c>
      <c r="E188" s="80" t="e">
        <f t="array" ref="E188">SUMPRODUCT(('Synthèse pointages'!$A$1:$A$29774&gt;=$D$9)*('Synthèse pointages'!$A$1:$A$29774&lt;=$D$23)*('Synthèse pointages'!$C$1:$C$29774=$D188)*('Synthèse pointages'!$K$1:$K$29774))</f>
        <v>#VALUE!</v>
      </c>
      <c r="F188" s="62"/>
      <c r="G188" s="81" t="str">
        <f>IF($D$2&lt;&gt;"DVSTRS","",SUMPRODUCT(('Synthèse pointages'!$A$1:$A$29774&gt;=$D$9)*('Synthèse pointages'!$A$1:$A$29774&lt;=$D$23)*('Synthèse pointages'!$B$1:$B$29774=G$237)*('Synthèse pointages'!$C$1:$C$29774=$D188)*('Synthèse pointages'!$K$1:$K$29774)))</f>
        <v/>
      </c>
      <c r="H188" s="82" t="str">
        <f>IF($D$2&lt;&gt;"DVSTRS","",SUMPRODUCT(('Synthèse pointages'!$A$1:$A$29774&gt;=$D$9)*('Synthèse pointages'!$A$1:$A$29774&lt;=$D$23)*('Synthèse pointages'!$B$1:$B$29774=H$237)*('Synthèse pointages'!$C$1:$C$29774=$D188)*('Synthèse pointages'!$K$1:$K$29774)))</f>
        <v/>
      </c>
      <c r="I188" s="82" t="str">
        <f>IF($D$2&lt;&gt;"DVSTRS","",SUMPRODUCT(('Synthèse pointages'!$A$1:$A$29774&gt;=$D$9)*('Synthèse pointages'!$A$1:$A$29774&lt;=$D$23)*('Synthèse pointages'!$B$1:$B$29774=I$237)*('Synthèse pointages'!$C$1:$C$29774=$D188)*('Synthèse pointages'!$K$1:$K$29774)))</f>
        <v/>
      </c>
      <c r="J188" s="82" t="str">
        <f>IF($D$2&lt;&gt;"DVSTRS","",SUMPRODUCT(('Synthèse pointages'!$A$1:$A$29774&gt;=$D$9)*('Synthèse pointages'!$A$1:$A$29774&lt;=$D$23)*('Synthèse pointages'!$B$1:$B$29774=J$237)*('Synthèse pointages'!$C$1:$C$29774=$D188)*('Synthèse pointages'!$K$1:$K$29774)))</f>
        <v/>
      </c>
      <c r="K188" s="82" t="str">
        <f>IF($D$2&lt;&gt;"DVSTRS","",SUMPRODUCT(('Synthèse pointages'!$A$1:$A$29774&gt;=$D$9)*('Synthèse pointages'!$A$1:$A$29774&lt;=$D$23)*('Synthèse pointages'!$B$1:$B$29774=K$237)*('Synthèse pointages'!$C$1:$C$29774=$D188)*('Synthèse pointages'!$K$1:$K$29774)))</f>
        <v/>
      </c>
      <c r="L188" s="82" t="str">
        <f>IF($D$2&lt;&gt;"DVSTRS","",SUMPRODUCT(('Synthèse pointages'!$A$1:$A$29774&gt;=$D$9)*('Synthèse pointages'!$A$1:$A$29774&lt;=$D$23)*('Synthèse pointages'!$B$1:$B$29774=L$237)*('Synthèse pointages'!$C$1:$C$29774=$D188)*('Synthèse pointages'!$K$1:$K$29774)))</f>
        <v/>
      </c>
      <c r="M188" s="82" t="str">
        <f>IF($D$2&lt;&gt;"DVSTRS","",SUMPRODUCT(('Synthèse pointages'!$A$1:$A$29774&gt;=$D$9)*('Synthèse pointages'!$A$1:$A$29774&lt;=$D$23)*('Synthèse pointages'!$B$1:$B$29774=M$237)*('Synthèse pointages'!$C$1:$C$29774=$D188)*('Synthèse pointages'!$K$1:$K$29774)))</f>
        <v/>
      </c>
      <c r="N188" s="82" t="str">
        <f>IF($D$2&lt;&gt;"DVSTRS","",SUMPRODUCT(('Synthèse pointages'!$A$1:$A$29774&gt;=$D$9)*('Synthèse pointages'!$A$1:$A$29774&lt;=$D$23)*('Synthèse pointages'!$B$1:$B$29774=N$237)*('Synthèse pointages'!$C$1:$C$29774=$D188)*('Synthèse pointages'!$K$1:$K$29774)))</f>
        <v/>
      </c>
      <c r="O188" s="82" t="str">
        <f>IF($D$2&lt;&gt;"DVSTRS","",SUMPRODUCT(('Synthèse pointages'!$A$1:$A$29774&gt;=$D$9)*('Synthèse pointages'!$A$1:$A$29774&lt;=$D$23)*('Synthèse pointages'!$B$1:$B$29774=O$237)*('Synthèse pointages'!$C$1:$C$29774=$D188)*('Synthèse pointages'!$K$1:$K$29774)))</f>
        <v/>
      </c>
      <c r="P188" s="82" t="str">
        <f>IF($D$2&lt;&gt;"DVSTRS","",SUMPRODUCT(('Synthèse pointages'!$A$1:$A$29774&gt;=$D$9)*('Synthèse pointages'!$A$1:$A$29774&lt;=$D$23)*('Synthèse pointages'!$B$1:$B$29774=P$237)*('Synthèse pointages'!$C$1:$C$29774=$D188)*('Synthèse pointages'!$K$1:$K$29774)))</f>
        <v/>
      </c>
      <c r="Q188" s="82" t="str">
        <f>IF($D$2&lt;&gt;"DVSTRS","",SUMPRODUCT(('Synthèse pointages'!$A$1:$A$29774&gt;=$D$9)*('Synthèse pointages'!$A$1:$A$29774&lt;=$D$23)*('Synthèse pointages'!$B$1:$B$29774=Q$237)*('Synthèse pointages'!$C$1:$C$29774=$D188)*('Synthèse pointages'!$K$1:$K$29774)))</f>
        <v/>
      </c>
      <c r="R188" s="82" t="str">
        <f>IF($D$2&lt;&gt;"DVSTRS","",SUMPRODUCT(('Synthèse pointages'!$A$1:$A$29774&gt;=$D$9)*('Synthèse pointages'!$A$1:$A$29774&lt;=$D$23)*('Synthèse pointages'!$B$1:$B$29774=R$237)*('Synthèse pointages'!$C$1:$C$29774=$D188)*('Synthèse pointages'!$K$1:$K$29774)))</f>
        <v/>
      </c>
      <c r="S188" s="82" t="str">
        <f>IF($D$2&lt;&gt;"DVSTRS","",SUMPRODUCT(('Synthèse pointages'!$A$1:$A$29774&gt;=$D$9)*('Synthèse pointages'!$A$1:$A$29774&lt;=$D$23)*('Synthèse pointages'!$B$1:$B$29774=S$237)*('Synthèse pointages'!$C$1:$C$29774=$D188)*('Synthèse pointages'!$K$1:$K$29774)))</f>
        <v/>
      </c>
      <c r="T188" s="82" t="str">
        <f>IF($D$2&lt;&gt;"DVSTRS","",SUMPRODUCT(('Synthèse pointages'!$A$1:$A$29774&gt;=$D$9)*('Synthèse pointages'!$A$1:$A$29774&lt;=$D$23)*('Synthèse pointages'!$B$1:$B$29774=T$237)*('Synthèse pointages'!$C$1:$C$29774=$D188)*('Synthèse pointages'!$K$1:$K$29774)))</f>
        <v/>
      </c>
      <c r="U188" s="82" t="str">
        <f>IF($D$2&lt;&gt;"DVSTRS","",SUMPRODUCT(('Synthèse pointages'!$A$1:$A$29774&gt;=$D$9)*('Synthèse pointages'!$A$1:$A$29774&lt;=$D$23)*('Synthèse pointages'!$B$1:$B$29774=U$237)*('Synthèse pointages'!$C$1:$C$29774=$D188)*('Synthèse pointages'!$K$1:$K$29774)))</f>
        <v/>
      </c>
      <c r="V188" s="82" t="str">
        <f>IF($D$2&lt;&gt;"DVSTRS","",SUMPRODUCT(('Synthèse pointages'!$A$1:$A$29774&gt;=$D$9)*('Synthèse pointages'!$A$1:$A$29774&lt;=$D$23)*('Synthèse pointages'!$B$1:$B$29774=V$237)*('Synthèse pointages'!$C$1:$C$29774=$D188)*('Synthèse pointages'!$K$1:$K$29774)))</f>
        <v/>
      </c>
      <c r="W188" s="82" t="str">
        <f>IF($D$2&lt;&gt;"DVSTRS","",SUMPRODUCT(('Synthèse pointages'!$A$1:$A$29774&gt;=$D$9)*('Synthèse pointages'!$A$1:$A$29774&lt;=$D$23)*('Synthèse pointages'!$B$1:$B$29774=W$237)*('Synthèse pointages'!$C$1:$C$29774=$D188)*('Synthèse pointages'!$K$1:$K$29774)))</f>
        <v/>
      </c>
      <c r="X188" s="82" t="str">
        <f>IF($D$2&lt;&gt;"DVSTRS","",SUMPRODUCT(('Synthèse pointages'!$A$1:$A$29774&gt;=$D$9)*('Synthèse pointages'!$A$1:$A$29774&lt;=$D$23)*('Synthèse pointages'!$B$1:$B$29774=X$237)*('Synthèse pointages'!$C$1:$C$29774=$D188)*('Synthèse pointages'!$K$1:$K$29774)))</f>
        <v/>
      </c>
      <c r="Y188" s="82" t="str">
        <f>IF($D$2&lt;&gt;"DVSTRS","",SUMPRODUCT(('Synthèse pointages'!$A$1:$A$29774&gt;=$D$9)*('Synthèse pointages'!$A$1:$A$29774&lt;=$D$23)*('Synthèse pointages'!$B$1:$B$29774=Y$237)*('Synthèse pointages'!$C$1:$C$29774=$D188)*('Synthèse pointages'!$K$1:$K$29774)))</f>
        <v/>
      </c>
      <c r="Z188" s="82" t="str">
        <f>IF($D$2&lt;&gt;"DVSTRS","",SUMPRODUCT(('Synthèse pointages'!$A$1:$A$29774&gt;=$D$9)*('Synthèse pointages'!$A$1:$A$29774&lt;=$D$23)*('Synthèse pointages'!$B$1:$B$29774=Z$237)*('Synthèse pointages'!$C$1:$C$29774=$D188)*('Synthèse pointages'!$K$1:$K$29774)))</f>
        <v/>
      </c>
      <c r="AA188" s="83" t="str">
        <f>IF($D$2&lt;&gt;"DVSTRS","",SUMPRODUCT(('Synthèse pointages'!$A$1:$A$29774&gt;=$D$9)*('Synthèse pointages'!$A$1:$A$29774&lt;=$D$23)*('Synthèse pointages'!$B$1:$B$29774=AA$237)*('Synthèse pointages'!$C$1:$C$29774=$D188)*('Synthèse pointages'!$K$1:$K$29774)))</f>
        <v/>
      </c>
      <c r="AB188" s="63"/>
    </row>
    <row r="189" spans="2:28" hidden="1" outlineLevel="1" x14ac:dyDescent="0.3">
      <c r="B189" s="58"/>
      <c r="C189" s="32" t="s">
        <v>18</v>
      </c>
      <c r="D189" s="4" t="s">
        <v>61</v>
      </c>
      <c r="E189" s="16" t="e">
        <f t="array" ref="E189">SUMPRODUCT(('Synthèse pointages'!$A$1:$A$29774&gt;=$D$9)*('Synthèse pointages'!$A$1:$A$29774&lt;=$D$23)*('Synthèse pointages'!$C$1:$C$29774=$D189)*('Synthèse pointages'!$K$1:$K$29774))</f>
        <v>#VALUE!</v>
      </c>
      <c r="F189" s="62"/>
      <c r="G189" s="21" t="str">
        <f>IF($D$2&lt;&gt;"DVSTRS","",SUMPRODUCT(('Synthèse pointages'!$A$1:$A$29774&gt;=$D$9)*('Synthèse pointages'!$A$1:$A$29774&lt;=$D$23)*('Synthèse pointages'!$B$1:$B$29774=G$237)*('Synthèse pointages'!$C$1:$C$29774=$D189)*('Synthèse pointages'!$K$1:$K$29774)))</f>
        <v/>
      </c>
      <c r="H189" s="2" t="str">
        <f>IF($D$2&lt;&gt;"DVSTRS","",SUMPRODUCT(('Synthèse pointages'!$A$1:$A$29774&gt;=$D$9)*('Synthèse pointages'!$A$1:$A$29774&lt;=$D$23)*('Synthèse pointages'!$B$1:$B$29774=H$237)*('Synthèse pointages'!$C$1:$C$29774=$D189)*('Synthèse pointages'!$K$1:$K$29774)))</f>
        <v/>
      </c>
      <c r="I189" s="2" t="str">
        <f>IF($D$2&lt;&gt;"DVSTRS","",SUMPRODUCT(('Synthèse pointages'!$A$1:$A$29774&gt;=$D$9)*('Synthèse pointages'!$A$1:$A$29774&lt;=$D$23)*('Synthèse pointages'!$B$1:$B$29774=I$237)*('Synthèse pointages'!$C$1:$C$29774=$D189)*('Synthèse pointages'!$K$1:$K$29774)))</f>
        <v/>
      </c>
      <c r="J189" s="2" t="str">
        <f>IF($D$2&lt;&gt;"DVSTRS","",SUMPRODUCT(('Synthèse pointages'!$A$1:$A$29774&gt;=$D$9)*('Synthèse pointages'!$A$1:$A$29774&lt;=$D$23)*('Synthèse pointages'!$B$1:$B$29774=J$237)*('Synthèse pointages'!$C$1:$C$29774=$D189)*('Synthèse pointages'!$K$1:$K$29774)))</f>
        <v/>
      </c>
      <c r="K189" s="2" t="str">
        <f>IF($D$2&lt;&gt;"DVSTRS","",SUMPRODUCT(('Synthèse pointages'!$A$1:$A$29774&gt;=$D$9)*('Synthèse pointages'!$A$1:$A$29774&lt;=$D$23)*('Synthèse pointages'!$B$1:$B$29774=K$237)*('Synthèse pointages'!$C$1:$C$29774=$D189)*('Synthèse pointages'!$K$1:$K$29774)))</f>
        <v/>
      </c>
      <c r="L189" s="2" t="str">
        <f>IF($D$2&lt;&gt;"DVSTRS","",SUMPRODUCT(('Synthèse pointages'!$A$1:$A$29774&gt;=$D$9)*('Synthèse pointages'!$A$1:$A$29774&lt;=$D$23)*('Synthèse pointages'!$B$1:$B$29774=L$237)*('Synthèse pointages'!$C$1:$C$29774=$D189)*('Synthèse pointages'!$K$1:$K$29774)))</f>
        <v/>
      </c>
      <c r="M189" s="2" t="str">
        <f>IF($D$2&lt;&gt;"DVSTRS","",SUMPRODUCT(('Synthèse pointages'!$A$1:$A$29774&gt;=$D$9)*('Synthèse pointages'!$A$1:$A$29774&lt;=$D$23)*('Synthèse pointages'!$B$1:$B$29774=M$237)*('Synthèse pointages'!$C$1:$C$29774=$D189)*('Synthèse pointages'!$K$1:$K$29774)))</f>
        <v/>
      </c>
      <c r="N189" s="2" t="str">
        <f>IF($D$2&lt;&gt;"DVSTRS","",SUMPRODUCT(('Synthèse pointages'!$A$1:$A$29774&gt;=$D$9)*('Synthèse pointages'!$A$1:$A$29774&lt;=$D$23)*('Synthèse pointages'!$B$1:$B$29774=N$237)*('Synthèse pointages'!$C$1:$C$29774=$D189)*('Synthèse pointages'!$K$1:$K$29774)))</f>
        <v/>
      </c>
      <c r="O189" s="2" t="str">
        <f>IF($D$2&lt;&gt;"DVSTRS","",SUMPRODUCT(('Synthèse pointages'!$A$1:$A$29774&gt;=$D$9)*('Synthèse pointages'!$A$1:$A$29774&lt;=$D$23)*('Synthèse pointages'!$B$1:$B$29774=O$237)*('Synthèse pointages'!$C$1:$C$29774=$D189)*('Synthèse pointages'!$K$1:$K$29774)))</f>
        <v/>
      </c>
      <c r="P189" s="2" t="str">
        <f>IF($D$2&lt;&gt;"DVSTRS","",SUMPRODUCT(('Synthèse pointages'!$A$1:$A$29774&gt;=$D$9)*('Synthèse pointages'!$A$1:$A$29774&lt;=$D$23)*('Synthèse pointages'!$B$1:$B$29774=P$237)*('Synthèse pointages'!$C$1:$C$29774=$D189)*('Synthèse pointages'!$K$1:$K$29774)))</f>
        <v/>
      </c>
      <c r="Q189" s="2" t="str">
        <f>IF($D$2&lt;&gt;"DVSTRS","",SUMPRODUCT(('Synthèse pointages'!$A$1:$A$29774&gt;=$D$9)*('Synthèse pointages'!$A$1:$A$29774&lt;=$D$23)*('Synthèse pointages'!$B$1:$B$29774=Q$237)*('Synthèse pointages'!$C$1:$C$29774=$D189)*('Synthèse pointages'!$K$1:$K$29774)))</f>
        <v/>
      </c>
      <c r="R189" s="2" t="str">
        <f>IF($D$2&lt;&gt;"DVSTRS","",SUMPRODUCT(('Synthèse pointages'!$A$1:$A$29774&gt;=$D$9)*('Synthèse pointages'!$A$1:$A$29774&lt;=$D$23)*('Synthèse pointages'!$B$1:$B$29774=R$237)*('Synthèse pointages'!$C$1:$C$29774=$D189)*('Synthèse pointages'!$K$1:$K$29774)))</f>
        <v/>
      </c>
      <c r="S189" s="2" t="str">
        <f>IF($D$2&lt;&gt;"DVSTRS","",SUMPRODUCT(('Synthèse pointages'!$A$1:$A$29774&gt;=$D$9)*('Synthèse pointages'!$A$1:$A$29774&lt;=$D$23)*('Synthèse pointages'!$B$1:$B$29774=S$237)*('Synthèse pointages'!$C$1:$C$29774=$D189)*('Synthèse pointages'!$K$1:$K$29774)))</f>
        <v/>
      </c>
      <c r="T189" s="2" t="str">
        <f>IF($D$2&lt;&gt;"DVSTRS","",SUMPRODUCT(('Synthèse pointages'!$A$1:$A$29774&gt;=$D$9)*('Synthèse pointages'!$A$1:$A$29774&lt;=$D$23)*('Synthèse pointages'!$B$1:$B$29774=T$237)*('Synthèse pointages'!$C$1:$C$29774=$D189)*('Synthèse pointages'!$K$1:$K$29774)))</f>
        <v/>
      </c>
      <c r="U189" s="2" t="str">
        <f>IF($D$2&lt;&gt;"DVSTRS","",SUMPRODUCT(('Synthèse pointages'!$A$1:$A$29774&gt;=$D$9)*('Synthèse pointages'!$A$1:$A$29774&lt;=$D$23)*('Synthèse pointages'!$B$1:$B$29774=U$237)*('Synthèse pointages'!$C$1:$C$29774=$D189)*('Synthèse pointages'!$K$1:$K$29774)))</f>
        <v/>
      </c>
      <c r="V189" s="2" t="str">
        <f>IF($D$2&lt;&gt;"DVSTRS","",SUMPRODUCT(('Synthèse pointages'!$A$1:$A$29774&gt;=$D$9)*('Synthèse pointages'!$A$1:$A$29774&lt;=$D$23)*('Synthèse pointages'!$B$1:$B$29774=V$237)*('Synthèse pointages'!$C$1:$C$29774=$D189)*('Synthèse pointages'!$K$1:$K$29774)))</f>
        <v/>
      </c>
      <c r="W189" s="2" t="str">
        <f>IF($D$2&lt;&gt;"DVSTRS","",SUMPRODUCT(('Synthèse pointages'!$A$1:$A$29774&gt;=$D$9)*('Synthèse pointages'!$A$1:$A$29774&lt;=$D$23)*('Synthèse pointages'!$B$1:$B$29774=W$237)*('Synthèse pointages'!$C$1:$C$29774=$D189)*('Synthèse pointages'!$K$1:$K$29774)))</f>
        <v/>
      </c>
      <c r="X189" s="2" t="str">
        <f>IF($D$2&lt;&gt;"DVSTRS","",SUMPRODUCT(('Synthèse pointages'!$A$1:$A$29774&gt;=$D$9)*('Synthèse pointages'!$A$1:$A$29774&lt;=$D$23)*('Synthèse pointages'!$B$1:$B$29774=X$237)*('Synthèse pointages'!$C$1:$C$29774=$D189)*('Synthèse pointages'!$K$1:$K$29774)))</f>
        <v/>
      </c>
      <c r="Y189" s="2" t="str">
        <f>IF($D$2&lt;&gt;"DVSTRS","",SUMPRODUCT(('Synthèse pointages'!$A$1:$A$29774&gt;=$D$9)*('Synthèse pointages'!$A$1:$A$29774&lt;=$D$23)*('Synthèse pointages'!$B$1:$B$29774=Y$237)*('Synthèse pointages'!$C$1:$C$29774=$D189)*('Synthèse pointages'!$K$1:$K$29774)))</f>
        <v/>
      </c>
      <c r="Z189" s="2" t="str">
        <f>IF($D$2&lt;&gt;"DVSTRS","",SUMPRODUCT(('Synthèse pointages'!$A$1:$A$29774&gt;=$D$9)*('Synthèse pointages'!$A$1:$A$29774&lt;=$D$23)*('Synthèse pointages'!$B$1:$B$29774=Z$237)*('Synthèse pointages'!$C$1:$C$29774=$D189)*('Synthèse pointages'!$K$1:$K$29774)))</f>
        <v/>
      </c>
      <c r="AA189" s="9" t="str">
        <f>IF($D$2&lt;&gt;"DVSTRS","",SUMPRODUCT(('Synthèse pointages'!$A$1:$A$29774&gt;=$D$9)*('Synthèse pointages'!$A$1:$A$29774&lt;=$D$23)*('Synthèse pointages'!$B$1:$B$29774=AA$237)*('Synthèse pointages'!$C$1:$C$29774=$D189)*('Synthèse pointages'!$K$1:$K$29774)))</f>
        <v/>
      </c>
      <c r="AB189" s="63"/>
    </row>
    <row r="190" spans="2:28" hidden="1" outlineLevel="1" x14ac:dyDescent="0.3">
      <c r="B190" s="58"/>
      <c r="C190" s="32" t="s">
        <v>19</v>
      </c>
      <c r="D190" s="4" t="s">
        <v>62</v>
      </c>
      <c r="E190" s="16" t="e">
        <f t="array" ref="E190">SUMPRODUCT(('Synthèse pointages'!$A$1:$A$29774&gt;=$D$9)*('Synthèse pointages'!$A$1:$A$29774&lt;=$D$23)*('Synthèse pointages'!$C$1:$C$29774=$D190)*('Synthèse pointages'!$K$1:$K$29774))</f>
        <v>#VALUE!</v>
      </c>
      <c r="F190" s="62"/>
      <c r="G190" s="21" t="str">
        <f>IF($D$2&lt;&gt;"DVSTRS","",SUMPRODUCT(('Synthèse pointages'!$A$1:$A$29774&gt;=$D$9)*('Synthèse pointages'!$A$1:$A$29774&lt;=$D$23)*('Synthèse pointages'!$B$1:$B$29774=G$237)*('Synthèse pointages'!$C$1:$C$29774=$D190)*('Synthèse pointages'!$K$1:$K$29774)))</f>
        <v/>
      </c>
      <c r="H190" s="2" t="str">
        <f>IF($D$2&lt;&gt;"DVSTRS","",SUMPRODUCT(('Synthèse pointages'!$A$1:$A$29774&gt;=$D$9)*('Synthèse pointages'!$A$1:$A$29774&lt;=$D$23)*('Synthèse pointages'!$B$1:$B$29774=H$237)*('Synthèse pointages'!$C$1:$C$29774=$D190)*('Synthèse pointages'!$K$1:$K$29774)))</f>
        <v/>
      </c>
      <c r="I190" s="2" t="str">
        <f>IF($D$2&lt;&gt;"DVSTRS","",SUMPRODUCT(('Synthèse pointages'!$A$1:$A$29774&gt;=$D$9)*('Synthèse pointages'!$A$1:$A$29774&lt;=$D$23)*('Synthèse pointages'!$B$1:$B$29774=I$237)*('Synthèse pointages'!$C$1:$C$29774=$D190)*('Synthèse pointages'!$K$1:$K$29774)))</f>
        <v/>
      </c>
      <c r="J190" s="2" t="str">
        <f>IF($D$2&lt;&gt;"DVSTRS","",SUMPRODUCT(('Synthèse pointages'!$A$1:$A$29774&gt;=$D$9)*('Synthèse pointages'!$A$1:$A$29774&lt;=$D$23)*('Synthèse pointages'!$B$1:$B$29774=J$237)*('Synthèse pointages'!$C$1:$C$29774=$D190)*('Synthèse pointages'!$K$1:$K$29774)))</f>
        <v/>
      </c>
      <c r="K190" s="2" t="str">
        <f>IF($D$2&lt;&gt;"DVSTRS","",SUMPRODUCT(('Synthèse pointages'!$A$1:$A$29774&gt;=$D$9)*('Synthèse pointages'!$A$1:$A$29774&lt;=$D$23)*('Synthèse pointages'!$B$1:$B$29774=K$237)*('Synthèse pointages'!$C$1:$C$29774=$D190)*('Synthèse pointages'!$K$1:$K$29774)))</f>
        <v/>
      </c>
      <c r="L190" s="2" t="str">
        <f>IF($D$2&lt;&gt;"DVSTRS","",SUMPRODUCT(('Synthèse pointages'!$A$1:$A$29774&gt;=$D$9)*('Synthèse pointages'!$A$1:$A$29774&lt;=$D$23)*('Synthèse pointages'!$B$1:$B$29774=L$237)*('Synthèse pointages'!$C$1:$C$29774=$D190)*('Synthèse pointages'!$K$1:$K$29774)))</f>
        <v/>
      </c>
      <c r="M190" s="2" t="str">
        <f>IF($D$2&lt;&gt;"DVSTRS","",SUMPRODUCT(('Synthèse pointages'!$A$1:$A$29774&gt;=$D$9)*('Synthèse pointages'!$A$1:$A$29774&lt;=$D$23)*('Synthèse pointages'!$B$1:$B$29774=M$237)*('Synthèse pointages'!$C$1:$C$29774=$D190)*('Synthèse pointages'!$K$1:$K$29774)))</f>
        <v/>
      </c>
      <c r="N190" s="2" t="str">
        <f>IF($D$2&lt;&gt;"DVSTRS","",SUMPRODUCT(('Synthèse pointages'!$A$1:$A$29774&gt;=$D$9)*('Synthèse pointages'!$A$1:$A$29774&lt;=$D$23)*('Synthèse pointages'!$B$1:$B$29774=N$237)*('Synthèse pointages'!$C$1:$C$29774=$D190)*('Synthèse pointages'!$K$1:$K$29774)))</f>
        <v/>
      </c>
      <c r="O190" s="2" t="str">
        <f>IF($D$2&lt;&gt;"DVSTRS","",SUMPRODUCT(('Synthèse pointages'!$A$1:$A$29774&gt;=$D$9)*('Synthèse pointages'!$A$1:$A$29774&lt;=$D$23)*('Synthèse pointages'!$B$1:$B$29774=O$237)*('Synthèse pointages'!$C$1:$C$29774=$D190)*('Synthèse pointages'!$K$1:$K$29774)))</f>
        <v/>
      </c>
      <c r="P190" s="2" t="str">
        <f>IF($D$2&lt;&gt;"DVSTRS","",SUMPRODUCT(('Synthèse pointages'!$A$1:$A$29774&gt;=$D$9)*('Synthèse pointages'!$A$1:$A$29774&lt;=$D$23)*('Synthèse pointages'!$B$1:$B$29774=P$237)*('Synthèse pointages'!$C$1:$C$29774=$D190)*('Synthèse pointages'!$K$1:$K$29774)))</f>
        <v/>
      </c>
      <c r="Q190" s="2" t="str">
        <f>IF($D$2&lt;&gt;"DVSTRS","",SUMPRODUCT(('Synthèse pointages'!$A$1:$A$29774&gt;=$D$9)*('Synthèse pointages'!$A$1:$A$29774&lt;=$D$23)*('Synthèse pointages'!$B$1:$B$29774=Q$237)*('Synthèse pointages'!$C$1:$C$29774=$D190)*('Synthèse pointages'!$K$1:$K$29774)))</f>
        <v/>
      </c>
      <c r="R190" s="2" t="str">
        <f>IF($D$2&lt;&gt;"DVSTRS","",SUMPRODUCT(('Synthèse pointages'!$A$1:$A$29774&gt;=$D$9)*('Synthèse pointages'!$A$1:$A$29774&lt;=$D$23)*('Synthèse pointages'!$B$1:$B$29774=R$237)*('Synthèse pointages'!$C$1:$C$29774=$D190)*('Synthèse pointages'!$K$1:$K$29774)))</f>
        <v/>
      </c>
      <c r="S190" s="2" t="str">
        <f>IF($D$2&lt;&gt;"DVSTRS","",SUMPRODUCT(('Synthèse pointages'!$A$1:$A$29774&gt;=$D$9)*('Synthèse pointages'!$A$1:$A$29774&lt;=$D$23)*('Synthèse pointages'!$B$1:$B$29774=S$237)*('Synthèse pointages'!$C$1:$C$29774=$D190)*('Synthèse pointages'!$K$1:$K$29774)))</f>
        <v/>
      </c>
      <c r="T190" s="2" t="str">
        <f>IF($D$2&lt;&gt;"DVSTRS","",SUMPRODUCT(('Synthèse pointages'!$A$1:$A$29774&gt;=$D$9)*('Synthèse pointages'!$A$1:$A$29774&lt;=$D$23)*('Synthèse pointages'!$B$1:$B$29774=T$237)*('Synthèse pointages'!$C$1:$C$29774=$D190)*('Synthèse pointages'!$K$1:$K$29774)))</f>
        <v/>
      </c>
      <c r="U190" s="2" t="str">
        <f>IF($D$2&lt;&gt;"DVSTRS","",SUMPRODUCT(('Synthèse pointages'!$A$1:$A$29774&gt;=$D$9)*('Synthèse pointages'!$A$1:$A$29774&lt;=$D$23)*('Synthèse pointages'!$B$1:$B$29774=U$237)*('Synthèse pointages'!$C$1:$C$29774=$D190)*('Synthèse pointages'!$K$1:$K$29774)))</f>
        <v/>
      </c>
      <c r="V190" s="2" t="str">
        <f>IF($D$2&lt;&gt;"DVSTRS","",SUMPRODUCT(('Synthèse pointages'!$A$1:$A$29774&gt;=$D$9)*('Synthèse pointages'!$A$1:$A$29774&lt;=$D$23)*('Synthèse pointages'!$B$1:$B$29774=V$237)*('Synthèse pointages'!$C$1:$C$29774=$D190)*('Synthèse pointages'!$K$1:$K$29774)))</f>
        <v/>
      </c>
      <c r="W190" s="2" t="str">
        <f>IF($D$2&lt;&gt;"DVSTRS","",SUMPRODUCT(('Synthèse pointages'!$A$1:$A$29774&gt;=$D$9)*('Synthèse pointages'!$A$1:$A$29774&lt;=$D$23)*('Synthèse pointages'!$B$1:$B$29774=W$237)*('Synthèse pointages'!$C$1:$C$29774=$D190)*('Synthèse pointages'!$K$1:$K$29774)))</f>
        <v/>
      </c>
      <c r="X190" s="2" t="str">
        <f>IF($D$2&lt;&gt;"DVSTRS","",SUMPRODUCT(('Synthèse pointages'!$A$1:$A$29774&gt;=$D$9)*('Synthèse pointages'!$A$1:$A$29774&lt;=$D$23)*('Synthèse pointages'!$B$1:$B$29774=X$237)*('Synthèse pointages'!$C$1:$C$29774=$D190)*('Synthèse pointages'!$K$1:$K$29774)))</f>
        <v/>
      </c>
      <c r="Y190" s="2" t="str">
        <f>IF($D$2&lt;&gt;"DVSTRS","",SUMPRODUCT(('Synthèse pointages'!$A$1:$A$29774&gt;=$D$9)*('Synthèse pointages'!$A$1:$A$29774&lt;=$D$23)*('Synthèse pointages'!$B$1:$B$29774=Y$237)*('Synthèse pointages'!$C$1:$C$29774=$D190)*('Synthèse pointages'!$K$1:$K$29774)))</f>
        <v/>
      </c>
      <c r="Z190" s="2" t="str">
        <f>IF($D$2&lt;&gt;"DVSTRS","",SUMPRODUCT(('Synthèse pointages'!$A$1:$A$29774&gt;=$D$9)*('Synthèse pointages'!$A$1:$A$29774&lt;=$D$23)*('Synthèse pointages'!$B$1:$B$29774=Z$237)*('Synthèse pointages'!$C$1:$C$29774=$D190)*('Synthèse pointages'!$K$1:$K$29774)))</f>
        <v/>
      </c>
      <c r="AA190" s="9" t="str">
        <f>IF($D$2&lt;&gt;"DVSTRS","",SUMPRODUCT(('Synthèse pointages'!$A$1:$A$29774&gt;=$D$9)*('Synthèse pointages'!$A$1:$A$29774&lt;=$D$23)*('Synthèse pointages'!$B$1:$B$29774=AA$237)*('Synthèse pointages'!$C$1:$C$29774=$D190)*('Synthèse pointages'!$K$1:$K$29774)))</f>
        <v/>
      </c>
      <c r="AB190" s="63"/>
    </row>
    <row r="191" spans="2:28" hidden="1" outlineLevel="1" x14ac:dyDescent="0.3">
      <c r="B191" s="58"/>
      <c r="C191" s="78" t="s">
        <v>4</v>
      </c>
      <c r="D191" s="79" t="s">
        <v>63</v>
      </c>
      <c r="E191" s="80" t="e">
        <f t="array" ref="E191">SUMPRODUCT(('Synthèse pointages'!$A$1:$A$29774&gt;=$D$9)*('Synthèse pointages'!$A$1:$A$29774&lt;=$D$23)*('Synthèse pointages'!$C$1:$C$29774=$D191)*('Synthèse pointages'!$K$1:$K$29774))</f>
        <v>#VALUE!</v>
      </c>
      <c r="F191" s="62"/>
      <c r="G191" s="81" t="str">
        <f>IF($D$2&lt;&gt;"DVSTRS","",SUMPRODUCT(('Synthèse pointages'!$A$1:$A$29774&gt;=$D$9)*('Synthèse pointages'!$A$1:$A$29774&lt;=$D$23)*('Synthèse pointages'!$B$1:$B$29774=G$237)*('Synthèse pointages'!$C$1:$C$29774=$D191)*('Synthèse pointages'!$K$1:$K$29774)))</f>
        <v/>
      </c>
      <c r="H191" s="82" t="str">
        <f>IF($D$2&lt;&gt;"DVSTRS","",SUMPRODUCT(('Synthèse pointages'!$A$1:$A$29774&gt;=$D$9)*('Synthèse pointages'!$A$1:$A$29774&lt;=$D$23)*('Synthèse pointages'!$B$1:$B$29774=H$237)*('Synthèse pointages'!$C$1:$C$29774=$D191)*('Synthèse pointages'!$K$1:$K$29774)))</f>
        <v/>
      </c>
      <c r="I191" s="82" t="str">
        <f>IF($D$2&lt;&gt;"DVSTRS","",SUMPRODUCT(('Synthèse pointages'!$A$1:$A$29774&gt;=$D$9)*('Synthèse pointages'!$A$1:$A$29774&lt;=$D$23)*('Synthèse pointages'!$B$1:$B$29774=I$237)*('Synthèse pointages'!$C$1:$C$29774=$D191)*('Synthèse pointages'!$K$1:$K$29774)))</f>
        <v/>
      </c>
      <c r="J191" s="82" t="str">
        <f>IF($D$2&lt;&gt;"DVSTRS","",SUMPRODUCT(('Synthèse pointages'!$A$1:$A$29774&gt;=$D$9)*('Synthèse pointages'!$A$1:$A$29774&lt;=$D$23)*('Synthèse pointages'!$B$1:$B$29774=J$237)*('Synthèse pointages'!$C$1:$C$29774=$D191)*('Synthèse pointages'!$K$1:$K$29774)))</f>
        <v/>
      </c>
      <c r="K191" s="82" t="str">
        <f>IF($D$2&lt;&gt;"DVSTRS","",SUMPRODUCT(('Synthèse pointages'!$A$1:$A$29774&gt;=$D$9)*('Synthèse pointages'!$A$1:$A$29774&lt;=$D$23)*('Synthèse pointages'!$B$1:$B$29774=K$237)*('Synthèse pointages'!$C$1:$C$29774=$D191)*('Synthèse pointages'!$K$1:$K$29774)))</f>
        <v/>
      </c>
      <c r="L191" s="82" t="str">
        <f>IF($D$2&lt;&gt;"DVSTRS","",SUMPRODUCT(('Synthèse pointages'!$A$1:$A$29774&gt;=$D$9)*('Synthèse pointages'!$A$1:$A$29774&lt;=$D$23)*('Synthèse pointages'!$B$1:$B$29774=L$237)*('Synthèse pointages'!$C$1:$C$29774=$D191)*('Synthèse pointages'!$K$1:$K$29774)))</f>
        <v/>
      </c>
      <c r="M191" s="82" t="str">
        <f>IF($D$2&lt;&gt;"DVSTRS","",SUMPRODUCT(('Synthèse pointages'!$A$1:$A$29774&gt;=$D$9)*('Synthèse pointages'!$A$1:$A$29774&lt;=$D$23)*('Synthèse pointages'!$B$1:$B$29774=M$237)*('Synthèse pointages'!$C$1:$C$29774=$D191)*('Synthèse pointages'!$K$1:$K$29774)))</f>
        <v/>
      </c>
      <c r="N191" s="82" t="str">
        <f>IF($D$2&lt;&gt;"DVSTRS","",SUMPRODUCT(('Synthèse pointages'!$A$1:$A$29774&gt;=$D$9)*('Synthèse pointages'!$A$1:$A$29774&lt;=$D$23)*('Synthèse pointages'!$B$1:$B$29774=N$237)*('Synthèse pointages'!$C$1:$C$29774=$D191)*('Synthèse pointages'!$K$1:$K$29774)))</f>
        <v/>
      </c>
      <c r="O191" s="82" t="str">
        <f>IF($D$2&lt;&gt;"DVSTRS","",SUMPRODUCT(('Synthèse pointages'!$A$1:$A$29774&gt;=$D$9)*('Synthèse pointages'!$A$1:$A$29774&lt;=$D$23)*('Synthèse pointages'!$B$1:$B$29774=O$237)*('Synthèse pointages'!$C$1:$C$29774=$D191)*('Synthèse pointages'!$K$1:$K$29774)))</f>
        <v/>
      </c>
      <c r="P191" s="82" t="str">
        <f>IF($D$2&lt;&gt;"DVSTRS","",SUMPRODUCT(('Synthèse pointages'!$A$1:$A$29774&gt;=$D$9)*('Synthèse pointages'!$A$1:$A$29774&lt;=$D$23)*('Synthèse pointages'!$B$1:$B$29774=P$237)*('Synthèse pointages'!$C$1:$C$29774=$D191)*('Synthèse pointages'!$K$1:$K$29774)))</f>
        <v/>
      </c>
      <c r="Q191" s="82" t="str">
        <f>IF($D$2&lt;&gt;"DVSTRS","",SUMPRODUCT(('Synthèse pointages'!$A$1:$A$29774&gt;=$D$9)*('Synthèse pointages'!$A$1:$A$29774&lt;=$D$23)*('Synthèse pointages'!$B$1:$B$29774=Q$237)*('Synthèse pointages'!$C$1:$C$29774=$D191)*('Synthèse pointages'!$K$1:$K$29774)))</f>
        <v/>
      </c>
      <c r="R191" s="82" t="str">
        <f>IF($D$2&lt;&gt;"DVSTRS","",SUMPRODUCT(('Synthèse pointages'!$A$1:$A$29774&gt;=$D$9)*('Synthèse pointages'!$A$1:$A$29774&lt;=$D$23)*('Synthèse pointages'!$B$1:$B$29774=R$237)*('Synthèse pointages'!$C$1:$C$29774=$D191)*('Synthèse pointages'!$K$1:$K$29774)))</f>
        <v/>
      </c>
      <c r="S191" s="82" t="str">
        <f>IF($D$2&lt;&gt;"DVSTRS","",SUMPRODUCT(('Synthèse pointages'!$A$1:$A$29774&gt;=$D$9)*('Synthèse pointages'!$A$1:$A$29774&lt;=$D$23)*('Synthèse pointages'!$B$1:$B$29774=S$237)*('Synthèse pointages'!$C$1:$C$29774=$D191)*('Synthèse pointages'!$K$1:$K$29774)))</f>
        <v/>
      </c>
      <c r="T191" s="82" t="str">
        <f>IF($D$2&lt;&gt;"DVSTRS","",SUMPRODUCT(('Synthèse pointages'!$A$1:$A$29774&gt;=$D$9)*('Synthèse pointages'!$A$1:$A$29774&lt;=$D$23)*('Synthèse pointages'!$B$1:$B$29774=T$237)*('Synthèse pointages'!$C$1:$C$29774=$D191)*('Synthèse pointages'!$K$1:$K$29774)))</f>
        <v/>
      </c>
      <c r="U191" s="82" t="str">
        <f>IF($D$2&lt;&gt;"DVSTRS","",SUMPRODUCT(('Synthèse pointages'!$A$1:$A$29774&gt;=$D$9)*('Synthèse pointages'!$A$1:$A$29774&lt;=$D$23)*('Synthèse pointages'!$B$1:$B$29774=U$237)*('Synthèse pointages'!$C$1:$C$29774=$D191)*('Synthèse pointages'!$K$1:$K$29774)))</f>
        <v/>
      </c>
      <c r="V191" s="82" t="str">
        <f>IF($D$2&lt;&gt;"DVSTRS","",SUMPRODUCT(('Synthèse pointages'!$A$1:$A$29774&gt;=$D$9)*('Synthèse pointages'!$A$1:$A$29774&lt;=$D$23)*('Synthèse pointages'!$B$1:$B$29774=V$237)*('Synthèse pointages'!$C$1:$C$29774=$D191)*('Synthèse pointages'!$K$1:$K$29774)))</f>
        <v/>
      </c>
      <c r="W191" s="82" t="str">
        <f>IF($D$2&lt;&gt;"DVSTRS","",SUMPRODUCT(('Synthèse pointages'!$A$1:$A$29774&gt;=$D$9)*('Synthèse pointages'!$A$1:$A$29774&lt;=$D$23)*('Synthèse pointages'!$B$1:$B$29774=W$237)*('Synthèse pointages'!$C$1:$C$29774=$D191)*('Synthèse pointages'!$K$1:$K$29774)))</f>
        <v/>
      </c>
      <c r="X191" s="82" t="str">
        <f>IF($D$2&lt;&gt;"DVSTRS","",SUMPRODUCT(('Synthèse pointages'!$A$1:$A$29774&gt;=$D$9)*('Synthèse pointages'!$A$1:$A$29774&lt;=$D$23)*('Synthèse pointages'!$B$1:$B$29774=X$237)*('Synthèse pointages'!$C$1:$C$29774=$D191)*('Synthèse pointages'!$K$1:$K$29774)))</f>
        <v/>
      </c>
      <c r="Y191" s="82" t="str">
        <f>IF($D$2&lt;&gt;"DVSTRS","",SUMPRODUCT(('Synthèse pointages'!$A$1:$A$29774&gt;=$D$9)*('Synthèse pointages'!$A$1:$A$29774&lt;=$D$23)*('Synthèse pointages'!$B$1:$B$29774=Y$237)*('Synthèse pointages'!$C$1:$C$29774=$D191)*('Synthèse pointages'!$K$1:$K$29774)))</f>
        <v/>
      </c>
      <c r="Z191" s="82" t="str">
        <f>IF($D$2&lt;&gt;"DVSTRS","",SUMPRODUCT(('Synthèse pointages'!$A$1:$A$29774&gt;=$D$9)*('Synthèse pointages'!$A$1:$A$29774&lt;=$D$23)*('Synthèse pointages'!$B$1:$B$29774=Z$237)*('Synthèse pointages'!$C$1:$C$29774=$D191)*('Synthèse pointages'!$K$1:$K$29774)))</f>
        <v/>
      </c>
      <c r="AA191" s="83" t="str">
        <f>IF($D$2&lt;&gt;"DVSTRS","",SUMPRODUCT(('Synthèse pointages'!$A$1:$A$29774&gt;=$D$9)*('Synthèse pointages'!$A$1:$A$29774&lt;=$D$23)*('Synthèse pointages'!$B$1:$B$29774=AA$237)*('Synthèse pointages'!$C$1:$C$29774=$D191)*('Synthèse pointages'!$K$1:$K$29774)))</f>
        <v/>
      </c>
      <c r="AB191" s="63"/>
    </row>
    <row r="192" spans="2:28" hidden="1" outlineLevel="1" x14ac:dyDescent="0.3">
      <c r="B192" s="58"/>
      <c r="C192" s="78" t="s">
        <v>5</v>
      </c>
      <c r="D192" s="79" t="s">
        <v>64</v>
      </c>
      <c r="E192" s="80" t="e">
        <f t="array" ref="E192">SUMPRODUCT(('Synthèse pointages'!$A$1:$A$29774&gt;=$D$9)*('Synthèse pointages'!$A$1:$A$29774&lt;=$D$23)*('Synthèse pointages'!$C$1:$C$29774=$D192)*('Synthèse pointages'!$K$1:$K$29774))</f>
        <v>#VALUE!</v>
      </c>
      <c r="F192" s="62"/>
      <c r="G192" s="81" t="str">
        <f>IF($D$2&lt;&gt;"DVSTRS","",SUMPRODUCT(('Synthèse pointages'!$A$1:$A$29774&gt;=$D$9)*('Synthèse pointages'!$A$1:$A$29774&lt;=$D$23)*('Synthèse pointages'!$B$1:$B$29774=G$237)*('Synthèse pointages'!$C$1:$C$29774=$D192)*('Synthèse pointages'!$K$1:$K$29774)))</f>
        <v/>
      </c>
      <c r="H192" s="82" t="str">
        <f>IF($D$2&lt;&gt;"DVSTRS","",SUMPRODUCT(('Synthèse pointages'!$A$1:$A$29774&gt;=$D$9)*('Synthèse pointages'!$A$1:$A$29774&lt;=$D$23)*('Synthèse pointages'!$B$1:$B$29774=H$237)*('Synthèse pointages'!$C$1:$C$29774=$D192)*('Synthèse pointages'!$K$1:$K$29774)))</f>
        <v/>
      </c>
      <c r="I192" s="82" t="str">
        <f>IF($D$2&lt;&gt;"DVSTRS","",SUMPRODUCT(('Synthèse pointages'!$A$1:$A$29774&gt;=$D$9)*('Synthèse pointages'!$A$1:$A$29774&lt;=$D$23)*('Synthèse pointages'!$B$1:$B$29774=I$237)*('Synthèse pointages'!$C$1:$C$29774=$D192)*('Synthèse pointages'!$K$1:$K$29774)))</f>
        <v/>
      </c>
      <c r="J192" s="82" t="str">
        <f>IF($D$2&lt;&gt;"DVSTRS","",SUMPRODUCT(('Synthèse pointages'!$A$1:$A$29774&gt;=$D$9)*('Synthèse pointages'!$A$1:$A$29774&lt;=$D$23)*('Synthèse pointages'!$B$1:$B$29774=J$237)*('Synthèse pointages'!$C$1:$C$29774=$D192)*('Synthèse pointages'!$K$1:$K$29774)))</f>
        <v/>
      </c>
      <c r="K192" s="82" t="str">
        <f>IF($D$2&lt;&gt;"DVSTRS","",SUMPRODUCT(('Synthèse pointages'!$A$1:$A$29774&gt;=$D$9)*('Synthèse pointages'!$A$1:$A$29774&lt;=$D$23)*('Synthèse pointages'!$B$1:$B$29774=K$237)*('Synthèse pointages'!$C$1:$C$29774=$D192)*('Synthèse pointages'!$K$1:$K$29774)))</f>
        <v/>
      </c>
      <c r="L192" s="82" t="str">
        <f>IF($D$2&lt;&gt;"DVSTRS","",SUMPRODUCT(('Synthèse pointages'!$A$1:$A$29774&gt;=$D$9)*('Synthèse pointages'!$A$1:$A$29774&lt;=$D$23)*('Synthèse pointages'!$B$1:$B$29774=L$237)*('Synthèse pointages'!$C$1:$C$29774=$D192)*('Synthèse pointages'!$K$1:$K$29774)))</f>
        <v/>
      </c>
      <c r="M192" s="82" t="str">
        <f>IF($D$2&lt;&gt;"DVSTRS","",SUMPRODUCT(('Synthèse pointages'!$A$1:$A$29774&gt;=$D$9)*('Synthèse pointages'!$A$1:$A$29774&lt;=$D$23)*('Synthèse pointages'!$B$1:$B$29774=M$237)*('Synthèse pointages'!$C$1:$C$29774=$D192)*('Synthèse pointages'!$K$1:$K$29774)))</f>
        <v/>
      </c>
      <c r="N192" s="82" t="str">
        <f>IF($D$2&lt;&gt;"DVSTRS","",SUMPRODUCT(('Synthèse pointages'!$A$1:$A$29774&gt;=$D$9)*('Synthèse pointages'!$A$1:$A$29774&lt;=$D$23)*('Synthèse pointages'!$B$1:$B$29774=N$237)*('Synthèse pointages'!$C$1:$C$29774=$D192)*('Synthèse pointages'!$K$1:$K$29774)))</f>
        <v/>
      </c>
      <c r="O192" s="82" t="str">
        <f>IF($D$2&lt;&gt;"DVSTRS","",SUMPRODUCT(('Synthèse pointages'!$A$1:$A$29774&gt;=$D$9)*('Synthèse pointages'!$A$1:$A$29774&lt;=$D$23)*('Synthèse pointages'!$B$1:$B$29774=O$237)*('Synthèse pointages'!$C$1:$C$29774=$D192)*('Synthèse pointages'!$K$1:$K$29774)))</f>
        <v/>
      </c>
      <c r="P192" s="82" t="str">
        <f>IF($D$2&lt;&gt;"DVSTRS","",SUMPRODUCT(('Synthèse pointages'!$A$1:$A$29774&gt;=$D$9)*('Synthèse pointages'!$A$1:$A$29774&lt;=$D$23)*('Synthèse pointages'!$B$1:$B$29774=P$237)*('Synthèse pointages'!$C$1:$C$29774=$D192)*('Synthèse pointages'!$K$1:$K$29774)))</f>
        <v/>
      </c>
      <c r="Q192" s="82" t="str">
        <f>IF($D$2&lt;&gt;"DVSTRS","",SUMPRODUCT(('Synthèse pointages'!$A$1:$A$29774&gt;=$D$9)*('Synthèse pointages'!$A$1:$A$29774&lt;=$D$23)*('Synthèse pointages'!$B$1:$B$29774=Q$237)*('Synthèse pointages'!$C$1:$C$29774=$D192)*('Synthèse pointages'!$K$1:$K$29774)))</f>
        <v/>
      </c>
      <c r="R192" s="82" t="str">
        <f>IF($D$2&lt;&gt;"DVSTRS","",SUMPRODUCT(('Synthèse pointages'!$A$1:$A$29774&gt;=$D$9)*('Synthèse pointages'!$A$1:$A$29774&lt;=$D$23)*('Synthèse pointages'!$B$1:$B$29774=R$237)*('Synthèse pointages'!$C$1:$C$29774=$D192)*('Synthèse pointages'!$K$1:$K$29774)))</f>
        <v/>
      </c>
      <c r="S192" s="82" t="str">
        <f>IF($D$2&lt;&gt;"DVSTRS","",SUMPRODUCT(('Synthèse pointages'!$A$1:$A$29774&gt;=$D$9)*('Synthèse pointages'!$A$1:$A$29774&lt;=$D$23)*('Synthèse pointages'!$B$1:$B$29774=S$237)*('Synthèse pointages'!$C$1:$C$29774=$D192)*('Synthèse pointages'!$K$1:$K$29774)))</f>
        <v/>
      </c>
      <c r="T192" s="82" t="str">
        <f>IF($D$2&lt;&gt;"DVSTRS","",SUMPRODUCT(('Synthèse pointages'!$A$1:$A$29774&gt;=$D$9)*('Synthèse pointages'!$A$1:$A$29774&lt;=$D$23)*('Synthèse pointages'!$B$1:$B$29774=T$237)*('Synthèse pointages'!$C$1:$C$29774=$D192)*('Synthèse pointages'!$K$1:$K$29774)))</f>
        <v/>
      </c>
      <c r="U192" s="82" t="str">
        <f>IF($D$2&lt;&gt;"DVSTRS","",SUMPRODUCT(('Synthèse pointages'!$A$1:$A$29774&gt;=$D$9)*('Synthèse pointages'!$A$1:$A$29774&lt;=$D$23)*('Synthèse pointages'!$B$1:$B$29774=U$237)*('Synthèse pointages'!$C$1:$C$29774=$D192)*('Synthèse pointages'!$K$1:$K$29774)))</f>
        <v/>
      </c>
      <c r="V192" s="82" t="str">
        <f>IF($D$2&lt;&gt;"DVSTRS","",SUMPRODUCT(('Synthèse pointages'!$A$1:$A$29774&gt;=$D$9)*('Synthèse pointages'!$A$1:$A$29774&lt;=$D$23)*('Synthèse pointages'!$B$1:$B$29774=V$237)*('Synthèse pointages'!$C$1:$C$29774=$D192)*('Synthèse pointages'!$K$1:$K$29774)))</f>
        <v/>
      </c>
      <c r="W192" s="82" t="str">
        <f>IF($D$2&lt;&gt;"DVSTRS","",SUMPRODUCT(('Synthèse pointages'!$A$1:$A$29774&gt;=$D$9)*('Synthèse pointages'!$A$1:$A$29774&lt;=$D$23)*('Synthèse pointages'!$B$1:$B$29774=W$237)*('Synthèse pointages'!$C$1:$C$29774=$D192)*('Synthèse pointages'!$K$1:$K$29774)))</f>
        <v/>
      </c>
      <c r="X192" s="82" t="str">
        <f>IF($D$2&lt;&gt;"DVSTRS","",SUMPRODUCT(('Synthèse pointages'!$A$1:$A$29774&gt;=$D$9)*('Synthèse pointages'!$A$1:$A$29774&lt;=$D$23)*('Synthèse pointages'!$B$1:$B$29774=X$237)*('Synthèse pointages'!$C$1:$C$29774=$D192)*('Synthèse pointages'!$K$1:$K$29774)))</f>
        <v/>
      </c>
      <c r="Y192" s="82" t="str">
        <f>IF($D$2&lt;&gt;"DVSTRS","",SUMPRODUCT(('Synthèse pointages'!$A$1:$A$29774&gt;=$D$9)*('Synthèse pointages'!$A$1:$A$29774&lt;=$D$23)*('Synthèse pointages'!$B$1:$B$29774=Y$237)*('Synthèse pointages'!$C$1:$C$29774=$D192)*('Synthèse pointages'!$K$1:$K$29774)))</f>
        <v/>
      </c>
      <c r="Z192" s="82" t="str">
        <f>IF($D$2&lt;&gt;"DVSTRS","",SUMPRODUCT(('Synthèse pointages'!$A$1:$A$29774&gt;=$D$9)*('Synthèse pointages'!$A$1:$A$29774&lt;=$D$23)*('Synthèse pointages'!$B$1:$B$29774=Z$237)*('Synthèse pointages'!$C$1:$C$29774=$D192)*('Synthèse pointages'!$K$1:$K$29774)))</f>
        <v/>
      </c>
      <c r="AA192" s="83" t="str">
        <f>IF($D$2&lt;&gt;"DVSTRS","",SUMPRODUCT(('Synthèse pointages'!$A$1:$A$29774&gt;=$D$9)*('Synthèse pointages'!$A$1:$A$29774&lt;=$D$23)*('Synthèse pointages'!$B$1:$B$29774=AA$237)*('Synthèse pointages'!$C$1:$C$29774=$D192)*('Synthèse pointages'!$K$1:$K$29774)))</f>
        <v/>
      </c>
      <c r="AB192" s="63"/>
    </row>
    <row r="193" spans="2:28" hidden="1" outlineLevel="1" x14ac:dyDescent="0.3">
      <c r="B193" s="58"/>
      <c r="C193" s="78" t="s">
        <v>6</v>
      </c>
      <c r="D193" s="79" t="s">
        <v>65</v>
      </c>
      <c r="E193" s="80" t="e">
        <f t="array" ref="E193">SUMPRODUCT(('Synthèse pointages'!$A$1:$A$29774&gt;=$D$9)*('Synthèse pointages'!$A$1:$A$29774&lt;=$D$23)*('Synthèse pointages'!$C$1:$C$29774=$D193)*('Synthèse pointages'!$K$1:$K$29774))</f>
        <v>#VALUE!</v>
      </c>
      <c r="F193" s="62"/>
      <c r="G193" s="81" t="str">
        <f>IF($D$2&lt;&gt;"DVSTRS","",SUMPRODUCT(('Synthèse pointages'!$A$1:$A$29774&gt;=$D$9)*('Synthèse pointages'!$A$1:$A$29774&lt;=$D$23)*('Synthèse pointages'!$B$1:$B$29774=G$237)*('Synthèse pointages'!$C$1:$C$29774=$D193)*('Synthèse pointages'!$K$1:$K$29774)))</f>
        <v/>
      </c>
      <c r="H193" s="82" t="str">
        <f>IF($D$2&lt;&gt;"DVSTRS","",SUMPRODUCT(('Synthèse pointages'!$A$1:$A$29774&gt;=$D$9)*('Synthèse pointages'!$A$1:$A$29774&lt;=$D$23)*('Synthèse pointages'!$B$1:$B$29774=H$237)*('Synthèse pointages'!$C$1:$C$29774=$D193)*('Synthèse pointages'!$K$1:$K$29774)))</f>
        <v/>
      </c>
      <c r="I193" s="82" t="str">
        <f>IF($D$2&lt;&gt;"DVSTRS","",SUMPRODUCT(('Synthèse pointages'!$A$1:$A$29774&gt;=$D$9)*('Synthèse pointages'!$A$1:$A$29774&lt;=$D$23)*('Synthèse pointages'!$B$1:$B$29774=I$237)*('Synthèse pointages'!$C$1:$C$29774=$D193)*('Synthèse pointages'!$K$1:$K$29774)))</f>
        <v/>
      </c>
      <c r="J193" s="82" t="str">
        <f>IF($D$2&lt;&gt;"DVSTRS","",SUMPRODUCT(('Synthèse pointages'!$A$1:$A$29774&gt;=$D$9)*('Synthèse pointages'!$A$1:$A$29774&lt;=$D$23)*('Synthèse pointages'!$B$1:$B$29774=J$237)*('Synthèse pointages'!$C$1:$C$29774=$D193)*('Synthèse pointages'!$K$1:$K$29774)))</f>
        <v/>
      </c>
      <c r="K193" s="82" t="str">
        <f>IF($D$2&lt;&gt;"DVSTRS","",SUMPRODUCT(('Synthèse pointages'!$A$1:$A$29774&gt;=$D$9)*('Synthèse pointages'!$A$1:$A$29774&lt;=$D$23)*('Synthèse pointages'!$B$1:$B$29774=K$237)*('Synthèse pointages'!$C$1:$C$29774=$D193)*('Synthèse pointages'!$K$1:$K$29774)))</f>
        <v/>
      </c>
      <c r="L193" s="82" t="str">
        <f>IF($D$2&lt;&gt;"DVSTRS","",SUMPRODUCT(('Synthèse pointages'!$A$1:$A$29774&gt;=$D$9)*('Synthèse pointages'!$A$1:$A$29774&lt;=$D$23)*('Synthèse pointages'!$B$1:$B$29774=L$237)*('Synthèse pointages'!$C$1:$C$29774=$D193)*('Synthèse pointages'!$K$1:$K$29774)))</f>
        <v/>
      </c>
      <c r="M193" s="82" t="str">
        <f>IF($D$2&lt;&gt;"DVSTRS","",SUMPRODUCT(('Synthèse pointages'!$A$1:$A$29774&gt;=$D$9)*('Synthèse pointages'!$A$1:$A$29774&lt;=$D$23)*('Synthèse pointages'!$B$1:$B$29774=M$237)*('Synthèse pointages'!$C$1:$C$29774=$D193)*('Synthèse pointages'!$K$1:$K$29774)))</f>
        <v/>
      </c>
      <c r="N193" s="82" t="str">
        <f>IF($D$2&lt;&gt;"DVSTRS","",SUMPRODUCT(('Synthèse pointages'!$A$1:$A$29774&gt;=$D$9)*('Synthèse pointages'!$A$1:$A$29774&lt;=$D$23)*('Synthèse pointages'!$B$1:$B$29774=N$237)*('Synthèse pointages'!$C$1:$C$29774=$D193)*('Synthèse pointages'!$K$1:$K$29774)))</f>
        <v/>
      </c>
      <c r="O193" s="82" t="str">
        <f>IF($D$2&lt;&gt;"DVSTRS","",SUMPRODUCT(('Synthèse pointages'!$A$1:$A$29774&gt;=$D$9)*('Synthèse pointages'!$A$1:$A$29774&lt;=$D$23)*('Synthèse pointages'!$B$1:$B$29774=O$237)*('Synthèse pointages'!$C$1:$C$29774=$D193)*('Synthèse pointages'!$K$1:$K$29774)))</f>
        <v/>
      </c>
      <c r="P193" s="82" t="str">
        <f>IF($D$2&lt;&gt;"DVSTRS","",SUMPRODUCT(('Synthèse pointages'!$A$1:$A$29774&gt;=$D$9)*('Synthèse pointages'!$A$1:$A$29774&lt;=$D$23)*('Synthèse pointages'!$B$1:$B$29774=P$237)*('Synthèse pointages'!$C$1:$C$29774=$D193)*('Synthèse pointages'!$K$1:$K$29774)))</f>
        <v/>
      </c>
      <c r="Q193" s="82" t="str">
        <f>IF($D$2&lt;&gt;"DVSTRS","",SUMPRODUCT(('Synthèse pointages'!$A$1:$A$29774&gt;=$D$9)*('Synthèse pointages'!$A$1:$A$29774&lt;=$D$23)*('Synthèse pointages'!$B$1:$B$29774=Q$237)*('Synthèse pointages'!$C$1:$C$29774=$D193)*('Synthèse pointages'!$K$1:$K$29774)))</f>
        <v/>
      </c>
      <c r="R193" s="82" t="str">
        <f>IF($D$2&lt;&gt;"DVSTRS","",SUMPRODUCT(('Synthèse pointages'!$A$1:$A$29774&gt;=$D$9)*('Synthèse pointages'!$A$1:$A$29774&lt;=$D$23)*('Synthèse pointages'!$B$1:$B$29774=R$237)*('Synthèse pointages'!$C$1:$C$29774=$D193)*('Synthèse pointages'!$K$1:$K$29774)))</f>
        <v/>
      </c>
      <c r="S193" s="82" t="str">
        <f>IF($D$2&lt;&gt;"DVSTRS","",SUMPRODUCT(('Synthèse pointages'!$A$1:$A$29774&gt;=$D$9)*('Synthèse pointages'!$A$1:$A$29774&lt;=$D$23)*('Synthèse pointages'!$B$1:$B$29774=S$237)*('Synthèse pointages'!$C$1:$C$29774=$D193)*('Synthèse pointages'!$K$1:$K$29774)))</f>
        <v/>
      </c>
      <c r="T193" s="82" t="str">
        <f>IF($D$2&lt;&gt;"DVSTRS","",SUMPRODUCT(('Synthèse pointages'!$A$1:$A$29774&gt;=$D$9)*('Synthèse pointages'!$A$1:$A$29774&lt;=$D$23)*('Synthèse pointages'!$B$1:$B$29774=T$237)*('Synthèse pointages'!$C$1:$C$29774=$D193)*('Synthèse pointages'!$K$1:$K$29774)))</f>
        <v/>
      </c>
      <c r="U193" s="82" t="str">
        <f>IF($D$2&lt;&gt;"DVSTRS","",SUMPRODUCT(('Synthèse pointages'!$A$1:$A$29774&gt;=$D$9)*('Synthèse pointages'!$A$1:$A$29774&lt;=$D$23)*('Synthèse pointages'!$B$1:$B$29774=U$237)*('Synthèse pointages'!$C$1:$C$29774=$D193)*('Synthèse pointages'!$K$1:$K$29774)))</f>
        <v/>
      </c>
      <c r="V193" s="82" t="str">
        <f>IF($D$2&lt;&gt;"DVSTRS","",SUMPRODUCT(('Synthèse pointages'!$A$1:$A$29774&gt;=$D$9)*('Synthèse pointages'!$A$1:$A$29774&lt;=$D$23)*('Synthèse pointages'!$B$1:$B$29774=V$237)*('Synthèse pointages'!$C$1:$C$29774=$D193)*('Synthèse pointages'!$K$1:$K$29774)))</f>
        <v/>
      </c>
      <c r="W193" s="82" t="str">
        <f>IF($D$2&lt;&gt;"DVSTRS","",SUMPRODUCT(('Synthèse pointages'!$A$1:$A$29774&gt;=$D$9)*('Synthèse pointages'!$A$1:$A$29774&lt;=$D$23)*('Synthèse pointages'!$B$1:$B$29774=W$237)*('Synthèse pointages'!$C$1:$C$29774=$D193)*('Synthèse pointages'!$K$1:$K$29774)))</f>
        <v/>
      </c>
      <c r="X193" s="82" t="str">
        <f>IF($D$2&lt;&gt;"DVSTRS","",SUMPRODUCT(('Synthèse pointages'!$A$1:$A$29774&gt;=$D$9)*('Synthèse pointages'!$A$1:$A$29774&lt;=$D$23)*('Synthèse pointages'!$B$1:$B$29774=X$237)*('Synthèse pointages'!$C$1:$C$29774=$D193)*('Synthèse pointages'!$K$1:$K$29774)))</f>
        <v/>
      </c>
      <c r="Y193" s="82" t="str">
        <f>IF($D$2&lt;&gt;"DVSTRS","",SUMPRODUCT(('Synthèse pointages'!$A$1:$A$29774&gt;=$D$9)*('Synthèse pointages'!$A$1:$A$29774&lt;=$D$23)*('Synthèse pointages'!$B$1:$B$29774=Y$237)*('Synthèse pointages'!$C$1:$C$29774=$D193)*('Synthèse pointages'!$K$1:$K$29774)))</f>
        <v/>
      </c>
      <c r="Z193" s="82" t="str">
        <f>IF($D$2&lt;&gt;"DVSTRS","",SUMPRODUCT(('Synthèse pointages'!$A$1:$A$29774&gt;=$D$9)*('Synthèse pointages'!$A$1:$A$29774&lt;=$D$23)*('Synthèse pointages'!$B$1:$B$29774=Z$237)*('Synthèse pointages'!$C$1:$C$29774=$D193)*('Synthèse pointages'!$K$1:$K$29774)))</f>
        <v/>
      </c>
      <c r="AA193" s="83" t="str">
        <f>IF($D$2&lt;&gt;"DVSTRS","",SUMPRODUCT(('Synthèse pointages'!$A$1:$A$29774&gt;=$D$9)*('Synthèse pointages'!$A$1:$A$29774&lt;=$D$23)*('Synthèse pointages'!$B$1:$B$29774=AA$237)*('Synthèse pointages'!$C$1:$C$29774=$D193)*('Synthèse pointages'!$K$1:$K$29774)))</f>
        <v/>
      </c>
      <c r="AB193" s="63"/>
    </row>
    <row r="194" spans="2:28" hidden="1" outlineLevel="1" x14ac:dyDescent="0.3">
      <c r="B194" s="58"/>
      <c r="C194" s="32" t="s">
        <v>20</v>
      </c>
      <c r="D194" s="4" t="s">
        <v>66</v>
      </c>
      <c r="E194" s="16" t="e">
        <f t="array" ref="E194">SUMPRODUCT(('Synthèse pointages'!$A$1:$A$29774&gt;=$D$9)*('Synthèse pointages'!$A$1:$A$29774&lt;=$D$23)*('Synthèse pointages'!$C$1:$C$29774=$D194)*('Synthèse pointages'!$K$1:$K$29774))</f>
        <v>#VALUE!</v>
      </c>
      <c r="F194" s="62"/>
      <c r="G194" s="21" t="str">
        <f>IF($D$2&lt;&gt;"DVSTRS","",SUMPRODUCT(('Synthèse pointages'!$A$1:$A$29774&gt;=$D$9)*('Synthèse pointages'!$A$1:$A$29774&lt;=$D$23)*('Synthèse pointages'!$B$1:$B$29774=G$237)*('Synthèse pointages'!$C$1:$C$29774=$D194)*('Synthèse pointages'!$K$1:$K$29774)))</f>
        <v/>
      </c>
      <c r="H194" s="2" t="str">
        <f>IF($D$2&lt;&gt;"DVSTRS","",SUMPRODUCT(('Synthèse pointages'!$A$1:$A$29774&gt;=$D$9)*('Synthèse pointages'!$A$1:$A$29774&lt;=$D$23)*('Synthèse pointages'!$B$1:$B$29774=H$237)*('Synthèse pointages'!$C$1:$C$29774=$D194)*('Synthèse pointages'!$K$1:$K$29774)))</f>
        <v/>
      </c>
      <c r="I194" s="2" t="str">
        <f>IF($D$2&lt;&gt;"DVSTRS","",SUMPRODUCT(('Synthèse pointages'!$A$1:$A$29774&gt;=$D$9)*('Synthèse pointages'!$A$1:$A$29774&lt;=$D$23)*('Synthèse pointages'!$B$1:$B$29774=I$237)*('Synthèse pointages'!$C$1:$C$29774=$D194)*('Synthèse pointages'!$K$1:$K$29774)))</f>
        <v/>
      </c>
      <c r="J194" s="2" t="str">
        <f>IF($D$2&lt;&gt;"DVSTRS","",SUMPRODUCT(('Synthèse pointages'!$A$1:$A$29774&gt;=$D$9)*('Synthèse pointages'!$A$1:$A$29774&lt;=$D$23)*('Synthèse pointages'!$B$1:$B$29774=J$237)*('Synthèse pointages'!$C$1:$C$29774=$D194)*('Synthèse pointages'!$K$1:$K$29774)))</f>
        <v/>
      </c>
      <c r="K194" s="2" t="str">
        <f>IF($D$2&lt;&gt;"DVSTRS","",SUMPRODUCT(('Synthèse pointages'!$A$1:$A$29774&gt;=$D$9)*('Synthèse pointages'!$A$1:$A$29774&lt;=$D$23)*('Synthèse pointages'!$B$1:$B$29774=K$237)*('Synthèse pointages'!$C$1:$C$29774=$D194)*('Synthèse pointages'!$K$1:$K$29774)))</f>
        <v/>
      </c>
      <c r="L194" s="2" t="str">
        <f>IF($D$2&lt;&gt;"DVSTRS","",SUMPRODUCT(('Synthèse pointages'!$A$1:$A$29774&gt;=$D$9)*('Synthèse pointages'!$A$1:$A$29774&lt;=$D$23)*('Synthèse pointages'!$B$1:$B$29774=L$237)*('Synthèse pointages'!$C$1:$C$29774=$D194)*('Synthèse pointages'!$K$1:$K$29774)))</f>
        <v/>
      </c>
      <c r="M194" s="2" t="str">
        <f>IF($D$2&lt;&gt;"DVSTRS","",SUMPRODUCT(('Synthèse pointages'!$A$1:$A$29774&gt;=$D$9)*('Synthèse pointages'!$A$1:$A$29774&lt;=$D$23)*('Synthèse pointages'!$B$1:$B$29774=M$237)*('Synthèse pointages'!$C$1:$C$29774=$D194)*('Synthèse pointages'!$K$1:$K$29774)))</f>
        <v/>
      </c>
      <c r="N194" s="2" t="str">
        <f>IF($D$2&lt;&gt;"DVSTRS","",SUMPRODUCT(('Synthèse pointages'!$A$1:$A$29774&gt;=$D$9)*('Synthèse pointages'!$A$1:$A$29774&lt;=$D$23)*('Synthèse pointages'!$B$1:$B$29774=N$237)*('Synthèse pointages'!$C$1:$C$29774=$D194)*('Synthèse pointages'!$K$1:$K$29774)))</f>
        <v/>
      </c>
      <c r="O194" s="2" t="str">
        <f>IF($D$2&lt;&gt;"DVSTRS","",SUMPRODUCT(('Synthèse pointages'!$A$1:$A$29774&gt;=$D$9)*('Synthèse pointages'!$A$1:$A$29774&lt;=$D$23)*('Synthèse pointages'!$B$1:$B$29774=O$237)*('Synthèse pointages'!$C$1:$C$29774=$D194)*('Synthèse pointages'!$K$1:$K$29774)))</f>
        <v/>
      </c>
      <c r="P194" s="2" t="str">
        <f>IF($D$2&lt;&gt;"DVSTRS","",SUMPRODUCT(('Synthèse pointages'!$A$1:$A$29774&gt;=$D$9)*('Synthèse pointages'!$A$1:$A$29774&lt;=$D$23)*('Synthèse pointages'!$B$1:$B$29774=P$237)*('Synthèse pointages'!$C$1:$C$29774=$D194)*('Synthèse pointages'!$K$1:$K$29774)))</f>
        <v/>
      </c>
      <c r="Q194" s="2" t="str">
        <f>IF($D$2&lt;&gt;"DVSTRS","",SUMPRODUCT(('Synthèse pointages'!$A$1:$A$29774&gt;=$D$9)*('Synthèse pointages'!$A$1:$A$29774&lt;=$D$23)*('Synthèse pointages'!$B$1:$B$29774=Q$237)*('Synthèse pointages'!$C$1:$C$29774=$D194)*('Synthèse pointages'!$K$1:$K$29774)))</f>
        <v/>
      </c>
      <c r="R194" s="2" t="str">
        <f>IF($D$2&lt;&gt;"DVSTRS","",SUMPRODUCT(('Synthèse pointages'!$A$1:$A$29774&gt;=$D$9)*('Synthèse pointages'!$A$1:$A$29774&lt;=$D$23)*('Synthèse pointages'!$B$1:$B$29774=R$237)*('Synthèse pointages'!$C$1:$C$29774=$D194)*('Synthèse pointages'!$K$1:$K$29774)))</f>
        <v/>
      </c>
      <c r="S194" s="2" t="str">
        <f>IF($D$2&lt;&gt;"DVSTRS","",SUMPRODUCT(('Synthèse pointages'!$A$1:$A$29774&gt;=$D$9)*('Synthèse pointages'!$A$1:$A$29774&lt;=$D$23)*('Synthèse pointages'!$B$1:$B$29774=S$237)*('Synthèse pointages'!$C$1:$C$29774=$D194)*('Synthèse pointages'!$K$1:$K$29774)))</f>
        <v/>
      </c>
      <c r="T194" s="2" t="str">
        <f>IF($D$2&lt;&gt;"DVSTRS","",SUMPRODUCT(('Synthèse pointages'!$A$1:$A$29774&gt;=$D$9)*('Synthèse pointages'!$A$1:$A$29774&lt;=$D$23)*('Synthèse pointages'!$B$1:$B$29774=T$237)*('Synthèse pointages'!$C$1:$C$29774=$D194)*('Synthèse pointages'!$K$1:$K$29774)))</f>
        <v/>
      </c>
      <c r="U194" s="2" t="str">
        <f>IF($D$2&lt;&gt;"DVSTRS","",SUMPRODUCT(('Synthèse pointages'!$A$1:$A$29774&gt;=$D$9)*('Synthèse pointages'!$A$1:$A$29774&lt;=$D$23)*('Synthèse pointages'!$B$1:$B$29774=U$237)*('Synthèse pointages'!$C$1:$C$29774=$D194)*('Synthèse pointages'!$K$1:$K$29774)))</f>
        <v/>
      </c>
      <c r="V194" s="2" t="str">
        <f>IF($D$2&lt;&gt;"DVSTRS","",SUMPRODUCT(('Synthèse pointages'!$A$1:$A$29774&gt;=$D$9)*('Synthèse pointages'!$A$1:$A$29774&lt;=$D$23)*('Synthèse pointages'!$B$1:$B$29774=V$237)*('Synthèse pointages'!$C$1:$C$29774=$D194)*('Synthèse pointages'!$K$1:$K$29774)))</f>
        <v/>
      </c>
      <c r="W194" s="2" t="str">
        <f>IF($D$2&lt;&gt;"DVSTRS","",SUMPRODUCT(('Synthèse pointages'!$A$1:$A$29774&gt;=$D$9)*('Synthèse pointages'!$A$1:$A$29774&lt;=$D$23)*('Synthèse pointages'!$B$1:$B$29774=W$237)*('Synthèse pointages'!$C$1:$C$29774=$D194)*('Synthèse pointages'!$K$1:$K$29774)))</f>
        <v/>
      </c>
      <c r="X194" s="2" t="str">
        <f>IF($D$2&lt;&gt;"DVSTRS","",SUMPRODUCT(('Synthèse pointages'!$A$1:$A$29774&gt;=$D$9)*('Synthèse pointages'!$A$1:$A$29774&lt;=$D$23)*('Synthèse pointages'!$B$1:$B$29774=X$237)*('Synthèse pointages'!$C$1:$C$29774=$D194)*('Synthèse pointages'!$K$1:$K$29774)))</f>
        <v/>
      </c>
      <c r="Y194" s="2" t="str">
        <f>IF($D$2&lt;&gt;"DVSTRS","",SUMPRODUCT(('Synthèse pointages'!$A$1:$A$29774&gt;=$D$9)*('Synthèse pointages'!$A$1:$A$29774&lt;=$D$23)*('Synthèse pointages'!$B$1:$B$29774=Y$237)*('Synthèse pointages'!$C$1:$C$29774=$D194)*('Synthèse pointages'!$K$1:$K$29774)))</f>
        <v/>
      </c>
      <c r="Z194" s="2" t="str">
        <f>IF($D$2&lt;&gt;"DVSTRS","",SUMPRODUCT(('Synthèse pointages'!$A$1:$A$29774&gt;=$D$9)*('Synthèse pointages'!$A$1:$A$29774&lt;=$D$23)*('Synthèse pointages'!$B$1:$B$29774=Z$237)*('Synthèse pointages'!$C$1:$C$29774=$D194)*('Synthèse pointages'!$K$1:$K$29774)))</f>
        <v/>
      </c>
      <c r="AA194" s="9" t="str">
        <f>IF($D$2&lt;&gt;"DVSTRS","",SUMPRODUCT(('Synthèse pointages'!$A$1:$A$29774&gt;=$D$9)*('Synthèse pointages'!$A$1:$A$29774&lt;=$D$23)*('Synthèse pointages'!$B$1:$B$29774=AA$237)*('Synthèse pointages'!$C$1:$C$29774=$D194)*('Synthèse pointages'!$K$1:$K$29774)))</f>
        <v/>
      </c>
      <c r="AB194" s="63"/>
    </row>
    <row r="195" spans="2:28" hidden="1" outlineLevel="1" x14ac:dyDescent="0.3">
      <c r="B195" s="58"/>
      <c r="C195" s="32" t="s">
        <v>21</v>
      </c>
      <c r="D195" s="4" t="s">
        <v>67</v>
      </c>
      <c r="E195" s="16" t="e">
        <f t="array" ref="E195">SUMPRODUCT(('Synthèse pointages'!$A$1:$A$29774&gt;=$D$9)*('Synthèse pointages'!$A$1:$A$29774&lt;=$D$23)*('Synthèse pointages'!$C$1:$C$29774=$D195)*('Synthèse pointages'!$K$1:$K$29774))</f>
        <v>#VALUE!</v>
      </c>
      <c r="F195" s="62"/>
      <c r="G195" s="21" t="str">
        <f>IF($D$2&lt;&gt;"DVSTRS","",SUMPRODUCT(('Synthèse pointages'!$A$1:$A$29774&gt;=$D$9)*('Synthèse pointages'!$A$1:$A$29774&lt;=$D$23)*('Synthèse pointages'!$B$1:$B$29774=G$237)*('Synthèse pointages'!$C$1:$C$29774=$D195)*('Synthèse pointages'!$K$1:$K$29774)))</f>
        <v/>
      </c>
      <c r="H195" s="2" t="str">
        <f>IF($D$2&lt;&gt;"DVSTRS","",SUMPRODUCT(('Synthèse pointages'!$A$1:$A$29774&gt;=$D$9)*('Synthèse pointages'!$A$1:$A$29774&lt;=$D$23)*('Synthèse pointages'!$B$1:$B$29774=H$237)*('Synthèse pointages'!$C$1:$C$29774=$D195)*('Synthèse pointages'!$K$1:$K$29774)))</f>
        <v/>
      </c>
      <c r="I195" s="2" t="str">
        <f>IF($D$2&lt;&gt;"DVSTRS","",SUMPRODUCT(('Synthèse pointages'!$A$1:$A$29774&gt;=$D$9)*('Synthèse pointages'!$A$1:$A$29774&lt;=$D$23)*('Synthèse pointages'!$B$1:$B$29774=I$237)*('Synthèse pointages'!$C$1:$C$29774=$D195)*('Synthèse pointages'!$K$1:$K$29774)))</f>
        <v/>
      </c>
      <c r="J195" s="2" t="str">
        <f>IF($D$2&lt;&gt;"DVSTRS","",SUMPRODUCT(('Synthèse pointages'!$A$1:$A$29774&gt;=$D$9)*('Synthèse pointages'!$A$1:$A$29774&lt;=$D$23)*('Synthèse pointages'!$B$1:$B$29774=J$237)*('Synthèse pointages'!$C$1:$C$29774=$D195)*('Synthèse pointages'!$K$1:$K$29774)))</f>
        <v/>
      </c>
      <c r="K195" s="2" t="str">
        <f>IF($D$2&lt;&gt;"DVSTRS","",SUMPRODUCT(('Synthèse pointages'!$A$1:$A$29774&gt;=$D$9)*('Synthèse pointages'!$A$1:$A$29774&lt;=$D$23)*('Synthèse pointages'!$B$1:$B$29774=K$237)*('Synthèse pointages'!$C$1:$C$29774=$D195)*('Synthèse pointages'!$K$1:$K$29774)))</f>
        <v/>
      </c>
      <c r="L195" s="2" t="str">
        <f>IF($D$2&lt;&gt;"DVSTRS","",SUMPRODUCT(('Synthèse pointages'!$A$1:$A$29774&gt;=$D$9)*('Synthèse pointages'!$A$1:$A$29774&lt;=$D$23)*('Synthèse pointages'!$B$1:$B$29774=L$237)*('Synthèse pointages'!$C$1:$C$29774=$D195)*('Synthèse pointages'!$K$1:$K$29774)))</f>
        <v/>
      </c>
      <c r="M195" s="2" t="str">
        <f>IF($D$2&lt;&gt;"DVSTRS","",SUMPRODUCT(('Synthèse pointages'!$A$1:$A$29774&gt;=$D$9)*('Synthèse pointages'!$A$1:$A$29774&lt;=$D$23)*('Synthèse pointages'!$B$1:$B$29774=M$237)*('Synthèse pointages'!$C$1:$C$29774=$D195)*('Synthèse pointages'!$K$1:$K$29774)))</f>
        <v/>
      </c>
      <c r="N195" s="2" t="str">
        <f>IF($D$2&lt;&gt;"DVSTRS","",SUMPRODUCT(('Synthèse pointages'!$A$1:$A$29774&gt;=$D$9)*('Synthèse pointages'!$A$1:$A$29774&lt;=$D$23)*('Synthèse pointages'!$B$1:$B$29774=N$237)*('Synthèse pointages'!$C$1:$C$29774=$D195)*('Synthèse pointages'!$K$1:$K$29774)))</f>
        <v/>
      </c>
      <c r="O195" s="2" t="str">
        <f>IF($D$2&lt;&gt;"DVSTRS","",SUMPRODUCT(('Synthèse pointages'!$A$1:$A$29774&gt;=$D$9)*('Synthèse pointages'!$A$1:$A$29774&lt;=$D$23)*('Synthèse pointages'!$B$1:$B$29774=O$237)*('Synthèse pointages'!$C$1:$C$29774=$D195)*('Synthèse pointages'!$K$1:$K$29774)))</f>
        <v/>
      </c>
      <c r="P195" s="2" t="str">
        <f>IF($D$2&lt;&gt;"DVSTRS","",SUMPRODUCT(('Synthèse pointages'!$A$1:$A$29774&gt;=$D$9)*('Synthèse pointages'!$A$1:$A$29774&lt;=$D$23)*('Synthèse pointages'!$B$1:$B$29774=P$237)*('Synthèse pointages'!$C$1:$C$29774=$D195)*('Synthèse pointages'!$K$1:$K$29774)))</f>
        <v/>
      </c>
      <c r="Q195" s="2" t="str">
        <f>IF($D$2&lt;&gt;"DVSTRS","",SUMPRODUCT(('Synthèse pointages'!$A$1:$A$29774&gt;=$D$9)*('Synthèse pointages'!$A$1:$A$29774&lt;=$D$23)*('Synthèse pointages'!$B$1:$B$29774=Q$237)*('Synthèse pointages'!$C$1:$C$29774=$D195)*('Synthèse pointages'!$K$1:$K$29774)))</f>
        <v/>
      </c>
      <c r="R195" s="2" t="str">
        <f>IF($D$2&lt;&gt;"DVSTRS","",SUMPRODUCT(('Synthèse pointages'!$A$1:$A$29774&gt;=$D$9)*('Synthèse pointages'!$A$1:$A$29774&lt;=$D$23)*('Synthèse pointages'!$B$1:$B$29774=R$237)*('Synthèse pointages'!$C$1:$C$29774=$D195)*('Synthèse pointages'!$K$1:$K$29774)))</f>
        <v/>
      </c>
      <c r="S195" s="2" t="str">
        <f>IF($D$2&lt;&gt;"DVSTRS","",SUMPRODUCT(('Synthèse pointages'!$A$1:$A$29774&gt;=$D$9)*('Synthèse pointages'!$A$1:$A$29774&lt;=$D$23)*('Synthèse pointages'!$B$1:$B$29774=S$237)*('Synthèse pointages'!$C$1:$C$29774=$D195)*('Synthèse pointages'!$K$1:$K$29774)))</f>
        <v/>
      </c>
      <c r="T195" s="2" t="str">
        <f>IF($D$2&lt;&gt;"DVSTRS","",SUMPRODUCT(('Synthèse pointages'!$A$1:$A$29774&gt;=$D$9)*('Synthèse pointages'!$A$1:$A$29774&lt;=$D$23)*('Synthèse pointages'!$B$1:$B$29774=T$237)*('Synthèse pointages'!$C$1:$C$29774=$D195)*('Synthèse pointages'!$K$1:$K$29774)))</f>
        <v/>
      </c>
      <c r="U195" s="2" t="str">
        <f>IF($D$2&lt;&gt;"DVSTRS","",SUMPRODUCT(('Synthèse pointages'!$A$1:$A$29774&gt;=$D$9)*('Synthèse pointages'!$A$1:$A$29774&lt;=$D$23)*('Synthèse pointages'!$B$1:$B$29774=U$237)*('Synthèse pointages'!$C$1:$C$29774=$D195)*('Synthèse pointages'!$K$1:$K$29774)))</f>
        <v/>
      </c>
      <c r="V195" s="2" t="str">
        <f>IF($D$2&lt;&gt;"DVSTRS","",SUMPRODUCT(('Synthèse pointages'!$A$1:$A$29774&gt;=$D$9)*('Synthèse pointages'!$A$1:$A$29774&lt;=$D$23)*('Synthèse pointages'!$B$1:$B$29774=V$237)*('Synthèse pointages'!$C$1:$C$29774=$D195)*('Synthèse pointages'!$K$1:$K$29774)))</f>
        <v/>
      </c>
      <c r="W195" s="2" t="str">
        <f>IF($D$2&lt;&gt;"DVSTRS","",SUMPRODUCT(('Synthèse pointages'!$A$1:$A$29774&gt;=$D$9)*('Synthèse pointages'!$A$1:$A$29774&lt;=$D$23)*('Synthèse pointages'!$B$1:$B$29774=W$237)*('Synthèse pointages'!$C$1:$C$29774=$D195)*('Synthèse pointages'!$K$1:$K$29774)))</f>
        <v/>
      </c>
      <c r="X195" s="2" t="str">
        <f>IF($D$2&lt;&gt;"DVSTRS","",SUMPRODUCT(('Synthèse pointages'!$A$1:$A$29774&gt;=$D$9)*('Synthèse pointages'!$A$1:$A$29774&lt;=$D$23)*('Synthèse pointages'!$B$1:$B$29774=X$237)*('Synthèse pointages'!$C$1:$C$29774=$D195)*('Synthèse pointages'!$K$1:$K$29774)))</f>
        <v/>
      </c>
      <c r="Y195" s="2" t="str">
        <f>IF($D$2&lt;&gt;"DVSTRS","",SUMPRODUCT(('Synthèse pointages'!$A$1:$A$29774&gt;=$D$9)*('Synthèse pointages'!$A$1:$A$29774&lt;=$D$23)*('Synthèse pointages'!$B$1:$B$29774=Y$237)*('Synthèse pointages'!$C$1:$C$29774=$D195)*('Synthèse pointages'!$K$1:$K$29774)))</f>
        <v/>
      </c>
      <c r="Z195" s="2" t="str">
        <f>IF($D$2&lt;&gt;"DVSTRS","",SUMPRODUCT(('Synthèse pointages'!$A$1:$A$29774&gt;=$D$9)*('Synthèse pointages'!$A$1:$A$29774&lt;=$D$23)*('Synthèse pointages'!$B$1:$B$29774=Z$237)*('Synthèse pointages'!$C$1:$C$29774=$D195)*('Synthèse pointages'!$K$1:$K$29774)))</f>
        <v/>
      </c>
      <c r="AA195" s="9" t="str">
        <f>IF($D$2&lt;&gt;"DVSTRS","",SUMPRODUCT(('Synthèse pointages'!$A$1:$A$29774&gt;=$D$9)*('Synthèse pointages'!$A$1:$A$29774&lt;=$D$23)*('Synthèse pointages'!$B$1:$B$29774=AA$237)*('Synthèse pointages'!$C$1:$C$29774=$D195)*('Synthèse pointages'!$K$1:$K$29774)))</f>
        <v/>
      </c>
      <c r="AB195" s="63"/>
    </row>
    <row r="196" spans="2:28" hidden="1" outlineLevel="1" x14ac:dyDescent="0.3">
      <c r="B196" s="58"/>
      <c r="C196" s="78" t="s">
        <v>7</v>
      </c>
      <c r="D196" s="79" t="s">
        <v>68</v>
      </c>
      <c r="E196" s="80" t="e">
        <f t="array" ref="E196">SUMPRODUCT(('Synthèse pointages'!$A$1:$A$29774&gt;=$D$9)*('Synthèse pointages'!$A$1:$A$29774&lt;=$D$23)*('Synthèse pointages'!$C$1:$C$29774=$D196)*('Synthèse pointages'!$K$1:$K$29774))</f>
        <v>#VALUE!</v>
      </c>
      <c r="F196" s="62"/>
      <c r="G196" s="81" t="str">
        <f>IF($D$2&lt;&gt;"DVSTRS","",SUMPRODUCT(('Synthèse pointages'!$A$1:$A$29774&gt;=$D$9)*('Synthèse pointages'!$A$1:$A$29774&lt;=$D$23)*('Synthèse pointages'!$B$1:$B$29774=G$237)*('Synthèse pointages'!$C$1:$C$29774=$D196)*('Synthèse pointages'!$K$1:$K$29774)))</f>
        <v/>
      </c>
      <c r="H196" s="82" t="str">
        <f>IF($D$2&lt;&gt;"DVSTRS","",SUMPRODUCT(('Synthèse pointages'!$A$1:$A$29774&gt;=$D$9)*('Synthèse pointages'!$A$1:$A$29774&lt;=$D$23)*('Synthèse pointages'!$B$1:$B$29774=H$237)*('Synthèse pointages'!$C$1:$C$29774=$D196)*('Synthèse pointages'!$K$1:$K$29774)))</f>
        <v/>
      </c>
      <c r="I196" s="82" t="str">
        <f>IF($D$2&lt;&gt;"DVSTRS","",SUMPRODUCT(('Synthèse pointages'!$A$1:$A$29774&gt;=$D$9)*('Synthèse pointages'!$A$1:$A$29774&lt;=$D$23)*('Synthèse pointages'!$B$1:$B$29774=I$237)*('Synthèse pointages'!$C$1:$C$29774=$D196)*('Synthèse pointages'!$K$1:$K$29774)))</f>
        <v/>
      </c>
      <c r="J196" s="82" t="str">
        <f>IF($D$2&lt;&gt;"DVSTRS","",SUMPRODUCT(('Synthèse pointages'!$A$1:$A$29774&gt;=$D$9)*('Synthèse pointages'!$A$1:$A$29774&lt;=$D$23)*('Synthèse pointages'!$B$1:$B$29774=J$237)*('Synthèse pointages'!$C$1:$C$29774=$D196)*('Synthèse pointages'!$K$1:$K$29774)))</f>
        <v/>
      </c>
      <c r="K196" s="82" t="str">
        <f>IF($D$2&lt;&gt;"DVSTRS","",SUMPRODUCT(('Synthèse pointages'!$A$1:$A$29774&gt;=$D$9)*('Synthèse pointages'!$A$1:$A$29774&lt;=$D$23)*('Synthèse pointages'!$B$1:$B$29774=K$237)*('Synthèse pointages'!$C$1:$C$29774=$D196)*('Synthèse pointages'!$K$1:$K$29774)))</f>
        <v/>
      </c>
      <c r="L196" s="82" t="str">
        <f>IF($D$2&lt;&gt;"DVSTRS","",SUMPRODUCT(('Synthèse pointages'!$A$1:$A$29774&gt;=$D$9)*('Synthèse pointages'!$A$1:$A$29774&lt;=$D$23)*('Synthèse pointages'!$B$1:$B$29774=L$237)*('Synthèse pointages'!$C$1:$C$29774=$D196)*('Synthèse pointages'!$K$1:$K$29774)))</f>
        <v/>
      </c>
      <c r="M196" s="82" t="str">
        <f>IF($D$2&lt;&gt;"DVSTRS","",SUMPRODUCT(('Synthèse pointages'!$A$1:$A$29774&gt;=$D$9)*('Synthèse pointages'!$A$1:$A$29774&lt;=$D$23)*('Synthèse pointages'!$B$1:$B$29774=M$237)*('Synthèse pointages'!$C$1:$C$29774=$D196)*('Synthèse pointages'!$K$1:$K$29774)))</f>
        <v/>
      </c>
      <c r="N196" s="82" t="str">
        <f>IF($D$2&lt;&gt;"DVSTRS","",SUMPRODUCT(('Synthèse pointages'!$A$1:$A$29774&gt;=$D$9)*('Synthèse pointages'!$A$1:$A$29774&lt;=$D$23)*('Synthèse pointages'!$B$1:$B$29774=N$237)*('Synthèse pointages'!$C$1:$C$29774=$D196)*('Synthèse pointages'!$K$1:$K$29774)))</f>
        <v/>
      </c>
      <c r="O196" s="82" t="str">
        <f>IF($D$2&lt;&gt;"DVSTRS","",SUMPRODUCT(('Synthèse pointages'!$A$1:$A$29774&gt;=$D$9)*('Synthèse pointages'!$A$1:$A$29774&lt;=$D$23)*('Synthèse pointages'!$B$1:$B$29774=O$237)*('Synthèse pointages'!$C$1:$C$29774=$D196)*('Synthèse pointages'!$K$1:$K$29774)))</f>
        <v/>
      </c>
      <c r="P196" s="82" t="str">
        <f>IF($D$2&lt;&gt;"DVSTRS","",SUMPRODUCT(('Synthèse pointages'!$A$1:$A$29774&gt;=$D$9)*('Synthèse pointages'!$A$1:$A$29774&lt;=$D$23)*('Synthèse pointages'!$B$1:$B$29774=P$237)*('Synthèse pointages'!$C$1:$C$29774=$D196)*('Synthèse pointages'!$K$1:$K$29774)))</f>
        <v/>
      </c>
      <c r="Q196" s="82" t="str">
        <f>IF($D$2&lt;&gt;"DVSTRS","",SUMPRODUCT(('Synthèse pointages'!$A$1:$A$29774&gt;=$D$9)*('Synthèse pointages'!$A$1:$A$29774&lt;=$D$23)*('Synthèse pointages'!$B$1:$B$29774=Q$237)*('Synthèse pointages'!$C$1:$C$29774=$D196)*('Synthèse pointages'!$K$1:$K$29774)))</f>
        <v/>
      </c>
      <c r="R196" s="82" t="str">
        <f>IF($D$2&lt;&gt;"DVSTRS","",SUMPRODUCT(('Synthèse pointages'!$A$1:$A$29774&gt;=$D$9)*('Synthèse pointages'!$A$1:$A$29774&lt;=$D$23)*('Synthèse pointages'!$B$1:$B$29774=R$237)*('Synthèse pointages'!$C$1:$C$29774=$D196)*('Synthèse pointages'!$K$1:$K$29774)))</f>
        <v/>
      </c>
      <c r="S196" s="82" t="str">
        <f>IF($D$2&lt;&gt;"DVSTRS","",SUMPRODUCT(('Synthèse pointages'!$A$1:$A$29774&gt;=$D$9)*('Synthèse pointages'!$A$1:$A$29774&lt;=$D$23)*('Synthèse pointages'!$B$1:$B$29774=S$237)*('Synthèse pointages'!$C$1:$C$29774=$D196)*('Synthèse pointages'!$K$1:$K$29774)))</f>
        <v/>
      </c>
      <c r="T196" s="82" t="str">
        <f>IF($D$2&lt;&gt;"DVSTRS","",SUMPRODUCT(('Synthèse pointages'!$A$1:$A$29774&gt;=$D$9)*('Synthèse pointages'!$A$1:$A$29774&lt;=$D$23)*('Synthèse pointages'!$B$1:$B$29774=T$237)*('Synthèse pointages'!$C$1:$C$29774=$D196)*('Synthèse pointages'!$K$1:$K$29774)))</f>
        <v/>
      </c>
      <c r="U196" s="82" t="str">
        <f>IF($D$2&lt;&gt;"DVSTRS","",SUMPRODUCT(('Synthèse pointages'!$A$1:$A$29774&gt;=$D$9)*('Synthèse pointages'!$A$1:$A$29774&lt;=$D$23)*('Synthèse pointages'!$B$1:$B$29774=U$237)*('Synthèse pointages'!$C$1:$C$29774=$D196)*('Synthèse pointages'!$K$1:$K$29774)))</f>
        <v/>
      </c>
      <c r="V196" s="82" t="str">
        <f>IF($D$2&lt;&gt;"DVSTRS","",SUMPRODUCT(('Synthèse pointages'!$A$1:$A$29774&gt;=$D$9)*('Synthèse pointages'!$A$1:$A$29774&lt;=$D$23)*('Synthèse pointages'!$B$1:$B$29774=V$237)*('Synthèse pointages'!$C$1:$C$29774=$D196)*('Synthèse pointages'!$K$1:$K$29774)))</f>
        <v/>
      </c>
      <c r="W196" s="82" t="str">
        <f>IF($D$2&lt;&gt;"DVSTRS","",SUMPRODUCT(('Synthèse pointages'!$A$1:$A$29774&gt;=$D$9)*('Synthèse pointages'!$A$1:$A$29774&lt;=$D$23)*('Synthèse pointages'!$B$1:$B$29774=W$237)*('Synthèse pointages'!$C$1:$C$29774=$D196)*('Synthèse pointages'!$K$1:$K$29774)))</f>
        <v/>
      </c>
      <c r="X196" s="82" t="str">
        <f>IF($D$2&lt;&gt;"DVSTRS","",SUMPRODUCT(('Synthèse pointages'!$A$1:$A$29774&gt;=$D$9)*('Synthèse pointages'!$A$1:$A$29774&lt;=$D$23)*('Synthèse pointages'!$B$1:$B$29774=X$237)*('Synthèse pointages'!$C$1:$C$29774=$D196)*('Synthèse pointages'!$K$1:$K$29774)))</f>
        <v/>
      </c>
      <c r="Y196" s="82" t="str">
        <f>IF($D$2&lt;&gt;"DVSTRS","",SUMPRODUCT(('Synthèse pointages'!$A$1:$A$29774&gt;=$D$9)*('Synthèse pointages'!$A$1:$A$29774&lt;=$D$23)*('Synthèse pointages'!$B$1:$B$29774=Y$237)*('Synthèse pointages'!$C$1:$C$29774=$D196)*('Synthèse pointages'!$K$1:$K$29774)))</f>
        <v/>
      </c>
      <c r="Z196" s="82" t="str">
        <f>IF($D$2&lt;&gt;"DVSTRS","",SUMPRODUCT(('Synthèse pointages'!$A$1:$A$29774&gt;=$D$9)*('Synthèse pointages'!$A$1:$A$29774&lt;=$D$23)*('Synthèse pointages'!$B$1:$B$29774=Z$237)*('Synthèse pointages'!$C$1:$C$29774=$D196)*('Synthèse pointages'!$K$1:$K$29774)))</f>
        <v/>
      </c>
      <c r="AA196" s="83" t="str">
        <f>IF($D$2&lt;&gt;"DVSTRS","",SUMPRODUCT(('Synthèse pointages'!$A$1:$A$29774&gt;=$D$9)*('Synthèse pointages'!$A$1:$A$29774&lt;=$D$23)*('Synthèse pointages'!$B$1:$B$29774=AA$237)*('Synthèse pointages'!$C$1:$C$29774=$D196)*('Synthèse pointages'!$K$1:$K$29774)))</f>
        <v/>
      </c>
      <c r="AB196" s="63"/>
    </row>
    <row r="197" spans="2:28" hidden="1" outlineLevel="1" x14ac:dyDescent="0.3">
      <c r="B197" s="58"/>
      <c r="C197" s="78" t="s">
        <v>8</v>
      </c>
      <c r="D197" s="79" t="s">
        <v>69</v>
      </c>
      <c r="E197" s="80" t="e">
        <f t="array" ref="E197">SUMPRODUCT(('Synthèse pointages'!$A$1:$A$29774&gt;=$D$9)*('Synthèse pointages'!$A$1:$A$29774&lt;=$D$23)*('Synthèse pointages'!$C$1:$C$29774=$D197)*('Synthèse pointages'!$K$1:$K$29774))</f>
        <v>#VALUE!</v>
      </c>
      <c r="F197" s="62"/>
      <c r="G197" s="81" t="str">
        <f>IF($D$2&lt;&gt;"DVSTRS","",SUMPRODUCT(('Synthèse pointages'!$A$1:$A$29774&gt;=$D$9)*('Synthèse pointages'!$A$1:$A$29774&lt;=$D$23)*('Synthèse pointages'!$B$1:$B$29774=G$237)*('Synthèse pointages'!$C$1:$C$29774=$D197)*('Synthèse pointages'!$K$1:$K$29774)))</f>
        <v/>
      </c>
      <c r="H197" s="82" t="str">
        <f>IF($D$2&lt;&gt;"DVSTRS","",SUMPRODUCT(('Synthèse pointages'!$A$1:$A$29774&gt;=$D$9)*('Synthèse pointages'!$A$1:$A$29774&lt;=$D$23)*('Synthèse pointages'!$B$1:$B$29774=H$237)*('Synthèse pointages'!$C$1:$C$29774=$D197)*('Synthèse pointages'!$K$1:$K$29774)))</f>
        <v/>
      </c>
      <c r="I197" s="82" t="str">
        <f>IF($D$2&lt;&gt;"DVSTRS","",SUMPRODUCT(('Synthèse pointages'!$A$1:$A$29774&gt;=$D$9)*('Synthèse pointages'!$A$1:$A$29774&lt;=$D$23)*('Synthèse pointages'!$B$1:$B$29774=I$237)*('Synthèse pointages'!$C$1:$C$29774=$D197)*('Synthèse pointages'!$K$1:$K$29774)))</f>
        <v/>
      </c>
      <c r="J197" s="82" t="str">
        <f>IF($D$2&lt;&gt;"DVSTRS","",SUMPRODUCT(('Synthèse pointages'!$A$1:$A$29774&gt;=$D$9)*('Synthèse pointages'!$A$1:$A$29774&lt;=$D$23)*('Synthèse pointages'!$B$1:$B$29774=J$237)*('Synthèse pointages'!$C$1:$C$29774=$D197)*('Synthèse pointages'!$K$1:$K$29774)))</f>
        <v/>
      </c>
      <c r="K197" s="82" t="str">
        <f>IF($D$2&lt;&gt;"DVSTRS","",SUMPRODUCT(('Synthèse pointages'!$A$1:$A$29774&gt;=$D$9)*('Synthèse pointages'!$A$1:$A$29774&lt;=$D$23)*('Synthèse pointages'!$B$1:$B$29774=K$237)*('Synthèse pointages'!$C$1:$C$29774=$D197)*('Synthèse pointages'!$K$1:$K$29774)))</f>
        <v/>
      </c>
      <c r="L197" s="82" t="str">
        <f>IF($D$2&lt;&gt;"DVSTRS","",SUMPRODUCT(('Synthèse pointages'!$A$1:$A$29774&gt;=$D$9)*('Synthèse pointages'!$A$1:$A$29774&lt;=$D$23)*('Synthèse pointages'!$B$1:$B$29774=L$237)*('Synthèse pointages'!$C$1:$C$29774=$D197)*('Synthèse pointages'!$K$1:$K$29774)))</f>
        <v/>
      </c>
      <c r="M197" s="82" t="str">
        <f>IF($D$2&lt;&gt;"DVSTRS","",SUMPRODUCT(('Synthèse pointages'!$A$1:$A$29774&gt;=$D$9)*('Synthèse pointages'!$A$1:$A$29774&lt;=$D$23)*('Synthèse pointages'!$B$1:$B$29774=M$237)*('Synthèse pointages'!$C$1:$C$29774=$D197)*('Synthèse pointages'!$K$1:$K$29774)))</f>
        <v/>
      </c>
      <c r="N197" s="82" t="str">
        <f>IF($D$2&lt;&gt;"DVSTRS","",SUMPRODUCT(('Synthèse pointages'!$A$1:$A$29774&gt;=$D$9)*('Synthèse pointages'!$A$1:$A$29774&lt;=$D$23)*('Synthèse pointages'!$B$1:$B$29774=N$237)*('Synthèse pointages'!$C$1:$C$29774=$D197)*('Synthèse pointages'!$K$1:$K$29774)))</f>
        <v/>
      </c>
      <c r="O197" s="82" t="str">
        <f>IF($D$2&lt;&gt;"DVSTRS","",SUMPRODUCT(('Synthèse pointages'!$A$1:$A$29774&gt;=$D$9)*('Synthèse pointages'!$A$1:$A$29774&lt;=$D$23)*('Synthèse pointages'!$B$1:$B$29774=O$237)*('Synthèse pointages'!$C$1:$C$29774=$D197)*('Synthèse pointages'!$K$1:$K$29774)))</f>
        <v/>
      </c>
      <c r="P197" s="82" t="str">
        <f>IF($D$2&lt;&gt;"DVSTRS","",SUMPRODUCT(('Synthèse pointages'!$A$1:$A$29774&gt;=$D$9)*('Synthèse pointages'!$A$1:$A$29774&lt;=$D$23)*('Synthèse pointages'!$B$1:$B$29774=P$237)*('Synthèse pointages'!$C$1:$C$29774=$D197)*('Synthèse pointages'!$K$1:$K$29774)))</f>
        <v/>
      </c>
      <c r="Q197" s="82" t="str">
        <f>IF($D$2&lt;&gt;"DVSTRS","",SUMPRODUCT(('Synthèse pointages'!$A$1:$A$29774&gt;=$D$9)*('Synthèse pointages'!$A$1:$A$29774&lt;=$D$23)*('Synthèse pointages'!$B$1:$B$29774=Q$237)*('Synthèse pointages'!$C$1:$C$29774=$D197)*('Synthèse pointages'!$K$1:$K$29774)))</f>
        <v/>
      </c>
      <c r="R197" s="82" t="str">
        <f>IF($D$2&lt;&gt;"DVSTRS","",SUMPRODUCT(('Synthèse pointages'!$A$1:$A$29774&gt;=$D$9)*('Synthèse pointages'!$A$1:$A$29774&lt;=$D$23)*('Synthèse pointages'!$B$1:$B$29774=R$237)*('Synthèse pointages'!$C$1:$C$29774=$D197)*('Synthèse pointages'!$K$1:$K$29774)))</f>
        <v/>
      </c>
      <c r="S197" s="82" t="str">
        <f>IF($D$2&lt;&gt;"DVSTRS","",SUMPRODUCT(('Synthèse pointages'!$A$1:$A$29774&gt;=$D$9)*('Synthèse pointages'!$A$1:$A$29774&lt;=$D$23)*('Synthèse pointages'!$B$1:$B$29774=S$237)*('Synthèse pointages'!$C$1:$C$29774=$D197)*('Synthèse pointages'!$K$1:$K$29774)))</f>
        <v/>
      </c>
      <c r="T197" s="82" t="str">
        <f>IF($D$2&lt;&gt;"DVSTRS","",SUMPRODUCT(('Synthèse pointages'!$A$1:$A$29774&gt;=$D$9)*('Synthèse pointages'!$A$1:$A$29774&lt;=$D$23)*('Synthèse pointages'!$B$1:$B$29774=T$237)*('Synthèse pointages'!$C$1:$C$29774=$D197)*('Synthèse pointages'!$K$1:$K$29774)))</f>
        <v/>
      </c>
      <c r="U197" s="82" t="str">
        <f>IF($D$2&lt;&gt;"DVSTRS","",SUMPRODUCT(('Synthèse pointages'!$A$1:$A$29774&gt;=$D$9)*('Synthèse pointages'!$A$1:$A$29774&lt;=$D$23)*('Synthèse pointages'!$B$1:$B$29774=U$237)*('Synthèse pointages'!$C$1:$C$29774=$D197)*('Synthèse pointages'!$K$1:$K$29774)))</f>
        <v/>
      </c>
      <c r="V197" s="82" t="str">
        <f>IF($D$2&lt;&gt;"DVSTRS","",SUMPRODUCT(('Synthèse pointages'!$A$1:$A$29774&gt;=$D$9)*('Synthèse pointages'!$A$1:$A$29774&lt;=$D$23)*('Synthèse pointages'!$B$1:$B$29774=V$237)*('Synthèse pointages'!$C$1:$C$29774=$D197)*('Synthèse pointages'!$K$1:$K$29774)))</f>
        <v/>
      </c>
      <c r="W197" s="82" t="str">
        <f>IF($D$2&lt;&gt;"DVSTRS","",SUMPRODUCT(('Synthèse pointages'!$A$1:$A$29774&gt;=$D$9)*('Synthèse pointages'!$A$1:$A$29774&lt;=$D$23)*('Synthèse pointages'!$B$1:$B$29774=W$237)*('Synthèse pointages'!$C$1:$C$29774=$D197)*('Synthèse pointages'!$K$1:$K$29774)))</f>
        <v/>
      </c>
      <c r="X197" s="82" t="str">
        <f>IF($D$2&lt;&gt;"DVSTRS","",SUMPRODUCT(('Synthèse pointages'!$A$1:$A$29774&gt;=$D$9)*('Synthèse pointages'!$A$1:$A$29774&lt;=$D$23)*('Synthèse pointages'!$B$1:$B$29774=X$237)*('Synthèse pointages'!$C$1:$C$29774=$D197)*('Synthèse pointages'!$K$1:$K$29774)))</f>
        <v/>
      </c>
      <c r="Y197" s="82" t="str">
        <f>IF($D$2&lt;&gt;"DVSTRS","",SUMPRODUCT(('Synthèse pointages'!$A$1:$A$29774&gt;=$D$9)*('Synthèse pointages'!$A$1:$A$29774&lt;=$D$23)*('Synthèse pointages'!$B$1:$B$29774=Y$237)*('Synthèse pointages'!$C$1:$C$29774=$D197)*('Synthèse pointages'!$K$1:$K$29774)))</f>
        <v/>
      </c>
      <c r="Z197" s="82" t="str">
        <f>IF($D$2&lt;&gt;"DVSTRS","",SUMPRODUCT(('Synthèse pointages'!$A$1:$A$29774&gt;=$D$9)*('Synthèse pointages'!$A$1:$A$29774&lt;=$D$23)*('Synthèse pointages'!$B$1:$B$29774=Z$237)*('Synthèse pointages'!$C$1:$C$29774=$D197)*('Synthèse pointages'!$K$1:$K$29774)))</f>
        <v/>
      </c>
      <c r="AA197" s="83" t="str">
        <f>IF($D$2&lt;&gt;"DVSTRS","",SUMPRODUCT(('Synthèse pointages'!$A$1:$A$29774&gt;=$D$9)*('Synthèse pointages'!$A$1:$A$29774&lt;=$D$23)*('Synthèse pointages'!$B$1:$B$29774=AA$237)*('Synthèse pointages'!$C$1:$C$29774=$D197)*('Synthèse pointages'!$K$1:$K$29774)))</f>
        <v/>
      </c>
      <c r="AB197" s="63"/>
    </row>
    <row r="198" spans="2:28" hidden="1" outlineLevel="1" x14ac:dyDescent="0.3">
      <c r="B198" s="58"/>
      <c r="C198" s="84" t="s">
        <v>22</v>
      </c>
      <c r="D198" s="85" t="s">
        <v>70</v>
      </c>
      <c r="E198" s="80" t="e">
        <f t="array" ref="E198">SUMPRODUCT(('Synthèse pointages'!$A$1:$A$29774&gt;=$D$9)*('Synthèse pointages'!$A$1:$A$29774&lt;=$D$23)*('Synthèse pointages'!$C$1:$C$29774=$D198)*('Synthèse pointages'!$K$1:$K$29774))</f>
        <v>#VALUE!</v>
      </c>
      <c r="F198" s="62"/>
      <c r="G198" s="81" t="str">
        <f>IF($D$2&lt;&gt;"DVSTRS","",SUMPRODUCT(('Synthèse pointages'!$A$1:$A$29774&gt;=$D$9)*('Synthèse pointages'!$A$1:$A$29774&lt;=$D$23)*('Synthèse pointages'!$B$1:$B$29774=G$237)*('Synthèse pointages'!$C$1:$C$29774=$D198)*('Synthèse pointages'!$K$1:$K$29774)))</f>
        <v/>
      </c>
      <c r="H198" s="82" t="str">
        <f>IF($D$2&lt;&gt;"DVSTRS","",SUMPRODUCT(('Synthèse pointages'!$A$1:$A$29774&gt;=$D$9)*('Synthèse pointages'!$A$1:$A$29774&lt;=$D$23)*('Synthèse pointages'!$B$1:$B$29774=H$237)*('Synthèse pointages'!$C$1:$C$29774=$D198)*('Synthèse pointages'!$K$1:$K$29774)))</f>
        <v/>
      </c>
      <c r="I198" s="82" t="str">
        <f>IF($D$2&lt;&gt;"DVSTRS","",SUMPRODUCT(('Synthèse pointages'!$A$1:$A$29774&gt;=$D$9)*('Synthèse pointages'!$A$1:$A$29774&lt;=$D$23)*('Synthèse pointages'!$B$1:$B$29774=I$237)*('Synthèse pointages'!$C$1:$C$29774=$D198)*('Synthèse pointages'!$K$1:$K$29774)))</f>
        <v/>
      </c>
      <c r="J198" s="82" t="str">
        <f>IF($D$2&lt;&gt;"DVSTRS","",SUMPRODUCT(('Synthèse pointages'!$A$1:$A$29774&gt;=$D$9)*('Synthèse pointages'!$A$1:$A$29774&lt;=$D$23)*('Synthèse pointages'!$B$1:$B$29774=J$237)*('Synthèse pointages'!$C$1:$C$29774=$D198)*('Synthèse pointages'!$K$1:$K$29774)))</f>
        <v/>
      </c>
      <c r="K198" s="82" t="str">
        <f>IF($D$2&lt;&gt;"DVSTRS","",SUMPRODUCT(('Synthèse pointages'!$A$1:$A$29774&gt;=$D$9)*('Synthèse pointages'!$A$1:$A$29774&lt;=$D$23)*('Synthèse pointages'!$B$1:$B$29774=K$237)*('Synthèse pointages'!$C$1:$C$29774=$D198)*('Synthèse pointages'!$K$1:$K$29774)))</f>
        <v/>
      </c>
      <c r="L198" s="82" t="str">
        <f>IF($D$2&lt;&gt;"DVSTRS","",SUMPRODUCT(('Synthèse pointages'!$A$1:$A$29774&gt;=$D$9)*('Synthèse pointages'!$A$1:$A$29774&lt;=$D$23)*('Synthèse pointages'!$B$1:$B$29774=L$237)*('Synthèse pointages'!$C$1:$C$29774=$D198)*('Synthèse pointages'!$K$1:$K$29774)))</f>
        <v/>
      </c>
      <c r="M198" s="82" t="str">
        <f>IF($D$2&lt;&gt;"DVSTRS","",SUMPRODUCT(('Synthèse pointages'!$A$1:$A$29774&gt;=$D$9)*('Synthèse pointages'!$A$1:$A$29774&lt;=$D$23)*('Synthèse pointages'!$B$1:$B$29774=M$237)*('Synthèse pointages'!$C$1:$C$29774=$D198)*('Synthèse pointages'!$K$1:$K$29774)))</f>
        <v/>
      </c>
      <c r="N198" s="82" t="str">
        <f>IF($D$2&lt;&gt;"DVSTRS","",SUMPRODUCT(('Synthèse pointages'!$A$1:$A$29774&gt;=$D$9)*('Synthèse pointages'!$A$1:$A$29774&lt;=$D$23)*('Synthèse pointages'!$B$1:$B$29774=N$237)*('Synthèse pointages'!$C$1:$C$29774=$D198)*('Synthèse pointages'!$K$1:$K$29774)))</f>
        <v/>
      </c>
      <c r="O198" s="82" t="str">
        <f>IF($D$2&lt;&gt;"DVSTRS","",SUMPRODUCT(('Synthèse pointages'!$A$1:$A$29774&gt;=$D$9)*('Synthèse pointages'!$A$1:$A$29774&lt;=$D$23)*('Synthèse pointages'!$B$1:$B$29774=O$237)*('Synthèse pointages'!$C$1:$C$29774=$D198)*('Synthèse pointages'!$K$1:$K$29774)))</f>
        <v/>
      </c>
      <c r="P198" s="82" t="str">
        <f>IF($D$2&lt;&gt;"DVSTRS","",SUMPRODUCT(('Synthèse pointages'!$A$1:$A$29774&gt;=$D$9)*('Synthèse pointages'!$A$1:$A$29774&lt;=$D$23)*('Synthèse pointages'!$B$1:$B$29774=P$237)*('Synthèse pointages'!$C$1:$C$29774=$D198)*('Synthèse pointages'!$K$1:$K$29774)))</f>
        <v/>
      </c>
      <c r="Q198" s="82" t="str">
        <f>IF($D$2&lt;&gt;"DVSTRS","",SUMPRODUCT(('Synthèse pointages'!$A$1:$A$29774&gt;=$D$9)*('Synthèse pointages'!$A$1:$A$29774&lt;=$D$23)*('Synthèse pointages'!$B$1:$B$29774=Q$237)*('Synthèse pointages'!$C$1:$C$29774=$D198)*('Synthèse pointages'!$K$1:$K$29774)))</f>
        <v/>
      </c>
      <c r="R198" s="82" t="str">
        <f>IF($D$2&lt;&gt;"DVSTRS","",SUMPRODUCT(('Synthèse pointages'!$A$1:$A$29774&gt;=$D$9)*('Synthèse pointages'!$A$1:$A$29774&lt;=$D$23)*('Synthèse pointages'!$B$1:$B$29774=R$237)*('Synthèse pointages'!$C$1:$C$29774=$D198)*('Synthèse pointages'!$K$1:$K$29774)))</f>
        <v/>
      </c>
      <c r="S198" s="82" t="str">
        <f>IF($D$2&lt;&gt;"DVSTRS","",SUMPRODUCT(('Synthèse pointages'!$A$1:$A$29774&gt;=$D$9)*('Synthèse pointages'!$A$1:$A$29774&lt;=$D$23)*('Synthèse pointages'!$B$1:$B$29774=S$237)*('Synthèse pointages'!$C$1:$C$29774=$D198)*('Synthèse pointages'!$K$1:$K$29774)))</f>
        <v/>
      </c>
      <c r="T198" s="82" t="str">
        <f>IF($D$2&lt;&gt;"DVSTRS","",SUMPRODUCT(('Synthèse pointages'!$A$1:$A$29774&gt;=$D$9)*('Synthèse pointages'!$A$1:$A$29774&lt;=$D$23)*('Synthèse pointages'!$B$1:$B$29774=T$237)*('Synthèse pointages'!$C$1:$C$29774=$D198)*('Synthèse pointages'!$K$1:$K$29774)))</f>
        <v/>
      </c>
      <c r="U198" s="82" t="str">
        <f>IF($D$2&lt;&gt;"DVSTRS","",SUMPRODUCT(('Synthèse pointages'!$A$1:$A$29774&gt;=$D$9)*('Synthèse pointages'!$A$1:$A$29774&lt;=$D$23)*('Synthèse pointages'!$B$1:$B$29774=U$237)*('Synthèse pointages'!$C$1:$C$29774=$D198)*('Synthèse pointages'!$K$1:$K$29774)))</f>
        <v/>
      </c>
      <c r="V198" s="82" t="str">
        <f>IF($D$2&lt;&gt;"DVSTRS","",SUMPRODUCT(('Synthèse pointages'!$A$1:$A$29774&gt;=$D$9)*('Synthèse pointages'!$A$1:$A$29774&lt;=$D$23)*('Synthèse pointages'!$B$1:$B$29774=V$237)*('Synthèse pointages'!$C$1:$C$29774=$D198)*('Synthèse pointages'!$K$1:$K$29774)))</f>
        <v/>
      </c>
      <c r="W198" s="82" t="str">
        <f>IF($D$2&lt;&gt;"DVSTRS","",SUMPRODUCT(('Synthèse pointages'!$A$1:$A$29774&gt;=$D$9)*('Synthèse pointages'!$A$1:$A$29774&lt;=$D$23)*('Synthèse pointages'!$B$1:$B$29774=W$237)*('Synthèse pointages'!$C$1:$C$29774=$D198)*('Synthèse pointages'!$K$1:$K$29774)))</f>
        <v/>
      </c>
      <c r="X198" s="82" t="str">
        <f>IF($D$2&lt;&gt;"DVSTRS","",SUMPRODUCT(('Synthèse pointages'!$A$1:$A$29774&gt;=$D$9)*('Synthèse pointages'!$A$1:$A$29774&lt;=$D$23)*('Synthèse pointages'!$B$1:$B$29774=X$237)*('Synthèse pointages'!$C$1:$C$29774=$D198)*('Synthèse pointages'!$K$1:$K$29774)))</f>
        <v/>
      </c>
      <c r="Y198" s="82" t="str">
        <f>IF($D$2&lt;&gt;"DVSTRS","",SUMPRODUCT(('Synthèse pointages'!$A$1:$A$29774&gt;=$D$9)*('Synthèse pointages'!$A$1:$A$29774&lt;=$D$23)*('Synthèse pointages'!$B$1:$B$29774=Y$237)*('Synthèse pointages'!$C$1:$C$29774=$D198)*('Synthèse pointages'!$K$1:$K$29774)))</f>
        <v/>
      </c>
      <c r="Z198" s="82" t="str">
        <f>IF($D$2&lt;&gt;"DVSTRS","",SUMPRODUCT(('Synthèse pointages'!$A$1:$A$29774&gt;=$D$9)*('Synthèse pointages'!$A$1:$A$29774&lt;=$D$23)*('Synthèse pointages'!$B$1:$B$29774=Z$237)*('Synthèse pointages'!$C$1:$C$29774=$D198)*('Synthèse pointages'!$K$1:$K$29774)))</f>
        <v/>
      </c>
      <c r="AA198" s="83" t="str">
        <f>IF($D$2&lt;&gt;"DVSTRS","",SUMPRODUCT(('Synthèse pointages'!$A$1:$A$29774&gt;=$D$9)*('Synthèse pointages'!$A$1:$A$29774&lt;=$D$23)*('Synthèse pointages'!$B$1:$B$29774=AA$237)*('Synthèse pointages'!$C$1:$C$29774=$D198)*('Synthèse pointages'!$K$1:$K$29774)))</f>
        <v/>
      </c>
      <c r="AB198" s="63"/>
    </row>
    <row r="199" spans="2:28" hidden="1" outlineLevel="1" x14ac:dyDescent="0.3">
      <c r="B199" s="58"/>
      <c r="C199" s="84" t="s">
        <v>10</v>
      </c>
      <c r="D199" s="85" t="s">
        <v>71</v>
      </c>
      <c r="E199" s="80" t="e">
        <f t="array" ref="E199">SUMPRODUCT(('Synthèse pointages'!$A$1:$A$29774&gt;=$D$9)*('Synthèse pointages'!$A$1:$A$29774&lt;=$D$23)*('Synthèse pointages'!$C$1:$C$29774=$D199)*('Synthèse pointages'!$K$1:$K$29774))</f>
        <v>#VALUE!</v>
      </c>
      <c r="F199" s="62"/>
      <c r="G199" s="81" t="str">
        <f>IF($D$2&lt;&gt;"DVSTRS","",SUMPRODUCT(('Synthèse pointages'!$A$1:$A$29774&gt;=$D$9)*('Synthèse pointages'!$A$1:$A$29774&lt;=$D$23)*('Synthèse pointages'!$B$1:$B$29774=G$237)*('Synthèse pointages'!$C$1:$C$29774=$D199)*('Synthèse pointages'!$K$1:$K$29774)))</f>
        <v/>
      </c>
      <c r="H199" s="82" t="str">
        <f>IF($D$2&lt;&gt;"DVSTRS","",SUMPRODUCT(('Synthèse pointages'!$A$1:$A$29774&gt;=$D$9)*('Synthèse pointages'!$A$1:$A$29774&lt;=$D$23)*('Synthèse pointages'!$B$1:$B$29774=H$237)*('Synthèse pointages'!$C$1:$C$29774=$D199)*('Synthèse pointages'!$K$1:$K$29774)))</f>
        <v/>
      </c>
      <c r="I199" s="82" t="str">
        <f>IF($D$2&lt;&gt;"DVSTRS","",SUMPRODUCT(('Synthèse pointages'!$A$1:$A$29774&gt;=$D$9)*('Synthèse pointages'!$A$1:$A$29774&lt;=$D$23)*('Synthèse pointages'!$B$1:$B$29774=I$237)*('Synthèse pointages'!$C$1:$C$29774=$D199)*('Synthèse pointages'!$K$1:$K$29774)))</f>
        <v/>
      </c>
      <c r="J199" s="82" t="str">
        <f>IF($D$2&lt;&gt;"DVSTRS","",SUMPRODUCT(('Synthèse pointages'!$A$1:$A$29774&gt;=$D$9)*('Synthèse pointages'!$A$1:$A$29774&lt;=$D$23)*('Synthèse pointages'!$B$1:$B$29774=J$237)*('Synthèse pointages'!$C$1:$C$29774=$D199)*('Synthèse pointages'!$K$1:$K$29774)))</f>
        <v/>
      </c>
      <c r="K199" s="82" t="str">
        <f>IF($D$2&lt;&gt;"DVSTRS","",SUMPRODUCT(('Synthèse pointages'!$A$1:$A$29774&gt;=$D$9)*('Synthèse pointages'!$A$1:$A$29774&lt;=$D$23)*('Synthèse pointages'!$B$1:$B$29774=K$237)*('Synthèse pointages'!$C$1:$C$29774=$D199)*('Synthèse pointages'!$K$1:$K$29774)))</f>
        <v/>
      </c>
      <c r="L199" s="82" t="str">
        <f>IF($D$2&lt;&gt;"DVSTRS","",SUMPRODUCT(('Synthèse pointages'!$A$1:$A$29774&gt;=$D$9)*('Synthèse pointages'!$A$1:$A$29774&lt;=$D$23)*('Synthèse pointages'!$B$1:$B$29774=L$237)*('Synthèse pointages'!$C$1:$C$29774=$D199)*('Synthèse pointages'!$K$1:$K$29774)))</f>
        <v/>
      </c>
      <c r="M199" s="82" t="str">
        <f>IF($D$2&lt;&gt;"DVSTRS","",SUMPRODUCT(('Synthèse pointages'!$A$1:$A$29774&gt;=$D$9)*('Synthèse pointages'!$A$1:$A$29774&lt;=$D$23)*('Synthèse pointages'!$B$1:$B$29774=M$237)*('Synthèse pointages'!$C$1:$C$29774=$D199)*('Synthèse pointages'!$K$1:$K$29774)))</f>
        <v/>
      </c>
      <c r="N199" s="82" t="str">
        <f>IF($D$2&lt;&gt;"DVSTRS","",SUMPRODUCT(('Synthèse pointages'!$A$1:$A$29774&gt;=$D$9)*('Synthèse pointages'!$A$1:$A$29774&lt;=$D$23)*('Synthèse pointages'!$B$1:$B$29774=N$237)*('Synthèse pointages'!$C$1:$C$29774=$D199)*('Synthèse pointages'!$K$1:$K$29774)))</f>
        <v/>
      </c>
      <c r="O199" s="82" t="str">
        <f>IF($D$2&lt;&gt;"DVSTRS","",SUMPRODUCT(('Synthèse pointages'!$A$1:$A$29774&gt;=$D$9)*('Synthèse pointages'!$A$1:$A$29774&lt;=$D$23)*('Synthèse pointages'!$B$1:$B$29774=O$237)*('Synthèse pointages'!$C$1:$C$29774=$D199)*('Synthèse pointages'!$K$1:$K$29774)))</f>
        <v/>
      </c>
      <c r="P199" s="82" t="str">
        <f>IF($D$2&lt;&gt;"DVSTRS","",SUMPRODUCT(('Synthèse pointages'!$A$1:$A$29774&gt;=$D$9)*('Synthèse pointages'!$A$1:$A$29774&lt;=$D$23)*('Synthèse pointages'!$B$1:$B$29774=P$237)*('Synthèse pointages'!$C$1:$C$29774=$D199)*('Synthèse pointages'!$K$1:$K$29774)))</f>
        <v/>
      </c>
      <c r="Q199" s="82" t="str">
        <f>IF($D$2&lt;&gt;"DVSTRS","",SUMPRODUCT(('Synthèse pointages'!$A$1:$A$29774&gt;=$D$9)*('Synthèse pointages'!$A$1:$A$29774&lt;=$D$23)*('Synthèse pointages'!$B$1:$B$29774=Q$237)*('Synthèse pointages'!$C$1:$C$29774=$D199)*('Synthèse pointages'!$K$1:$K$29774)))</f>
        <v/>
      </c>
      <c r="R199" s="82" t="str">
        <f>IF($D$2&lt;&gt;"DVSTRS","",SUMPRODUCT(('Synthèse pointages'!$A$1:$A$29774&gt;=$D$9)*('Synthèse pointages'!$A$1:$A$29774&lt;=$D$23)*('Synthèse pointages'!$B$1:$B$29774=R$237)*('Synthèse pointages'!$C$1:$C$29774=$D199)*('Synthèse pointages'!$K$1:$K$29774)))</f>
        <v/>
      </c>
      <c r="S199" s="82" t="str">
        <f>IF($D$2&lt;&gt;"DVSTRS","",SUMPRODUCT(('Synthèse pointages'!$A$1:$A$29774&gt;=$D$9)*('Synthèse pointages'!$A$1:$A$29774&lt;=$D$23)*('Synthèse pointages'!$B$1:$B$29774=S$237)*('Synthèse pointages'!$C$1:$C$29774=$D199)*('Synthèse pointages'!$K$1:$K$29774)))</f>
        <v/>
      </c>
      <c r="T199" s="82" t="str">
        <f>IF($D$2&lt;&gt;"DVSTRS","",SUMPRODUCT(('Synthèse pointages'!$A$1:$A$29774&gt;=$D$9)*('Synthèse pointages'!$A$1:$A$29774&lt;=$D$23)*('Synthèse pointages'!$B$1:$B$29774=T$237)*('Synthèse pointages'!$C$1:$C$29774=$D199)*('Synthèse pointages'!$K$1:$K$29774)))</f>
        <v/>
      </c>
      <c r="U199" s="82" t="str">
        <f>IF($D$2&lt;&gt;"DVSTRS","",SUMPRODUCT(('Synthèse pointages'!$A$1:$A$29774&gt;=$D$9)*('Synthèse pointages'!$A$1:$A$29774&lt;=$D$23)*('Synthèse pointages'!$B$1:$B$29774=U$237)*('Synthèse pointages'!$C$1:$C$29774=$D199)*('Synthèse pointages'!$K$1:$K$29774)))</f>
        <v/>
      </c>
      <c r="V199" s="82" t="str">
        <f>IF($D$2&lt;&gt;"DVSTRS","",SUMPRODUCT(('Synthèse pointages'!$A$1:$A$29774&gt;=$D$9)*('Synthèse pointages'!$A$1:$A$29774&lt;=$D$23)*('Synthèse pointages'!$B$1:$B$29774=V$237)*('Synthèse pointages'!$C$1:$C$29774=$D199)*('Synthèse pointages'!$K$1:$K$29774)))</f>
        <v/>
      </c>
      <c r="W199" s="82" t="str">
        <f>IF($D$2&lt;&gt;"DVSTRS","",SUMPRODUCT(('Synthèse pointages'!$A$1:$A$29774&gt;=$D$9)*('Synthèse pointages'!$A$1:$A$29774&lt;=$D$23)*('Synthèse pointages'!$B$1:$B$29774=W$237)*('Synthèse pointages'!$C$1:$C$29774=$D199)*('Synthèse pointages'!$K$1:$K$29774)))</f>
        <v/>
      </c>
      <c r="X199" s="82" t="str">
        <f>IF($D$2&lt;&gt;"DVSTRS","",SUMPRODUCT(('Synthèse pointages'!$A$1:$A$29774&gt;=$D$9)*('Synthèse pointages'!$A$1:$A$29774&lt;=$D$23)*('Synthèse pointages'!$B$1:$B$29774=X$237)*('Synthèse pointages'!$C$1:$C$29774=$D199)*('Synthèse pointages'!$K$1:$K$29774)))</f>
        <v/>
      </c>
      <c r="Y199" s="82" t="str">
        <f>IF($D$2&lt;&gt;"DVSTRS","",SUMPRODUCT(('Synthèse pointages'!$A$1:$A$29774&gt;=$D$9)*('Synthèse pointages'!$A$1:$A$29774&lt;=$D$23)*('Synthèse pointages'!$B$1:$B$29774=Y$237)*('Synthèse pointages'!$C$1:$C$29774=$D199)*('Synthèse pointages'!$K$1:$K$29774)))</f>
        <v/>
      </c>
      <c r="Z199" s="82" t="str">
        <f>IF($D$2&lt;&gt;"DVSTRS","",SUMPRODUCT(('Synthèse pointages'!$A$1:$A$29774&gt;=$D$9)*('Synthèse pointages'!$A$1:$A$29774&lt;=$D$23)*('Synthèse pointages'!$B$1:$B$29774=Z$237)*('Synthèse pointages'!$C$1:$C$29774=$D199)*('Synthèse pointages'!$K$1:$K$29774)))</f>
        <v/>
      </c>
      <c r="AA199" s="83" t="str">
        <f>IF($D$2&lt;&gt;"DVSTRS","",SUMPRODUCT(('Synthèse pointages'!$A$1:$A$29774&gt;=$D$9)*('Synthèse pointages'!$A$1:$A$29774&lt;=$D$23)*('Synthèse pointages'!$B$1:$B$29774=AA$237)*('Synthèse pointages'!$C$1:$C$29774=$D199)*('Synthèse pointages'!$K$1:$K$29774)))</f>
        <v/>
      </c>
      <c r="AB199" s="63"/>
    </row>
    <row r="200" spans="2:28" hidden="1" outlineLevel="1" x14ac:dyDescent="0.3">
      <c r="B200" s="58"/>
      <c r="C200" s="33" t="s">
        <v>23</v>
      </c>
      <c r="D200" s="34" t="s">
        <v>72</v>
      </c>
      <c r="E200" s="16" t="e">
        <f t="array" ref="E200">SUMPRODUCT(('Synthèse pointages'!$A$1:$A$29774&gt;=$D$9)*('Synthèse pointages'!$A$1:$A$29774&lt;=$D$23)*('Synthèse pointages'!$C$1:$C$29774=$D200)*('Synthèse pointages'!$K$1:$K$29774))</f>
        <v>#VALUE!</v>
      </c>
      <c r="F200" s="62"/>
      <c r="G200" s="21" t="str">
        <f>IF($D$2&lt;&gt;"DVSTRS","",SUMPRODUCT(('Synthèse pointages'!$A$1:$A$29774&gt;=$D$9)*('Synthèse pointages'!$A$1:$A$29774&lt;=$D$23)*('Synthèse pointages'!$B$1:$B$29774=G$237)*('Synthèse pointages'!$C$1:$C$29774=$D200)*('Synthèse pointages'!$K$1:$K$29774)))</f>
        <v/>
      </c>
      <c r="H200" s="2" t="str">
        <f>IF($D$2&lt;&gt;"DVSTRS","",SUMPRODUCT(('Synthèse pointages'!$A$1:$A$29774&gt;=$D$9)*('Synthèse pointages'!$A$1:$A$29774&lt;=$D$23)*('Synthèse pointages'!$B$1:$B$29774=H$237)*('Synthèse pointages'!$C$1:$C$29774=$D200)*('Synthèse pointages'!$K$1:$K$29774)))</f>
        <v/>
      </c>
      <c r="I200" s="2" t="str">
        <f>IF($D$2&lt;&gt;"DVSTRS","",SUMPRODUCT(('Synthèse pointages'!$A$1:$A$29774&gt;=$D$9)*('Synthèse pointages'!$A$1:$A$29774&lt;=$D$23)*('Synthèse pointages'!$B$1:$B$29774=I$237)*('Synthèse pointages'!$C$1:$C$29774=$D200)*('Synthèse pointages'!$K$1:$K$29774)))</f>
        <v/>
      </c>
      <c r="J200" s="2" t="str">
        <f>IF($D$2&lt;&gt;"DVSTRS","",SUMPRODUCT(('Synthèse pointages'!$A$1:$A$29774&gt;=$D$9)*('Synthèse pointages'!$A$1:$A$29774&lt;=$D$23)*('Synthèse pointages'!$B$1:$B$29774=J$237)*('Synthèse pointages'!$C$1:$C$29774=$D200)*('Synthèse pointages'!$K$1:$K$29774)))</f>
        <v/>
      </c>
      <c r="K200" s="2" t="str">
        <f>IF($D$2&lt;&gt;"DVSTRS","",SUMPRODUCT(('Synthèse pointages'!$A$1:$A$29774&gt;=$D$9)*('Synthèse pointages'!$A$1:$A$29774&lt;=$D$23)*('Synthèse pointages'!$B$1:$B$29774=K$237)*('Synthèse pointages'!$C$1:$C$29774=$D200)*('Synthèse pointages'!$K$1:$K$29774)))</f>
        <v/>
      </c>
      <c r="L200" s="2" t="str">
        <f>IF($D$2&lt;&gt;"DVSTRS","",SUMPRODUCT(('Synthèse pointages'!$A$1:$A$29774&gt;=$D$9)*('Synthèse pointages'!$A$1:$A$29774&lt;=$D$23)*('Synthèse pointages'!$B$1:$B$29774=L$237)*('Synthèse pointages'!$C$1:$C$29774=$D200)*('Synthèse pointages'!$K$1:$K$29774)))</f>
        <v/>
      </c>
      <c r="M200" s="2" t="str">
        <f>IF($D$2&lt;&gt;"DVSTRS","",SUMPRODUCT(('Synthèse pointages'!$A$1:$A$29774&gt;=$D$9)*('Synthèse pointages'!$A$1:$A$29774&lt;=$D$23)*('Synthèse pointages'!$B$1:$B$29774=M$237)*('Synthèse pointages'!$C$1:$C$29774=$D200)*('Synthèse pointages'!$K$1:$K$29774)))</f>
        <v/>
      </c>
      <c r="N200" s="2" t="str">
        <f>IF($D$2&lt;&gt;"DVSTRS","",SUMPRODUCT(('Synthèse pointages'!$A$1:$A$29774&gt;=$D$9)*('Synthèse pointages'!$A$1:$A$29774&lt;=$D$23)*('Synthèse pointages'!$B$1:$B$29774=N$237)*('Synthèse pointages'!$C$1:$C$29774=$D200)*('Synthèse pointages'!$K$1:$K$29774)))</f>
        <v/>
      </c>
      <c r="O200" s="2" t="str">
        <f>IF($D$2&lt;&gt;"DVSTRS","",SUMPRODUCT(('Synthèse pointages'!$A$1:$A$29774&gt;=$D$9)*('Synthèse pointages'!$A$1:$A$29774&lt;=$D$23)*('Synthèse pointages'!$B$1:$B$29774=O$237)*('Synthèse pointages'!$C$1:$C$29774=$D200)*('Synthèse pointages'!$K$1:$K$29774)))</f>
        <v/>
      </c>
      <c r="P200" s="2" t="str">
        <f>IF($D$2&lt;&gt;"DVSTRS","",SUMPRODUCT(('Synthèse pointages'!$A$1:$A$29774&gt;=$D$9)*('Synthèse pointages'!$A$1:$A$29774&lt;=$D$23)*('Synthèse pointages'!$B$1:$B$29774=P$237)*('Synthèse pointages'!$C$1:$C$29774=$D200)*('Synthèse pointages'!$K$1:$K$29774)))</f>
        <v/>
      </c>
      <c r="Q200" s="2" t="str">
        <f>IF($D$2&lt;&gt;"DVSTRS","",SUMPRODUCT(('Synthèse pointages'!$A$1:$A$29774&gt;=$D$9)*('Synthèse pointages'!$A$1:$A$29774&lt;=$D$23)*('Synthèse pointages'!$B$1:$B$29774=Q$237)*('Synthèse pointages'!$C$1:$C$29774=$D200)*('Synthèse pointages'!$K$1:$K$29774)))</f>
        <v/>
      </c>
      <c r="R200" s="2" t="str">
        <f>IF($D$2&lt;&gt;"DVSTRS","",SUMPRODUCT(('Synthèse pointages'!$A$1:$A$29774&gt;=$D$9)*('Synthèse pointages'!$A$1:$A$29774&lt;=$D$23)*('Synthèse pointages'!$B$1:$B$29774=R$237)*('Synthèse pointages'!$C$1:$C$29774=$D200)*('Synthèse pointages'!$K$1:$K$29774)))</f>
        <v/>
      </c>
      <c r="S200" s="2" t="str">
        <f>IF($D$2&lt;&gt;"DVSTRS","",SUMPRODUCT(('Synthèse pointages'!$A$1:$A$29774&gt;=$D$9)*('Synthèse pointages'!$A$1:$A$29774&lt;=$D$23)*('Synthèse pointages'!$B$1:$B$29774=S$237)*('Synthèse pointages'!$C$1:$C$29774=$D200)*('Synthèse pointages'!$K$1:$K$29774)))</f>
        <v/>
      </c>
      <c r="T200" s="2" t="str">
        <f>IF($D$2&lt;&gt;"DVSTRS","",SUMPRODUCT(('Synthèse pointages'!$A$1:$A$29774&gt;=$D$9)*('Synthèse pointages'!$A$1:$A$29774&lt;=$D$23)*('Synthèse pointages'!$B$1:$B$29774=T$237)*('Synthèse pointages'!$C$1:$C$29774=$D200)*('Synthèse pointages'!$K$1:$K$29774)))</f>
        <v/>
      </c>
      <c r="U200" s="2" t="str">
        <f>IF($D$2&lt;&gt;"DVSTRS","",SUMPRODUCT(('Synthèse pointages'!$A$1:$A$29774&gt;=$D$9)*('Synthèse pointages'!$A$1:$A$29774&lt;=$D$23)*('Synthèse pointages'!$B$1:$B$29774=U$237)*('Synthèse pointages'!$C$1:$C$29774=$D200)*('Synthèse pointages'!$K$1:$K$29774)))</f>
        <v/>
      </c>
      <c r="V200" s="2" t="str">
        <f>IF($D$2&lt;&gt;"DVSTRS","",SUMPRODUCT(('Synthèse pointages'!$A$1:$A$29774&gt;=$D$9)*('Synthèse pointages'!$A$1:$A$29774&lt;=$D$23)*('Synthèse pointages'!$B$1:$B$29774=V$237)*('Synthèse pointages'!$C$1:$C$29774=$D200)*('Synthèse pointages'!$K$1:$K$29774)))</f>
        <v/>
      </c>
      <c r="W200" s="2" t="str">
        <f>IF($D$2&lt;&gt;"DVSTRS","",SUMPRODUCT(('Synthèse pointages'!$A$1:$A$29774&gt;=$D$9)*('Synthèse pointages'!$A$1:$A$29774&lt;=$D$23)*('Synthèse pointages'!$B$1:$B$29774=W$237)*('Synthèse pointages'!$C$1:$C$29774=$D200)*('Synthèse pointages'!$K$1:$K$29774)))</f>
        <v/>
      </c>
      <c r="X200" s="2" t="str">
        <f>IF($D$2&lt;&gt;"DVSTRS","",SUMPRODUCT(('Synthèse pointages'!$A$1:$A$29774&gt;=$D$9)*('Synthèse pointages'!$A$1:$A$29774&lt;=$D$23)*('Synthèse pointages'!$B$1:$B$29774=X$237)*('Synthèse pointages'!$C$1:$C$29774=$D200)*('Synthèse pointages'!$K$1:$K$29774)))</f>
        <v/>
      </c>
      <c r="Y200" s="2" t="str">
        <f>IF($D$2&lt;&gt;"DVSTRS","",SUMPRODUCT(('Synthèse pointages'!$A$1:$A$29774&gt;=$D$9)*('Synthèse pointages'!$A$1:$A$29774&lt;=$D$23)*('Synthèse pointages'!$B$1:$B$29774=Y$237)*('Synthèse pointages'!$C$1:$C$29774=$D200)*('Synthèse pointages'!$K$1:$K$29774)))</f>
        <v/>
      </c>
      <c r="Z200" s="2" t="str">
        <f>IF($D$2&lt;&gt;"DVSTRS","",SUMPRODUCT(('Synthèse pointages'!$A$1:$A$29774&gt;=$D$9)*('Synthèse pointages'!$A$1:$A$29774&lt;=$D$23)*('Synthèse pointages'!$B$1:$B$29774=Z$237)*('Synthèse pointages'!$C$1:$C$29774=$D200)*('Synthèse pointages'!$K$1:$K$29774)))</f>
        <v/>
      </c>
      <c r="AA200" s="9" t="str">
        <f>IF($D$2&lt;&gt;"DVSTRS","",SUMPRODUCT(('Synthèse pointages'!$A$1:$A$29774&gt;=$D$9)*('Synthèse pointages'!$A$1:$A$29774&lt;=$D$23)*('Synthèse pointages'!$B$1:$B$29774=AA$237)*('Synthèse pointages'!$C$1:$C$29774=$D200)*('Synthèse pointages'!$K$1:$K$29774)))</f>
        <v/>
      </c>
      <c r="AB200" s="63"/>
    </row>
    <row r="201" spans="2:28" hidden="1" outlineLevel="1" x14ac:dyDescent="0.3">
      <c r="B201" s="58"/>
      <c r="C201" s="84" t="s">
        <v>24</v>
      </c>
      <c r="D201" s="85" t="s">
        <v>73</v>
      </c>
      <c r="E201" s="80" t="e">
        <f t="array" ref="E201">SUMPRODUCT(('Synthèse pointages'!$A$1:$A$29774&gt;=$D$9)*('Synthèse pointages'!$A$1:$A$29774&lt;=$D$23)*('Synthèse pointages'!$C$1:$C$29774=$D201)*('Synthèse pointages'!$K$1:$K$29774))</f>
        <v>#VALUE!</v>
      </c>
      <c r="F201" s="62"/>
      <c r="G201" s="81" t="str">
        <f>IF($D$2&lt;&gt;"DVSTRS","",SUMPRODUCT(('Synthèse pointages'!$A$1:$A$29774&gt;=$D$9)*('Synthèse pointages'!$A$1:$A$29774&lt;=$D$23)*('Synthèse pointages'!$B$1:$B$29774=G$237)*('Synthèse pointages'!$C$1:$C$29774=$D201)*('Synthèse pointages'!$K$1:$K$29774)))</f>
        <v/>
      </c>
      <c r="H201" s="82" t="str">
        <f>IF($D$2&lt;&gt;"DVSTRS","",SUMPRODUCT(('Synthèse pointages'!$A$1:$A$29774&gt;=$D$9)*('Synthèse pointages'!$A$1:$A$29774&lt;=$D$23)*('Synthèse pointages'!$B$1:$B$29774=H$237)*('Synthèse pointages'!$C$1:$C$29774=$D201)*('Synthèse pointages'!$K$1:$K$29774)))</f>
        <v/>
      </c>
      <c r="I201" s="82" t="str">
        <f>IF($D$2&lt;&gt;"DVSTRS","",SUMPRODUCT(('Synthèse pointages'!$A$1:$A$29774&gt;=$D$9)*('Synthèse pointages'!$A$1:$A$29774&lt;=$D$23)*('Synthèse pointages'!$B$1:$B$29774=I$237)*('Synthèse pointages'!$C$1:$C$29774=$D201)*('Synthèse pointages'!$K$1:$K$29774)))</f>
        <v/>
      </c>
      <c r="J201" s="82" t="str">
        <f>IF($D$2&lt;&gt;"DVSTRS","",SUMPRODUCT(('Synthèse pointages'!$A$1:$A$29774&gt;=$D$9)*('Synthèse pointages'!$A$1:$A$29774&lt;=$D$23)*('Synthèse pointages'!$B$1:$B$29774=J$237)*('Synthèse pointages'!$C$1:$C$29774=$D201)*('Synthèse pointages'!$K$1:$K$29774)))</f>
        <v/>
      </c>
      <c r="K201" s="82" t="str">
        <f>IF($D$2&lt;&gt;"DVSTRS","",SUMPRODUCT(('Synthèse pointages'!$A$1:$A$29774&gt;=$D$9)*('Synthèse pointages'!$A$1:$A$29774&lt;=$D$23)*('Synthèse pointages'!$B$1:$B$29774=K$237)*('Synthèse pointages'!$C$1:$C$29774=$D201)*('Synthèse pointages'!$K$1:$K$29774)))</f>
        <v/>
      </c>
      <c r="L201" s="82" t="str">
        <f>IF($D$2&lt;&gt;"DVSTRS","",SUMPRODUCT(('Synthèse pointages'!$A$1:$A$29774&gt;=$D$9)*('Synthèse pointages'!$A$1:$A$29774&lt;=$D$23)*('Synthèse pointages'!$B$1:$B$29774=L$237)*('Synthèse pointages'!$C$1:$C$29774=$D201)*('Synthèse pointages'!$K$1:$K$29774)))</f>
        <v/>
      </c>
      <c r="M201" s="82" t="str">
        <f>IF($D$2&lt;&gt;"DVSTRS","",SUMPRODUCT(('Synthèse pointages'!$A$1:$A$29774&gt;=$D$9)*('Synthèse pointages'!$A$1:$A$29774&lt;=$D$23)*('Synthèse pointages'!$B$1:$B$29774=M$237)*('Synthèse pointages'!$C$1:$C$29774=$D201)*('Synthèse pointages'!$K$1:$K$29774)))</f>
        <v/>
      </c>
      <c r="N201" s="82" t="str">
        <f>IF($D$2&lt;&gt;"DVSTRS","",SUMPRODUCT(('Synthèse pointages'!$A$1:$A$29774&gt;=$D$9)*('Synthèse pointages'!$A$1:$A$29774&lt;=$D$23)*('Synthèse pointages'!$B$1:$B$29774=N$237)*('Synthèse pointages'!$C$1:$C$29774=$D201)*('Synthèse pointages'!$K$1:$K$29774)))</f>
        <v/>
      </c>
      <c r="O201" s="82" t="str">
        <f>IF($D$2&lt;&gt;"DVSTRS","",SUMPRODUCT(('Synthèse pointages'!$A$1:$A$29774&gt;=$D$9)*('Synthèse pointages'!$A$1:$A$29774&lt;=$D$23)*('Synthèse pointages'!$B$1:$B$29774=O$237)*('Synthèse pointages'!$C$1:$C$29774=$D201)*('Synthèse pointages'!$K$1:$K$29774)))</f>
        <v/>
      </c>
      <c r="P201" s="82" t="str">
        <f>IF($D$2&lt;&gt;"DVSTRS","",SUMPRODUCT(('Synthèse pointages'!$A$1:$A$29774&gt;=$D$9)*('Synthèse pointages'!$A$1:$A$29774&lt;=$D$23)*('Synthèse pointages'!$B$1:$B$29774=P$237)*('Synthèse pointages'!$C$1:$C$29774=$D201)*('Synthèse pointages'!$K$1:$K$29774)))</f>
        <v/>
      </c>
      <c r="Q201" s="82" t="str">
        <f>IF($D$2&lt;&gt;"DVSTRS","",SUMPRODUCT(('Synthèse pointages'!$A$1:$A$29774&gt;=$D$9)*('Synthèse pointages'!$A$1:$A$29774&lt;=$D$23)*('Synthèse pointages'!$B$1:$B$29774=Q$237)*('Synthèse pointages'!$C$1:$C$29774=$D201)*('Synthèse pointages'!$K$1:$K$29774)))</f>
        <v/>
      </c>
      <c r="R201" s="82" t="str">
        <f>IF($D$2&lt;&gt;"DVSTRS","",SUMPRODUCT(('Synthèse pointages'!$A$1:$A$29774&gt;=$D$9)*('Synthèse pointages'!$A$1:$A$29774&lt;=$D$23)*('Synthèse pointages'!$B$1:$B$29774=R$237)*('Synthèse pointages'!$C$1:$C$29774=$D201)*('Synthèse pointages'!$K$1:$K$29774)))</f>
        <v/>
      </c>
      <c r="S201" s="82" t="str">
        <f>IF($D$2&lt;&gt;"DVSTRS","",SUMPRODUCT(('Synthèse pointages'!$A$1:$A$29774&gt;=$D$9)*('Synthèse pointages'!$A$1:$A$29774&lt;=$D$23)*('Synthèse pointages'!$B$1:$B$29774=S$237)*('Synthèse pointages'!$C$1:$C$29774=$D201)*('Synthèse pointages'!$K$1:$K$29774)))</f>
        <v/>
      </c>
      <c r="T201" s="82" t="str">
        <f>IF($D$2&lt;&gt;"DVSTRS","",SUMPRODUCT(('Synthèse pointages'!$A$1:$A$29774&gt;=$D$9)*('Synthèse pointages'!$A$1:$A$29774&lt;=$D$23)*('Synthèse pointages'!$B$1:$B$29774=T$237)*('Synthèse pointages'!$C$1:$C$29774=$D201)*('Synthèse pointages'!$K$1:$K$29774)))</f>
        <v/>
      </c>
      <c r="U201" s="82" t="str">
        <f>IF($D$2&lt;&gt;"DVSTRS","",SUMPRODUCT(('Synthèse pointages'!$A$1:$A$29774&gt;=$D$9)*('Synthèse pointages'!$A$1:$A$29774&lt;=$D$23)*('Synthèse pointages'!$B$1:$B$29774=U$237)*('Synthèse pointages'!$C$1:$C$29774=$D201)*('Synthèse pointages'!$K$1:$K$29774)))</f>
        <v/>
      </c>
      <c r="V201" s="82" t="str">
        <f>IF($D$2&lt;&gt;"DVSTRS","",SUMPRODUCT(('Synthèse pointages'!$A$1:$A$29774&gt;=$D$9)*('Synthèse pointages'!$A$1:$A$29774&lt;=$D$23)*('Synthèse pointages'!$B$1:$B$29774=V$237)*('Synthèse pointages'!$C$1:$C$29774=$D201)*('Synthèse pointages'!$K$1:$K$29774)))</f>
        <v/>
      </c>
      <c r="W201" s="82" t="str">
        <f>IF($D$2&lt;&gt;"DVSTRS","",SUMPRODUCT(('Synthèse pointages'!$A$1:$A$29774&gt;=$D$9)*('Synthèse pointages'!$A$1:$A$29774&lt;=$D$23)*('Synthèse pointages'!$B$1:$B$29774=W$237)*('Synthèse pointages'!$C$1:$C$29774=$D201)*('Synthèse pointages'!$K$1:$K$29774)))</f>
        <v/>
      </c>
      <c r="X201" s="82" t="str">
        <f>IF($D$2&lt;&gt;"DVSTRS","",SUMPRODUCT(('Synthèse pointages'!$A$1:$A$29774&gt;=$D$9)*('Synthèse pointages'!$A$1:$A$29774&lt;=$D$23)*('Synthèse pointages'!$B$1:$B$29774=X$237)*('Synthèse pointages'!$C$1:$C$29774=$D201)*('Synthèse pointages'!$K$1:$K$29774)))</f>
        <v/>
      </c>
      <c r="Y201" s="82" t="str">
        <f>IF($D$2&lt;&gt;"DVSTRS","",SUMPRODUCT(('Synthèse pointages'!$A$1:$A$29774&gt;=$D$9)*('Synthèse pointages'!$A$1:$A$29774&lt;=$D$23)*('Synthèse pointages'!$B$1:$B$29774=Y$237)*('Synthèse pointages'!$C$1:$C$29774=$D201)*('Synthèse pointages'!$K$1:$K$29774)))</f>
        <v/>
      </c>
      <c r="Z201" s="82" t="str">
        <f>IF($D$2&lt;&gt;"DVSTRS","",SUMPRODUCT(('Synthèse pointages'!$A$1:$A$29774&gt;=$D$9)*('Synthèse pointages'!$A$1:$A$29774&lt;=$D$23)*('Synthèse pointages'!$B$1:$B$29774=Z$237)*('Synthèse pointages'!$C$1:$C$29774=$D201)*('Synthèse pointages'!$K$1:$K$29774)))</f>
        <v/>
      </c>
      <c r="AA201" s="83" t="str">
        <f>IF($D$2&lt;&gt;"DVSTRS","",SUMPRODUCT(('Synthèse pointages'!$A$1:$A$29774&gt;=$D$9)*('Synthèse pointages'!$A$1:$A$29774&lt;=$D$23)*('Synthèse pointages'!$B$1:$B$29774=AA$237)*('Synthèse pointages'!$C$1:$C$29774=$D201)*('Synthèse pointages'!$K$1:$K$29774)))</f>
        <v/>
      </c>
      <c r="AB201" s="63"/>
    </row>
    <row r="202" spans="2:28" ht="15" hidden="1" outlineLevel="1" thickBot="1" x14ac:dyDescent="0.35">
      <c r="B202" s="58"/>
      <c r="C202" s="86" t="s">
        <v>25</v>
      </c>
      <c r="D202" s="87" t="s">
        <v>74</v>
      </c>
      <c r="E202" s="88" t="e">
        <f t="array" ref="E202">SUMPRODUCT(('Synthèse pointages'!$A$1:$A$29774&gt;=$D$9)*('Synthèse pointages'!$A$1:$A$29774&lt;=$D$23)*('Synthèse pointages'!$C$1:$C$29774=$D202)*('Synthèse pointages'!$K$1:$K$29774))</f>
        <v>#VALUE!</v>
      </c>
      <c r="F202" s="62"/>
      <c r="G202" s="89" t="str">
        <f>IF($D$2&lt;&gt;"DVSTRS","",SUMPRODUCT(('Synthèse pointages'!$A$1:$A$29774&gt;=$D$9)*('Synthèse pointages'!$A$1:$A$29774&lt;=$D$23)*('Synthèse pointages'!$B$1:$B$29774=G$237)*('Synthèse pointages'!$C$1:$C$29774=$D202)*('Synthèse pointages'!$K$1:$K$29774)))</f>
        <v/>
      </c>
      <c r="H202" s="90" t="str">
        <f>IF($D$2&lt;&gt;"DVSTRS","",SUMPRODUCT(('Synthèse pointages'!$A$1:$A$29774&gt;=$D$9)*('Synthèse pointages'!$A$1:$A$29774&lt;=$D$23)*('Synthèse pointages'!$B$1:$B$29774=H$237)*('Synthèse pointages'!$C$1:$C$29774=$D202)*('Synthèse pointages'!$K$1:$K$29774)))</f>
        <v/>
      </c>
      <c r="I202" s="90" t="str">
        <f>IF($D$2&lt;&gt;"DVSTRS","",SUMPRODUCT(('Synthèse pointages'!$A$1:$A$29774&gt;=$D$9)*('Synthèse pointages'!$A$1:$A$29774&lt;=$D$23)*('Synthèse pointages'!$B$1:$B$29774=I$237)*('Synthèse pointages'!$C$1:$C$29774=$D202)*('Synthèse pointages'!$K$1:$K$29774)))</f>
        <v/>
      </c>
      <c r="J202" s="90" t="str">
        <f>IF($D$2&lt;&gt;"DVSTRS","",SUMPRODUCT(('Synthèse pointages'!$A$1:$A$29774&gt;=$D$9)*('Synthèse pointages'!$A$1:$A$29774&lt;=$D$23)*('Synthèse pointages'!$B$1:$B$29774=J$237)*('Synthèse pointages'!$C$1:$C$29774=$D202)*('Synthèse pointages'!$K$1:$K$29774)))</f>
        <v/>
      </c>
      <c r="K202" s="90" t="str">
        <f>IF($D$2&lt;&gt;"DVSTRS","",SUMPRODUCT(('Synthèse pointages'!$A$1:$A$29774&gt;=$D$9)*('Synthèse pointages'!$A$1:$A$29774&lt;=$D$23)*('Synthèse pointages'!$B$1:$B$29774=K$237)*('Synthèse pointages'!$C$1:$C$29774=$D202)*('Synthèse pointages'!$K$1:$K$29774)))</f>
        <v/>
      </c>
      <c r="L202" s="90" t="str">
        <f>IF($D$2&lt;&gt;"DVSTRS","",SUMPRODUCT(('Synthèse pointages'!$A$1:$A$29774&gt;=$D$9)*('Synthèse pointages'!$A$1:$A$29774&lt;=$D$23)*('Synthèse pointages'!$B$1:$B$29774=L$237)*('Synthèse pointages'!$C$1:$C$29774=$D202)*('Synthèse pointages'!$K$1:$K$29774)))</f>
        <v/>
      </c>
      <c r="M202" s="90" t="str">
        <f>IF($D$2&lt;&gt;"DVSTRS","",SUMPRODUCT(('Synthèse pointages'!$A$1:$A$29774&gt;=$D$9)*('Synthèse pointages'!$A$1:$A$29774&lt;=$D$23)*('Synthèse pointages'!$B$1:$B$29774=M$237)*('Synthèse pointages'!$C$1:$C$29774=$D202)*('Synthèse pointages'!$K$1:$K$29774)))</f>
        <v/>
      </c>
      <c r="N202" s="90" t="str">
        <f>IF($D$2&lt;&gt;"DVSTRS","",SUMPRODUCT(('Synthèse pointages'!$A$1:$A$29774&gt;=$D$9)*('Synthèse pointages'!$A$1:$A$29774&lt;=$D$23)*('Synthèse pointages'!$B$1:$B$29774=N$237)*('Synthèse pointages'!$C$1:$C$29774=$D202)*('Synthèse pointages'!$K$1:$K$29774)))</f>
        <v/>
      </c>
      <c r="O202" s="90" t="str">
        <f>IF($D$2&lt;&gt;"DVSTRS","",SUMPRODUCT(('Synthèse pointages'!$A$1:$A$29774&gt;=$D$9)*('Synthèse pointages'!$A$1:$A$29774&lt;=$D$23)*('Synthèse pointages'!$B$1:$B$29774=O$237)*('Synthèse pointages'!$C$1:$C$29774=$D202)*('Synthèse pointages'!$K$1:$K$29774)))</f>
        <v/>
      </c>
      <c r="P202" s="90" t="str">
        <f>IF($D$2&lt;&gt;"DVSTRS","",SUMPRODUCT(('Synthèse pointages'!$A$1:$A$29774&gt;=$D$9)*('Synthèse pointages'!$A$1:$A$29774&lt;=$D$23)*('Synthèse pointages'!$B$1:$B$29774=P$237)*('Synthèse pointages'!$C$1:$C$29774=$D202)*('Synthèse pointages'!$K$1:$K$29774)))</f>
        <v/>
      </c>
      <c r="Q202" s="90" t="str">
        <f>IF($D$2&lt;&gt;"DVSTRS","",SUMPRODUCT(('Synthèse pointages'!$A$1:$A$29774&gt;=$D$9)*('Synthèse pointages'!$A$1:$A$29774&lt;=$D$23)*('Synthèse pointages'!$B$1:$B$29774=Q$237)*('Synthèse pointages'!$C$1:$C$29774=$D202)*('Synthèse pointages'!$K$1:$K$29774)))</f>
        <v/>
      </c>
      <c r="R202" s="90" t="str">
        <f>IF($D$2&lt;&gt;"DVSTRS","",SUMPRODUCT(('Synthèse pointages'!$A$1:$A$29774&gt;=$D$9)*('Synthèse pointages'!$A$1:$A$29774&lt;=$D$23)*('Synthèse pointages'!$B$1:$B$29774=R$237)*('Synthèse pointages'!$C$1:$C$29774=$D202)*('Synthèse pointages'!$K$1:$K$29774)))</f>
        <v/>
      </c>
      <c r="S202" s="90" t="str">
        <f>IF($D$2&lt;&gt;"DVSTRS","",SUMPRODUCT(('Synthèse pointages'!$A$1:$A$29774&gt;=$D$9)*('Synthèse pointages'!$A$1:$A$29774&lt;=$D$23)*('Synthèse pointages'!$B$1:$B$29774=S$237)*('Synthèse pointages'!$C$1:$C$29774=$D202)*('Synthèse pointages'!$K$1:$K$29774)))</f>
        <v/>
      </c>
      <c r="T202" s="90" t="str">
        <f>IF($D$2&lt;&gt;"DVSTRS","",SUMPRODUCT(('Synthèse pointages'!$A$1:$A$29774&gt;=$D$9)*('Synthèse pointages'!$A$1:$A$29774&lt;=$D$23)*('Synthèse pointages'!$B$1:$B$29774=T$237)*('Synthèse pointages'!$C$1:$C$29774=$D202)*('Synthèse pointages'!$K$1:$K$29774)))</f>
        <v/>
      </c>
      <c r="U202" s="90" t="str">
        <f>IF($D$2&lt;&gt;"DVSTRS","",SUMPRODUCT(('Synthèse pointages'!$A$1:$A$29774&gt;=$D$9)*('Synthèse pointages'!$A$1:$A$29774&lt;=$D$23)*('Synthèse pointages'!$B$1:$B$29774=U$237)*('Synthèse pointages'!$C$1:$C$29774=$D202)*('Synthèse pointages'!$K$1:$K$29774)))</f>
        <v/>
      </c>
      <c r="V202" s="90" t="str">
        <f>IF($D$2&lt;&gt;"DVSTRS","",SUMPRODUCT(('Synthèse pointages'!$A$1:$A$29774&gt;=$D$9)*('Synthèse pointages'!$A$1:$A$29774&lt;=$D$23)*('Synthèse pointages'!$B$1:$B$29774=V$237)*('Synthèse pointages'!$C$1:$C$29774=$D202)*('Synthèse pointages'!$K$1:$K$29774)))</f>
        <v/>
      </c>
      <c r="W202" s="90" t="str">
        <f>IF($D$2&lt;&gt;"DVSTRS","",SUMPRODUCT(('Synthèse pointages'!$A$1:$A$29774&gt;=$D$9)*('Synthèse pointages'!$A$1:$A$29774&lt;=$D$23)*('Synthèse pointages'!$B$1:$B$29774=W$237)*('Synthèse pointages'!$C$1:$C$29774=$D202)*('Synthèse pointages'!$K$1:$K$29774)))</f>
        <v/>
      </c>
      <c r="X202" s="90" t="str">
        <f>IF($D$2&lt;&gt;"DVSTRS","",SUMPRODUCT(('Synthèse pointages'!$A$1:$A$29774&gt;=$D$9)*('Synthèse pointages'!$A$1:$A$29774&lt;=$D$23)*('Synthèse pointages'!$B$1:$B$29774=X$237)*('Synthèse pointages'!$C$1:$C$29774=$D202)*('Synthèse pointages'!$K$1:$K$29774)))</f>
        <v/>
      </c>
      <c r="Y202" s="90" t="str">
        <f>IF($D$2&lt;&gt;"DVSTRS","",SUMPRODUCT(('Synthèse pointages'!$A$1:$A$29774&gt;=$D$9)*('Synthèse pointages'!$A$1:$A$29774&lt;=$D$23)*('Synthèse pointages'!$B$1:$B$29774=Y$237)*('Synthèse pointages'!$C$1:$C$29774=$D202)*('Synthèse pointages'!$K$1:$K$29774)))</f>
        <v/>
      </c>
      <c r="Z202" s="90" t="str">
        <f>IF($D$2&lt;&gt;"DVSTRS","",SUMPRODUCT(('Synthèse pointages'!$A$1:$A$29774&gt;=$D$9)*('Synthèse pointages'!$A$1:$A$29774&lt;=$D$23)*('Synthèse pointages'!$B$1:$B$29774=Z$237)*('Synthèse pointages'!$C$1:$C$29774=$D202)*('Synthèse pointages'!$K$1:$K$29774)))</f>
        <v/>
      </c>
      <c r="AA202" s="91" t="str">
        <f>IF($D$2&lt;&gt;"DVSTRS","",SUMPRODUCT(('Synthèse pointages'!$A$1:$A$29774&gt;=$D$9)*('Synthèse pointages'!$A$1:$A$29774&lt;=$D$23)*('Synthèse pointages'!$B$1:$B$29774=AA$237)*('Synthèse pointages'!$C$1:$C$29774=$D202)*('Synthèse pointages'!$K$1:$K$29774)))</f>
        <v/>
      </c>
      <c r="AB202" s="63"/>
    </row>
    <row r="203" spans="2:28" ht="15.6" hidden="1" outlineLevel="1" thickTop="1" thickBot="1" x14ac:dyDescent="0.35">
      <c r="B203" s="58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  <c r="AA203" s="62"/>
      <c r="AB203" s="63"/>
    </row>
    <row r="204" spans="2:28" ht="15.6" hidden="1" outlineLevel="1" thickTop="1" thickBot="1" x14ac:dyDescent="0.35">
      <c r="B204" s="58"/>
      <c r="C204" s="36" t="s">
        <v>126</v>
      </c>
      <c r="D204" s="37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  <c r="AA204" s="62"/>
      <c r="AB204" s="63"/>
    </row>
    <row r="205" spans="2:28" ht="15" hidden="1" outlineLevel="1" thickTop="1" x14ac:dyDescent="0.3">
      <c r="B205" s="58"/>
      <c r="C205" s="32" t="s">
        <v>15</v>
      </c>
      <c r="D205" s="4" t="s">
        <v>75</v>
      </c>
      <c r="E205" s="15" t="e">
        <f t="array" ref="E205">SUMPRODUCT(('Synthèse pointages'!$A$1:$A$29774&gt;=$D$9)*('Synthèse pointages'!$A$1:$A$29774&lt;=$D$23)*('Synthèse pointages'!$C$1:$C$29774=$D205)*('Synthèse pointages'!$K$1:$K$29774))</f>
        <v>#VALUE!</v>
      </c>
      <c r="F205" s="62"/>
      <c r="G205" s="26" t="str">
        <f>IF($D$2&lt;&gt;"DVSTRS","",SUMPRODUCT(('Synthèse pointages'!$A$1:$A$29774&gt;=$D$9)*('Synthèse pointages'!$A$1:$A$29774&lt;=$D$23)*('Synthèse pointages'!$B$1:$B$29774=G$237)*('Synthèse pointages'!$C$1:$C$29774=$D205)*('Synthèse pointages'!$K$1:$K$29774)))</f>
        <v/>
      </c>
      <c r="H205" s="6" t="str">
        <f>IF($D$2&lt;&gt;"DVSTRS","",SUMPRODUCT(('Synthèse pointages'!$A$1:$A$29774&gt;=$D$9)*('Synthèse pointages'!$A$1:$A$29774&lt;=$D$23)*('Synthèse pointages'!$B$1:$B$29774=H$237)*('Synthèse pointages'!$C$1:$C$29774=$D205)*('Synthèse pointages'!$K$1:$K$29774)))</f>
        <v/>
      </c>
      <c r="I205" s="6" t="str">
        <f>IF($D$2&lt;&gt;"DVSTRS","",SUMPRODUCT(('Synthèse pointages'!$A$1:$A$29774&gt;=$D$9)*('Synthèse pointages'!$A$1:$A$29774&lt;=$D$23)*('Synthèse pointages'!$B$1:$B$29774=I$237)*('Synthèse pointages'!$C$1:$C$29774=$D205)*('Synthèse pointages'!$K$1:$K$29774)))</f>
        <v/>
      </c>
      <c r="J205" s="6" t="str">
        <f>IF($D$2&lt;&gt;"DVSTRS","",SUMPRODUCT(('Synthèse pointages'!$A$1:$A$29774&gt;=$D$9)*('Synthèse pointages'!$A$1:$A$29774&lt;=$D$23)*('Synthèse pointages'!$B$1:$B$29774=J$237)*('Synthèse pointages'!$C$1:$C$29774=$D205)*('Synthèse pointages'!$K$1:$K$29774)))</f>
        <v/>
      </c>
      <c r="K205" s="6" t="str">
        <f>IF($D$2&lt;&gt;"DVSTRS","",SUMPRODUCT(('Synthèse pointages'!$A$1:$A$29774&gt;=$D$9)*('Synthèse pointages'!$A$1:$A$29774&lt;=$D$23)*('Synthèse pointages'!$B$1:$B$29774=K$237)*('Synthèse pointages'!$C$1:$C$29774=$D205)*('Synthèse pointages'!$K$1:$K$29774)))</f>
        <v/>
      </c>
      <c r="L205" s="6" t="str">
        <f>IF($D$2&lt;&gt;"DVSTRS","",SUMPRODUCT(('Synthèse pointages'!$A$1:$A$29774&gt;=$D$9)*('Synthèse pointages'!$A$1:$A$29774&lt;=$D$23)*('Synthèse pointages'!$B$1:$B$29774=L$237)*('Synthèse pointages'!$C$1:$C$29774=$D205)*('Synthèse pointages'!$K$1:$K$29774)))</f>
        <v/>
      </c>
      <c r="M205" s="6" t="str">
        <f>IF($D$2&lt;&gt;"DVSTRS","",SUMPRODUCT(('Synthèse pointages'!$A$1:$A$29774&gt;=$D$9)*('Synthèse pointages'!$A$1:$A$29774&lt;=$D$23)*('Synthèse pointages'!$B$1:$B$29774=M$237)*('Synthèse pointages'!$C$1:$C$29774=$D205)*('Synthèse pointages'!$K$1:$K$29774)))</f>
        <v/>
      </c>
      <c r="N205" s="6" t="str">
        <f>IF($D$2&lt;&gt;"DVSTRS","",SUMPRODUCT(('Synthèse pointages'!$A$1:$A$29774&gt;=$D$9)*('Synthèse pointages'!$A$1:$A$29774&lt;=$D$23)*('Synthèse pointages'!$B$1:$B$29774=N$237)*('Synthèse pointages'!$C$1:$C$29774=$D205)*('Synthèse pointages'!$K$1:$K$29774)))</f>
        <v/>
      </c>
      <c r="O205" s="6" t="str">
        <f>IF($D$2&lt;&gt;"DVSTRS","",SUMPRODUCT(('Synthèse pointages'!$A$1:$A$29774&gt;=$D$9)*('Synthèse pointages'!$A$1:$A$29774&lt;=$D$23)*('Synthèse pointages'!$B$1:$B$29774=O$237)*('Synthèse pointages'!$C$1:$C$29774=$D205)*('Synthèse pointages'!$K$1:$K$29774)))</f>
        <v/>
      </c>
      <c r="P205" s="6" t="str">
        <f>IF($D$2&lt;&gt;"DVSTRS","",SUMPRODUCT(('Synthèse pointages'!$A$1:$A$29774&gt;=$D$9)*('Synthèse pointages'!$A$1:$A$29774&lt;=$D$23)*('Synthèse pointages'!$B$1:$B$29774=P$237)*('Synthèse pointages'!$C$1:$C$29774=$D205)*('Synthèse pointages'!$K$1:$K$29774)))</f>
        <v/>
      </c>
      <c r="Q205" s="6" t="str">
        <f>IF($D$2&lt;&gt;"DVSTRS","",SUMPRODUCT(('Synthèse pointages'!$A$1:$A$29774&gt;=$D$9)*('Synthèse pointages'!$A$1:$A$29774&lt;=$D$23)*('Synthèse pointages'!$B$1:$B$29774=Q$237)*('Synthèse pointages'!$C$1:$C$29774=$D205)*('Synthèse pointages'!$K$1:$K$29774)))</f>
        <v/>
      </c>
      <c r="R205" s="6" t="str">
        <f>IF($D$2&lt;&gt;"DVSTRS","",SUMPRODUCT(('Synthèse pointages'!$A$1:$A$29774&gt;=$D$9)*('Synthèse pointages'!$A$1:$A$29774&lt;=$D$23)*('Synthèse pointages'!$B$1:$B$29774=R$237)*('Synthèse pointages'!$C$1:$C$29774=$D205)*('Synthèse pointages'!$K$1:$K$29774)))</f>
        <v/>
      </c>
      <c r="S205" s="6" t="str">
        <f>IF($D$2&lt;&gt;"DVSTRS","",SUMPRODUCT(('Synthèse pointages'!$A$1:$A$29774&gt;=$D$9)*('Synthèse pointages'!$A$1:$A$29774&lt;=$D$23)*('Synthèse pointages'!$B$1:$B$29774=S$237)*('Synthèse pointages'!$C$1:$C$29774=$D205)*('Synthèse pointages'!$K$1:$K$29774)))</f>
        <v/>
      </c>
      <c r="T205" s="6" t="str">
        <f>IF($D$2&lt;&gt;"DVSTRS","",SUMPRODUCT(('Synthèse pointages'!$A$1:$A$29774&gt;=$D$9)*('Synthèse pointages'!$A$1:$A$29774&lt;=$D$23)*('Synthèse pointages'!$B$1:$B$29774=T$237)*('Synthèse pointages'!$C$1:$C$29774=$D205)*('Synthèse pointages'!$K$1:$K$29774)))</f>
        <v/>
      </c>
      <c r="U205" s="6" t="str">
        <f>IF($D$2&lt;&gt;"DVSTRS","",SUMPRODUCT(('Synthèse pointages'!$A$1:$A$29774&gt;=$D$9)*('Synthèse pointages'!$A$1:$A$29774&lt;=$D$23)*('Synthèse pointages'!$B$1:$B$29774=U$237)*('Synthèse pointages'!$C$1:$C$29774=$D205)*('Synthèse pointages'!$K$1:$K$29774)))</f>
        <v/>
      </c>
      <c r="V205" s="6" t="str">
        <f>IF($D$2&lt;&gt;"DVSTRS","",SUMPRODUCT(('Synthèse pointages'!$A$1:$A$29774&gt;=$D$9)*('Synthèse pointages'!$A$1:$A$29774&lt;=$D$23)*('Synthèse pointages'!$B$1:$B$29774=V$237)*('Synthèse pointages'!$C$1:$C$29774=$D205)*('Synthèse pointages'!$K$1:$K$29774)))</f>
        <v/>
      </c>
      <c r="W205" s="6" t="str">
        <f>IF($D$2&lt;&gt;"DVSTRS","",SUMPRODUCT(('Synthèse pointages'!$A$1:$A$29774&gt;=$D$9)*('Synthèse pointages'!$A$1:$A$29774&lt;=$D$23)*('Synthèse pointages'!$B$1:$B$29774=W$237)*('Synthèse pointages'!$C$1:$C$29774=$D205)*('Synthèse pointages'!$K$1:$K$29774)))</f>
        <v/>
      </c>
      <c r="X205" s="6" t="str">
        <f>IF($D$2&lt;&gt;"DVSTRS","",SUMPRODUCT(('Synthèse pointages'!$A$1:$A$29774&gt;=$D$9)*('Synthèse pointages'!$A$1:$A$29774&lt;=$D$23)*('Synthèse pointages'!$B$1:$B$29774=X$237)*('Synthèse pointages'!$C$1:$C$29774=$D205)*('Synthèse pointages'!$K$1:$K$29774)))</f>
        <v/>
      </c>
      <c r="Y205" s="6" t="str">
        <f>IF($D$2&lt;&gt;"DVSTRS","",SUMPRODUCT(('Synthèse pointages'!$A$1:$A$29774&gt;=$D$9)*('Synthèse pointages'!$A$1:$A$29774&lt;=$D$23)*('Synthèse pointages'!$B$1:$B$29774=Y$237)*('Synthèse pointages'!$C$1:$C$29774=$D205)*('Synthèse pointages'!$K$1:$K$29774)))</f>
        <v/>
      </c>
      <c r="Z205" s="6" t="str">
        <f>IF($D$2&lt;&gt;"DVSTRS","",SUMPRODUCT(('Synthèse pointages'!$A$1:$A$29774&gt;=$D$9)*('Synthèse pointages'!$A$1:$A$29774&lt;=$D$23)*('Synthèse pointages'!$B$1:$B$29774=Z$237)*('Synthèse pointages'!$C$1:$C$29774=$D205)*('Synthèse pointages'!$K$1:$K$29774)))</f>
        <v/>
      </c>
      <c r="AA205" s="7" t="str">
        <f>IF($D$2&lt;&gt;"DVSTRS","",SUMPRODUCT(('Synthèse pointages'!$A$1:$A$29774&gt;=$D$9)*('Synthèse pointages'!$A$1:$A$29774&lt;=$D$23)*('Synthèse pointages'!$B$1:$B$29774=AA$237)*('Synthèse pointages'!$C$1:$C$29774=$D205)*('Synthèse pointages'!$K$1:$K$29774)))</f>
        <v/>
      </c>
      <c r="AB205" s="63"/>
    </row>
    <row r="206" spans="2:28" hidden="1" outlineLevel="1" x14ac:dyDescent="0.3">
      <c r="B206" s="58"/>
      <c r="C206" s="32" t="s">
        <v>16</v>
      </c>
      <c r="D206" s="4" t="s">
        <v>76</v>
      </c>
      <c r="E206" s="16" t="e">
        <f t="array" ref="E206">SUMPRODUCT(('Synthèse pointages'!$A$1:$A$29774&gt;=$D$9)*('Synthèse pointages'!$A$1:$A$29774&lt;=$D$23)*('Synthèse pointages'!$C$1:$C$29774=$D206)*('Synthèse pointages'!$K$1:$K$29774))</f>
        <v>#VALUE!</v>
      </c>
      <c r="F206" s="62"/>
      <c r="G206" s="21" t="str">
        <f>IF($D$2&lt;&gt;"DVSTRS","",SUMPRODUCT(('Synthèse pointages'!$A$1:$A$29774&gt;=$D$9)*('Synthèse pointages'!$A$1:$A$29774&lt;=$D$23)*('Synthèse pointages'!$B$1:$B$29774=G$237)*('Synthèse pointages'!$C$1:$C$29774=$D206)*('Synthèse pointages'!$K$1:$K$29774)))</f>
        <v/>
      </c>
      <c r="H206" s="2" t="str">
        <f>IF($D$2&lt;&gt;"DVSTRS","",SUMPRODUCT(('Synthèse pointages'!$A$1:$A$29774&gt;=$D$9)*('Synthèse pointages'!$A$1:$A$29774&lt;=$D$23)*('Synthèse pointages'!$B$1:$B$29774=H$237)*('Synthèse pointages'!$C$1:$C$29774=$D206)*('Synthèse pointages'!$K$1:$K$29774)))</f>
        <v/>
      </c>
      <c r="I206" s="2" t="str">
        <f>IF($D$2&lt;&gt;"DVSTRS","",SUMPRODUCT(('Synthèse pointages'!$A$1:$A$29774&gt;=$D$9)*('Synthèse pointages'!$A$1:$A$29774&lt;=$D$23)*('Synthèse pointages'!$B$1:$B$29774=I$237)*('Synthèse pointages'!$C$1:$C$29774=$D206)*('Synthèse pointages'!$K$1:$K$29774)))</f>
        <v/>
      </c>
      <c r="J206" s="2" t="str">
        <f>IF($D$2&lt;&gt;"DVSTRS","",SUMPRODUCT(('Synthèse pointages'!$A$1:$A$29774&gt;=$D$9)*('Synthèse pointages'!$A$1:$A$29774&lt;=$D$23)*('Synthèse pointages'!$B$1:$B$29774=J$237)*('Synthèse pointages'!$C$1:$C$29774=$D206)*('Synthèse pointages'!$K$1:$K$29774)))</f>
        <v/>
      </c>
      <c r="K206" s="2" t="str">
        <f>IF($D$2&lt;&gt;"DVSTRS","",SUMPRODUCT(('Synthèse pointages'!$A$1:$A$29774&gt;=$D$9)*('Synthèse pointages'!$A$1:$A$29774&lt;=$D$23)*('Synthèse pointages'!$B$1:$B$29774=K$237)*('Synthèse pointages'!$C$1:$C$29774=$D206)*('Synthèse pointages'!$K$1:$K$29774)))</f>
        <v/>
      </c>
      <c r="L206" s="2" t="str">
        <f>IF($D$2&lt;&gt;"DVSTRS","",SUMPRODUCT(('Synthèse pointages'!$A$1:$A$29774&gt;=$D$9)*('Synthèse pointages'!$A$1:$A$29774&lt;=$D$23)*('Synthèse pointages'!$B$1:$B$29774=L$237)*('Synthèse pointages'!$C$1:$C$29774=$D206)*('Synthèse pointages'!$K$1:$K$29774)))</f>
        <v/>
      </c>
      <c r="M206" s="2" t="str">
        <f>IF($D$2&lt;&gt;"DVSTRS","",SUMPRODUCT(('Synthèse pointages'!$A$1:$A$29774&gt;=$D$9)*('Synthèse pointages'!$A$1:$A$29774&lt;=$D$23)*('Synthèse pointages'!$B$1:$B$29774=M$237)*('Synthèse pointages'!$C$1:$C$29774=$D206)*('Synthèse pointages'!$K$1:$K$29774)))</f>
        <v/>
      </c>
      <c r="N206" s="2" t="str">
        <f>IF($D$2&lt;&gt;"DVSTRS","",SUMPRODUCT(('Synthèse pointages'!$A$1:$A$29774&gt;=$D$9)*('Synthèse pointages'!$A$1:$A$29774&lt;=$D$23)*('Synthèse pointages'!$B$1:$B$29774=N$237)*('Synthèse pointages'!$C$1:$C$29774=$D206)*('Synthèse pointages'!$K$1:$K$29774)))</f>
        <v/>
      </c>
      <c r="O206" s="2" t="str">
        <f>IF($D$2&lt;&gt;"DVSTRS","",SUMPRODUCT(('Synthèse pointages'!$A$1:$A$29774&gt;=$D$9)*('Synthèse pointages'!$A$1:$A$29774&lt;=$D$23)*('Synthèse pointages'!$B$1:$B$29774=O$237)*('Synthèse pointages'!$C$1:$C$29774=$D206)*('Synthèse pointages'!$K$1:$K$29774)))</f>
        <v/>
      </c>
      <c r="P206" s="2" t="str">
        <f>IF($D$2&lt;&gt;"DVSTRS","",SUMPRODUCT(('Synthèse pointages'!$A$1:$A$29774&gt;=$D$9)*('Synthèse pointages'!$A$1:$A$29774&lt;=$D$23)*('Synthèse pointages'!$B$1:$B$29774=P$237)*('Synthèse pointages'!$C$1:$C$29774=$D206)*('Synthèse pointages'!$K$1:$K$29774)))</f>
        <v/>
      </c>
      <c r="Q206" s="2" t="str">
        <f>IF($D$2&lt;&gt;"DVSTRS","",SUMPRODUCT(('Synthèse pointages'!$A$1:$A$29774&gt;=$D$9)*('Synthèse pointages'!$A$1:$A$29774&lt;=$D$23)*('Synthèse pointages'!$B$1:$B$29774=Q$237)*('Synthèse pointages'!$C$1:$C$29774=$D206)*('Synthèse pointages'!$K$1:$K$29774)))</f>
        <v/>
      </c>
      <c r="R206" s="2" t="str">
        <f>IF($D$2&lt;&gt;"DVSTRS","",SUMPRODUCT(('Synthèse pointages'!$A$1:$A$29774&gt;=$D$9)*('Synthèse pointages'!$A$1:$A$29774&lt;=$D$23)*('Synthèse pointages'!$B$1:$B$29774=R$237)*('Synthèse pointages'!$C$1:$C$29774=$D206)*('Synthèse pointages'!$K$1:$K$29774)))</f>
        <v/>
      </c>
      <c r="S206" s="2" t="str">
        <f>IF($D$2&lt;&gt;"DVSTRS","",SUMPRODUCT(('Synthèse pointages'!$A$1:$A$29774&gt;=$D$9)*('Synthèse pointages'!$A$1:$A$29774&lt;=$D$23)*('Synthèse pointages'!$B$1:$B$29774=S$237)*('Synthèse pointages'!$C$1:$C$29774=$D206)*('Synthèse pointages'!$K$1:$K$29774)))</f>
        <v/>
      </c>
      <c r="T206" s="2" t="str">
        <f>IF($D$2&lt;&gt;"DVSTRS","",SUMPRODUCT(('Synthèse pointages'!$A$1:$A$29774&gt;=$D$9)*('Synthèse pointages'!$A$1:$A$29774&lt;=$D$23)*('Synthèse pointages'!$B$1:$B$29774=T$237)*('Synthèse pointages'!$C$1:$C$29774=$D206)*('Synthèse pointages'!$K$1:$K$29774)))</f>
        <v/>
      </c>
      <c r="U206" s="2" t="str">
        <f>IF($D$2&lt;&gt;"DVSTRS","",SUMPRODUCT(('Synthèse pointages'!$A$1:$A$29774&gt;=$D$9)*('Synthèse pointages'!$A$1:$A$29774&lt;=$D$23)*('Synthèse pointages'!$B$1:$B$29774=U$237)*('Synthèse pointages'!$C$1:$C$29774=$D206)*('Synthèse pointages'!$K$1:$K$29774)))</f>
        <v/>
      </c>
      <c r="V206" s="2" t="str">
        <f>IF($D$2&lt;&gt;"DVSTRS","",SUMPRODUCT(('Synthèse pointages'!$A$1:$A$29774&gt;=$D$9)*('Synthèse pointages'!$A$1:$A$29774&lt;=$D$23)*('Synthèse pointages'!$B$1:$B$29774=V$237)*('Synthèse pointages'!$C$1:$C$29774=$D206)*('Synthèse pointages'!$K$1:$K$29774)))</f>
        <v/>
      </c>
      <c r="W206" s="2" t="str">
        <f>IF($D$2&lt;&gt;"DVSTRS","",SUMPRODUCT(('Synthèse pointages'!$A$1:$A$29774&gt;=$D$9)*('Synthèse pointages'!$A$1:$A$29774&lt;=$D$23)*('Synthèse pointages'!$B$1:$B$29774=W$237)*('Synthèse pointages'!$C$1:$C$29774=$D206)*('Synthèse pointages'!$K$1:$K$29774)))</f>
        <v/>
      </c>
      <c r="X206" s="2" t="str">
        <f>IF($D$2&lt;&gt;"DVSTRS","",SUMPRODUCT(('Synthèse pointages'!$A$1:$A$29774&gt;=$D$9)*('Synthèse pointages'!$A$1:$A$29774&lt;=$D$23)*('Synthèse pointages'!$B$1:$B$29774=X$237)*('Synthèse pointages'!$C$1:$C$29774=$D206)*('Synthèse pointages'!$K$1:$K$29774)))</f>
        <v/>
      </c>
      <c r="Y206" s="2" t="str">
        <f>IF($D$2&lt;&gt;"DVSTRS","",SUMPRODUCT(('Synthèse pointages'!$A$1:$A$29774&gt;=$D$9)*('Synthèse pointages'!$A$1:$A$29774&lt;=$D$23)*('Synthèse pointages'!$B$1:$B$29774=Y$237)*('Synthèse pointages'!$C$1:$C$29774=$D206)*('Synthèse pointages'!$K$1:$K$29774)))</f>
        <v/>
      </c>
      <c r="Z206" s="2" t="str">
        <f>IF($D$2&lt;&gt;"DVSTRS","",SUMPRODUCT(('Synthèse pointages'!$A$1:$A$29774&gt;=$D$9)*('Synthèse pointages'!$A$1:$A$29774&lt;=$D$23)*('Synthèse pointages'!$B$1:$B$29774=Z$237)*('Synthèse pointages'!$C$1:$C$29774=$D206)*('Synthèse pointages'!$K$1:$K$29774)))</f>
        <v/>
      </c>
      <c r="AA206" s="9" t="str">
        <f>IF($D$2&lt;&gt;"DVSTRS","",SUMPRODUCT(('Synthèse pointages'!$A$1:$A$29774&gt;=$D$9)*('Synthèse pointages'!$A$1:$A$29774&lt;=$D$23)*('Synthèse pointages'!$B$1:$B$29774=AA$237)*('Synthèse pointages'!$C$1:$C$29774=$D206)*('Synthèse pointages'!$K$1:$K$29774)))</f>
        <v/>
      </c>
      <c r="AB206" s="63"/>
    </row>
    <row r="207" spans="2:28" hidden="1" outlineLevel="1" x14ac:dyDescent="0.3">
      <c r="B207" s="58"/>
      <c r="C207" s="32" t="s">
        <v>1</v>
      </c>
      <c r="D207" s="4" t="s">
        <v>77</v>
      </c>
      <c r="E207" s="16" t="e">
        <f t="array" ref="E207">SUMPRODUCT(('Synthèse pointages'!$A$1:$A$29774&gt;=$D$9)*('Synthèse pointages'!$A$1:$A$29774&lt;=$D$23)*('Synthèse pointages'!$C$1:$C$29774=$D207)*('Synthèse pointages'!$K$1:$K$29774))</f>
        <v>#VALUE!</v>
      </c>
      <c r="F207" s="62"/>
      <c r="G207" s="21" t="str">
        <f>IF($D$2&lt;&gt;"DVSTRS","",SUMPRODUCT(('Synthèse pointages'!$A$1:$A$29774&gt;=$D$9)*('Synthèse pointages'!$A$1:$A$29774&lt;=$D$23)*('Synthèse pointages'!$B$1:$B$29774=G$237)*('Synthèse pointages'!$C$1:$C$29774=$D207)*('Synthèse pointages'!$K$1:$K$29774)))</f>
        <v/>
      </c>
      <c r="H207" s="2" t="str">
        <f>IF($D$2&lt;&gt;"DVSTRS","",SUMPRODUCT(('Synthèse pointages'!$A$1:$A$29774&gt;=$D$9)*('Synthèse pointages'!$A$1:$A$29774&lt;=$D$23)*('Synthèse pointages'!$B$1:$B$29774=H$237)*('Synthèse pointages'!$C$1:$C$29774=$D207)*('Synthèse pointages'!$K$1:$K$29774)))</f>
        <v/>
      </c>
      <c r="I207" s="2" t="str">
        <f>IF($D$2&lt;&gt;"DVSTRS","",SUMPRODUCT(('Synthèse pointages'!$A$1:$A$29774&gt;=$D$9)*('Synthèse pointages'!$A$1:$A$29774&lt;=$D$23)*('Synthèse pointages'!$B$1:$B$29774=I$237)*('Synthèse pointages'!$C$1:$C$29774=$D207)*('Synthèse pointages'!$K$1:$K$29774)))</f>
        <v/>
      </c>
      <c r="J207" s="2" t="str">
        <f>IF($D$2&lt;&gt;"DVSTRS","",SUMPRODUCT(('Synthèse pointages'!$A$1:$A$29774&gt;=$D$9)*('Synthèse pointages'!$A$1:$A$29774&lt;=$D$23)*('Synthèse pointages'!$B$1:$B$29774=J$237)*('Synthèse pointages'!$C$1:$C$29774=$D207)*('Synthèse pointages'!$K$1:$K$29774)))</f>
        <v/>
      </c>
      <c r="K207" s="2" t="str">
        <f>IF($D$2&lt;&gt;"DVSTRS","",SUMPRODUCT(('Synthèse pointages'!$A$1:$A$29774&gt;=$D$9)*('Synthèse pointages'!$A$1:$A$29774&lt;=$D$23)*('Synthèse pointages'!$B$1:$B$29774=K$237)*('Synthèse pointages'!$C$1:$C$29774=$D207)*('Synthèse pointages'!$K$1:$K$29774)))</f>
        <v/>
      </c>
      <c r="L207" s="2" t="str">
        <f>IF($D$2&lt;&gt;"DVSTRS","",SUMPRODUCT(('Synthèse pointages'!$A$1:$A$29774&gt;=$D$9)*('Synthèse pointages'!$A$1:$A$29774&lt;=$D$23)*('Synthèse pointages'!$B$1:$B$29774=L$237)*('Synthèse pointages'!$C$1:$C$29774=$D207)*('Synthèse pointages'!$K$1:$K$29774)))</f>
        <v/>
      </c>
      <c r="M207" s="2" t="str">
        <f>IF($D$2&lt;&gt;"DVSTRS","",SUMPRODUCT(('Synthèse pointages'!$A$1:$A$29774&gt;=$D$9)*('Synthèse pointages'!$A$1:$A$29774&lt;=$D$23)*('Synthèse pointages'!$B$1:$B$29774=M$237)*('Synthèse pointages'!$C$1:$C$29774=$D207)*('Synthèse pointages'!$K$1:$K$29774)))</f>
        <v/>
      </c>
      <c r="N207" s="2" t="str">
        <f>IF($D$2&lt;&gt;"DVSTRS","",SUMPRODUCT(('Synthèse pointages'!$A$1:$A$29774&gt;=$D$9)*('Synthèse pointages'!$A$1:$A$29774&lt;=$D$23)*('Synthèse pointages'!$B$1:$B$29774=N$237)*('Synthèse pointages'!$C$1:$C$29774=$D207)*('Synthèse pointages'!$K$1:$K$29774)))</f>
        <v/>
      </c>
      <c r="O207" s="2" t="str">
        <f>IF($D$2&lt;&gt;"DVSTRS","",SUMPRODUCT(('Synthèse pointages'!$A$1:$A$29774&gt;=$D$9)*('Synthèse pointages'!$A$1:$A$29774&lt;=$D$23)*('Synthèse pointages'!$B$1:$B$29774=O$237)*('Synthèse pointages'!$C$1:$C$29774=$D207)*('Synthèse pointages'!$K$1:$K$29774)))</f>
        <v/>
      </c>
      <c r="P207" s="2" t="str">
        <f>IF($D$2&lt;&gt;"DVSTRS","",SUMPRODUCT(('Synthèse pointages'!$A$1:$A$29774&gt;=$D$9)*('Synthèse pointages'!$A$1:$A$29774&lt;=$D$23)*('Synthèse pointages'!$B$1:$B$29774=P$237)*('Synthèse pointages'!$C$1:$C$29774=$D207)*('Synthèse pointages'!$K$1:$K$29774)))</f>
        <v/>
      </c>
      <c r="Q207" s="2" t="str">
        <f>IF($D$2&lt;&gt;"DVSTRS","",SUMPRODUCT(('Synthèse pointages'!$A$1:$A$29774&gt;=$D$9)*('Synthèse pointages'!$A$1:$A$29774&lt;=$D$23)*('Synthèse pointages'!$B$1:$B$29774=Q$237)*('Synthèse pointages'!$C$1:$C$29774=$D207)*('Synthèse pointages'!$K$1:$K$29774)))</f>
        <v/>
      </c>
      <c r="R207" s="2" t="str">
        <f>IF($D$2&lt;&gt;"DVSTRS","",SUMPRODUCT(('Synthèse pointages'!$A$1:$A$29774&gt;=$D$9)*('Synthèse pointages'!$A$1:$A$29774&lt;=$D$23)*('Synthèse pointages'!$B$1:$B$29774=R$237)*('Synthèse pointages'!$C$1:$C$29774=$D207)*('Synthèse pointages'!$K$1:$K$29774)))</f>
        <v/>
      </c>
      <c r="S207" s="2" t="str">
        <f>IF($D$2&lt;&gt;"DVSTRS","",SUMPRODUCT(('Synthèse pointages'!$A$1:$A$29774&gt;=$D$9)*('Synthèse pointages'!$A$1:$A$29774&lt;=$D$23)*('Synthèse pointages'!$B$1:$B$29774=S$237)*('Synthèse pointages'!$C$1:$C$29774=$D207)*('Synthèse pointages'!$K$1:$K$29774)))</f>
        <v/>
      </c>
      <c r="T207" s="2" t="str">
        <f>IF($D$2&lt;&gt;"DVSTRS","",SUMPRODUCT(('Synthèse pointages'!$A$1:$A$29774&gt;=$D$9)*('Synthèse pointages'!$A$1:$A$29774&lt;=$D$23)*('Synthèse pointages'!$B$1:$B$29774=T$237)*('Synthèse pointages'!$C$1:$C$29774=$D207)*('Synthèse pointages'!$K$1:$K$29774)))</f>
        <v/>
      </c>
      <c r="U207" s="2" t="str">
        <f>IF($D$2&lt;&gt;"DVSTRS","",SUMPRODUCT(('Synthèse pointages'!$A$1:$A$29774&gt;=$D$9)*('Synthèse pointages'!$A$1:$A$29774&lt;=$D$23)*('Synthèse pointages'!$B$1:$B$29774=U$237)*('Synthèse pointages'!$C$1:$C$29774=$D207)*('Synthèse pointages'!$K$1:$K$29774)))</f>
        <v/>
      </c>
      <c r="V207" s="2" t="str">
        <f>IF($D$2&lt;&gt;"DVSTRS","",SUMPRODUCT(('Synthèse pointages'!$A$1:$A$29774&gt;=$D$9)*('Synthèse pointages'!$A$1:$A$29774&lt;=$D$23)*('Synthèse pointages'!$B$1:$B$29774=V$237)*('Synthèse pointages'!$C$1:$C$29774=$D207)*('Synthèse pointages'!$K$1:$K$29774)))</f>
        <v/>
      </c>
      <c r="W207" s="2" t="str">
        <f>IF($D$2&lt;&gt;"DVSTRS","",SUMPRODUCT(('Synthèse pointages'!$A$1:$A$29774&gt;=$D$9)*('Synthèse pointages'!$A$1:$A$29774&lt;=$D$23)*('Synthèse pointages'!$B$1:$B$29774=W$237)*('Synthèse pointages'!$C$1:$C$29774=$D207)*('Synthèse pointages'!$K$1:$K$29774)))</f>
        <v/>
      </c>
      <c r="X207" s="2" t="str">
        <f>IF($D$2&lt;&gt;"DVSTRS","",SUMPRODUCT(('Synthèse pointages'!$A$1:$A$29774&gt;=$D$9)*('Synthèse pointages'!$A$1:$A$29774&lt;=$D$23)*('Synthèse pointages'!$B$1:$B$29774=X$237)*('Synthèse pointages'!$C$1:$C$29774=$D207)*('Synthèse pointages'!$K$1:$K$29774)))</f>
        <v/>
      </c>
      <c r="Y207" s="2" t="str">
        <f>IF($D$2&lt;&gt;"DVSTRS","",SUMPRODUCT(('Synthèse pointages'!$A$1:$A$29774&gt;=$D$9)*('Synthèse pointages'!$A$1:$A$29774&lt;=$D$23)*('Synthèse pointages'!$B$1:$B$29774=Y$237)*('Synthèse pointages'!$C$1:$C$29774=$D207)*('Synthèse pointages'!$K$1:$K$29774)))</f>
        <v/>
      </c>
      <c r="Z207" s="2" t="str">
        <f>IF($D$2&lt;&gt;"DVSTRS","",SUMPRODUCT(('Synthèse pointages'!$A$1:$A$29774&gt;=$D$9)*('Synthèse pointages'!$A$1:$A$29774&lt;=$D$23)*('Synthèse pointages'!$B$1:$B$29774=Z$237)*('Synthèse pointages'!$C$1:$C$29774=$D207)*('Synthèse pointages'!$K$1:$K$29774)))</f>
        <v/>
      </c>
      <c r="AA207" s="9" t="str">
        <f>IF($D$2&lt;&gt;"DVSTRS","",SUMPRODUCT(('Synthèse pointages'!$A$1:$A$29774&gt;=$D$9)*('Synthèse pointages'!$A$1:$A$29774&lt;=$D$23)*('Synthèse pointages'!$B$1:$B$29774=AA$237)*('Synthèse pointages'!$C$1:$C$29774=$D207)*('Synthèse pointages'!$K$1:$K$29774)))</f>
        <v/>
      </c>
      <c r="AB207" s="63"/>
    </row>
    <row r="208" spans="2:28" hidden="1" outlineLevel="1" x14ac:dyDescent="0.3">
      <c r="B208" s="58"/>
      <c r="C208" s="78" t="s">
        <v>3</v>
      </c>
      <c r="D208" s="79" t="s">
        <v>78</v>
      </c>
      <c r="E208" s="80" t="e">
        <f t="array" ref="E208">SUMPRODUCT(('Synthèse pointages'!$A$1:$A$29774&gt;=$D$9)*('Synthèse pointages'!$A$1:$A$29774&lt;=$D$23)*('Synthèse pointages'!$C$1:$C$29774=$D208)*('Synthèse pointages'!$K$1:$K$29774))</f>
        <v>#VALUE!</v>
      </c>
      <c r="F208" s="62"/>
      <c r="G208" s="81" t="str">
        <f>IF($D$2&lt;&gt;"DVSTRS","",SUMPRODUCT(('Synthèse pointages'!$A$1:$A$29774&gt;=$D$9)*('Synthèse pointages'!$A$1:$A$29774&lt;=$D$23)*('Synthèse pointages'!$B$1:$B$29774=G$237)*('Synthèse pointages'!$C$1:$C$29774=$D208)*('Synthèse pointages'!$K$1:$K$29774)))</f>
        <v/>
      </c>
      <c r="H208" s="82" t="str">
        <f>IF($D$2&lt;&gt;"DVSTRS","",SUMPRODUCT(('Synthèse pointages'!$A$1:$A$29774&gt;=$D$9)*('Synthèse pointages'!$A$1:$A$29774&lt;=$D$23)*('Synthèse pointages'!$B$1:$B$29774=H$237)*('Synthèse pointages'!$C$1:$C$29774=$D208)*('Synthèse pointages'!$K$1:$K$29774)))</f>
        <v/>
      </c>
      <c r="I208" s="82" t="str">
        <f>IF($D$2&lt;&gt;"DVSTRS","",SUMPRODUCT(('Synthèse pointages'!$A$1:$A$29774&gt;=$D$9)*('Synthèse pointages'!$A$1:$A$29774&lt;=$D$23)*('Synthèse pointages'!$B$1:$B$29774=I$237)*('Synthèse pointages'!$C$1:$C$29774=$D208)*('Synthèse pointages'!$K$1:$K$29774)))</f>
        <v/>
      </c>
      <c r="J208" s="82" t="str">
        <f>IF($D$2&lt;&gt;"DVSTRS","",SUMPRODUCT(('Synthèse pointages'!$A$1:$A$29774&gt;=$D$9)*('Synthèse pointages'!$A$1:$A$29774&lt;=$D$23)*('Synthèse pointages'!$B$1:$B$29774=J$237)*('Synthèse pointages'!$C$1:$C$29774=$D208)*('Synthèse pointages'!$K$1:$K$29774)))</f>
        <v/>
      </c>
      <c r="K208" s="82" t="str">
        <f>IF($D$2&lt;&gt;"DVSTRS","",SUMPRODUCT(('Synthèse pointages'!$A$1:$A$29774&gt;=$D$9)*('Synthèse pointages'!$A$1:$A$29774&lt;=$D$23)*('Synthèse pointages'!$B$1:$B$29774=K$237)*('Synthèse pointages'!$C$1:$C$29774=$D208)*('Synthèse pointages'!$K$1:$K$29774)))</f>
        <v/>
      </c>
      <c r="L208" s="82" t="str">
        <f>IF($D$2&lt;&gt;"DVSTRS","",SUMPRODUCT(('Synthèse pointages'!$A$1:$A$29774&gt;=$D$9)*('Synthèse pointages'!$A$1:$A$29774&lt;=$D$23)*('Synthèse pointages'!$B$1:$B$29774=L$237)*('Synthèse pointages'!$C$1:$C$29774=$D208)*('Synthèse pointages'!$K$1:$K$29774)))</f>
        <v/>
      </c>
      <c r="M208" s="82" t="str">
        <f>IF($D$2&lt;&gt;"DVSTRS","",SUMPRODUCT(('Synthèse pointages'!$A$1:$A$29774&gt;=$D$9)*('Synthèse pointages'!$A$1:$A$29774&lt;=$D$23)*('Synthèse pointages'!$B$1:$B$29774=M$237)*('Synthèse pointages'!$C$1:$C$29774=$D208)*('Synthèse pointages'!$K$1:$K$29774)))</f>
        <v/>
      </c>
      <c r="N208" s="82" t="str">
        <f>IF($D$2&lt;&gt;"DVSTRS","",SUMPRODUCT(('Synthèse pointages'!$A$1:$A$29774&gt;=$D$9)*('Synthèse pointages'!$A$1:$A$29774&lt;=$D$23)*('Synthèse pointages'!$B$1:$B$29774=N$237)*('Synthèse pointages'!$C$1:$C$29774=$D208)*('Synthèse pointages'!$K$1:$K$29774)))</f>
        <v/>
      </c>
      <c r="O208" s="82" t="str">
        <f>IF($D$2&lt;&gt;"DVSTRS","",SUMPRODUCT(('Synthèse pointages'!$A$1:$A$29774&gt;=$D$9)*('Synthèse pointages'!$A$1:$A$29774&lt;=$D$23)*('Synthèse pointages'!$B$1:$B$29774=O$237)*('Synthèse pointages'!$C$1:$C$29774=$D208)*('Synthèse pointages'!$K$1:$K$29774)))</f>
        <v/>
      </c>
      <c r="P208" s="82" t="str">
        <f>IF($D$2&lt;&gt;"DVSTRS","",SUMPRODUCT(('Synthèse pointages'!$A$1:$A$29774&gt;=$D$9)*('Synthèse pointages'!$A$1:$A$29774&lt;=$D$23)*('Synthèse pointages'!$B$1:$B$29774=P$237)*('Synthèse pointages'!$C$1:$C$29774=$D208)*('Synthèse pointages'!$K$1:$K$29774)))</f>
        <v/>
      </c>
      <c r="Q208" s="82" t="str">
        <f>IF($D$2&lt;&gt;"DVSTRS","",SUMPRODUCT(('Synthèse pointages'!$A$1:$A$29774&gt;=$D$9)*('Synthèse pointages'!$A$1:$A$29774&lt;=$D$23)*('Synthèse pointages'!$B$1:$B$29774=Q$237)*('Synthèse pointages'!$C$1:$C$29774=$D208)*('Synthèse pointages'!$K$1:$K$29774)))</f>
        <v/>
      </c>
      <c r="R208" s="82" t="str">
        <f>IF($D$2&lt;&gt;"DVSTRS","",SUMPRODUCT(('Synthèse pointages'!$A$1:$A$29774&gt;=$D$9)*('Synthèse pointages'!$A$1:$A$29774&lt;=$D$23)*('Synthèse pointages'!$B$1:$B$29774=R$237)*('Synthèse pointages'!$C$1:$C$29774=$D208)*('Synthèse pointages'!$K$1:$K$29774)))</f>
        <v/>
      </c>
      <c r="S208" s="82" t="str">
        <f>IF($D$2&lt;&gt;"DVSTRS","",SUMPRODUCT(('Synthèse pointages'!$A$1:$A$29774&gt;=$D$9)*('Synthèse pointages'!$A$1:$A$29774&lt;=$D$23)*('Synthèse pointages'!$B$1:$B$29774=S$237)*('Synthèse pointages'!$C$1:$C$29774=$D208)*('Synthèse pointages'!$K$1:$K$29774)))</f>
        <v/>
      </c>
      <c r="T208" s="82" t="str">
        <f>IF($D$2&lt;&gt;"DVSTRS","",SUMPRODUCT(('Synthèse pointages'!$A$1:$A$29774&gt;=$D$9)*('Synthèse pointages'!$A$1:$A$29774&lt;=$D$23)*('Synthèse pointages'!$B$1:$B$29774=T$237)*('Synthèse pointages'!$C$1:$C$29774=$D208)*('Synthèse pointages'!$K$1:$K$29774)))</f>
        <v/>
      </c>
      <c r="U208" s="82" t="str">
        <f>IF($D$2&lt;&gt;"DVSTRS","",SUMPRODUCT(('Synthèse pointages'!$A$1:$A$29774&gt;=$D$9)*('Synthèse pointages'!$A$1:$A$29774&lt;=$D$23)*('Synthèse pointages'!$B$1:$B$29774=U$237)*('Synthèse pointages'!$C$1:$C$29774=$D208)*('Synthèse pointages'!$K$1:$K$29774)))</f>
        <v/>
      </c>
      <c r="V208" s="82" t="str">
        <f>IF($D$2&lt;&gt;"DVSTRS","",SUMPRODUCT(('Synthèse pointages'!$A$1:$A$29774&gt;=$D$9)*('Synthèse pointages'!$A$1:$A$29774&lt;=$D$23)*('Synthèse pointages'!$B$1:$B$29774=V$237)*('Synthèse pointages'!$C$1:$C$29774=$D208)*('Synthèse pointages'!$K$1:$K$29774)))</f>
        <v/>
      </c>
      <c r="W208" s="82" t="str">
        <f>IF($D$2&lt;&gt;"DVSTRS","",SUMPRODUCT(('Synthèse pointages'!$A$1:$A$29774&gt;=$D$9)*('Synthèse pointages'!$A$1:$A$29774&lt;=$D$23)*('Synthèse pointages'!$B$1:$B$29774=W$237)*('Synthèse pointages'!$C$1:$C$29774=$D208)*('Synthèse pointages'!$K$1:$K$29774)))</f>
        <v/>
      </c>
      <c r="X208" s="82" t="str">
        <f>IF($D$2&lt;&gt;"DVSTRS","",SUMPRODUCT(('Synthèse pointages'!$A$1:$A$29774&gt;=$D$9)*('Synthèse pointages'!$A$1:$A$29774&lt;=$D$23)*('Synthèse pointages'!$B$1:$B$29774=X$237)*('Synthèse pointages'!$C$1:$C$29774=$D208)*('Synthèse pointages'!$K$1:$K$29774)))</f>
        <v/>
      </c>
      <c r="Y208" s="82" t="str">
        <f>IF($D$2&lt;&gt;"DVSTRS","",SUMPRODUCT(('Synthèse pointages'!$A$1:$A$29774&gt;=$D$9)*('Synthèse pointages'!$A$1:$A$29774&lt;=$D$23)*('Synthèse pointages'!$B$1:$B$29774=Y$237)*('Synthèse pointages'!$C$1:$C$29774=$D208)*('Synthèse pointages'!$K$1:$K$29774)))</f>
        <v/>
      </c>
      <c r="Z208" s="82" t="str">
        <f>IF($D$2&lt;&gt;"DVSTRS","",SUMPRODUCT(('Synthèse pointages'!$A$1:$A$29774&gt;=$D$9)*('Synthèse pointages'!$A$1:$A$29774&lt;=$D$23)*('Synthèse pointages'!$B$1:$B$29774=Z$237)*('Synthèse pointages'!$C$1:$C$29774=$D208)*('Synthèse pointages'!$K$1:$K$29774)))</f>
        <v/>
      </c>
      <c r="AA208" s="83" t="str">
        <f>IF($D$2&lt;&gt;"DVSTRS","",SUMPRODUCT(('Synthèse pointages'!$A$1:$A$29774&gt;=$D$9)*('Synthèse pointages'!$A$1:$A$29774&lt;=$D$23)*('Synthèse pointages'!$B$1:$B$29774=AA$237)*('Synthèse pointages'!$C$1:$C$29774=$D208)*('Synthèse pointages'!$K$1:$K$29774)))</f>
        <v/>
      </c>
      <c r="AB208" s="63"/>
    </row>
    <row r="209" spans="2:28" hidden="1" outlineLevel="1" x14ac:dyDescent="0.3">
      <c r="B209" s="58"/>
      <c r="C209" s="78" t="s">
        <v>17</v>
      </c>
      <c r="D209" s="79" t="s">
        <v>79</v>
      </c>
      <c r="E209" s="80" t="e">
        <f t="array" ref="E209">SUMPRODUCT(('Synthèse pointages'!$A$1:$A$29774&gt;=$D$9)*('Synthèse pointages'!$A$1:$A$29774&lt;=$D$23)*('Synthèse pointages'!$C$1:$C$29774=$D209)*('Synthèse pointages'!$K$1:$K$29774))</f>
        <v>#VALUE!</v>
      </c>
      <c r="F209" s="62"/>
      <c r="G209" s="81" t="str">
        <f>IF($D$2&lt;&gt;"DVSTRS","",SUMPRODUCT(('Synthèse pointages'!$A$1:$A$29774&gt;=$D$9)*('Synthèse pointages'!$A$1:$A$29774&lt;=$D$23)*('Synthèse pointages'!$B$1:$B$29774=G$237)*('Synthèse pointages'!$C$1:$C$29774=$D209)*('Synthèse pointages'!$K$1:$K$29774)))</f>
        <v/>
      </c>
      <c r="H209" s="82" t="str">
        <f>IF($D$2&lt;&gt;"DVSTRS","",SUMPRODUCT(('Synthèse pointages'!$A$1:$A$29774&gt;=$D$9)*('Synthèse pointages'!$A$1:$A$29774&lt;=$D$23)*('Synthèse pointages'!$B$1:$B$29774=H$237)*('Synthèse pointages'!$C$1:$C$29774=$D209)*('Synthèse pointages'!$K$1:$K$29774)))</f>
        <v/>
      </c>
      <c r="I209" s="82" t="str">
        <f>IF($D$2&lt;&gt;"DVSTRS","",SUMPRODUCT(('Synthèse pointages'!$A$1:$A$29774&gt;=$D$9)*('Synthèse pointages'!$A$1:$A$29774&lt;=$D$23)*('Synthèse pointages'!$B$1:$B$29774=I$237)*('Synthèse pointages'!$C$1:$C$29774=$D209)*('Synthèse pointages'!$K$1:$K$29774)))</f>
        <v/>
      </c>
      <c r="J209" s="82" t="str">
        <f>IF($D$2&lt;&gt;"DVSTRS","",SUMPRODUCT(('Synthèse pointages'!$A$1:$A$29774&gt;=$D$9)*('Synthèse pointages'!$A$1:$A$29774&lt;=$D$23)*('Synthèse pointages'!$B$1:$B$29774=J$237)*('Synthèse pointages'!$C$1:$C$29774=$D209)*('Synthèse pointages'!$K$1:$K$29774)))</f>
        <v/>
      </c>
      <c r="K209" s="82" t="str">
        <f>IF($D$2&lt;&gt;"DVSTRS","",SUMPRODUCT(('Synthèse pointages'!$A$1:$A$29774&gt;=$D$9)*('Synthèse pointages'!$A$1:$A$29774&lt;=$D$23)*('Synthèse pointages'!$B$1:$B$29774=K$237)*('Synthèse pointages'!$C$1:$C$29774=$D209)*('Synthèse pointages'!$K$1:$K$29774)))</f>
        <v/>
      </c>
      <c r="L209" s="82" t="str">
        <f>IF($D$2&lt;&gt;"DVSTRS","",SUMPRODUCT(('Synthèse pointages'!$A$1:$A$29774&gt;=$D$9)*('Synthèse pointages'!$A$1:$A$29774&lt;=$D$23)*('Synthèse pointages'!$B$1:$B$29774=L$237)*('Synthèse pointages'!$C$1:$C$29774=$D209)*('Synthèse pointages'!$K$1:$K$29774)))</f>
        <v/>
      </c>
      <c r="M209" s="82" t="str">
        <f>IF($D$2&lt;&gt;"DVSTRS","",SUMPRODUCT(('Synthèse pointages'!$A$1:$A$29774&gt;=$D$9)*('Synthèse pointages'!$A$1:$A$29774&lt;=$D$23)*('Synthèse pointages'!$B$1:$B$29774=M$237)*('Synthèse pointages'!$C$1:$C$29774=$D209)*('Synthèse pointages'!$K$1:$K$29774)))</f>
        <v/>
      </c>
      <c r="N209" s="82" t="str">
        <f>IF($D$2&lt;&gt;"DVSTRS","",SUMPRODUCT(('Synthèse pointages'!$A$1:$A$29774&gt;=$D$9)*('Synthèse pointages'!$A$1:$A$29774&lt;=$D$23)*('Synthèse pointages'!$B$1:$B$29774=N$237)*('Synthèse pointages'!$C$1:$C$29774=$D209)*('Synthèse pointages'!$K$1:$K$29774)))</f>
        <v/>
      </c>
      <c r="O209" s="82" t="str">
        <f>IF($D$2&lt;&gt;"DVSTRS","",SUMPRODUCT(('Synthèse pointages'!$A$1:$A$29774&gt;=$D$9)*('Synthèse pointages'!$A$1:$A$29774&lt;=$D$23)*('Synthèse pointages'!$B$1:$B$29774=O$237)*('Synthèse pointages'!$C$1:$C$29774=$D209)*('Synthèse pointages'!$K$1:$K$29774)))</f>
        <v/>
      </c>
      <c r="P209" s="82" t="str">
        <f>IF($D$2&lt;&gt;"DVSTRS","",SUMPRODUCT(('Synthèse pointages'!$A$1:$A$29774&gt;=$D$9)*('Synthèse pointages'!$A$1:$A$29774&lt;=$D$23)*('Synthèse pointages'!$B$1:$B$29774=P$237)*('Synthèse pointages'!$C$1:$C$29774=$D209)*('Synthèse pointages'!$K$1:$K$29774)))</f>
        <v/>
      </c>
      <c r="Q209" s="82" t="str">
        <f>IF($D$2&lt;&gt;"DVSTRS","",SUMPRODUCT(('Synthèse pointages'!$A$1:$A$29774&gt;=$D$9)*('Synthèse pointages'!$A$1:$A$29774&lt;=$D$23)*('Synthèse pointages'!$B$1:$B$29774=Q$237)*('Synthèse pointages'!$C$1:$C$29774=$D209)*('Synthèse pointages'!$K$1:$K$29774)))</f>
        <v/>
      </c>
      <c r="R209" s="82" t="str">
        <f>IF($D$2&lt;&gt;"DVSTRS","",SUMPRODUCT(('Synthèse pointages'!$A$1:$A$29774&gt;=$D$9)*('Synthèse pointages'!$A$1:$A$29774&lt;=$D$23)*('Synthèse pointages'!$B$1:$B$29774=R$237)*('Synthèse pointages'!$C$1:$C$29774=$D209)*('Synthèse pointages'!$K$1:$K$29774)))</f>
        <v/>
      </c>
      <c r="S209" s="82" t="str">
        <f>IF($D$2&lt;&gt;"DVSTRS","",SUMPRODUCT(('Synthèse pointages'!$A$1:$A$29774&gt;=$D$9)*('Synthèse pointages'!$A$1:$A$29774&lt;=$D$23)*('Synthèse pointages'!$B$1:$B$29774=S$237)*('Synthèse pointages'!$C$1:$C$29774=$D209)*('Synthèse pointages'!$K$1:$K$29774)))</f>
        <v/>
      </c>
      <c r="T209" s="82" t="str">
        <f>IF($D$2&lt;&gt;"DVSTRS","",SUMPRODUCT(('Synthèse pointages'!$A$1:$A$29774&gt;=$D$9)*('Synthèse pointages'!$A$1:$A$29774&lt;=$D$23)*('Synthèse pointages'!$B$1:$B$29774=T$237)*('Synthèse pointages'!$C$1:$C$29774=$D209)*('Synthèse pointages'!$K$1:$K$29774)))</f>
        <v/>
      </c>
      <c r="U209" s="82" t="str">
        <f>IF($D$2&lt;&gt;"DVSTRS","",SUMPRODUCT(('Synthèse pointages'!$A$1:$A$29774&gt;=$D$9)*('Synthèse pointages'!$A$1:$A$29774&lt;=$D$23)*('Synthèse pointages'!$B$1:$B$29774=U$237)*('Synthèse pointages'!$C$1:$C$29774=$D209)*('Synthèse pointages'!$K$1:$K$29774)))</f>
        <v/>
      </c>
      <c r="V209" s="82" t="str">
        <f>IF($D$2&lt;&gt;"DVSTRS","",SUMPRODUCT(('Synthèse pointages'!$A$1:$A$29774&gt;=$D$9)*('Synthèse pointages'!$A$1:$A$29774&lt;=$D$23)*('Synthèse pointages'!$B$1:$B$29774=V$237)*('Synthèse pointages'!$C$1:$C$29774=$D209)*('Synthèse pointages'!$K$1:$K$29774)))</f>
        <v/>
      </c>
      <c r="W209" s="82" t="str">
        <f>IF($D$2&lt;&gt;"DVSTRS","",SUMPRODUCT(('Synthèse pointages'!$A$1:$A$29774&gt;=$D$9)*('Synthèse pointages'!$A$1:$A$29774&lt;=$D$23)*('Synthèse pointages'!$B$1:$B$29774=W$237)*('Synthèse pointages'!$C$1:$C$29774=$D209)*('Synthèse pointages'!$K$1:$K$29774)))</f>
        <v/>
      </c>
      <c r="X209" s="82" t="str">
        <f>IF($D$2&lt;&gt;"DVSTRS","",SUMPRODUCT(('Synthèse pointages'!$A$1:$A$29774&gt;=$D$9)*('Synthèse pointages'!$A$1:$A$29774&lt;=$D$23)*('Synthèse pointages'!$B$1:$B$29774=X$237)*('Synthèse pointages'!$C$1:$C$29774=$D209)*('Synthèse pointages'!$K$1:$K$29774)))</f>
        <v/>
      </c>
      <c r="Y209" s="82" t="str">
        <f>IF($D$2&lt;&gt;"DVSTRS","",SUMPRODUCT(('Synthèse pointages'!$A$1:$A$29774&gt;=$D$9)*('Synthèse pointages'!$A$1:$A$29774&lt;=$D$23)*('Synthèse pointages'!$B$1:$B$29774=Y$237)*('Synthèse pointages'!$C$1:$C$29774=$D209)*('Synthèse pointages'!$K$1:$K$29774)))</f>
        <v/>
      </c>
      <c r="Z209" s="82" t="str">
        <f>IF($D$2&lt;&gt;"DVSTRS","",SUMPRODUCT(('Synthèse pointages'!$A$1:$A$29774&gt;=$D$9)*('Synthèse pointages'!$A$1:$A$29774&lt;=$D$23)*('Synthèse pointages'!$B$1:$B$29774=Z$237)*('Synthèse pointages'!$C$1:$C$29774=$D209)*('Synthèse pointages'!$K$1:$K$29774)))</f>
        <v/>
      </c>
      <c r="AA209" s="83" t="str">
        <f>IF($D$2&lt;&gt;"DVSTRS","",SUMPRODUCT(('Synthèse pointages'!$A$1:$A$29774&gt;=$D$9)*('Synthèse pointages'!$A$1:$A$29774&lt;=$D$23)*('Synthèse pointages'!$B$1:$B$29774=AA$237)*('Synthèse pointages'!$C$1:$C$29774=$D209)*('Synthèse pointages'!$K$1:$K$29774)))</f>
        <v/>
      </c>
      <c r="AB209" s="63"/>
    </row>
    <row r="210" spans="2:28" hidden="1" outlineLevel="1" x14ac:dyDescent="0.3">
      <c r="B210" s="58"/>
      <c r="C210" s="32" t="s">
        <v>18</v>
      </c>
      <c r="D210" s="4" t="s">
        <v>80</v>
      </c>
      <c r="E210" s="16" t="e">
        <f t="array" ref="E210">SUMPRODUCT(('Synthèse pointages'!$A$1:$A$29774&gt;=$D$9)*('Synthèse pointages'!$A$1:$A$29774&lt;=$D$23)*('Synthèse pointages'!$C$1:$C$29774=$D210)*('Synthèse pointages'!$K$1:$K$29774))</f>
        <v>#VALUE!</v>
      </c>
      <c r="F210" s="62"/>
      <c r="G210" s="21" t="str">
        <f>IF($D$2&lt;&gt;"DVSTRS","",SUMPRODUCT(('Synthèse pointages'!$A$1:$A$29774&gt;=$D$9)*('Synthèse pointages'!$A$1:$A$29774&lt;=$D$23)*('Synthèse pointages'!$B$1:$B$29774=G$237)*('Synthèse pointages'!$C$1:$C$29774=$D210)*('Synthèse pointages'!$K$1:$K$29774)))</f>
        <v/>
      </c>
      <c r="H210" s="2" t="str">
        <f>IF($D$2&lt;&gt;"DVSTRS","",SUMPRODUCT(('Synthèse pointages'!$A$1:$A$29774&gt;=$D$9)*('Synthèse pointages'!$A$1:$A$29774&lt;=$D$23)*('Synthèse pointages'!$B$1:$B$29774=H$237)*('Synthèse pointages'!$C$1:$C$29774=$D210)*('Synthèse pointages'!$K$1:$K$29774)))</f>
        <v/>
      </c>
      <c r="I210" s="2" t="str">
        <f>IF($D$2&lt;&gt;"DVSTRS","",SUMPRODUCT(('Synthèse pointages'!$A$1:$A$29774&gt;=$D$9)*('Synthèse pointages'!$A$1:$A$29774&lt;=$D$23)*('Synthèse pointages'!$B$1:$B$29774=I$237)*('Synthèse pointages'!$C$1:$C$29774=$D210)*('Synthèse pointages'!$K$1:$K$29774)))</f>
        <v/>
      </c>
      <c r="J210" s="2" t="str">
        <f>IF($D$2&lt;&gt;"DVSTRS","",SUMPRODUCT(('Synthèse pointages'!$A$1:$A$29774&gt;=$D$9)*('Synthèse pointages'!$A$1:$A$29774&lt;=$D$23)*('Synthèse pointages'!$B$1:$B$29774=J$237)*('Synthèse pointages'!$C$1:$C$29774=$D210)*('Synthèse pointages'!$K$1:$K$29774)))</f>
        <v/>
      </c>
      <c r="K210" s="2" t="str">
        <f>IF($D$2&lt;&gt;"DVSTRS","",SUMPRODUCT(('Synthèse pointages'!$A$1:$A$29774&gt;=$D$9)*('Synthèse pointages'!$A$1:$A$29774&lt;=$D$23)*('Synthèse pointages'!$B$1:$B$29774=K$237)*('Synthèse pointages'!$C$1:$C$29774=$D210)*('Synthèse pointages'!$K$1:$K$29774)))</f>
        <v/>
      </c>
      <c r="L210" s="2" t="str">
        <f>IF($D$2&lt;&gt;"DVSTRS","",SUMPRODUCT(('Synthèse pointages'!$A$1:$A$29774&gt;=$D$9)*('Synthèse pointages'!$A$1:$A$29774&lt;=$D$23)*('Synthèse pointages'!$B$1:$B$29774=L$237)*('Synthèse pointages'!$C$1:$C$29774=$D210)*('Synthèse pointages'!$K$1:$K$29774)))</f>
        <v/>
      </c>
      <c r="M210" s="2" t="str">
        <f>IF($D$2&lt;&gt;"DVSTRS","",SUMPRODUCT(('Synthèse pointages'!$A$1:$A$29774&gt;=$D$9)*('Synthèse pointages'!$A$1:$A$29774&lt;=$D$23)*('Synthèse pointages'!$B$1:$B$29774=M$237)*('Synthèse pointages'!$C$1:$C$29774=$D210)*('Synthèse pointages'!$K$1:$K$29774)))</f>
        <v/>
      </c>
      <c r="N210" s="2" t="str">
        <f>IF($D$2&lt;&gt;"DVSTRS","",SUMPRODUCT(('Synthèse pointages'!$A$1:$A$29774&gt;=$D$9)*('Synthèse pointages'!$A$1:$A$29774&lt;=$D$23)*('Synthèse pointages'!$B$1:$B$29774=N$237)*('Synthèse pointages'!$C$1:$C$29774=$D210)*('Synthèse pointages'!$K$1:$K$29774)))</f>
        <v/>
      </c>
      <c r="O210" s="2" t="str">
        <f>IF($D$2&lt;&gt;"DVSTRS","",SUMPRODUCT(('Synthèse pointages'!$A$1:$A$29774&gt;=$D$9)*('Synthèse pointages'!$A$1:$A$29774&lt;=$D$23)*('Synthèse pointages'!$B$1:$B$29774=O$237)*('Synthèse pointages'!$C$1:$C$29774=$D210)*('Synthèse pointages'!$K$1:$K$29774)))</f>
        <v/>
      </c>
      <c r="P210" s="2" t="str">
        <f>IF($D$2&lt;&gt;"DVSTRS","",SUMPRODUCT(('Synthèse pointages'!$A$1:$A$29774&gt;=$D$9)*('Synthèse pointages'!$A$1:$A$29774&lt;=$D$23)*('Synthèse pointages'!$B$1:$B$29774=P$237)*('Synthèse pointages'!$C$1:$C$29774=$D210)*('Synthèse pointages'!$K$1:$K$29774)))</f>
        <v/>
      </c>
      <c r="Q210" s="2" t="str">
        <f>IF($D$2&lt;&gt;"DVSTRS","",SUMPRODUCT(('Synthèse pointages'!$A$1:$A$29774&gt;=$D$9)*('Synthèse pointages'!$A$1:$A$29774&lt;=$D$23)*('Synthèse pointages'!$B$1:$B$29774=Q$237)*('Synthèse pointages'!$C$1:$C$29774=$D210)*('Synthèse pointages'!$K$1:$K$29774)))</f>
        <v/>
      </c>
      <c r="R210" s="2" t="str">
        <f>IF($D$2&lt;&gt;"DVSTRS","",SUMPRODUCT(('Synthèse pointages'!$A$1:$A$29774&gt;=$D$9)*('Synthèse pointages'!$A$1:$A$29774&lt;=$D$23)*('Synthèse pointages'!$B$1:$B$29774=R$237)*('Synthèse pointages'!$C$1:$C$29774=$D210)*('Synthèse pointages'!$K$1:$K$29774)))</f>
        <v/>
      </c>
      <c r="S210" s="2" t="str">
        <f>IF($D$2&lt;&gt;"DVSTRS","",SUMPRODUCT(('Synthèse pointages'!$A$1:$A$29774&gt;=$D$9)*('Synthèse pointages'!$A$1:$A$29774&lt;=$D$23)*('Synthèse pointages'!$B$1:$B$29774=S$237)*('Synthèse pointages'!$C$1:$C$29774=$D210)*('Synthèse pointages'!$K$1:$K$29774)))</f>
        <v/>
      </c>
      <c r="T210" s="2" t="str">
        <f>IF($D$2&lt;&gt;"DVSTRS","",SUMPRODUCT(('Synthèse pointages'!$A$1:$A$29774&gt;=$D$9)*('Synthèse pointages'!$A$1:$A$29774&lt;=$D$23)*('Synthèse pointages'!$B$1:$B$29774=T$237)*('Synthèse pointages'!$C$1:$C$29774=$D210)*('Synthèse pointages'!$K$1:$K$29774)))</f>
        <v/>
      </c>
      <c r="U210" s="2" t="str">
        <f>IF($D$2&lt;&gt;"DVSTRS","",SUMPRODUCT(('Synthèse pointages'!$A$1:$A$29774&gt;=$D$9)*('Synthèse pointages'!$A$1:$A$29774&lt;=$D$23)*('Synthèse pointages'!$B$1:$B$29774=U$237)*('Synthèse pointages'!$C$1:$C$29774=$D210)*('Synthèse pointages'!$K$1:$K$29774)))</f>
        <v/>
      </c>
      <c r="V210" s="2" t="str">
        <f>IF($D$2&lt;&gt;"DVSTRS","",SUMPRODUCT(('Synthèse pointages'!$A$1:$A$29774&gt;=$D$9)*('Synthèse pointages'!$A$1:$A$29774&lt;=$D$23)*('Synthèse pointages'!$B$1:$B$29774=V$237)*('Synthèse pointages'!$C$1:$C$29774=$D210)*('Synthèse pointages'!$K$1:$K$29774)))</f>
        <v/>
      </c>
      <c r="W210" s="2" t="str">
        <f>IF($D$2&lt;&gt;"DVSTRS","",SUMPRODUCT(('Synthèse pointages'!$A$1:$A$29774&gt;=$D$9)*('Synthèse pointages'!$A$1:$A$29774&lt;=$D$23)*('Synthèse pointages'!$B$1:$B$29774=W$237)*('Synthèse pointages'!$C$1:$C$29774=$D210)*('Synthèse pointages'!$K$1:$K$29774)))</f>
        <v/>
      </c>
      <c r="X210" s="2" t="str">
        <f>IF($D$2&lt;&gt;"DVSTRS","",SUMPRODUCT(('Synthèse pointages'!$A$1:$A$29774&gt;=$D$9)*('Synthèse pointages'!$A$1:$A$29774&lt;=$D$23)*('Synthèse pointages'!$B$1:$B$29774=X$237)*('Synthèse pointages'!$C$1:$C$29774=$D210)*('Synthèse pointages'!$K$1:$K$29774)))</f>
        <v/>
      </c>
      <c r="Y210" s="2" t="str">
        <f>IF($D$2&lt;&gt;"DVSTRS","",SUMPRODUCT(('Synthèse pointages'!$A$1:$A$29774&gt;=$D$9)*('Synthèse pointages'!$A$1:$A$29774&lt;=$D$23)*('Synthèse pointages'!$B$1:$B$29774=Y$237)*('Synthèse pointages'!$C$1:$C$29774=$D210)*('Synthèse pointages'!$K$1:$K$29774)))</f>
        <v/>
      </c>
      <c r="Z210" s="2" t="str">
        <f>IF($D$2&lt;&gt;"DVSTRS","",SUMPRODUCT(('Synthèse pointages'!$A$1:$A$29774&gt;=$D$9)*('Synthèse pointages'!$A$1:$A$29774&lt;=$D$23)*('Synthèse pointages'!$B$1:$B$29774=Z$237)*('Synthèse pointages'!$C$1:$C$29774=$D210)*('Synthèse pointages'!$K$1:$K$29774)))</f>
        <v/>
      </c>
      <c r="AA210" s="9" t="str">
        <f>IF($D$2&lt;&gt;"DVSTRS","",SUMPRODUCT(('Synthèse pointages'!$A$1:$A$29774&gt;=$D$9)*('Synthèse pointages'!$A$1:$A$29774&lt;=$D$23)*('Synthèse pointages'!$B$1:$B$29774=AA$237)*('Synthèse pointages'!$C$1:$C$29774=$D210)*('Synthèse pointages'!$K$1:$K$29774)))</f>
        <v/>
      </c>
      <c r="AB210" s="63"/>
    </row>
    <row r="211" spans="2:28" hidden="1" outlineLevel="1" x14ac:dyDescent="0.3">
      <c r="B211" s="58"/>
      <c r="C211" s="32" t="s">
        <v>19</v>
      </c>
      <c r="D211" s="4" t="s">
        <v>81</v>
      </c>
      <c r="E211" s="16" t="e">
        <f t="array" ref="E211">SUMPRODUCT(('Synthèse pointages'!$A$1:$A$29774&gt;=$D$9)*('Synthèse pointages'!$A$1:$A$29774&lt;=$D$23)*('Synthèse pointages'!$C$1:$C$29774=$D211)*('Synthèse pointages'!$K$1:$K$29774))</f>
        <v>#VALUE!</v>
      </c>
      <c r="F211" s="62"/>
      <c r="G211" s="21" t="str">
        <f>IF($D$2&lt;&gt;"DVSTRS","",SUMPRODUCT(('Synthèse pointages'!$A$1:$A$29774&gt;=$D$9)*('Synthèse pointages'!$A$1:$A$29774&lt;=$D$23)*('Synthèse pointages'!$B$1:$B$29774=G$237)*('Synthèse pointages'!$C$1:$C$29774=$D211)*('Synthèse pointages'!$K$1:$K$29774)))</f>
        <v/>
      </c>
      <c r="H211" s="2" t="str">
        <f>IF($D$2&lt;&gt;"DVSTRS","",SUMPRODUCT(('Synthèse pointages'!$A$1:$A$29774&gt;=$D$9)*('Synthèse pointages'!$A$1:$A$29774&lt;=$D$23)*('Synthèse pointages'!$B$1:$B$29774=H$237)*('Synthèse pointages'!$C$1:$C$29774=$D211)*('Synthèse pointages'!$K$1:$K$29774)))</f>
        <v/>
      </c>
      <c r="I211" s="2" t="str">
        <f>IF($D$2&lt;&gt;"DVSTRS","",SUMPRODUCT(('Synthèse pointages'!$A$1:$A$29774&gt;=$D$9)*('Synthèse pointages'!$A$1:$A$29774&lt;=$D$23)*('Synthèse pointages'!$B$1:$B$29774=I$237)*('Synthèse pointages'!$C$1:$C$29774=$D211)*('Synthèse pointages'!$K$1:$K$29774)))</f>
        <v/>
      </c>
      <c r="J211" s="2" t="str">
        <f>IF($D$2&lt;&gt;"DVSTRS","",SUMPRODUCT(('Synthèse pointages'!$A$1:$A$29774&gt;=$D$9)*('Synthèse pointages'!$A$1:$A$29774&lt;=$D$23)*('Synthèse pointages'!$B$1:$B$29774=J$237)*('Synthèse pointages'!$C$1:$C$29774=$D211)*('Synthèse pointages'!$K$1:$K$29774)))</f>
        <v/>
      </c>
      <c r="K211" s="2" t="str">
        <f>IF($D$2&lt;&gt;"DVSTRS","",SUMPRODUCT(('Synthèse pointages'!$A$1:$A$29774&gt;=$D$9)*('Synthèse pointages'!$A$1:$A$29774&lt;=$D$23)*('Synthèse pointages'!$B$1:$B$29774=K$237)*('Synthèse pointages'!$C$1:$C$29774=$D211)*('Synthèse pointages'!$K$1:$K$29774)))</f>
        <v/>
      </c>
      <c r="L211" s="2" t="str">
        <f>IF($D$2&lt;&gt;"DVSTRS","",SUMPRODUCT(('Synthèse pointages'!$A$1:$A$29774&gt;=$D$9)*('Synthèse pointages'!$A$1:$A$29774&lt;=$D$23)*('Synthèse pointages'!$B$1:$B$29774=L$237)*('Synthèse pointages'!$C$1:$C$29774=$D211)*('Synthèse pointages'!$K$1:$K$29774)))</f>
        <v/>
      </c>
      <c r="M211" s="2" t="str">
        <f>IF($D$2&lt;&gt;"DVSTRS","",SUMPRODUCT(('Synthèse pointages'!$A$1:$A$29774&gt;=$D$9)*('Synthèse pointages'!$A$1:$A$29774&lt;=$D$23)*('Synthèse pointages'!$B$1:$B$29774=M$237)*('Synthèse pointages'!$C$1:$C$29774=$D211)*('Synthèse pointages'!$K$1:$K$29774)))</f>
        <v/>
      </c>
      <c r="N211" s="2" t="str">
        <f>IF($D$2&lt;&gt;"DVSTRS","",SUMPRODUCT(('Synthèse pointages'!$A$1:$A$29774&gt;=$D$9)*('Synthèse pointages'!$A$1:$A$29774&lt;=$D$23)*('Synthèse pointages'!$B$1:$B$29774=N$237)*('Synthèse pointages'!$C$1:$C$29774=$D211)*('Synthèse pointages'!$K$1:$K$29774)))</f>
        <v/>
      </c>
      <c r="O211" s="2" t="str">
        <f>IF($D$2&lt;&gt;"DVSTRS","",SUMPRODUCT(('Synthèse pointages'!$A$1:$A$29774&gt;=$D$9)*('Synthèse pointages'!$A$1:$A$29774&lt;=$D$23)*('Synthèse pointages'!$B$1:$B$29774=O$237)*('Synthèse pointages'!$C$1:$C$29774=$D211)*('Synthèse pointages'!$K$1:$K$29774)))</f>
        <v/>
      </c>
      <c r="P211" s="2" t="str">
        <f>IF($D$2&lt;&gt;"DVSTRS","",SUMPRODUCT(('Synthèse pointages'!$A$1:$A$29774&gt;=$D$9)*('Synthèse pointages'!$A$1:$A$29774&lt;=$D$23)*('Synthèse pointages'!$B$1:$B$29774=P$237)*('Synthèse pointages'!$C$1:$C$29774=$D211)*('Synthèse pointages'!$K$1:$K$29774)))</f>
        <v/>
      </c>
      <c r="Q211" s="2" t="str">
        <f>IF($D$2&lt;&gt;"DVSTRS","",SUMPRODUCT(('Synthèse pointages'!$A$1:$A$29774&gt;=$D$9)*('Synthèse pointages'!$A$1:$A$29774&lt;=$D$23)*('Synthèse pointages'!$B$1:$B$29774=Q$237)*('Synthèse pointages'!$C$1:$C$29774=$D211)*('Synthèse pointages'!$K$1:$K$29774)))</f>
        <v/>
      </c>
      <c r="R211" s="2" t="str">
        <f>IF($D$2&lt;&gt;"DVSTRS","",SUMPRODUCT(('Synthèse pointages'!$A$1:$A$29774&gt;=$D$9)*('Synthèse pointages'!$A$1:$A$29774&lt;=$D$23)*('Synthèse pointages'!$B$1:$B$29774=R$237)*('Synthèse pointages'!$C$1:$C$29774=$D211)*('Synthèse pointages'!$K$1:$K$29774)))</f>
        <v/>
      </c>
      <c r="S211" s="2" t="str">
        <f>IF($D$2&lt;&gt;"DVSTRS","",SUMPRODUCT(('Synthèse pointages'!$A$1:$A$29774&gt;=$D$9)*('Synthèse pointages'!$A$1:$A$29774&lt;=$D$23)*('Synthèse pointages'!$B$1:$B$29774=S$237)*('Synthèse pointages'!$C$1:$C$29774=$D211)*('Synthèse pointages'!$K$1:$K$29774)))</f>
        <v/>
      </c>
      <c r="T211" s="2" t="str">
        <f>IF($D$2&lt;&gt;"DVSTRS","",SUMPRODUCT(('Synthèse pointages'!$A$1:$A$29774&gt;=$D$9)*('Synthèse pointages'!$A$1:$A$29774&lt;=$D$23)*('Synthèse pointages'!$B$1:$B$29774=T$237)*('Synthèse pointages'!$C$1:$C$29774=$D211)*('Synthèse pointages'!$K$1:$K$29774)))</f>
        <v/>
      </c>
      <c r="U211" s="2" t="str">
        <f>IF($D$2&lt;&gt;"DVSTRS","",SUMPRODUCT(('Synthèse pointages'!$A$1:$A$29774&gt;=$D$9)*('Synthèse pointages'!$A$1:$A$29774&lt;=$D$23)*('Synthèse pointages'!$B$1:$B$29774=U$237)*('Synthèse pointages'!$C$1:$C$29774=$D211)*('Synthèse pointages'!$K$1:$K$29774)))</f>
        <v/>
      </c>
      <c r="V211" s="2" t="str">
        <f>IF($D$2&lt;&gt;"DVSTRS","",SUMPRODUCT(('Synthèse pointages'!$A$1:$A$29774&gt;=$D$9)*('Synthèse pointages'!$A$1:$A$29774&lt;=$D$23)*('Synthèse pointages'!$B$1:$B$29774=V$237)*('Synthèse pointages'!$C$1:$C$29774=$D211)*('Synthèse pointages'!$K$1:$K$29774)))</f>
        <v/>
      </c>
      <c r="W211" s="2" t="str">
        <f>IF($D$2&lt;&gt;"DVSTRS","",SUMPRODUCT(('Synthèse pointages'!$A$1:$A$29774&gt;=$D$9)*('Synthèse pointages'!$A$1:$A$29774&lt;=$D$23)*('Synthèse pointages'!$B$1:$B$29774=W$237)*('Synthèse pointages'!$C$1:$C$29774=$D211)*('Synthèse pointages'!$K$1:$K$29774)))</f>
        <v/>
      </c>
      <c r="X211" s="2" t="str">
        <f>IF($D$2&lt;&gt;"DVSTRS","",SUMPRODUCT(('Synthèse pointages'!$A$1:$A$29774&gt;=$D$9)*('Synthèse pointages'!$A$1:$A$29774&lt;=$D$23)*('Synthèse pointages'!$B$1:$B$29774=X$237)*('Synthèse pointages'!$C$1:$C$29774=$D211)*('Synthèse pointages'!$K$1:$K$29774)))</f>
        <v/>
      </c>
      <c r="Y211" s="2" t="str">
        <f>IF($D$2&lt;&gt;"DVSTRS","",SUMPRODUCT(('Synthèse pointages'!$A$1:$A$29774&gt;=$D$9)*('Synthèse pointages'!$A$1:$A$29774&lt;=$D$23)*('Synthèse pointages'!$B$1:$B$29774=Y$237)*('Synthèse pointages'!$C$1:$C$29774=$D211)*('Synthèse pointages'!$K$1:$K$29774)))</f>
        <v/>
      </c>
      <c r="Z211" s="2" t="str">
        <f>IF($D$2&lt;&gt;"DVSTRS","",SUMPRODUCT(('Synthèse pointages'!$A$1:$A$29774&gt;=$D$9)*('Synthèse pointages'!$A$1:$A$29774&lt;=$D$23)*('Synthèse pointages'!$B$1:$B$29774=Z$237)*('Synthèse pointages'!$C$1:$C$29774=$D211)*('Synthèse pointages'!$K$1:$K$29774)))</f>
        <v/>
      </c>
      <c r="AA211" s="9" t="str">
        <f>IF($D$2&lt;&gt;"DVSTRS","",SUMPRODUCT(('Synthèse pointages'!$A$1:$A$29774&gt;=$D$9)*('Synthèse pointages'!$A$1:$A$29774&lt;=$D$23)*('Synthèse pointages'!$B$1:$B$29774=AA$237)*('Synthèse pointages'!$C$1:$C$29774=$D211)*('Synthèse pointages'!$K$1:$K$29774)))</f>
        <v/>
      </c>
      <c r="AB211" s="63"/>
    </row>
    <row r="212" spans="2:28" hidden="1" outlineLevel="1" x14ac:dyDescent="0.3">
      <c r="B212" s="58"/>
      <c r="C212" s="78" t="s">
        <v>4</v>
      </c>
      <c r="D212" s="79" t="s">
        <v>82</v>
      </c>
      <c r="E212" s="80" t="e">
        <f t="array" ref="E212">SUMPRODUCT(('Synthèse pointages'!$A$1:$A$29774&gt;=$D$9)*('Synthèse pointages'!$A$1:$A$29774&lt;=$D$23)*('Synthèse pointages'!$C$1:$C$29774=$D212)*('Synthèse pointages'!$K$1:$K$29774))</f>
        <v>#VALUE!</v>
      </c>
      <c r="F212" s="62"/>
      <c r="G212" s="81" t="str">
        <f>IF($D$2&lt;&gt;"DVSTRS","",SUMPRODUCT(('Synthèse pointages'!$A$1:$A$29774&gt;=$D$9)*('Synthèse pointages'!$A$1:$A$29774&lt;=$D$23)*('Synthèse pointages'!$B$1:$B$29774=G$237)*('Synthèse pointages'!$C$1:$C$29774=$D212)*('Synthèse pointages'!$K$1:$K$29774)))</f>
        <v/>
      </c>
      <c r="H212" s="82" t="str">
        <f>IF($D$2&lt;&gt;"DVSTRS","",SUMPRODUCT(('Synthèse pointages'!$A$1:$A$29774&gt;=$D$9)*('Synthèse pointages'!$A$1:$A$29774&lt;=$D$23)*('Synthèse pointages'!$B$1:$B$29774=H$237)*('Synthèse pointages'!$C$1:$C$29774=$D212)*('Synthèse pointages'!$K$1:$K$29774)))</f>
        <v/>
      </c>
      <c r="I212" s="82" t="str">
        <f>IF($D$2&lt;&gt;"DVSTRS","",SUMPRODUCT(('Synthèse pointages'!$A$1:$A$29774&gt;=$D$9)*('Synthèse pointages'!$A$1:$A$29774&lt;=$D$23)*('Synthèse pointages'!$B$1:$B$29774=I$237)*('Synthèse pointages'!$C$1:$C$29774=$D212)*('Synthèse pointages'!$K$1:$K$29774)))</f>
        <v/>
      </c>
      <c r="J212" s="82" t="str">
        <f>IF($D$2&lt;&gt;"DVSTRS","",SUMPRODUCT(('Synthèse pointages'!$A$1:$A$29774&gt;=$D$9)*('Synthèse pointages'!$A$1:$A$29774&lt;=$D$23)*('Synthèse pointages'!$B$1:$B$29774=J$237)*('Synthèse pointages'!$C$1:$C$29774=$D212)*('Synthèse pointages'!$K$1:$K$29774)))</f>
        <v/>
      </c>
      <c r="K212" s="82" t="str">
        <f>IF($D$2&lt;&gt;"DVSTRS","",SUMPRODUCT(('Synthèse pointages'!$A$1:$A$29774&gt;=$D$9)*('Synthèse pointages'!$A$1:$A$29774&lt;=$D$23)*('Synthèse pointages'!$B$1:$B$29774=K$237)*('Synthèse pointages'!$C$1:$C$29774=$D212)*('Synthèse pointages'!$K$1:$K$29774)))</f>
        <v/>
      </c>
      <c r="L212" s="82" t="str">
        <f>IF($D$2&lt;&gt;"DVSTRS","",SUMPRODUCT(('Synthèse pointages'!$A$1:$A$29774&gt;=$D$9)*('Synthèse pointages'!$A$1:$A$29774&lt;=$D$23)*('Synthèse pointages'!$B$1:$B$29774=L$237)*('Synthèse pointages'!$C$1:$C$29774=$D212)*('Synthèse pointages'!$K$1:$K$29774)))</f>
        <v/>
      </c>
      <c r="M212" s="82" t="str">
        <f>IF($D$2&lt;&gt;"DVSTRS","",SUMPRODUCT(('Synthèse pointages'!$A$1:$A$29774&gt;=$D$9)*('Synthèse pointages'!$A$1:$A$29774&lt;=$D$23)*('Synthèse pointages'!$B$1:$B$29774=M$237)*('Synthèse pointages'!$C$1:$C$29774=$D212)*('Synthèse pointages'!$K$1:$K$29774)))</f>
        <v/>
      </c>
      <c r="N212" s="82" t="str">
        <f>IF($D$2&lt;&gt;"DVSTRS","",SUMPRODUCT(('Synthèse pointages'!$A$1:$A$29774&gt;=$D$9)*('Synthèse pointages'!$A$1:$A$29774&lt;=$D$23)*('Synthèse pointages'!$B$1:$B$29774=N$237)*('Synthèse pointages'!$C$1:$C$29774=$D212)*('Synthèse pointages'!$K$1:$K$29774)))</f>
        <v/>
      </c>
      <c r="O212" s="82" t="str">
        <f>IF($D$2&lt;&gt;"DVSTRS","",SUMPRODUCT(('Synthèse pointages'!$A$1:$A$29774&gt;=$D$9)*('Synthèse pointages'!$A$1:$A$29774&lt;=$D$23)*('Synthèse pointages'!$B$1:$B$29774=O$237)*('Synthèse pointages'!$C$1:$C$29774=$D212)*('Synthèse pointages'!$K$1:$K$29774)))</f>
        <v/>
      </c>
      <c r="P212" s="82" t="str">
        <f>IF($D$2&lt;&gt;"DVSTRS","",SUMPRODUCT(('Synthèse pointages'!$A$1:$A$29774&gt;=$D$9)*('Synthèse pointages'!$A$1:$A$29774&lt;=$D$23)*('Synthèse pointages'!$B$1:$B$29774=P$237)*('Synthèse pointages'!$C$1:$C$29774=$D212)*('Synthèse pointages'!$K$1:$K$29774)))</f>
        <v/>
      </c>
      <c r="Q212" s="82" t="str">
        <f>IF($D$2&lt;&gt;"DVSTRS","",SUMPRODUCT(('Synthèse pointages'!$A$1:$A$29774&gt;=$D$9)*('Synthèse pointages'!$A$1:$A$29774&lt;=$D$23)*('Synthèse pointages'!$B$1:$B$29774=Q$237)*('Synthèse pointages'!$C$1:$C$29774=$D212)*('Synthèse pointages'!$K$1:$K$29774)))</f>
        <v/>
      </c>
      <c r="R212" s="82" t="str">
        <f>IF($D$2&lt;&gt;"DVSTRS","",SUMPRODUCT(('Synthèse pointages'!$A$1:$A$29774&gt;=$D$9)*('Synthèse pointages'!$A$1:$A$29774&lt;=$D$23)*('Synthèse pointages'!$B$1:$B$29774=R$237)*('Synthèse pointages'!$C$1:$C$29774=$D212)*('Synthèse pointages'!$K$1:$K$29774)))</f>
        <v/>
      </c>
      <c r="S212" s="82" t="str">
        <f>IF($D$2&lt;&gt;"DVSTRS","",SUMPRODUCT(('Synthèse pointages'!$A$1:$A$29774&gt;=$D$9)*('Synthèse pointages'!$A$1:$A$29774&lt;=$D$23)*('Synthèse pointages'!$B$1:$B$29774=S$237)*('Synthèse pointages'!$C$1:$C$29774=$D212)*('Synthèse pointages'!$K$1:$K$29774)))</f>
        <v/>
      </c>
      <c r="T212" s="82" t="str">
        <f>IF($D$2&lt;&gt;"DVSTRS","",SUMPRODUCT(('Synthèse pointages'!$A$1:$A$29774&gt;=$D$9)*('Synthèse pointages'!$A$1:$A$29774&lt;=$D$23)*('Synthèse pointages'!$B$1:$B$29774=T$237)*('Synthèse pointages'!$C$1:$C$29774=$D212)*('Synthèse pointages'!$K$1:$K$29774)))</f>
        <v/>
      </c>
      <c r="U212" s="82" t="str">
        <f>IF($D$2&lt;&gt;"DVSTRS","",SUMPRODUCT(('Synthèse pointages'!$A$1:$A$29774&gt;=$D$9)*('Synthèse pointages'!$A$1:$A$29774&lt;=$D$23)*('Synthèse pointages'!$B$1:$B$29774=U$237)*('Synthèse pointages'!$C$1:$C$29774=$D212)*('Synthèse pointages'!$K$1:$K$29774)))</f>
        <v/>
      </c>
      <c r="V212" s="82" t="str">
        <f>IF($D$2&lt;&gt;"DVSTRS","",SUMPRODUCT(('Synthèse pointages'!$A$1:$A$29774&gt;=$D$9)*('Synthèse pointages'!$A$1:$A$29774&lt;=$D$23)*('Synthèse pointages'!$B$1:$B$29774=V$237)*('Synthèse pointages'!$C$1:$C$29774=$D212)*('Synthèse pointages'!$K$1:$K$29774)))</f>
        <v/>
      </c>
      <c r="W212" s="82" t="str">
        <f>IF($D$2&lt;&gt;"DVSTRS","",SUMPRODUCT(('Synthèse pointages'!$A$1:$A$29774&gt;=$D$9)*('Synthèse pointages'!$A$1:$A$29774&lt;=$D$23)*('Synthèse pointages'!$B$1:$B$29774=W$237)*('Synthèse pointages'!$C$1:$C$29774=$D212)*('Synthèse pointages'!$K$1:$K$29774)))</f>
        <v/>
      </c>
      <c r="X212" s="82" t="str">
        <f>IF($D$2&lt;&gt;"DVSTRS","",SUMPRODUCT(('Synthèse pointages'!$A$1:$A$29774&gt;=$D$9)*('Synthèse pointages'!$A$1:$A$29774&lt;=$D$23)*('Synthèse pointages'!$B$1:$B$29774=X$237)*('Synthèse pointages'!$C$1:$C$29774=$D212)*('Synthèse pointages'!$K$1:$K$29774)))</f>
        <v/>
      </c>
      <c r="Y212" s="82" t="str">
        <f>IF($D$2&lt;&gt;"DVSTRS","",SUMPRODUCT(('Synthèse pointages'!$A$1:$A$29774&gt;=$D$9)*('Synthèse pointages'!$A$1:$A$29774&lt;=$D$23)*('Synthèse pointages'!$B$1:$B$29774=Y$237)*('Synthèse pointages'!$C$1:$C$29774=$D212)*('Synthèse pointages'!$K$1:$K$29774)))</f>
        <v/>
      </c>
      <c r="Z212" s="82" t="str">
        <f>IF($D$2&lt;&gt;"DVSTRS","",SUMPRODUCT(('Synthèse pointages'!$A$1:$A$29774&gt;=$D$9)*('Synthèse pointages'!$A$1:$A$29774&lt;=$D$23)*('Synthèse pointages'!$B$1:$B$29774=Z$237)*('Synthèse pointages'!$C$1:$C$29774=$D212)*('Synthèse pointages'!$K$1:$K$29774)))</f>
        <v/>
      </c>
      <c r="AA212" s="83" t="str">
        <f>IF($D$2&lt;&gt;"DVSTRS","",SUMPRODUCT(('Synthèse pointages'!$A$1:$A$29774&gt;=$D$9)*('Synthèse pointages'!$A$1:$A$29774&lt;=$D$23)*('Synthèse pointages'!$B$1:$B$29774=AA$237)*('Synthèse pointages'!$C$1:$C$29774=$D212)*('Synthèse pointages'!$K$1:$K$29774)))</f>
        <v/>
      </c>
      <c r="AB212" s="63"/>
    </row>
    <row r="213" spans="2:28" hidden="1" outlineLevel="1" x14ac:dyDescent="0.3">
      <c r="B213" s="58"/>
      <c r="C213" s="78" t="s">
        <v>5</v>
      </c>
      <c r="D213" s="79" t="s">
        <v>83</v>
      </c>
      <c r="E213" s="80" t="e">
        <f t="array" ref="E213">SUMPRODUCT(('Synthèse pointages'!$A$1:$A$29774&gt;=$D$9)*('Synthèse pointages'!$A$1:$A$29774&lt;=$D$23)*('Synthèse pointages'!$C$1:$C$29774=$D213)*('Synthèse pointages'!$K$1:$K$29774))</f>
        <v>#VALUE!</v>
      </c>
      <c r="F213" s="62"/>
      <c r="G213" s="81" t="str">
        <f>IF($D$2&lt;&gt;"DVSTRS","",SUMPRODUCT(('Synthèse pointages'!$A$1:$A$29774&gt;=$D$9)*('Synthèse pointages'!$A$1:$A$29774&lt;=$D$23)*('Synthèse pointages'!$B$1:$B$29774=G$237)*('Synthèse pointages'!$C$1:$C$29774=$D213)*('Synthèse pointages'!$K$1:$K$29774)))</f>
        <v/>
      </c>
      <c r="H213" s="82" t="str">
        <f>IF($D$2&lt;&gt;"DVSTRS","",SUMPRODUCT(('Synthèse pointages'!$A$1:$A$29774&gt;=$D$9)*('Synthèse pointages'!$A$1:$A$29774&lt;=$D$23)*('Synthèse pointages'!$B$1:$B$29774=H$237)*('Synthèse pointages'!$C$1:$C$29774=$D213)*('Synthèse pointages'!$K$1:$K$29774)))</f>
        <v/>
      </c>
      <c r="I213" s="82" t="str">
        <f>IF($D$2&lt;&gt;"DVSTRS","",SUMPRODUCT(('Synthèse pointages'!$A$1:$A$29774&gt;=$D$9)*('Synthèse pointages'!$A$1:$A$29774&lt;=$D$23)*('Synthèse pointages'!$B$1:$B$29774=I$237)*('Synthèse pointages'!$C$1:$C$29774=$D213)*('Synthèse pointages'!$K$1:$K$29774)))</f>
        <v/>
      </c>
      <c r="J213" s="82" t="str">
        <f>IF($D$2&lt;&gt;"DVSTRS","",SUMPRODUCT(('Synthèse pointages'!$A$1:$A$29774&gt;=$D$9)*('Synthèse pointages'!$A$1:$A$29774&lt;=$D$23)*('Synthèse pointages'!$B$1:$B$29774=J$237)*('Synthèse pointages'!$C$1:$C$29774=$D213)*('Synthèse pointages'!$K$1:$K$29774)))</f>
        <v/>
      </c>
      <c r="K213" s="82" t="str">
        <f>IF($D$2&lt;&gt;"DVSTRS","",SUMPRODUCT(('Synthèse pointages'!$A$1:$A$29774&gt;=$D$9)*('Synthèse pointages'!$A$1:$A$29774&lt;=$D$23)*('Synthèse pointages'!$B$1:$B$29774=K$237)*('Synthèse pointages'!$C$1:$C$29774=$D213)*('Synthèse pointages'!$K$1:$K$29774)))</f>
        <v/>
      </c>
      <c r="L213" s="82" t="str">
        <f>IF($D$2&lt;&gt;"DVSTRS","",SUMPRODUCT(('Synthèse pointages'!$A$1:$A$29774&gt;=$D$9)*('Synthèse pointages'!$A$1:$A$29774&lt;=$D$23)*('Synthèse pointages'!$B$1:$B$29774=L$237)*('Synthèse pointages'!$C$1:$C$29774=$D213)*('Synthèse pointages'!$K$1:$K$29774)))</f>
        <v/>
      </c>
      <c r="M213" s="82" t="str">
        <f>IF($D$2&lt;&gt;"DVSTRS","",SUMPRODUCT(('Synthèse pointages'!$A$1:$A$29774&gt;=$D$9)*('Synthèse pointages'!$A$1:$A$29774&lt;=$D$23)*('Synthèse pointages'!$B$1:$B$29774=M$237)*('Synthèse pointages'!$C$1:$C$29774=$D213)*('Synthèse pointages'!$K$1:$K$29774)))</f>
        <v/>
      </c>
      <c r="N213" s="82" t="str">
        <f>IF($D$2&lt;&gt;"DVSTRS","",SUMPRODUCT(('Synthèse pointages'!$A$1:$A$29774&gt;=$D$9)*('Synthèse pointages'!$A$1:$A$29774&lt;=$D$23)*('Synthèse pointages'!$B$1:$B$29774=N$237)*('Synthèse pointages'!$C$1:$C$29774=$D213)*('Synthèse pointages'!$K$1:$K$29774)))</f>
        <v/>
      </c>
      <c r="O213" s="82" t="str">
        <f>IF($D$2&lt;&gt;"DVSTRS","",SUMPRODUCT(('Synthèse pointages'!$A$1:$A$29774&gt;=$D$9)*('Synthèse pointages'!$A$1:$A$29774&lt;=$D$23)*('Synthèse pointages'!$B$1:$B$29774=O$237)*('Synthèse pointages'!$C$1:$C$29774=$D213)*('Synthèse pointages'!$K$1:$K$29774)))</f>
        <v/>
      </c>
      <c r="P213" s="82" t="str">
        <f>IF($D$2&lt;&gt;"DVSTRS","",SUMPRODUCT(('Synthèse pointages'!$A$1:$A$29774&gt;=$D$9)*('Synthèse pointages'!$A$1:$A$29774&lt;=$D$23)*('Synthèse pointages'!$B$1:$B$29774=P$237)*('Synthèse pointages'!$C$1:$C$29774=$D213)*('Synthèse pointages'!$K$1:$K$29774)))</f>
        <v/>
      </c>
      <c r="Q213" s="82" t="str">
        <f>IF($D$2&lt;&gt;"DVSTRS","",SUMPRODUCT(('Synthèse pointages'!$A$1:$A$29774&gt;=$D$9)*('Synthèse pointages'!$A$1:$A$29774&lt;=$D$23)*('Synthèse pointages'!$B$1:$B$29774=Q$237)*('Synthèse pointages'!$C$1:$C$29774=$D213)*('Synthèse pointages'!$K$1:$K$29774)))</f>
        <v/>
      </c>
      <c r="R213" s="82" t="str">
        <f>IF($D$2&lt;&gt;"DVSTRS","",SUMPRODUCT(('Synthèse pointages'!$A$1:$A$29774&gt;=$D$9)*('Synthèse pointages'!$A$1:$A$29774&lt;=$D$23)*('Synthèse pointages'!$B$1:$B$29774=R$237)*('Synthèse pointages'!$C$1:$C$29774=$D213)*('Synthèse pointages'!$K$1:$K$29774)))</f>
        <v/>
      </c>
      <c r="S213" s="82" t="str">
        <f>IF($D$2&lt;&gt;"DVSTRS","",SUMPRODUCT(('Synthèse pointages'!$A$1:$A$29774&gt;=$D$9)*('Synthèse pointages'!$A$1:$A$29774&lt;=$D$23)*('Synthèse pointages'!$B$1:$B$29774=S$237)*('Synthèse pointages'!$C$1:$C$29774=$D213)*('Synthèse pointages'!$K$1:$K$29774)))</f>
        <v/>
      </c>
      <c r="T213" s="82" t="str">
        <f>IF($D$2&lt;&gt;"DVSTRS","",SUMPRODUCT(('Synthèse pointages'!$A$1:$A$29774&gt;=$D$9)*('Synthèse pointages'!$A$1:$A$29774&lt;=$D$23)*('Synthèse pointages'!$B$1:$B$29774=T$237)*('Synthèse pointages'!$C$1:$C$29774=$D213)*('Synthèse pointages'!$K$1:$K$29774)))</f>
        <v/>
      </c>
      <c r="U213" s="82" t="str">
        <f>IF($D$2&lt;&gt;"DVSTRS","",SUMPRODUCT(('Synthèse pointages'!$A$1:$A$29774&gt;=$D$9)*('Synthèse pointages'!$A$1:$A$29774&lt;=$D$23)*('Synthèse pointages'!$B$1:$B$29774=U$237)*('Synthèse pointages'!$C$1:$C$29774=$D213)*('Synthèse pointages'!$K$1:$K$29774)))</f>
        <v/>
      </c>
      <c r="V213" s="82" t="str">
        <f>IF($D$2&lt;&gt;"DVSTRS","",SUMPRODUCT(('Synthèse pointages'!$A$1:$A$29774&gt;=$D$9)*('Synthèse pointages'!$A$1:$A$29774&lt;=$D$23)*('Synthèse pointages'!$B$1:$B$29774=V$237)*('Synthèse pointages'!$C$1:$C$29774=$D213)*('Synthèse pointages'!$K$1:$K$29774)))</f>
        <v/>
      </c>
      <c r="W213" s="82" t="str">
        <f>IF($D$2&lt;&gt;"DVSTRS","",SUMPRODUCT(('Synthèse pointages'!$A$1:$A$29774&gt;=$D$9)*('Synthèse pointages'!$A$1:$A$29774&lt;=$D$23)*('Synthèse pointages'!$B$1:$B$29774=W$237)*('Synthèse pointages'!$C$1:$C$29774=$D213)*('Synthèse pointages'!$K$1:$K$29774)))</f>
        <v/>
      </c>
      <c r="X213" s="82" t="str">
        <f>IF($D$2&lt;&gt;"DVSTRS","",SUMPRODUCT(('Synthèse pointages'!$A$1:$A$29774&gt;=$D$9)*('Synthèse pointages'!$A$1:$A$29774&lt;=$D$23)*('Synthèse pointages'!$B$1:$B$29774=X$237)*('Synthèse pointages'!$C$1:$C$29774=$D213)*('Synthèse pointages'!$K$1:$K$29774)))</f>
        <v/>
      </c>
      <c r="Y213" s="82" t="str">
        <f>IF($D$2&lt;&gt;"DVSTRS","",SUMPRODUCT(('Synthèse pointages'!$A$1:$A$29774&gt;=$D$9)*('Synthèse pointages'!$A$1:$A$29774&lt;=$D$23)*('Synthèse pointages'!$B$1:$B$29774=Y$237)*('Synthèse pointages'!$C$1:$C$29774=$D213)*('Synthèse pointages'!$K$1:$K$29774)))</f>
        <v/>
      </c>
      <c r="Z213" s="82" t="str">
        <f>IF($D$2&lt;&gt;"DVSTRS","",SUMPRODUCT(('Synthèse pointages'!$A$1:$A$29774&gt;=$D$9)*('Synthèse pointages'!$A$1:$A$29774&lt;=$D$23)*('Synthèse pointages'!$B$1:$B$29774=Z$237)*('Synthèse pointages'!$C$1:$C$29774=$D213)*('Synthèse pointages'!$K$1:$K$29774)))</f>
        <v/>
      </c>
      <c r="AA213" s="83" t="str">
        <f>IF($D$2&lt;&gt;"DVSTRS","",SUMPRODUCT(('Synthèse pointages'!$A$1:$A$29774&gt;=$D$9)*('Synthèse pointages'!$A$1:$A$29774&lt;=$D$23)*('Synthèse pointages'!$B$1:$B$29774=AA$237)*('Synthèse pointages'!$C$1:$C$29774=$D213)*('Synthèse pointages'!$K$1:$K$29774)))</f>
        <v/>
      </c>
      <c r="AB213" s="63"/>
    </row>
    <row r="214" spans="2:28" hidden="1" outlineLevel="1" x14ac:dyDescent="0.3">
      <c r="B214" s="58"/>
      <c r="C214" s="78" t="s">
        <v>6</v>
      </c>
      <c r="D214" s="79" t="s">
        <v>84</v>
      </c>
      <c r="E214" s="80" t="e">
        <f t="array" ref="E214">SUMPRODUCT(('Synthèse pointages'!$A$1:$A$29774&gt;=$D$9)*('Synthèse pointages'!$A$1:$A$29774&lt;=$D$23)*('Synthèse pointages'!$C$1:$C$29774=$D214)*('Synthèse pointages'!$K$1:$K$29774))</f>
        <v>#VALUE!</v>
      </c>
      <c r="F214" s="62"/>
      <c r="G214" s="81" t="str">
        <f>IF($D$2&lt;&gt;"DVSTRS","",SUMPRODUCT(('Synthèse pointages'!$A$1:$A$29774&gt;=$D$9)*('Synthèse pointages'!$A$1:$A$29774&lt;=$D$23)*('Synthèse pointages'!$B$1:$B$29774=G$237)*('Synthèse pointages'!$C$1:$C$29774=$D214)*('Synthèse pointages'!$K$1:$K$29774)))</f>
        <v/>
      </c>
      <c r="H214" s="82" t="str">
        <f>IF($D$2&lt;&gt;"DVSTRS","",SUMPRODUCT(('Synthèse pointages'!$A$1:$A$29774&gt;=$D$9)*('Synthèse pointages'!$A$1:$A$29774&lt;=$D$23)*('Synthèse pointages'!$B$1:$B$29774=H$237)*('Synthèse pointages'!$C$1:$C$29774=$D214)*('Synthèse pointages'!$K$1:$K$29774)))</f>
        <v/>
      </c>
      <c r="I214" s="82" t="str">
        <f>IF($D$2&lt;&gt;"DVSTRS","",SUMPRODUCT(('Synthèse pointages'!$A$1:$A$29774&gt;=$D$9)*('Synthèse pointages'!$A$1:$A$29774&lt;=$D$23)*('Synthèse pointages'!$B$1:$B$29774=I$237)*('Synthèse pointages'!$C$1:$C$29774=$D214)*('Synthèse pointages'!$K$1:$K$29774)))</f>
        <v/>
      </c>
      <c r="J214" s="82" t="str">
        <f>IF($D$2&lt;&gt;"DVSTRS","",SUMPRODUCT(('Synthèse pointages'!$A$1:$A$29774&gt;=$D$9)*('Synthèse pointages'!$A$1:$A$29774&lt;=$D$23)*('Synthèse pointages'!$B$1:$B$29774=J$237)*('Synthèse pointages'!$C$1:$C$29774=$D214)*('Synthèse pointages'!$K$1:$K$29774)))</f>
        <v/>
      </c>
      <c r="K214" s="82" t="str">
        <f>IF($D$2&lt;&gt;"DVSTRS","",SUMPRODUCT(('Synthèse pointages'!$A$1:$A$29774&gt;=$D$9)*('Synthèse pointages'!$A$1:$A$29774&lt;=$D$23)*('Synthèse pointages'!$B$1:$B$29774=K$237)*('Synthèse pointages'!$C$1:$C$29774=$D214)*('Synthèse pointages'!$K$1:$K$29774)))</f>
        <v/>
      </c>
      <c r="L214" s="82" t="str">
        <f>IF($D$2&lt;&gt;"DVSTRS","",SUMPRODUCT(('Synthèse pointages'!$A$1:$A$29774&gt;=$D$9)*('Synthèse pointages'!$A$1:$A$29774&lt;=$D$23)*('Synthèse pointages'!$B$1:$B$29774=L$237)*('Synthèse pointages'!$C$1:$C$29774=$D214)*('Synthèse pointages'!$K$1:$K$29774)))</f>
        <v/>
      </c>
      <c r="M214" s="82" t="str">
        <f>IF($D$2&lt;&gt;"DVSTRS","",SUMPRODUCT(('Synthèse pointages'!$A$1:$A$29774&gt;=$D$9)*('Synthèse pointages'!$A$1:$A$29774&lt;=$D$23)*('Synthèse pointages'!$B$1:$B$29774=M$237)*('Synthèse pointages'!$C$1:$C$29774=$D214)*('Synthèse pointages'!$K$1:$K$29774)))</f>
        <v/>
      </c>
      <c r="N214" s="82" t="str">
        <f>IF($D$2&lt;&gt;"DVSTRS","",SUMPRODUCT(('Synthèse pointages'!$A$1:$A$29774&gt;=$D$9)*('Synthèse pointages'!$A$1:$A$29774&lt;=$D$23)*('Synthèse pointages'!$B$1:$B$29774=N$237)*('Synthèse pointages'!$C$1:$C$29774=$D214)*('Synthèse pointages'!$K$1:$K$29774)))</f>
        <v/>
      </c>
      <c r="O214" s="82" t="str">
        <f>IF($D$2&lt;&gt;"DVSTRS","",SUMPRODUCT(('Synthèse pointages'!$A$1:$A$29774&gt;=$D$9)*('Synthèse pointages'!$A$1:$A$29774&lt;=$D$23)*('Synthèse pointages'!$B$1:$B$29774=O$237)*('Synthèse pointages'!$C$1:$C$29774=$D214)*('Synthèse pointages'!$K$1:$K$29774)))</f>
        <v/>
      </c>
      <c r="P214" s="82" t="str">
        <f>IF($D$2&lt;&gt;"DVSTRS","",SUMPRODUCT(('Synthèse pointages'!$A$1:$A$29774&gt;=$D$9)*('Synthèse pointages'!$A$1:$A$29774&lt;=$D$23)*('Synthèse pointages'!$B$1:$B$29774=P$237)*('Synthèse pointages'!$C$1:$C$29774=$D214)*('Synthèse pointages'!$K$1:$K$29774)))</f>
        <v/>
      </c>
      <c r="Q214" s="82" t="str">
        <f>IF($D$2&lt;&gt;"DVSTRS","",SUMPRODUCT(('Synthèse pointages'!$A$1:$A$29774&gt;=$D$9)*('Synthèse pointages'!$A$1:$A$29774&lt;=$D$23)*('Synthèse pointages'!$B$1:$B$29774=Q$237)*('Synthèse pointages'!$C$1:$C$29774=$D214)*('Synthèse pointages'!$K$1:$K$29774)))</f>
        <v/>
      </c>
      <c r="R214" s="82" t="str">
        <f>IF($D$2&lt;&gt;"DVSTRS","",SUMPRODUCT(('Synthèse pointages'!$A$1:$A$29774&gt;=$D$9)*('Synthèse pointages'!$A$1:$A$29774&lt;=$D$23)*('Synthèse pointages'!$B$1:$B$29774=R$237)*('Synthèse pointages'!$C$1:$C$29774=$D214)*('Synthèse pointages'!$K$1:$K$29774)))</f>
        <v/>
      </c>
      <c r="S214" s="82" t="str">
        <f>IF($D$2&lt;&gt;"DVSTRS","",SUMPRODUCT(('Synthèse pointages'!$A$1:$A$29774&gt;=$D$9)*('Synthèse pointages'!$A$1:$A$29774&lt;=$D$23)*('Synthèse pointages'!$B$1:$B$29774=S$237)*('Synthèse pointages'!$C$1:$C$29774=$D214)*('Synthèse pointages'!$K$1:$K$29774)))</f>
        <v/>
      </c>
      <c r="T214" s="82" t="str">
        <f>IF($D$2&lt;&gt;"DVSTRS","",SUMPRODUCT(('Synthèse pointages'!$A$1:$A$29774&gt;=$D$9)*('Synthèse pointages'!$A$1:$A$29774&lt;=$D$23)*('Synthèse pointages'!$B$1:$B$29774=T$237)*('Synthèse pointages'!$C$1:$C$29774=$D214)*('Synthèse pointages'!$K$1:$K$29774)))</f>
        <v/>
      </c>
      <c r="U214" s="82" t="str">
        <f>IF($D$2&lt;&gt;"DVSTRS","",SUMPRODUCT(('Synthèse pointages'!$A$1:$A$29774&gt;=$D$9)*('Synthèse pointages'!$A$1:$A$29774&lt;=$D$23)*('Synthèse pointages'!$B$1:$B$29774=U$237)*('Synthèse pointages'!$C$1:$C$29774=$D214)*('Synthèse pointages'!$K$1:$K$29774)))</f>
        <v/>
      </c>
      <c r="V214" s="82" t="str">
        <f>IF($D$2&lt;&gt;"DVSTRS","",SUMPRODUCT(('Synthèse pointages'!$A$1:$A$29774&gt;=$D$9)*('Synthèse pointages'!$A$1:$A$29774&lt;=$D$23)*('Synthèse pointages'!$B$1:$B$29774=V$237)*('Synthèse pointages'!$C$1:$C$29774=$D214)*('Synthèse pointages'!$K$1:$K$29774)))</f>
        <v/>
      </c>
      <c r="W214" s="82" t="str">
        <f>IF($D$2&lt;&gt;"DVSTRS","",SUMPRODUCT(('Synthèse pointages'!$A$1:$A$29774&gt;=$D$9)*('Synthèse pointages'!$A$1:$A$29774&lt;=$D$23)*('Synthèse pointages'!$B$1:$B$29774=W$237)*('Synthèse pointages'!$C$1:$C$29774=$D214)*('Synthèse pointages'!$K$1:$K$29774)))</f>
        <v/>
      </c>
      <c r="X214" s="82" t="str">
        <f>IF($D$2&lt;&gt;"DVSTRS","",SUMPRODUCT(('Synthèse pointages'!$A$1:$A$29774&gt;=$D$9)*('Synthèse pointages'!$A$1:$A$29774&lt;=$D$23)*('Synthèse pointages'!$B$1:$B$29774=X$237)*('Synthèse pointages'!$C$1:$C$29774=$D214)*('Synthèse pointages'!$K$1:$K$29774)))</f>
        <v/>
      </c>
      <c r="Y214" s="82" t="str">
        <f>IF($D$2&lt;&gt;"DVSTRS","",SUMPRODUCT(('Synthèse pointages'!$A$1:$A$29774&gt;=$D$9)*('Synthèse pointages'!$A$1:$A$29774&lt;=$D$23)*('Synthèse pointages'!$B$1:$B$29774=Y$237)*('Synthèse pointages'!$C$1:$C$29774=$D214)*('Synthèse pointages'!$K$1:$K$29774)))</f>
        <v/>
      </c>
      <c r="Z214" s="82" t="str">
        <f>IF($D$2&lt;&gt;"DVSTRS","",SUMPRODUCT(('Synthèse pointages'!$A$1:$A$29774&gt;=$D$9)*('Synthèse pointages'!$A$1:$A$29774&lt;=$D$23)*('Synthèse pointages'!$B$1:$B$29774=Z$237)*('Synthèse pointages'!$C$1:$C$29774=$D214)*('Synthèse pointages'!$K$1:$K$29774)))</f>
        <v/>
      </c>
      <c r="AA214" s="83" t="str">
        <f>IF($D$2&lt;&gt;"DVSTRS","",SUMPRODUCT(('Synthèse pointages'!$A$1:$A$29774&gt;=$D$9)*('Synthèse pointages'!$A$1:$A$29774&lt;=$D$23)*('Synthèse pointages'!$B$1:$B$29774=AA$237)*('Synthèse pointages'!$C$1:$C$29774=$D214)*('Synthèse pointages'!$K$1:$K$29774)))</f>
        <v/>
      </c>
      <c r="AB214" s="63"/>
    </row>
    <row r="215" spans="2:28" hidden="1" outlineLevel="1" x14ac:dyDescent="0.3">
      <c r="B215" s="58"/>
      <c r="C215" s="32" t="s">
        <v>20</v>
      </c>
      <c r="D215" s="4" t="s">
        <v>85</v>
      </c>
      <c r="E215" s="16" t="e">
        <f t="array" ref="E215">SUMPRODUCT(('Synthèse pointages'!$A$1:$A$29774&gt;=$D$9)*('Synthèse pointages'!$A$1:$A$29774&lt;=$D$23)*('Synthèse pointages'!$C$1:$C$29774=$D215)*('Synthèse pointages'!$K$1:$K$29774))</f>
        <v>#VALUE!</v>
      </c>
      <c r="F215" s="62"/>
      <c r="G215" s="21" t="str">
        <f>IF($D$2&lt;&gt;"DVSTRS","",SUMPRODUCT(('Synthèse pointages'!$A$1:$A$29774&gt;=$D$9)*('Synthèse pointages'!$A$1:$A$29774&lt;=$D$23)*('Synthèse pointages'!$B$1:$B$29774=G$237)*('Synthèse pointages'!$C$1:$C$29774=$D215)*('Synthèse pointages'!$K$1:$K$29774)))</f>
        <v/>
      </c>
      <c r="H215" s="2" t="str">
        <f>IF($D$2&lt;&gt;"DVSTRS","",SUMPRODUCT(('Synthèse pointages'!$A$1:$A$29774&gt;=$D$9)*('Synthèse pointages'!$A$1:$A$29774&lt;=$D$23)*('Synthèse pointages'!$B$1:$B$29774=H$237)*('Synthèse pointages'!$C$1:$C$29774=$D215)*('Synthèse pointages'!$K$1:$K$29774)))</f>
        <v/>
      </c>
      <c r="I215" s="2" t="str">
        <f>IF($D$2&lt;&gt;"DVSTRS","",SUMPRODUCT(('Synthèse pointages'!$A$1:$A$29774&gt;=$D$9)*('Synthèse pointages'!$A$1:$A$29774&lt;=$D$23)*('Synthèse pointages'!$B$1:$B$29774=I$237)*('Synthèse pointages'!$C$1:$C$29774=$D215)*('Synthèse pointages'!$K$1:$K$29774)))</f>
        <v/>
      </c>
      <c r="J215" s="2" t="str">
        <f>IF($D$2&lt;&gt;"DVSTRS","",SUMPRODUCT(('Synthèse pointages'!$A$1:$A$29774&gt;=$D$9)*('Synthèse pointages'!$A$1:$A$29774&lt;=$D$23)*('Synthèse pointages'!$B$1:$B$29774=J$237)*('Synthèse pointages'!$C$1:$C$29774=$D215)*('Synthèse pointages'!$K$1:$K$29774)))</f>
        <v/>
      </c>
      <c r="K215" s="2" t="str">
        <f>IF($D$2&lt;&gt;"DVSTRS","",SUMPRODUCT(('Synthèse pointages'!$A$1:$A$29774&gt;=$D$9)*('Synthèse pointages'!$A$1:$A$29774&lt;=$D$23)*('Synthèse pointages'!$B$1:$B$29774=K$237)*('Synthèse pointages'!$C$1:$C$29774=$D215)*('Synthèse pointages'!$K$1:$K$29774)))</f>
        <v/>
      </c>
      <c r="L215" s="2" t="str">
        <f>IF($D$2&lt;&gt;"DVSTRS","",SUMPRODUCT(('Synthèse pointages'!$A$1:$A$29774&gt;=$D$9)*('Synthèse pointages'!$A$1:$A$29774&lt;=$D$23)*('Synthèse pointages'!$B$1:$B$29774=L$237)*('Synthèse pointages'!$C$1:$C$29774=$D215)*('Synthèse pointages'!$K$1:$K$29774)))</f>
        <v/>
      </c>
      <c r="M215" s="2" t="str">
        <f>IF($D$2&lt;&gt;"DVSTRS","",SUMPRODUCT(('Synthèse pointages'!$A$1:$A$29774&gt;=$D$9)*('Synthèse pointages'!$A$1:$A$29774&lt;=$D$23)*('Synthèse pointages'!$B$1:$B$29774=M$237)*('Synthèse pointages'!$C$1:$C$29774=$D215)*('Synthèse pointages'!$K$1:$K$29774)))</f>
        <v/>
      </c>
      <c r="N215" s="2" t="str">
        <f>IF($D$2&lt;&gt;"DVSTRS","",SUMPRODUCT(('Synthèse pointages'!$A$1:$A$29774&gt;=$D$9)*('Synthèse pointages'!$A$1:$A$29774&lt;=$D$23)*('Synthèse pointages'!$B$1:$B$29774=N$237)*('Synthèse pointages'!$C$1:$C$29774=$D215)*('Synthèse pointages'!$K$1:$K$29774)))</f>
        <v/>
      </c>
      <c r="O215" s="2" t="str">
        <f>IF($D$2&lt;&gt;"DVSTRS","",SUMPRODUCT(('Synthèse pointages'!$A$1:$A$29774&gt;=$D$9)*('Synthèse pointages'!$A$1:$A$29774&lt;=$D$23)*('Synthèse pointages'!$B$1:$B$29774=O$237)*('Synthèse pointages'!$C$1:$C$29774=$D215)*('Synthèse pointages'!$K$1:$K$29774)))</f>
        <v/>
      </c>
      <c r="P215" s="2" t="str">
        <f>IF($D$2&lt;&gt;"DVSTRS","",SUMPRODUCT(('Synthèse pointages'!$A$1:$A$29774&gt;=$D$9)*('Synthèse pointages'!$A$1:$A$29774&lt;=$D$23)*('Synthèse pointages'!$B$1:$B$29774=P$237)*('Synthèse pointages'!$C$1:$C$29774=$D215)*('Synthèse pointages'!$K$1:$K$29774)))</f>
        <v/>
      </c>
      <c r="Q215" s="2" t="str">
        <f>IF($D$2&lt;&gt;"DVSTRS","",SUMPRODUCT(('Synthèse pointages'!$A$1:$A$29774&gt;=$D$9)*('Synthèse pointages'!$A$1:$A$29774&lt;=$D$23)*('Synthèse pointages'!$B$1:$B$29774=Q$237)*('Synthèse pointages'!$C$1:$C$29774=$D215)*('Synthèse pointages'!$K$1:$K$29774)))</f>
        <v/>
      </c>
      <c r="R215" s="2" t="str">
        <f>IF($D$2&lt;&gt;"DVSTRS","",SUMPRODUCT(('Synthèse pointages'!$A$1:$A$29774&gt;=$D$9)*('Synthèse pointages'!$A$1:$A$29774&lt;=$D$23)*('Synthèse pointages'!$B$1:$B$29774=R$237)*('Synthèse pointages'!$C$1:$C$29774=$D215)*('Synthèse pointages'!$K$1:$K$29774)))</f>
        <v/>
      </c>
      <c r="S215" s="2" t="str">
        <f>IF($D$2&lt;&gt;"DVSTRS","",SUMPRODUCT(('Synthèse pointages'!$A$1:$A$29774&gt;=$D$9)*('Synthèse pointages'!$A$1:$A$29774&lt;=$D$23)*('Synthèse pointages'!$B$1:$B$29774=S$237)*('Synthèse pointages'!$C$1:$C$29774=$D215)*('Synthèse pointages'!$K$1:$K$29774)))</f>
        <v/>
      </c>
      <c r="T215" s="2" t="str">
        <f>IF($D$2&lt;&gt;"DVSTRS","",SUMPRODUCT(('Synthèse pointages'!$A$1:$A$29774&gt;=$D$9)*('Synthèse pointages'!$A$1:$A$29774&lt;=$D$23)*('Synthèse pointages'!$B$1:$B$29774=T$237)*('Synthèse pointages'!$C$1:$C$29774=$D215)*('Synthèse pointages'!$K$1:$K$29774)))</f>
        <v/>
      </c>
      <c r="U215" s="2" t="str">
        <f>IF($D$2&lt;&gt;"DVSTRS","",SUMPRODUCT(('Synthèse pointages'!$A$1:$A$29774&gt;=$D$9)*('Synthèse pointages'!$A$1:$A$29774&lt;=$D$23)*('Synthèse pointages'!$B$1:$B$29774=U$237)*('Synthèse pointages'!$C$1:$C$29774=$D215)*('Synthèse pointages'!$K$1:$K$29774)))</f>
        <v/>
      </c>
      <c r="V215" s="2" t="str">
        <f>IF($D$2&lt;&gt;"DVSTRS","",SUMPRODUCT(('Synthèse pointages'!$A$1:$A$29774&gt;=$D$9)*('Synthèse pointages'!$A$1:$A$29774&lt;=$D$23)*('Synthèse pointages'!$B$1:$B$29774=V$237)*('Synthèse pointages'!$C$1:$C$29774=$D215)*('Synthèse pointages'!$K$1:$K$29774)))</f>
        <v/>
      </c>
      <c r="W215" s="2" t="str">
        <f>IF($D$2&lt;&gt;"DVSTRS","",SUMPRODUCT(('Synthèse pointages'!$A$1:$A$29774&gt;=$D$9)*('Synthèse pointages'!$A$1:$A$29774&lt;=$D$23)*('Synthèse pointages'!$B$1:$B$29774=W$237)*('Synthèse pointages'!$C$1:$C$29774=$D215)*('Synthèse pointages'!$K$1:$K$29774)))</f>
        <v/>
      </c>
      <c r="X215" s="2" t="str">
        <f>IF($D$2&lt;&gt;"DVSTRS","",SUMPRODUCT(('Synthèse pointages'!$A$1:$A$29774&gt;=$D$9)*('Synthèse pointages'!$A$1:$A$29774&lt;=$D$23)*('Synthèse pointages'!$B$1:$B$29774=X$237)*('Synthèse pointages'!$C$1:$C$29774=$D215)*('Synthèse pointages'!$K$1:$K$29774)))</f>
        <v/>
      </c>
      <c r="Y215" s="2" t="str">
        <f>IF($D$2&lt;&gt;"DVSTRS","",SUMPRODUCT(('Synthèse pointages'!$A$1:$A$29774&gt;=$D$9)*('Synthèse pointages'!$A$1:$A$29774&lt;=$D$23)*('Synthèse pointages'!$B$1:$B$29774=Y$237)*('Synthèse pointages'!$C$1:$C$29774=$D215)*('Synthèse pointages'!$K$1:$K$29774)))</f>
        <v/>
      </c>
      <c r="Z215" s="2" t="str">
        <f>IF($D$2&lt;&gt;"DVSTRS","",SUMPRODUCT(('Synthèse pointages'!$A$1:$A$29774&gt;=$D$9)*('Synthèse pointages'!$A$1:$A$29774&lt;=$D$23)*('Synthèse pointages'!$B$1:$B$29774=Z$237)*('Synthèse pointages'!$C$1:$C$29774=$D215)*('Synthèse pointages'!$K$1:$K$29774)))</f>
        <v/>
      </c>
      <c r="AA215" s="9" t="str">
        <f>IF($D$2&lt;&gt;"DVSTRS","",SUMPRODUCT(('Synthèse pointages'!$A$1:$A$29774&gt;=$D$9)*('Synthèse pointages'!$A$1:$A$29774&lt;=$D$23)*('Synthèse pointages'!$B$1:$B$29774=AA$237)*('Synthèse pointages'!$C$1:$C$29774=$D215)*('Synthèse pointages'!$K$1:$K$29774)))</f>
        <v/>
      </c>
      <c r="AB215" s="63"/>
    </row>
    <row r="216" spans="2:28" hidden="1" outlineLevel="1" x14ac:dyDescent="0.3">
      <c r="B216" s="58"/>
      <c r="C216" s="32" t="s">
        <v>21</v>
      </c>
      <c r="D216" s="4" t="s">
        <v>86</v>
      </c>
      <c r="E216" s="16" t="e">
        <f t="array" ref="E216">SUMPRODUCT(('Synthèse pointages'!$A$1:$A$29774&gt;=$D$9)*('Synthèse pointages'!$A$1:$A$29774&lt;=$D$23)*('Synthèse pointages'!$C$1:$C$29774=$D216)*('Synthèse pointages'!$K$1:$K$29774))</f>
        <v>#VALUE!</v>
      </c>
      <c r="F216" s="62"/>
      <c r="G216" s="21" t="str">
        <f>IF($D$2&lt;&gt;"DVSTRS","",SUMPRODUCT(('Synthèse pointages'!$A$1:$A$29774&gt;=$D$9)*('Synthèse pointages'!$A$1:$A$29774&lt;=$D$23)*('Synthèse pointages'!$B$1:$B$29774=G$237)*('Synthèse pointages'!$C$1:$C$29774=$D216)*('Synthèse pointages'!$K$1:$K$29774)))</f>
        <v/>
      </c>
      <c r="H216" s="2" t="str">
        <f>IF($D$2&lt;&gt;"DVSTRS","",SUMPRODUCT(('Synthèse pointages'!$A$1:$A$29774&gt;=$D$9)*('Synthèse pointages'!$A$1:$A$29774&lt;=$D$23)*('Synthèse pointages'!$B$1:$B$29774=H$237)*('Synthèse pointages'!$C$1:$C$29774=$D216)*('Synthèse pointages'!$K$1:$K$29774)))</f>
        <v/>
      </c>
      <c r="I216" s="2" t="str">
        <f>IF($D$2&lt;&gt;"DVSTRS","",SUMPRODUCT(('Synthèse pointages'!$A$1:$A$29774&gt;=$D$9)*('Synthèse pointages'!$A$1:$A$29774&lt;=$D$23)*('Synthèse pointages'!$B$1:$B$29774=I$237)*('Synthèse pointages'!$C$1:$C$29774=$D216)*('Synthèse pointages'!$K$1:$K$29774)))</f>
        <v/>
      </c>
      <c r="J216" s="2" t="str">
        <f>IF($D$2&lt;&gt;"DVSTRS","",SUMPRODUCT(('Synthèse pointages'!$A$1:$A$29774&gt;=$D$9)*('Synthèse pointages'!$A$1:$A$29774&lt;=$D$23)*('Synthèse pointages'!$B$1:$B$29774=J$237)*('Synthèse pointages'!$C$1:$C$29774=$D216)*('Synthèse pointages'!$K$1:$K$29774)))</f>
        <v/>
      </c>
      <c r="K216" s="2" t="str">
        <f>IF($D$2&lt;&gt;"DVSTRS","",SUMPRODUCT(('Synthèse pointages'!$A$1:$A$29774&gt;=$D$9)*('Synthèse pointages'!$A$1:$A$29774&lt;=$D$23)*('Synthèse pointages'!$B$1:$B$29774=K$237)*('Synthèse pointages'!$C$1:$C$29774=$D216)*('Synthèse pointages'!$K$1:$K$29774)))</f>
        <v/>
      </c>
      <c r="L216" s="2" t="str">
        <f>IF($D$2&lt;&gt;"DVSTRS","",SUMPRODUCT(('Synthèse pointages'!$A$1:$A$29774&gt;=$D$9)*('Synthèse pointages'!$A$1:$A$29774&lt;=$D$23)*('Synthèse pointages'!$B$1:$B$29774=L$237)*('Synthèse pointages'!$C$1:$C$29774=$D216)*('Synthèse pointages'!$K$1:$K$29774)))</f>
        <v/>
      </c>
      <c r="M216" s="2" t="str">
        <f>IF($D$2&lt;&gt;"DVSTRS","",SUMPRODUCT(('Synthèse pointages'!$A$1:$A$29774&gt;=$D$9)*('Synthèse pointages'!$A$1:$A$29774&lt;=$D$23)*('Synthèse pointages'!$B$1:$B$29774=M$237)*('Synthèse pointages'!$C$1:$C$29774=$D216)*('Synthèse pointages'!$K$1:$K$29774)))</f>
        <v/>
      </c>
      <c r="N216" s="2" t="str">
        <f>IF($D$2&lt;&gt;"DVSTRS","",SUMPRODUCT(('Synthèse pointages'!$A$1:$A$29774&gt;=$D$9)*('Synthèse pointages'!$A$1:$A$29774&lt;=$D$23)*('Synthèse pointages'!$B$1:$B$29774=N$237)*('Synthèse pointages'!$C$1:$C$29774=$D216)*('Synthèse pointages'!$K$1:$K$29774)))</f>
        <v/>
      </c>
      <c r="O216" s="2" t="str">
        <f>IF($D$2&lt;&gt;"DVSTRS","",SUMPRODUCT(('Synthèse pointages'!$A$1:$A$29774&gt;=$D$9)*('Synthèse pointages'!$A$1:$A$29774&lt;=$D$23)*('Synthèse pointages'!$B$1:$B$29774=O$237)*('Synthèse pointages'!$C$1:$C$29774=$D216)*('Synthèse pointages'!$K$1:$K$29774)))</f>
        <v/>
      </c>
      <c r="P216" s="2" t="str">
        <f>IF($D$2&lt;&gt;"DVSTRS","",SUMPRODUCT(('Synthèse pointages'!$A$1:$A$29774&gt;=$D$9)*('Synthèse pointages'!$A$1:$A$29774&lt;=$D$23)*('Synthèse pointages'!$B$1:$B$29774=P$237)*('Synthèse pointages'!$C$1:$C$29774=$D216)*('Synthèse pointages'!$K$1:$K$29774)))</f>
        <v/>
      </c>
      <c r="Q216" s="2" t="str">
        <f>IF($D$2&lt;&gt;"DVSTRS","",SUMPRODUCT(('Synthèse pointages'!$A$1:$A$29774&gt;=$D$9)*('Synthèse pointages'!$A$1:$A$29774&lt;=$D$23)*('Synthèse pointages'!$B$1:$B$29774=Q$237)*('Synthèse pointages'!$C$1:$C$29774=$D216)*('Synthèse pointages'!$K$1:$K$29774)))</f>
        <v/>
      </c>
      <c r="R216" s="2" t="str">
        <f>IF($D$2&lt;&gt;"DVSTRS","",SUMPRODUCT(('Synthèse pointages'!$A$1:$A$29774&gt;=$D$9)*('Synthèse pointages'!$A$1:$A$29774&lt;=$D$23)*('Synthèse pointages'!$B$1:$B$29774=R$237)*('Synthèse pointages'!$C$1:$C$29774=$D216)*('Synthèse pointages'!$K$1:$K$29774)))</f>
        <v/>
      </c>
      <c r="S216" s="2" t="str">
        <f>IF($D$2&lt;&gt;"DVSTRS","",SUMPRODUCT(('Synthèse pointages'!$A$1:$A$29774&gt;=$D$9)*('Synthèse pointages'!$A$1:$A$29774&lt;=$D$23)*('Synthèse pointages'!$B$1:$B$29774=S$237)*('Synthèse pointages'!$C$1:$C$29774=$D216)*('Synthèse pointages'!$K$1:$K$29774)))</f>
        <v/>
      </c>
      <c r="T216" s="2" t="str">
        <f>IF($D$2&lt;&gt;"DVSTRS","",SUMPRODUCT(('Synthèse pointages'!$A$1:$A$29774&gt;=$D$9)*('Synthèse pointages'!$A$1:$A$29774&lt;=$D$23)*('Synthèse pointages'!$B$1:$B$29774=T$237)*('Synthèse pointages'!$C$1:$C$29774=$D216)*('Synthèse pointages'!$K$1:$K$29774)))</f>
        <v/>
      </c>
      <c r="U216" s="2" t="str">
        <f>IF($D$2&lt;&gt;"DVSTRS","",SUMPRODUCT(('Synthèse pointages'!$A$1:$A$29774&gt;=$D$9)*('Synthèse pointages'!$A$1:$A$29774&lt;=$D$23)*('Synthèse pointages'!$B$1:$B$29774=U$237)*('Synthèse pointages'!$C$1:$C$29774=$D216)*('Synthèse pointages'!$K$1:$K$29774)))</f>
        <v/>
      </c>
      <c r="V216" s="2" t="str">
        <f>IF($D$2&lt;&gt;"DVSTRS","",SUMPRODUCT(('Synthèse pointages'!$A$1:$A$29774&gt;=$D$9)*('Synthèse pointages'!$A$1:$A$29774&lt;=$D$23)*('Synthèse pointages'!$B$1:$B$29774=V$237)*('Synthèse pointages'!$C$1:$C$29774=$D216)*('Synthèse pointages'!$K$1:$K$29774)))</f>
        <v/>
      </c>
      <c r="W216" s="2" t="str">
        <f>IF($D$2&lt;&gt;"DVSTRS","",SUMPRODUCT(('Synthèse pointages'!$A$1:$A$29774&gt;=$D$9)*('Synthèse pointages'!$A$1:$A$29774&lt;=$D$23)*('Synthèse pointages'!$B$1:$B$29774=W$237)*('Synthèse pointages'!$C$1:$C$29774=$D216)*('Synthèse pointages'!$K$1:$K$29774)))</f>
        <v/>
      </c>
      <c r="X216" s="2" t="str">
        <f>IF($D$2&lt;&gt;"DVSTRS","",SUMPRODUCT(('Synthèse pointages'!$A$1:$A$29774&gt;=$D$9)*('Synthèse pointages'!$A$1:$A$29774&lt;=$D$23)*('Synthèse pointages'!$B$1:$B$29774=X$237)*('Synthèse pointages'!$C$1:$C$29774=$D216)*('Synthèse pointages'!$K$1:$K$29774)))</f>
        <v/>
      </c>
      <c r="Y216" s="2" t="str">
        <f>IF($D$2&lt;&gt;"DVSTRS","",SUMPRODUCT(('Synthèse pointages'!$A$1:$A$29774&gt;=$D$9)*('Synthèse pointages'!$A$1:$A$29774&lt;=$D$23)*('Synthèse pointages'!$B$1:$B$29774=Y$237)*('Synthèse pointages'!$C$1:$C$29774=$D216)*('Synthèse pointages'!$K$1:$K$29774)))</f>
        <v/>
      </c>
      <c r="Z216" s="2" t="str">
        <f>IF($D$2&lt;&gt;"DVSTRS","",SUMPRODUCT(('Synthèse pointages'!$A$1:$A$29774&gt;=$D$9)*('Synthèse pointages'!$A$1:$A$29774&lt;=$D$23)*('Synthèse pointages'!$B$1:$B$29774=Z$237)*('Synthèse pointages'!$C$1:$C$29774=$D216)*('Synthèse pointages'!$K$1:$K$29774)))</f>
        <v/>
      </c>
      <c r="AA216" s="9" t="str">
        <f>IF($D$2&lt;&gt;"DVSTRS","",SUMPRODUCT(('Synthèse pointages'!$A$1:$A$29774&gt;=$D$9)*('Synthèse pointages'!$A$1:$A$29774&lt;=$D$23)*('Synthèse pointages'!$B$1:$B$29774=AA$237)*('Synthèse pointages'!$C$1:$C$29774=$D216)*('Synthèse pointages'!$K$1:$K$29774)))</f>
        <v/>
      </c>
      <c r="AB216" s="63"/>
    </row>
    <row r="217" spans="2:28" hidden="1" outlineLevel="1" x14ac:dyDescent="0.3">
      <c r="B217" s="58"/>
      <c r="C217" s="78" t="s">
        <v>7</v>
      </c>
      <c r="D217" s="79" t="s">
        <v>87</v>
      </c>
      <c r="E217" s="80" t="e">
        <f t="array" ref="E217">SUMPRODUCT(('Synthèse pointages'!$A$1:$A$29774&gt;=$D$9)*('Synthèse pointages'!$A$1:$A$29774&lt;=$D$23)*('Synthèse pointages'!$C$1:$C$29774=$D217)*('Synthèse pointages'!$K$1:$K$29774))</f>
        <v>#VALUE!</v>
      </c>
      <c r="F217" s="62"/>
      <c r="G217" s="81" t="str">
        <f>IF($D$2&lt;&gt;"DVSTRS","",SUMPRODUCT(('Synthèse pointages'!$A$1:$A$29774&gt;=$D$9)*('Synthèse pointages'!$A$1:$A$29774&lt;=$D$23)*('Synthèse pointages'!$B$1:$B$29774=G$237)*('Synthèse pointages'!$C$1:$C$29774=$D217)*('Synthèse pointages'!$K$1:$K$29774)))</f>
        <v/>
      </c>
      <c r="H217" s="82" t="str">
        <f>IF($D$2&lt;&gt;"DVSTRS","",SUMPRODUCT(('Synthèse pointages'!$A$1:$A$29774&gt;=$D$9)*('Synthèse pointages'!$A$1:$A$29774&lt;=$D$23)*('Synthèse pointages'!$B$1:$B$29774=H$237)*('Synthèse pointages'!$C$1:$C$29774=$D217)*('Synthèse pointages'!$K$1:$K$29774)))</f>
        <v/>
      </c>
      <c r="I217" s="82" t="str">
        <f>IF($D$2&lt;&gt;"DVSTRS","",SUMPRODUCT(('Synthèse pointages'!$A$1:$A$29774&gt;=$D$9)*('Synthèse pointages'!$A$1:$A$29774&lt;=$D$23)*('Synthèse pointages'!$B$1:$B$29774=I$237)*('Synthèse pointages'!$C$1:$C$29774=$D217)*('Synthèse pointages'!$K$1:$K$29774)))</f>
        <v/>
      </c>
      <c r="J217" s="82" t="str">
        <f>IF($D$2&lt;&gt;"DVSTRS","",SUMPRODUCT(('Synthèse pointages'!$A$1:$A$29774&gt;=$D$9)*('Synthèse pointages'!$A$1:$A$29774&lt;=$D$23)*('Synthèse pointages'!$B$1:$B$29774=J$237)*('Synthèse pointages'!$C$1:$C$29774=$D217)*('Synthèse pointages'!$K$1:$K$29774)))</f>
        <v/>
      </c>
      <c r="K217" s="82" t="str">
        <f>IF($D$2&lt;&gt;"DVSTRS","",SUMPRODUCT(('Synthèse pointages'!$A$1:$A$29774&gt;=$D$9)*('Synthèse pointages'!$A$1:$A$29774&lt;=$D$23)*('Synthèse pointages'!$B$1:$B$29774=K$237)*('Synthèse pointages'!$C$1:$C$29774=$D217)*('Synthèse pointages'!$K$1:$K$29774)))</f>
        <v/>
      </c>
      <c r="L217" s="82" t="str">
        <f>IF($D$2&lt;&gt;"DVSTRS","",SUMPRODUCT(('Synthèse pointages'!$A$1:$A$29774&gt;=$D$9)*('Synthèse pointages'!$A$1:$A$29774&lt;=$D$23)*('Synthèse pointages'!$B$1:$B$29774=L$237)*('Synthèse pointages'!$C$1:$C$29774=$D217)*('Synthèse pointages'!$K$1:$K$29774)))</f>
        <v/>
      </c>
      <c r="M217" s="82" t="str">
        <f>IF($D$2&lt;&gt;"DVSTRS","",SUMPRODUCT(('Synthèse pointages'!$A$1:$A$29774&gt;=$D$9)*('Synthèse pointages'!$A$1:$A$29774&lt;=$D$23)*('Synthèse pointages'!$B$1:$B$29774=M$237)*('Synthèse pointages'!$C$1:$C$29774=$D217)*('Synthèse pointages'!$K$1:$K$29774)))</f>
        <v/>
      </c>
      <c r="N217" s="82" t="str">
        <f>IF($D$2&lt;&gt;"DVSTRS","",SUMPRODUCT(('Synthèse pointages'!$A$1:$A$29774&gt;=$D$9)*('Synthèse pointages'!$A$1:$A$29774&lt;=$D$23)*('Synthèse pointages'!$B$1:$B$29774=N$237)*('Synthèse pointages'!$C$1:$C$29774=$D217)*('Synthèse pointages'!$K$1:$K$29774)))</f>
        <v/>
      </c>
      <c r="O217" s="82" t="str">
        <f>IF($D$2&lt;&gt;"DVSTRS","",SUMPRODUCT(('Synthèse pointages'!$A$1:$A$29774&gt;=$D$9)*('Synthèse pointages'!$A$1:$A$29774&lt;=$D$23)*('Synthèse pointages'!$B$1:$B$29774=O$237)*('Synthèse pointages'!$C$1:$C$29774=$D217)*('Synthèse pointages'!$K$1:$K$29774)))</f>
        <v/>
      </c>
      <c r="P217" s="82" t="str">
        <f>IF($D$2&lt;&gt;"DVSTRS","",SUMPRODUCT(('Synthèse pointages'!$A$1:$A$29774&gt;=$D$9)*('Synthèse pointages'!$A$1:$A$29774&lt;=$D$23)*('Synthèse pointages'!$B$1:$B$29774=P$237)*('Synthèse pointages'!$C$1:$C$29774=$D217)*('Synthèse pointages'!$K$1:$K$29774)))</f>
        <v/>
      </c>
      <c r="Q217" s="82" t="str">
        <f>IF($D$2&lt;&gt;"DVSTRS","",SUMPRODUCT(('Synthèse pointages'!$A$1:$A$29774&gt;=$D$9)*('Synthèse pointages'!$A$1:$A$29774&lt;=$D$23)*('Synthèse pointages'!$B$1:$B$29774=Q$237)*('Synthèse pointages'!$C$1:$C$29774=$D217)*('Synthèse pointages'!$K$1:$K$29774)))</f>
        <v/>
      </c>
      <c r="R217" s="82" t="str">
        <f>IF($D$2&lt;&gt;"DVSTRS","",SUMPRODUCT(('Synthèse pointages'!$A$1:$A$29774&gt;=$D$9)*('Synthèse pointages'!$A$1:$A$29774&lt;=$D$23)*('Synthèse pointages'!$B$1:$B$29774=R$237)*('Synthèse pointages'!$C$1:$C$29774=$D217)*('Synthèse pointages'!$K$1:$K$29774)))</f>
        <v/>
      </c>
      <c r="S217" s="82" t="str">
        <f>IF($D$2&lt;&gt;"DVSTRS","",SUMPRODUCT(('Synthèse pointages'!$A$1:$A$29774&gt;=$D$9)*('Synthèse pointages'!$A$1:$A$29774&lt;=$D$23)*('Synthèse pointages'!$B$1:$B$29774=S$237)*('Synthèse pointages'!$C$1:$C$29774=$D217)*('Synthèse pointages'!$K$1:$K$29774)))</f>
        <v/>
      </c>
      <c r="T217" s="82" t="str">
        <f>IF($D$2&lt;&gt;"DVSTRS","",SUMPRODUCT(('Synthèse pointages'!$A$1:$A$29774&gt;=$D$9)*('Synthèse pointages'!$A$1:$A$29774&lt;=$D$23)*('Synthèse pointages'!$B$1:$B$29774=T$237)*('Synthèse pointages'!$C$1:$C$29774=$D217)*('Synthèse pointages'!$K$1:$K$29774)))</f>
        <v/>
      </c>
      <c r="U217" s="82" t="str">
        <f>IF($D$2&lt;&gt;"DVSTRS","",SUMPRODUCT(('Synthèse pointages'!$A$1:$A$29774&gt;=$D$9)*('Synthèse pointages'!$A$1:$A$29774&lt;=$D$23)*('Synthèse pointages'!$B$1:$B$29774=U$237)*('Synthèse pointages'!$C$1:$C$29774=$D217)*('Synthèse pointages'!$K$1:$K$29774)))</f>
        <v/>
      </c>
      <c r="V217" s="82" t="str">
        <f>IF($D$2&lt;&gt;"DVSTRS","",SUMPRODUCT(('Synthèse pointages'!$A$1:$A$29774&gt;=$D$9)*('Synthèse pointages'!$A$1:$A$29774&lt;=$D$23)*('Synthèse pointages'!$B$1:$B$29774=V$237)*('Synthèse pointages'!$C$1:$C$29774=$D217)*('Synthèse pointages'!$K$1:$K$29774)))</f>
        <v/>
      </c>
      <c r="W217" s="82" t="str">
        <f>IF($D$2&lt;&gt;"DVSTRS","",SUMPRODUCT(('Synthèse pointages'!$A$1:$A$29774&gt;=$D$9)*('Synthèse pointages'!$A$1:$A$29774&lt;=$D$23)*('Synthèse pointages'!$B$1:$B$29774=W$237)*('Synthèse pointages'!$C$1:$C$29774=$D217)*('Synthèse pointages'!$K$1:$K$29774)))</f>
        <v/>
      </c>
      <c r="X217" s="82" t="str">
        <f>IF($D$2&lt;&gt;"DVSTRS","",SUMPRODUCT(('Synthèse pointages'!$A$1:$A$29774&gt;=$D$9)*('Synthèse pointages'!$A$1:$A$29774&lt;=$D$23)*('Synthèse pointages'!$B$1:$B$29774=X$237)*('Synthèse pointages'!$C$1:$C$29774=$D217)*('Synthèse pointages'!$K$1:$K$29774)))</f>
        <v/>
      </c>
      <c r="Y217" s="82" t="str">
        <f>IF($D$2&lt;&gt;"DVSTRS","",SUMPRODUCT(('Synthèse pointages'!$A$1:$A$29774&gt;=$D$9)*('Synthèse pointages'!$A$1:$A$29774&lt;=$D$23)*('Synthèse pointages'!$B$1:$B$29774=Y$237)*('Synthèse pointages'!$C$1:$C$29774=$D217)*('Synthèse pointages'!$K$1:$K$29774)))</f>
        <v/>
      </c>
      <c r="Z217" s="82" t="str">
        <f>IF($D$2&lt;&gt;"DVSTRS","",SUMPRODUCT(('Synthèse pointages'!$A$1:$A$29774&gt;=$D$9)*('Synthèse pointages'!$A$1:$A$29774&lt;=$D$23)*('Synthèse pointages'!$B$1:$B$29774=Z$237)*('Synthèse pointages'!$C$1:$C$29774=$D217)*('Synthèse pointages'!$K$1:$K$29774)))</f>
        <v/>
      </c>
      <c r="AA217" s="83" t="str">
        <f>IF($D$2&lt;&gt;"DVSTRS","",SUMPRODUCT(('Synthèse pointages'!$A$1:$A$29774&gt;=$D$9)*('Synthèse pointages'!$A$1:$A$29774&lt;=$D$23)*('Synthèse pointages'!$B$1:$B$29774=AA$237)*('Synthèse pointages'!$C$1:$C$29774=$D217)*('Synthèse pointages'!$K$1:$K$29774)))</f>
        <v/>
      </c>
      <c r="AB217" s="63"/>
    </row>
    <row r="218" spans="2:28" hidden="1" outlineLevel="1" x14ac:dyDescent="0.3">
      <c r="B218" s="58"/>
      <c r="C218" s="78" t="s">
        <v>8</v>
      </c>
      <c r="D218" s="79" t="s">
        <v>88</v>
      </c>
      <c r="E218" s="80" t="e">
        <f t="array" ref="E218">SUMPRODUCT(('Synthèse pointages'!$A$1:$A$29774&gt;=$D$9)*('Synthèse pointages'!$A$1:$A$29774&lt;=$D$23)*('Synthèse pointages'!$C$1:$C$29774=$D218)*('Synthèse pointages'!$K$1:$K$29774))</f>
        <v>#VALUE!</v>
      </c>
      <c r="F218" s="62"/>
      <c r="G218" s="81" t="str">
        <f>IF($D$2&lt;&gt;"DVSTRS","",SUMPRODUCT(('Synthèse pointages'!$A$1:$A$29774&gt;=$D$9)*('Synthèse pointages'!$A$1:$A$29774&lt;=$D$23)*('Synthèse pointages'!$B$1:$B$29774=G$237)*('Synthèse pointages'!$C$1:$C$29774=$D218)*('Synthèse pointages'!$K$1:$K$29774)))</f>
        <v/>
      </c>
      <c r="H218" s="82" t="str">
        <f>IF($D$2&lt;&gt;"DVSTRS","",SUMPRODUCT(('Synthèse pointages'!$A$1:$A$29774&gt;=$D$9)*('Synthèse pointages'!$A$1:$A$29774&lt;=$D$23)*('Synthèse pointages'!$B$1:$B$29774=H$237)*('Synthèse pointages'!$C$1:$C$29774=$D218)*('Synthèse pointages'!$K$1:$K$29774)))</f>
        <v/>
      </c>
      <c r="I218" s="82" t="str">
        <f>IF($D$2&lt;&gt;"DVSTRS","",SUMPRODUCT(('Synthèse pointages'!$A$1:$A$29774&gt;=$D$9)*('Synthèse pointages'!$A$1:$A$29774&lt;=$D$23)*('Synthèse pointages'!$B$1:$B$29774=I$237)*('Synthèse pointages'!$C$1:$C$29774=$D218)*('Synthèse pointages'!$K$1:$K$29774)))</f>
        <v/>
      </c>
      <c r="J218" s="82" t="str">
        <f>IF($D$2&lt;&gt;"DVSTRS","",SUMPRODUCT(('Synthèse pointages'!$A$1:$A$29774&gt;=$D$9)*('Synthèse pointages'!$A$1:$A$29774&lt;=$D$23)*('Synthèse pointages'!$B$1:$B$29774=J$237)*('Synthèse pointages'!$C$1:$C$29774=$D218)*('Synthèse pointages'!$K$1:$K$29774)))</f>
        <v/>
      </c>
      <c r="K218" s="82" t="str">
        <f>IF($D$2&lt;&gt;"DVSTRS","",SUMPRODUCT(('Synthèse pointages'!$A$1:$A$29774&gt;=$D$9)*('Synthèse pointages'!$A$1:$A$29774&lt;=$D$23)*('Synthèse pointages'!$B$1:$B$29774=K$237)*('Synthèse pointages'!$C$1:$C$29774=$D218)*('Synthèse pointages'!$K$1:$K$29774)))</f>
        <v/>
      </c>
      <c r="L218" s="82" t="str">
        <f>IF($D$2&lt;&gt;"DVSTRS","",SUMPRODUCT(('Synthèse pointages'!$A$1:$A$29774&gt;=$D$9)*('Synthèse pointages'!$A$1:$A$29774&lt;=$D$23)*('Synthèse pointages'!$B$1:$B$29774=L$237)*('Synthèse pointages'!$C$1:$C$29774=$D218)*('Synthèse pointages'!$K$1:$K$29774)))</f>
        <v/>
      </c>
      <c r="M218" s="82" t="str">
        <f>IF($D$2&lt;&gt;"DVSTRS","",SUMPRODUCT(('Synthèse pointages'!$A$1:$A$29774&gt;=$D$9)*('Synthèse pointages'!$A$1:$A$29774&lt;=$D$23)*('Synthèse pointages'!$B$1:$B$29774=M$237)*('Synthèse pointages'!$C$1:$C$29774=$D218)*('Synthèse pointages'!$K$1:$K$29774)))</f>
        <v/>
      </c>
      <c r="N218" s="82" t="str">
        <f>IF($D$2&lt;&gt;"DVSTRS","",SUMPRODUCT(('Synthèse pointages'!$A$1:$A$29774&gt;=$D$9)*('Synthèse pointages'!$A$1:$A$29774&lt;=$D$23)*('Synthèse pointages'!$B$1:$B$29774=N$237)*('Synthèse pointages'!$C$1:$C$29774=$D218)*('Synthèse pointages'!$K$1:$K$29774)))</f>
        <v/>
      </c>
      <c r="O218" s="82" t="str">
        <f>IF($D$2&lt;&gt;"DVSTRS","",SUMPRODUCT(('Synthèse pointages'!$A$1:$A$29774&gt;=$D$9)*('Synthèse pointages'!$A$1:$A$29774&lt;=$D$23)*('Synthèse pointages'!$B$1:$B$29774=O$237)*('Synthèse pointages'!$C$1:$C$29774=$D218)*('Synthèse pointages'!$K$1:$K$29774)))</f>
        <v/>
      </c>
      <c r="P218" s="82" t="str">
        <f>IF($D$2&lt;&gt;"DVSTRS","",SUMPRODUCT(('Synthèse pointages'!$A$1:$A$29774&gt;=$D$9)*('Synthèse pointages'!$A$1:$A$29774&lt;=$D$23)*('Synthèse pointages'!$B$1:$B$29774=P$237)*('Synthèse pointages'!$C$1:$C$29774=$D218)*('Synthèse pointages'!$K$1:$K$29774)))</f>
        <v/>
      </c>
      <c r="Q218" s="82" t="str">
        <f>IF($D$2&lt;&gt;"DVSTRS","",SUMPRODUCT(('Synthèse pointages'!$A$1:$A$29774&gt;=$D$9)*('Synthèse pointages'!$A$1:$A$29774&lt;=$D$23)*('Synthèse pointages'!$B$1:$B$29774=Q$237)*('Synthèse pointages'!$C$1:$C$29774=$D218)*('Synthèse pointages'!$K$1:$K$29774)))</f>
        <v/>
      </c>
      <c r="R218" s="82" t="str">
        <f>IF($D$2&lt;&gt;"DVSTRS","",SUMPRODUCT(('Synthèse pointages'!$A$1:$A$29774&gt;=$D$9)*('Synthèse pointages'!$A$1:$A$29774&lt;=$D$23)*('Synthèse pointages'!$B$1:$B$29774=R$237)*('Synthèse pointages'!$C$1:$C$29774=$D218)*('Synthèse pointages'!$K$1:$K$29774)))</f>
        <v/>
      </c>
      <c r="S218" s="82" t="str">
        <f>IF($D$2&lt;&gt;"DVSTRS","",SUMPRODUCT(('Synthèse pointages'!$A$1:$A$29774&gt;=$D$9)*('Synthèse pointages'!$A$1:$A$29774&lt;=$D$23)*('Synthèse pointages'!$B$1:$B$29774=S$237)*('Synthèse pointages'!$C$1:$C$29774=$D218)*('Synthèse pointages'!$K$1:$K$29774)))</f>
        <v/>
      </c>
      <c r="T218" s="82" t="str">
        <f>IF($D$2&lt;&gt;"DVSTRS","",SUMPRODUCT(('Synthèse pointages'!$A$1:$A$29774&gt;=$D$9)*('Synthèse pointages'!$A$1:$A$29774&lt;=$D$23)*('Synthèse pointages'!$B$1:$B$29774=T$237)*('Synthèse pointages'!$C$1:$C$29774=$D218)*('Synthèse pointages'!$K$1:$K$29774)))</f>
        <v/>
      </c>
      <c r="U218" s="82" t="str">
        <f>IF($D$2&lt;&gt;"DVSTRS","",SUMPRODUCT(('Synthèse pointages'!$A$1:$A$29774&gt;=$D$9)*('Synthèse pointages'!$A$1:$A$29774&lt;=$D$23)*('Synthèse pointages'!$B$1:$B$29774=U$237)*('Synthèse pointages'!$C$1:$C$29774=$D218)*('Synthèse pointages'!$K$1:$K$29774)))</f>
        <v/>
      </c>
      <c r="V218" s="82" t="str">
        <f>IF($D$2&lt;&gt;"DVSTRS","",SUMPRODUCT(('Synthèse pointages'!$A$1:$A$29774&gt;=$D$9)*('Synthèse pointages'!$A$1:$A$29774&lt;=$D$23)*('Synthèse pointages'!$B$1:$B$29774=V$237)*('Synthèse pointages'!$C$1:$C$29774=$D218)*('Synthèse pointages'!$K$1:$K$29774)))</f>
        <v/>
      </c>
      <c r="W218" s="82" t="str">
        <f>IF($D$2&lt;&gt;"DVSTRS","",SUMPRODUCT(('Synthèse pointages'!$A$1:$A$29774&gt;=$D$9)*('Synthèse pointages'!$A$1:$A$29774&lt;=$D$23)*('Synthèse pointages'!$B$1:$B$29774=W$237)*('Synthèse pointages'!$C$1:$C$29774=$D218)*('Synthèse pointages'!$K$1:$K$29774)))</f>
        <v/>
      </c>
      <c r="X218" s="82" t="str">
        <f>IF($D$2&lt;&gt;"DVSTRS","",SUMPRODUCT(('Synthèse pointages'!$A$1:$A$29774&gt;=$D$9)*('Synthèse pointages'!$A$1:$A$29774&lt;=$D$23)*('Synthèse pointages'!$B$1:$B$29774=X$237)*('Synthèse pointages'!$C$1:$C$29774=$D218)*('Synthèse pointages'!$K$1:$K$29774)))</f>
        <v/>
      </c>
      <c r="Y218" s="82" t="str">
        <f>IF($D$2&lt;&gt;"DVSTRS","",SUMPRODUCT(('Synthèse pointages'!$A$1:$A$29774&gt;=$D$9)*('Synthèse pointages'!$A$1:$A$29774&lt;=$D$23)*('Synthèse pointages'!$B$1:$B$29774=Y$237)*('Synthèse pointages'!$C$1:$C$29774=$D218)*('Synthèse pointages'!$K$1:$K$29774)))</f>
        <v/>
      </c>
      <c r="Z218" s="82" t="str">
        <f>IF($D$2&lt;&gt;"DVSTRS","",SUMPRODUCT(('Synthèse pointages'!$A$1:$A$29774&gt;=$D$9)*('Synthèse pointages'!$A$1:$A$29774&lt;=$D$23)*('Synthèse pointages'!$B$1:$B$29774=Z$237)*('Synthèse pointages'!$C$1:$C$29774=$D218)*('Synthèse pointages'!$K$1:$K$29774)))</f>
        <v/>
      </c>
      <c r="AA218" s="83" t="str">
        <f>IF($D$2&lt;&gt;"DVSTRS","",SUMPRODUCT(('Synthèse pointages'!$A$1:$A$29774&gt;=$D$9)*('Synthèse pointages'!$A$1:$A$29774&lt;=$D$23)*('Synthèse pointages'!$B$1:$B$29774=AA$237)*('Synthèse pointages'!$C$1:$C$29774=$D218)*('Synthèse pointages'!$K$1:$K$29774)))</f>
        <v/>
      </c>
      <c r="AB218" s="63"/>
    </row>
    <row r="219" spans="2:28" hidden="1" outlineLevel="1" x14ac:dyDescent="0.3">
      <c r="B219" s="58"/>
      <c r="C219" s="84" t="s">
        <v>22</v>
      </c>
      <c r="D219" s="85" t="s">
        <v>89</v>
      </c>
      <c r="E219" s="80" t="e">
        <f t="array" ref="E219">SUMPRODUCT(('Synthèse pointages'!$A$1:$A$29774&gt;=$D$9)*('Synthèse pointages'!$A$1:$A$29774&lt;=$D$23)*('Synthèse pointages'!$C$1:$C$29774=$D219)*('Synthèse pointages'!$K$1:$K$29774))</f>
        <v>#VALUE!</v>
      </c>
      <c r="F219" s="62"/>
      <c r="G219" s="81" t="str">
        <f>IF($D$2&lt;&gt;"DVSTRS","",SUMPRODUCT(('Synthèse pointages'!$A$1:$A$29774&gt;=$D$9)*('Synthèse pointages'!$A$1:$A$29774&lt;=$D$23)*('Synthèse pointages'!$B$1:$B$29774=G$237)*('Synthèse pointages'!$C$1:$C$29774=$D219)*('Synthèse pointages'!$K$1:$K$29774)))</f>
        <v/>
      </c>
      <c r="H219" s="82" t="str">
        <f>IF($D$2&lt;&gt;"DVSTRS","",SUMPRODUCT(('Synthèse pointages'!$A$1:$A$29774&gt;=$D$9)*('Synthèse pointages'!$A$1:$A$29774&lt;=$D$23)*('Synthèse pointages'!$B$1:$B$29774=H$237)*('Synthèse pointages'!$C$1:$C$29774=$D219)*('Synthèse pointages'!$K$1:$K$29774)))</f>
        <v/>
      </c>
      <c r="I219" s="82" t="str">
        <f>IF($D$2&lt;&gt;"DVSTRS","",SUMPRODUCT(('Synthèse pointages'!$A$1:$A$29774&gt;=$D$9)*('Synthèse pointages'!$A$1:$A$29774&lt;=$D$23)*('Synthèse pointages'!$B$1:$B$29774=I$237)*('Synthèse pointages'!$C$1:$C$29774=$D219)*('Synthèse pointages'!$K$1:$K$29774)))</f>
        <v/>
      </c>
      <c r="J219" s="82" t="str">
        <f>IF($D$2&lt;&gt;"DVSTRS","",SUMPRODUCT(('Synthèse pointages'!$A$1:$A$29774&gt;=$D$9)*('Synthèse pointages'!$A$1:$A$29774&lt;=$D$23)*('Synthèse pointages'!$B$1:$B$29774=J$237)*('Synthèse pointages'!$C$1:$C$29774=$D219)*('Synthèse pointages'!$K$1:$K$29774)))</f>
        <v/>
      </c>
      <c r="K219" s="82" t="str">
        <f>IF($D$2&lt;&gt;"DVSTRS","",SUMPRODUCT(('Synthèse pointages'!$A$1:$A$29774&gt;=$D$9)*('Synthèse pointages'!$A$1:$A$29774&lt;=$D$23)*('Synthèse pointages'!$B$1:$B$29774=K$237)*('Synthèse pointages'!$C$1:$C$29774=$D219)*('Synthèse pointages'!$K$1:$K$29774)))</f>
        <v/>
      </c>
      <c r="L219" s="82" t="str">
        <f>IF($D$2&lt;&gt;"DVSTRS","",SUMPRODUCT(('Synthèse pointages'!$A$1:$A$29774&gt;=$D$9)*('Synthèse pointages'!$A$1:$A$29774&lt;=$D$23)*('Synthèse pointages'!$B$1:$B$29774=L$237)*('Synthèse pointages'!$C$1:$C$29774=$D219)*('Synthèse pointages'!$K$1:$K$29774)))</f>
        <v/>
      </c>
      <c r="M219" s="82" t="str">
        <f>IF($D$2&lt;&gt;"DVSTRS","",SUMPRODUCT(('Synthèse pointages'!$A$1:$A$29774&gt;=$D$9)*('Synthèse pointages'!$A$1:$A$29774&lt;=$D$23)*('Synthèse pointages'!$B$1:$B$29774=M$237)*('Synthèse pointages'!$C$1:$C$29774=$D219)*('Synthèse pointages'!$K$1:$K$29774)))</f>
        <v/>
      </c>
      <c r="N219" s="82" t="str">
        <f>IF($D$2&lt;&gt;"DVSTRS","",SUMPRODUCT(('Synthèse pointages'!$A$1:$A$29774&gt;=$D$9)*('Synthèse pointages'!$A$1:$A$29774&lt;=$D$23)*('Synthèse pointages'!$B$1:$B$29774=N$237)*('Synthèse pointages'!$C$1:$C$29774=$D219)*('Synthèse pointages'!$K$1:$K$29774)))</f>
        <v/>
      </c>
      <c r="O219" s="82" t="str">
        <f>IF($D$2&lt;&gt;"DVSTRS","",SUMPRODUCT(('Synthèse pointages'!$A$1:$A$29774&gt;=$D$9)*('Synthèse pointages'!$A$1:$A$29774&lt;=$D$23)*('Synthèse pointages'!$B$1:$B$29774=O$237)*('Synthèse pointages'!$C$1:$C$29774=$D219)*('Synthèse pointages'!$K$1:$K$29774)))</f>
        <v/>
      </c>
      <c r="P219" s="82" t="str">
        <f>IF($D$2&lt;&gt;"DVSTRS","",SUMPRODUCT(('Synthèse pointages'!$A$1:$A$29774&gt;=$D$9)*('Synthèse pointages'!$A$1:$A$29774&lt;=$D$23)*('Synthèse pointages'!$B$1:$B$29774=P$237)*('Synthèse pointages'!$C$1:$C$29774=$D219)*('Synthèse pointages'!$K$1:$K$29774)))</f>
        <v/>
      </c>
      <c r="Q219" s="82" t="str">
        <f>IF($D$2&lt;&gt;"DVSTRS","",SUMPRODUCT(('Synthèse pointages'!$A$1:$A$29774&gt;=$D$9)*('Synthèse pointages'!$A$1:$A$29774&lt;=$D$23)*('Synthèse pointages'!$B$1:$B$29774=Q$237)*('Synthèse pointages'!$C$1:$C$29774=$D219)*('Synthèse pointages'!$K$1:$K$29774)))</f>
        <v/>
      </c>
      <c r="R219" s="82" t="str">
        <f>IF($D$2&lt;&gt;"DVSTRS","",SUMPRODUCT(('Synthèse pointages'!$A$1:$A$29774&gt;=$D$9)*('Synthèse pointages'!$A$1:$A$29774&lt;=$D$23)*('Synthèse pointages'!$B$1:$B$29774=R$237)*('Synthèse pointages'!$C$1:$C$29774=$D219)*('Synthèse pointages'!$K$1:$K$29774)))</f>
        <v/>
      </c>
      <c r="S219" s="82" t="str">
        <f>IF($D$2&lt;&gt;"DVSTRS","",SUMPRODUCT(('Synthèse pointages'!$A$1:$A$29774&gt;=$D$9)*('Synthèse pointages'!$A$1:$A$29774&lt;=$D$23)*('Synthèse pointages'!$B$1:$B$29774=S$237)*('Synthèse pointages'!$C$1:$C$29774=$D219)*('Synthèse pointages'!$K$1:$K$29774)))</f>
        <v/>
      </c>
      <c r="T219" s="82" t="str">
        <f>IF($D$2&lt;&gt;"DVSTRS","",SUMPRODUCT(('Synthèse pointages'!$A$1:$A$29774&gt;=$D$9)*('Synthèse pointages'!$A$1:$A$29774&lt;=$D$23)*('Synthèse pointages'!$B$1:$B$29774=T$237)*('Synthèse pointages'!$C$1:$C$29774=$D219)*('Synthèse pointages'!$K$1:$K$29774)))</f>
        <v/>
      </c>
      <c r="U219" s="82" t="str">
        <f>IF($D$2&lt;&gt;"DVSTRS","",SUMPRODUCT(('Synthèse pointages'!$A$1:$A$29774&gt;=$D$9)*('Synthèse pointages'!$A$1:$A$29774&lt;=$D$23)*('Synthèse pointages'!$B$1:$B$29774=U$237)*('Synthèse pointages'!$C$1:$C$29774=$D219)*('Synthèse pointages'!$K$1:$K$29774)))</f>
        <v/>
      </c>
      <c r="V219" s="82" t="str">
        <f>IF($D$2&lt;&gt;"DVSTRS","",SUMPRODUCT(('Synthèse pointages'!$A$1:$A$29774&gt;=$D$9)*('Synthèse pointages'!$A$1:$A$29774&lt;=$D$23)*('Synthèse pointages'!$B$1:$B$29774=V$237)*('Synthèse pointages'!$C$1:$C$29774=$D219)*('Synthèse pointages'!$K$1:$K$29774)))</f>
        <v/>
      </c>
      <c r="W219" s="82" t="str">
        <f>IF($D$2&lt;&gt;"DVSTRS","",SUMPRODUCT(('Synthèse pointages'!$A$1:$A$29774&gt;=$D$9)*('Synthèse pointages'!$A$1:$A$29774&lt;=$D$23)*('Synthèse pointages'!$B$1:$B$29774=W$237)*('Synthèse pointages'!$C$1:$C$29774=$D219)*('Synthèse pointages'!$K$1:$K$29774)))</f>
        <v/>
      </c>
      <c r="X219" s="82" t="str">
        <f>IF($D$2&lt;&gt;"DVSTRS","",SUMPRODUCT(('Synthèse pointages'!$A$1:$A$29774&gt;=$D$9)*('Synthèse pointages'!$A$1:$A$29774&lt;=$D$23)*('Synthèse pointages'!$B$1:$B$29774=X$237)*('Synthèse pointages'!$C$1:$C$29774=$D219)*('Synthèse pointages'!$K$1:$K$29774)))</f>
        <v/>
      </c>
      <c r="Y219" s="82" t="str">
        <f>IF($D$2&lt;&gt;"DVSTRS","",SUMPRODUCT(('Synthèse pointages'!$A$1:$A$29774&gt;=$D$9)*('Synthèse pointages'!$A$1:$A$29774&lt;=$D$23)*('Synthèse pointages'!$B$1:$B$29774=Y$237)*('Synthèse pointages'!$C$1:$C$29774=$D219)*('Synthèse pointages'!$K$1:$K$29774)))</f>
        <v/>
      </c>
      <c r="Z219" s="82" t="str">
        <f>IF($D$2&lt;&gt;"DVSTRS","",SUMPRODUCT(('Synthèse pointages'!$A$1:$A$29774&gt;=$D$9)*('Synthèse pointages'!$A$1:$A$29774&lt;=$D$23)*('Synthèse pointages'!$B$1:$B$29774=Z$237)*('Synthèse pointages'!$C$1:$C$29774=$D219)*('Synthèse pointages'!$K$1:$K$29774)))</f>
        <v/>
      </c>
      <c r="AA219" s="83" t="str">
        <f>IF($D$2&lt;&gt;"DVSTRS","",SUMPRODUCT(('Synthèse pointages'!$A$1:$A$29774&gt;=$D$9)*('Synthèse pointages'!$A$1:$A$29774&lt;=$D$23)*('Synthèse pointages'!$B$1:$B$29774=AA$237)*('Synthèse pointages'!$C$1:$C$29774=$D219)*('Synthèse pointages'!$K$1:$K$29774)))</f>
        <v/>
      </c>
      <c r="AB219" s="63"/>
    </row>
    <row r="220" spans="2:28" hidden="1" outlineLevel="1" x14ac:dyDescent="0.3">
      <c r="B220" s="58"/>
      <c r="C220" s="84" t="s">
        <v>10</v>
      </c>
      <c r="D220" s="85" t="s">
        <v>90</v>
      </c>
      <c r="E220" s="80" t="e">
        <f t="array" ref="E220">SUMPRODUCT(('Synthèse pointages'!$A$1:$A$29774&gt;=$D$9)*('Synthèse pointages'!$A$1:$A$29774&lt;=$D$23)*('Synthèse pointages'!$C$1:$C$29774=$D220)*('Synthèse pointages'!$K$1:$K$29774))</f>
        <v>#VALUE!</v>
      </c>
      <c r="F220" s="62"/>
      <c r="G220" s="81" t="str">
        <f>IF($D$2&lt;&gt;"DVSTRS","",SUMPRODUCT(('Synthèse pointages'!$A$1:$A$29774&gt;=$D$9)*('Synthèse pointages'!$A$1:$A$29774&lt;=$D$23)*('Synthèse pointages'!$B$1:$B$29774=G$237)*('Synthèse pointages'!$C$1:$C$29774=$D220)*('Synthèse pointages'!$K$1:$K$29774)))</f>
        <v/>
      </c>
      <c r="H220" s="82" t="str">
        <f>IF($D$2&lt;&gt;"DVSTRS","",SUMPRODUCT(('Synthèse pointages'!$A$1:$A$29774&gt;=$D$9)*('Synthèse pointages'!$A$1:$A$29774&lt;=$D$23)*('Synthèse pointages'!$B$1:$B$29774=H$237)*('Synthèse pointages'!$C$1:$C$29774=$D220)*('Synthèse pointages'!$K$1:$K$29774)))</f>
        <v/>
      </c>
      <c r="I220" s="82" t="str">
        <f>IF($D$2&lt;&gt;"DVSTRS","",SUMPRODUCT(('Synthèse pointages'!$A$1:$A$29774&gt;=$D$9)*('Synthèse pointages'!$A$1:$A$29774&lt;=$D$23)*('Synthèse pointages'!$B$1:$B$29774=I$237)*('Synthèse pointages'!$C$1:$C$29774=$D220)*('Synthèse pointages'!$K$1:$K$29774)))</f>
        <v/>
      </c>
      <c r="J220" s="82" t="str">
        <f>IF($D$2&lt;&gt;"DVSTRS","",SUMPRODUCT(('Synthèse pointages'!$A$1:$A$29774&gt;=$D$9)*('Synthèse pointages'!$A$1:$A$29774&lt;=$D$23)*('Synthèse pointages'!$B$1:$B$29774=J$237)*('Synthèse pointages'!$C$1:$C$29774=$D220)*('Synthèse pointages'!$K$1:$K$29774)))</f>
        <v/>
      </c>
      <c r="K220" s="82" t="str">
        <f>IF($D$2&lt;&gt;"DVSTRS","",SUMPRODUCT(('Synthèse pointages'!$A$1:$A$29774&gt;=$D$9)*('Synthèse pointages'!$A$1:$A$29774&lt;=$D$23)*('Synthèse pointages'!$B$1:$B$29774=K$237)*('Synthèse pointages'!$C$1:$C$29774=$D220)*('Synthèse pointages'!$K$1:$K$29774)))</f>
        <v/>
      </c>
      <c r="L220" s="82" t="str">
        <f>IF($D$2&lt;&gt;"DVSTRS","",SUMPRODUCT(('Synthèse pointages'!$A$1:$A$29774&gt;=$D$9)*('Synthèse pointages'!$A$1:$A$29774&lt;=$D$23)*('Synthèse pointages'!$B$1:$B$29774=L$237)*('Synthèse pointages'!$C$1:$C$29774=$D220)*('Synthèse pointages'!$K$1:$K$29774)))</f>
        <v/>
      </c>
      <c r="M220" s="82" t="str">
        <f>IF($D$2&lt;&gt;"DVSTRS","",SUMPRODUCT(('Synthèse pointages'!$A$1:$A$29774&gt;=$D$9)*('Synthèse pointages'!$A$1:$A$29774&lt;=$D$23)*('Synthèse pointages'!$B$1:$B$29774=M$237)*('Synthèse pointages'!$C$1:$C$29774=$D220)*('Synthèse pointages'!$K$1:$K$29774)))</f>
        <v/>
      </c>
      <c r="N220" s="82" t="str">
        <f>IF($D$2&lt;&gt;"DVSTRS","",SUMPRODUCT(('Synthèse pointages'!$A$1:$A$29774&gt;=$D$9)*('Synthèse pointages'!$A$1:$A$29774&lt;=$D$23)*('Synthèse pointages'!$B$1:$B$29774=N$237)*('Synthèse pointages'!$C$1:$C$29774=$D220)*('Synthèse pointages'!$K$1:$K$29774)))</f>
        <v/>
      </c>
      <c r="O220" s="82" t="str">
        <f>IF($D$2&lt;&gt;"DVSTRS","",SUMPRODUCT(('Synthèse pointages'!$A$1:$A$29774&gt;=$D$9)*('Synthèse pointages'!$A$1:$A$29774&lt;=$D$23)*('Synthèse pointages'!$B$1:$B$29774=O$237)*('Synthèse pointages'!$C$1:$C$29774=$D220)*('Synthèse pointages'!$K$1:$K$29774)))</f>
        <v/>
      </c>
      <c r="P220" s="82" t="str">
        <f>IF($D$2&lt;&gt;"DVSTRS","",SUMPRODUCT(('Synthèse pointages'!$A$1:$A$29774&gt;=$D$9)*('Synthèse pointages'!$A$1:$A$29774&lt;=$D$23)*('Synthèse pointages'!$B$1:$B$29774=P$237)*('Synthèse pointages'!$C$1:$C$29774=$D220)*('Synthèse pointages'!$K$1:$K$29774)))</f>
        <v/>
      </c>
      <c r="Q220" s="82" t="str">
        <f>IF($D$2&lt;&gt;"DVSTRS","",SUMPRODUCT(('Synthèse pointages'!$A$1:$A$29774&gt;=$D$9)*('Synthèse pointages'!$A$1:$A$29774&lt;=$D$23)*('Synthèse pointages'!$B$1:$B$29774=Q$237)*('Synthèse pointages'!$C$1:$C$29774=$D220)*('Synthèse pointages'!$K$1:$K$29774)))</f>
        <v/>
      </c>
      <c r="R220" s="82" t="str">
        <f>IF($D$2&lt;&gt;"DVSTRS","",SUMPRODUCT(('Synthèse pointages'!$A$1:$A$29774&gt;=$D$9)*('Synthèse pointages'!$A$1:$A$29774&lt;=$D$23)*('Synthèse pointages'!$B$1:$B$29774=R$237)*('Synthèse pointages'!$C$1:$C$29774=$D220)*('Synthèse pointages'!$K$1:$K$29774)))</f>
        <v/>
      </c>
      <c r="S220" s="82" t="str">
        <f>IF($D$2&lt;&gt;"DVSTRS","",SUMPRODUCT(('Synthèse pointages'!$A$1:$A$29774&gt;=$D$9)*('Synthèse pointages'!$A$1:$A$29774&lt;=$D$23)*('Synthèse pointages'!$B$1:$B$29774=S$237)*('Synthèse pointages'!$C$1:$C$29774=$D220)*('Synthèse pointages'!$K$1:$K$29774)))</f>
        <v/>
      </c>
      <c r="T220" s="82" t="str">
        <f>IF($D$2&lt;&gt;"DVSTRS","",SUMPRODUCT(('Synthèse pointages'!$A$1:$A$29774&gt;=$D$9)*('Synthèse pointages'!$A$1:$A$29774&lt;=$D$23)*('Synthèse pointages'!$B$1:$B$29774=T$237)*('Synthèse pointages'!$C$1:$C$29774=$D220)*('Synthèse pointages'!$K$1:$K$29774)))</f>
        <v/>
      </c>
      <c r="U220" s="82" t="str">
        <f>IF($D$2&lt;&gt;"DVSTRS","",SUMPRODUCT(('Synthèse pointages'!$A$1:$A$29774&gt;=$D$9)*('Synthèse pointages'!$A$1:$A$29774&lt;=$D$23)*('Synthèse pointages'!$B$1:$B$29774=U$237)*('Synthèse pointages'!$C$1:$C$29774=$D220)*('Synthèse pointages'!$K$1:$K$29774)))</f>
        <v/>
      </c>
      <c r="V220" s="82" t="str">
        <f>IF($D$2&lt;&gt;"DVSTRS","",SUMPRODUCT(('Synthèse pointages'!$A$1:$A$29774&gt;=$D$9)*('Synthèse pointages'!$A$1:$A$29774&lt;=$D$23)*('Synthèse pointages'!$B$1:$B$29774=V$237)*('Synthèse pointages'!$C$1:$C$29774=$D220)*('Synthèse pointages'!$K$1:$K$29774)))</f>
        <v/>
      </c>
      <c r="W220" s="82" t="str">
        <f>IF($D$2&lt;&gt;"DVSTRS","",SUMPRODUCT(('Synthèse pointages'!$A$1:$A$29774&gt;=$D$9)*('Synthèse pointages'!$A$1:$A$29774&lt;=$D$23)*('Synthèse pointages'!$B$1:$B$29774=W$237)*('Synthèse pointages'!$C$1:$C$29774=$D220)*('Synthèse pointages'!$K$1:$K$29774)))</f>
        <v/>
      </c>
      <c r="X220" s="82" t="str">
        <f>IF($D$2&lt;&gt;"DVSTRS","",SUMPRODUCT(('Synthèse pointages'!$A$1:$A$29774&gt;=$D$9)*('Synthèse pointages'!$A$1:$A$29774&lt;=$D$23)*('Synthèse pointages'!$B$1:$B$29774=X$237)*('Synthèse pointages'!$C$1:$C$29774=$D220)*('Synthèse pointages'!$K$1:$K$29774)))</f>
        <v/>
      </c>
      <c r="Y220" s="82" t="str">
        <f>IF($D$2&lt;&gt;"DVSTRS","",SUMPRODUCT(('Synthèse pointages'!$A$1:$A$29774&gt;=$D$9)*('Synthèse pointages'!$A$1:$A$29774&lt;=$D$23)*('Synthèse pointages'!$B$1:$B$29774=Y$237)*('Synthèse pointages'!$C$1:$C$29774=$D220)*('Synthèse pointages'!$K$1:$K$29774)))</f>
        <v/>
      </c>
      <c r="Z220" s="82" t="str">
        <f>IF($D$2&lt;&gt;"DVSTRS","",SUMPRODUCT(('Synthèse pointages'!$A$1:$A$29774&gt;=$D$9)*('Synthèse pointages'!$A$1:$A$29774&lt;=$D$23)*('Synthèse pointages'!$B$1:$B$29774=Z$237)*('Synthèse pointages'!$C$1:$C$29774=$D220)*('Synthèse pointages'!$K$1:$K$29774)))</f>
        <v/>
      </c>
      <c r="AA220" s="83" t="str">
        <f>IF($D$2&lt;&gt;"DVSTRS","",SUMPRODUCT(('Synthèse pointages'!$A$1:$A$29774&gt;=$D$9)*('Synthèse pointages'!$A$1:$A$29774&lt;=$D$23)*('Synthèse pointages'!$B$1:$B$29774=AA$237)*('Synthèse pointages'!$C$1:$C$29774=$D220)*('Synthèse pointages'!$K$1:$K$29774)))</f>
        <v/>
      </c>
      <c r="AB220" s="63"/>
    </row>
    <row r="221" spans="2:28" hidden="1" outlineLevel="1" x14ac:dyDescent="0.3">
      <c r="B221" s="58"/>
      <c r="C221" s="33" t="s">
        <v>23</v>
      </c>
      <c r="D221" s="34" t="s">
        <v>91</v>
      </c>
      <c r="E221" s="16" t="e">
        <f t="array" ref="E221">SUMPRODUCT(('Synthèse pointages'!$A$1:$A$29774&gt;=$D$9)*('Synthèse pointages'!$A$1:$A$29774&lt;=$D$23)*('Synthèse pointages'!$C$1:$C$29774=$D221)*('Synthèse pointages'!$K$1:$K$29774))</f>
        <v>#VALUE!</v>
      </c>
      <c r="F221" s="62"/>
      <c r="G221" s="21" t="str">
        <f>IF($D$2&lt;&gt;"DVSTRS","",SUMPRODUCT(('Synthèse pointages'!$A$1:$A$29774&gt;=$D$9)*('Synthèse pointages'!$A$1:$A$29774&lt;=$D$23)*('Synthèse pointages'!$B$1:$B$29774=G$237)*('Synthèse pointages'!$C$1:$C$29774=$D221)*('Synthèse pointages'!$K$1:$K$29774)))</f>
        <v/>
      </c>
      <c r="H221" s="2" t="str">
        <f>IF($D$2&lt;&gt;"DVSTRS","",SUMPRODUCT(('Synthèse pointages'!$A$1:$A$29774&gt;=$D$9)*('Synthèse pointages'!$A$1:$A$29774&lt;=$D$23)*('Synthèse pointages'!$B$1:$B$29774=H$237)*('Synthèse pointages'!$C$1:$C$29774=$D221)*('Synthèse pointages'!$K$1:$K$29774)))</f>
        <v/>
      </c>
      <c r="I221" s="2" t="str">
        <f>IF($D$2&lt;&gt;"DVSTRS","",SUMPRODUCT(('Synthèse pointages'!$A$1:$A$29774&gt;=$D$9)*('Synthèse pointages'!$A$1:$A$29774&lt;=$D$23)*('Synthèse pointages'!$B$1:$B$29774=I$237)*('Synthèse pointages'!$C$1:$C$29774=$D221)*('Synthèse pointages'!$K$1:$K$29774)))</f>
        <v/>
      </c>
      <c r="J221" s="2" t="str">
        <f>IF($D$2&lt;&gt;"DVSTRS","",SUMPRODUCT(('Synthèse pointages'!$A$1:$A$29774&gt;=$D$9)*('Synthèse pointages'!$A$1:$A$29774&lt;=$D$23)*('Synthèse pointages'!$B$1:$B$29774=J$237)*('Synthèse pointages'!$C$1:$C$29774=$D221)*('Synthèse pointages'!$K$1:$K$29774)))</f>
        <v/>
      </c>
      <c r="K221" s="2" t="str">
        <f>IF($D$2&lt;&gt;"DVSTRS","",SUMPRODUCT(('Synthèse pointages'!$A$1:$A$29774&gt;=$D$9)*('Synthèse pointages'!$A$1:$A$29774&lt;=$D$23)*('Synthèse pointages'!$B$1:$B$29774=K$237)*('Synthèse pointages'!$C$1:$C$29774=$D221)*('Synthèse pointages'!$K$1:$K$29774)))</f>
        <v/>
      </c>
      <c r="L221" s="2" t="str">
        <f>IF($D$2&lt;&gt;"DVSTRS","",SUMPRODUCT(('Synthèse pointages'!$A$1:$A$29774&gt;=$D$9)*('Synthèse pointages'!$A$1:$A$29774&lt;=$D$23)*('Synthèse pointages'!$B$1:$B$29774=L$237)*('Synthèse pointages'!$C$1:$C$29774=$D221)*('Synthèse pointages'!$K$1:$K$29774)))</f>
        <v/>
      </c>
      <c r="M221" s="2" t="str">
        <f>IF($D$2&lt;&gt;"DVSTRS","",SUMPRODUCT(('Synthèse pointages'!$A$1:$A$29774&gt;=$D$9)*('Synthèse pointages'!$A$1:$A$29774&lt;=$D$23)*('Synthèse pointages'!$B$1:$B$29774=M$237)*('Synthèse pointages'!$C$1:$C$29774=$D221)*('Synthèse pointages'!$K$1:$K$29774)))</f>
        <v/>
      </c>
      <c r="N221" s="2" t="str">
        <f>IF($D$2&lt;&gt;"DVSTRS","",SUMPRODUCT(('Synthèse pointages'!$A$1:$A$29774&gt;=$D$9)*('Synthèse pointages'!$A$1:$A$29774&lt;=$D$23)*('Synthèse pointages'!$B$1:$B$29774=N$237)*('Synthèse pointages'!$C$1:$C$29774=$D221)*('Synthèse pointages'!$K$1:$K$29774)))</f>
        <v/>
      </c>
      <c r="O221" s="2" t="str">
        <f>IF($D$2&lt;&gt;"DVSTRS","",SUMPRODUCT(('Synthèse pointages'!$A$1:$A$29774&gt;=$D$9)*('Synthèse pointages'!$A$1:$A$29774&lt;=$D$23)*('Synthèse pointages'!$B$1:$B$29774=O$237)*('Synthèse pointages'!$C$1:$C$29774=$D221)*('Synthèse pointages'!$K$1:$K$29774)))</f>
        <v/>
      </c>
      <c r="P221" s="2" t="str">
        <f>IF($D$2&lt;&gt;"DVSTRS","",SUMPRODUCT(('Synthèse pointages'!$A$1:$A$29774&gt;=$D$9)*('Synthèse pointages'!$A$1:$A$29774&lt;=$D$23)*('Synthèse pointages'!$B$1:$B$29774=P$237)*('Synthèse pointages'!$C$1:$C$29774=$D221)*('Synthèse pointages'!$K$1:$K$29774)))</f>
        <v/>
      </c>
      <c r="Q221" s="2" t="str">
        <f>IF($D$2&lt;&gt;"DVSTRS","",SUMPRODUCT(('Synthèse pointages'!$A$1:$A$29774&gt;=$D$9)*('Synthèse pointages'!$A$1:$A$29774&lt;=$D$23)*('Synthèse pointages'!$B$1:$B$29774=Q$237)*('Synthèse pointages'!$C$1:$C$29774=$D221)*('Synthèse pointages'!$K$1:$K$29774)))</f>
        <v/>
      </c>
      <c r="R221" s="2" t="str">
        <f>IF($D$2&lt;&gt;"DVSTRS","",SUMPRODUCT(('Synthèse pointages'!$A$1:$A$29774&gt;=$D$9)*('Synthèse pointages'!$A$1:$A$29774&lt;=$D$23)*('Synthèse pointages'!$B$1:$B$29774=R$237)*('Synthèse pointages'!$C$1:$C$29774=$D221)*('Synthèse pointages'!$K$1:$K$29774)))</f>
        <v/>
      </c>
      <c r="S221" s="2" t="str">
        <f>IF($D$2&lt;&gt;"DVSTRS","",SUMPRODUCT(('Synthèse pointages'!$A$1:$A$29774&gt;=$D$9)*('Synthèse pointages'!$A$1:$A$29774&lt;=$D$23)*('Synthèse pointages'!$B$1:$B$29774=S$237)*('Synthèse pointages'!$C$1:$C$29774=$D221)*('Synthèse pointages'!$K$1:$K$29774)))</f>
        <v/>
      </c>
      <c r="T221" s="2" t="str">
        <f>IF($D$2&lt;&gt;"DVSTRS","",SUMPRODUCT(('Synthèse pointages'!$A$1:$A$29774&gt;=$D$9)*('Synthèse pointages'!$A$1:$A$29774&lt;=$D$23)*('Synthèse pointages'!$B$1:$B$29774=T$237)*('Synthèse pointages'!$C$1:$C$29774=$D221)*('Synthèse pointages'!$K$1:$K$29774)))</f>
        <v/>
      </c>
      <c r="U221" s="2" t="str">
        <f>IF($D$2&lt;&gt;"DVSTRS","",SUMPRODUCT(('Synthèse pointages'!$A$1:$A$29774&gt;=$D$9)*('Synthèse pointages'!$A$1:$A$29774&lt;=$D$23)*('Synthèse pointages'!$B$1:$B$29774=U$237)*('Synthèse pointages'!$C$1:$C$29774=$D221)*('Synthèse pointages'!$K$1:$K$29774)))</f>
        <v/>
      </c>
      <c r="V221" s="2" t="str">
        <f>IF($D$2&lt;&gt;"DVSTRS","",SUMPRODUCT(('Synthèse pointages'!$A$1:$A$29774&gt;=$D$9)*('Synthèse pointages'!$A$1:$A$29774&lt;=$D$23)*('Synthèse pointages'!$B$1:$B$29774=V$237)*('Synthèse pointages'!$C$1:$C$29774=$D221)*('Synthèse pointages'!$K$1:$K$29774)))</f>
        <v/>
      </c>
      <c r="W221" s="2" t="str">
        <f>IF($D$2&lt;&gt;"DVSTRS","",SUMPRODUCT(('Synthèse pointages'!$A$1:$A$29774&gt;=$D$9)*('Synthèse pointages'!$A$1:$A$29774&lt;=$D$23)*('Synthèse pointages'!$B$1:$B$29774=W$237)*('Synthèse pointages'!$C$1:$C$29774=$D221)*('Synthèse pointages'!$K$1:$K$29774)))</f>
        <v/>
      </c>
      <c r="X221" s="2" t="str">
        <f>IF($D$2&lt;&gt;"DVSTRS","",SUMPRODUCT(('Synthèse pointages'!$A$1:$A$29774&gt;=$D$9)*('Synthèse pointages'!$A$1:$A$29774&lt;=$D$23)*('Synthèse pointages'!$B$1:$B$29774=X$237)*('Synthèse pointages'!$C$1:$C$29774=$D221)*('Synthèse pointages'!$K$1:$K$29774)))</f>
        <v/>
      </c>
      <c r="Y221" s="2" t="str">
        <f>IF($D$2&lt;&gt;"DVSTRS","",SUMPRODUCT(('Synthèse pointages'!$A$1:$A$29774&gt;=$D$9)*('Synthèse pointages'!$A$1:$A$29774&lt;=$D$23)*('Synthèse pointages'!$B$1:$B$29774=Y$237)*('Synthèse pointages'!$C$1:$C$29774=$D221)*('Synthèse pointages'!$K$1:$K$29774)))</f>
        <v/>
      </c>
      <c r="Z221" s="2" t="str">
        <f>IF($D$2&lt;&gt;"DVSTRS","",SUMPRODUCT(('Synthèse pointages'!$A$1:$A$29774&gt;=$D$9)*('Synthèse pointages'!$A$1:$A$29774&lt;=$D$23)*('Synthèse pointages'!$B$1:$B$29774=Z$237)*('Synthèse pointages'!$C$1:$C$29774=$D221)*('Synthèse pointages'!$K$1:$K$29774)))</f>
        <v/>
      </c>
      <c r="AA221" s="9" t="str">
        <f>IF($D$2&lt;&gt;"DVSTRS","",SUMPRODUCT(('Synthèse pointages'!$A$1:$A$29774&gt;=$D$9)*('Synthèse pointages'!$A$1:$A$29774&lt;=$D$23)*('Synthèse pointages'!$B$1:$B$29774=AA$237)*('Synthèse pointages'!$C$1:$C$29774=$D221)*('Synthèse pointages'!$K$1:$K$29774)))</f>
        <v/>
      </c>
      <c r="AB221" s="63"/>
    </row>
    <row r="222" spans="2:28" hidden="1" outlineLevel="1" x14ac:dyDescent="0.3">
      <c r="B222" s="58"/>
      <c r="C222" s="84" t="s">
        <v>24</v>
      </c>
      <c r="D222" s="85" t="s">
        <v>92</v>
      </c>
      <c r="E222" s="80" t="e">
        <f t="array" ref="E222">SUMPRODUCT(('Synthèse pointages'!$A$1:$A$29774&gt;=$D$9)*('Synthèse pointages'!$A$1:$A$29774&lt;=$D$23)*('Synthèse pointages'!$C$1:$C$29774=$D222)*('Synthèse pointages'!$K$1:$K$29774))</f>
        <v>#VALUE!</v>
      </c>
      <c r="F222" s="62"/>
      <c r="G222" s="81" t="str">
        <f>IF($D$2&lt;&gt;"DVSTRS","",SUMPRODUCT(('Synthèse pointages'!$A$1:$A$29774&gt;=$D$9)*('Synthèse pointages'!$A$1:$A$29774&lt;=$D$23)*('Synthèse pointages'!$B$1:$B$29774=G$237)*('Synthèse pointages'!$C$1:$C$29774=$D222)*('Synthèse pointages'!$K$1:$K$29774)))</f>
        <v/>
      </c>
      <c r="H222" s="82" t="str">
        <f>IF($D$2&lt;&gt;"DVSTRS","",SUMPRODUCT(('Synthèse pointages'!$A$1:$A$29774&gt;=$D$9)*('Synthèse pointages'!$A$1:$A$29774&lt;=$D$23)*('Synthèse pointages'!$B$1:$B$29774=H$237)*('Synthèse pointages'!$C$1:$C$29774=$D222)*('Synthèse pointages'!$K$1:$K$29774)))</f>
        <v/>
      </c>
      <c r="I222" s="82" t="str">
        <f>IF($D$2&lt;&gt;"DVSTRS","",SUMPRODUCT(('Synthèse pointages'!$A$1:$A$29774&gt;=$D$9)*('Synthèse pointages'!$A$1:$A$29774&lt;=$D$23)*('Synthèse pointages'!$B$1:$B$29774=I$237)*('Synthèse pointages'!$C$1:$C$29774=$D222)*('Synthèse pointages'!$K$1:$K$29774)))</f>
        <v/>
      </c>
      <c r="J222" s="82" t="str">
        <f>IF($D$2&lt;&gt;"DVSTRS","",SUMPRODUCT(('Synthèse pointages'!$A$1:$A$29774&gt;=$D$9)*('Synthèse pointages'!$A$1:$A$29774&lt;=$D$23)*('Synthèse pointages'!$B$1:$B$29774=J$237)*('Synthèse pointages'!$C$1:$C$29774=$D222)*('Synthèse pointages'!$K$1:$K$29774)))</f>
        <v/>
      </c>
      <c r="K222" s="82" t="str">
        <f>IF($D$2&lt;&gt;"DVSTRS","",SUMPRODUCT(('Synthèse pointages'!$A$1:$A$29774&gt;=$D$9)*('Synthèse pointages'!$A$1:$A$29774&lt;=$D$23)*('Synthèse pointages'!$B$1:$B$29774=K$237)*('Synthèse pointages'!$C$1:$C$29774=$D222)*('Synthèse pointages'!$K$1:$K$29774)))</f>
        <v/>
      </c>
      <c r="L222" s="82" t="str">
        <f>IF($D$2&lt;&gt;"DVSTRS","",SUMPRODUCT(('Synthèse pointages'!$A$1:$A$29774&gt;=$D$9)*('Synthèse pointages'!$A$1:$A$29774&lt;=$D$23)*('Synthèse pointages'!$B$1:$B$29774=L$237)*('Synthèse pointages'!$C$1:$C$29774=$D222)*('Synthèse pointages'!$K$1:$K$29774)))</f>
        <v/>
      </c>
      <c r="M222" s="82" t="str">
        <f>IF($D$2&lt;&gt;"DVSTRS","",SUMPRODUCT(('Synthèse pointages'!$A$1:$A$29774&gt;=$D$9)*('Synthèse pointages'!$A$1:$A$29774&lt;=$D$23)*('Synthèse pointages'!$B$1:$B$29774=M$237)*('Synthèse pointages'!$C$1:$C$29774=$D222)*('Synthèse pointages'!$K$1:$K$29774)))</f>
        <v/>
      </c>
      <c r="N222" s="82" t="str">
        <f>IF($D$2&lt;&gt;"DVSTRS","",SUMPRODUCT(('Synthèse pointages'!$A$1:$A$29774&gt;=$D$9)*('Synthèse pointages'!$A$1:$A$29774&lt;=$D$23)*('Synthèse pointages'!$B$1:$B$29774=N$237)*('Synthèse pointages'!$C$1:$C$29774=$D222)*('Synthèse pointages'!$K$1:$K$29774)))</f>
        <v/>
      </c>
      <c r="O222" s="82" t="str">
        <f>IF($D$2&lt;&gt;"DVSTRS","",SUMPRODUCT(('Synthèse pointages'!$A$1:$A$29774&gt;=$D$9)*('Synthèse pointages'!$A$1:$A$29774&lt;=$D$23)*('Synthèse pointages'!$B$1:$B$29774=O$237)*('Synthèse pointages'!$C$1:$C$29774=$D222)*('Synthèse pointages'!$K$1:$K$29774)))</f>
        <v/>
      </c>
      <c r="P222" s="82" t="str">
        <f>IF($D$2&lt;&gt;"DVSTRS","",SUMPRODUCT(('Synthèse pointages'!$A$1:$A$29774&gt;=$D$9)*('Synthèse pointages'!$A$1:$A$29774&lt;=$D$23)*('Synthèse pointages'!$B$1:$B$29774=P$237)*('Synthèse pointages'!$C$1:$C$29774=$D222)*('Synthèse pointages'!$K$1:$K$29774)))</f>
        <v/>
      </c>
      <c r="Q222" s="82" t="str">
        <f>IF($D$2&lt;&gt;"DVSTRS","",SUMPRODUCT(('Synthèse pointages'!$A$1:$A$29774&gt;=$D$9)*('Synthèse pointages'!$A$1:$A$29774&lt;=$D$23)*('Synthèse pointages'!$B$1:$B$29774=Q$237)*('Synthèse pointages'!$C$1:$C$29774=$D222)*('Synthèse pointages'!$K$1:$K$29774)))</f>
        <v/>
      </c>
      <c r="R222" s="82" t="str">
        <f>IF($D$2&lt;&gt;"DVSTRS","",SUMPRODUCT(('Synthèse pointages'!$A$1:$A$29774&gt;=$D$9)*('Synthèse pointages'!$A$1:$A$29774&lt;=$D$23)*('Synthèse pointages'!$B$1:$B$29774=R$237)*('Synthèse pointages'!$C$1:$C$29774=$D222)*('Synthèse pointages'!$K$1:$K$29774)))</f>
        <v/>
      </c>
      <c r="S222" s="82" t="str">
        <f>IF($D$2&lt;&gt;"DVSTRS","",SUMPRODUCT(('Synthèse pointages'!$A$1:$A$29774&gt;=$D$9)*('Synthèse pointages'!$A$1:$A$29774&lt;=$D$23)*('Synthèse pointages'!$B$1:$B$29774=S$237)*('Synthèse pointages'!$C$1:$C$29774=$D222)*('Synthèse pointages'!$K$1:$K$29774)))</f>
        <v/>
      </c>
      <c r="T222" s="82" t="str">
        <f>IF($D$2&lt;&gt;"DVSTRS","",SUMPRODUCT(('Synthèse pointages'!$A$1:$A$29774&gt;=$D$9)*('Synthèse pointages'!$A$1:$A$29774&lt;=$D$23)*('Synthèse pointages'!$B$1:$B$29774=T$237)*('Synthèse pointages'!$C$1:$C$29774=$D222)*('Synthèse pointages'!$K$1:$K$29774)))</f>
        <v/>
      </c>
      <c r="U222" s="82" t="str">
        <f>IF($D$2&lt;&gt;"DVSTRS","",SUMPRODUCT(('Synthèse pointages'!$A$1:$A$29774&gt;=$D$9)*('Synthèse pointages'!$A$1:$A$29774&lt;=$D$23)*('Synthèse pointages'!$B$1:$B$29774=U$237)*('Synthèse pointages'!$C$1:$C$29774=$D222)*('Synthèse pointages'!$K$1:$K$29774)))</f>
        <v/>
      </c>
      <c r="V222" s="82" t="str">
        <f>IF($D$2&lt;&gt;"DVSTRS","",SUMPRODUCT(('Synthèse pointages'!$A$1:$A$29774&gt;=$D$9)*('Synthèse pointages'!$A$1:$A$29774&lt;=$D$23)*('Synthèse pointages'!$B$1:$B$29774=V$237)*('Synthèse pointages'!$C$1:$C$29774=$D222)*('Synthèse pointages'!$K$1:$K$29774)))</f>
        <v/>
      </c>
      <c r="W222" s="82" t="str">
        <f>IF($D$2&lt;&gt;"DVSTRS","",SUMPRODUCT(('Synthèse pointages'!$A$1:$A$29774&gt;=$D$9)*('Synthèse pointages'!$A$1:$A$29774&lt;=$D$23)*('Synthèse pointages'!$B$1:$B$29774=W$237)*('Synthèse pointages'!$C$1:$C$29774=$D222)*('Synthèse pointages'!$K$1:$K$29774)))</f>
        <v/>
      </c>
      <c r="X222" s="82" t="str">
        <f>IF($D$2&lt;&gt;"DVSTRS","",SUMPRODUCT(('Synthèse pointages'!$A$1:$A$29774&gt;=$D$9)*('Synthèse pointages'!$A$1:$A$29774&lt;=$D$23)*('Synthèse pointages'!$B$1:$B$29774=X$237)*('Synthèse pointages'!$C$1:$C$29774=$D222)*('Synthèse pointages'!$K$1:$K$29774)))</f>
        <v/>
      </c>
      <c r="Y222" s="82" t="str">
        <f>IF($D$2&lt;&gt;"DVSTRS","",SUMPRODUCT(('Synthèse pointages'!$A$1:$A$29774&gt;=$D$9)*('Synthèse pointages'!$A$1:$A$29774&lt;=$D$23)*('Synthèse pointages'!$B$1:$B$29774=Y$237)*('Synthèse pointages'!$C$1:$C$29774=$D222)*('Synthèse pointages'!$K$1:$K$29774)))</f>
        <v/>
      </c>
      <c r="Z222" s="82" t="str">
        <f>IF($D$2&lt;&gt;"DVSTRS","",SUMPRODUCT(('Synthèse pointages'!$A$1:$A$29774&gt;=$D$9)*('Synthèse pointages'!$A$1:$A$29774&lt;=$D$23)*('Synthèse pointages'!$B$1:$B$29774=Z$237)*('Synthèse pointages'!$C$1:$C$29774=$D222)*('Synthèse pointages'!$K$1:$K$29774)))</f>
        <v/>
      </c>
      <c r="AA222" s="83" t="str">
        <f>IF($D$2&lt;&gt;"DVSTRS","",SUMPRODUCT(('Synthèse pointages'!$A$1:$A$29774&gt;=$D$9)*('Synthèse pointages'!$A$1:$A$29774&lt;=$D$23)*('Synthèse pointages'!$B$1:$B$29774=AA$237)*('Synthèse pointages'!$C$1:$C$29774=$D222)*('Synthèse pointages'!$K$1:$K$29774)))</f>
        <v/>
      </c>
      <c r="AB222" s="63"/>
    </row>
    <row r="223" spans="2:28" ht="15" hidden="1" outlineLevel="1" thickBot="1" x14ac:dyDescent="0.35">
      <c r="B223" s="58"/>
      <c r="C223" s="86" t="s">
        <v>25</v>
      </c>
      <c r="D223" s="87" t="s">
        <v>93</v>
      </c>
      <c r="E223" s="88" t="e">
        <f t="array" ref="E223">SUMPRODUCT(('Synthèse pointages'!$A$1:$A$29774&gt;=$D$9)*('Synthèse pointages'!$A$1:$A$29774&lt;=$D$23)*('Synthèse pointages'!$C$1:$C$29774=$D223)*('Synthèse pointages'!$K$1:$K$29774))</f>
        <v>#VALUE!</v>
      </c>
      <c r="F223" s="62"/>
      <c r="G223" s="89" t="str">
        <f>IF($D$2&lt;&gt;"DVSTRS","",SUMPRODUCT(('Synthèse pointages'!$A$1:$A$29774&gt;=$D$9)*('Synthèse pointages'!$A$1:$A$29774&lt;=$D$23)*('Synthèse pointages'!$B$1:$B$29774=G$237)*('Synthèse pointages'!$C$1:$C$29774=$D223)*('Synthèse pointages'!$K$1:$K$29774)))</f>
        <v/>
      </c>
      <c r="H223" s="90" t="str">
        <f>IF($D$2&lt;&gt;"DVSTRS","",SUMPRODUCT(('Synthèse pointages'!$A$1:$A$29774&gt;=$D$9)*('Synthèse pointages'!$A$1:$A$29774&lt;=$D$23)*('Synthèse pointages'!$B$1:$B$29774=H$237)*('Synthèse pointages'!$C$1:$C$29774=$D223)*('Synthèse pointages'!$K$1:$K$29774)))</f>
        <v/>
      </c>
      <c r="I223" s="90" t="str">
        <f>IF($D$2&lt;&gt;"DVSTRS","",SUMPRODUCT(('Synthèse pointages'!$A$1:$A$29774&gt;=$D$9)*('Synthèse pointages'!$A$1:$A$29774&lt;=$D$23)*('Synthèse pointages'!$B$1:$B$29774=I$237)*('Synthèse pointages'!$C$1:$C$29774=$D223)*('Synthèse pointages'!$K$1:$K$29774)))</f>
        <v/>
      </c>
      <c r="J223" s="90" t="str">
        <f>IF($D$2&lt;&gt;"DVSTRS","",SUMPRODUCT(('Synthèse pointages'!$A$1:$A$29774&gt;=$D$9)*('Synthèse pointages'!$A$1:$A$29774&lt;=$D$23)*('Synthèse pointages'!$B$1:$B$29774=J$237)*('Synthèse pointages'!$C$1:$C$29774=$D223)*('Synthèse pointages'!$K$1:$K$29774)))</f>
        <v/>
      </c>
      <c r="K223" s="90" t="str">
        <f>IF($D$2&lt;&gt;"DVSTRS","",SUMPRODUCT(('Synthèse pointages'!$A$1:$A$29774&gt;=$D$9)*('Synthèse pointages'!$A$1:$A$29774&lt;=$D$23)*('Synthèse pointages'!$B$1:$B$29774=K$237)*('Synthèse pointages'!$C$1:$C$29774=$D223)*('Synthèse pointages'!$K$1:$K$29774)))</f>
        <v/>
      </c>
      <c r="L223" s="90" t="str">
        <f>IF($D$2&lt;&gt;"DVSTRS","",SUMPRODUCT(('Synthèse pointages'!$A$1:$A$29774&gt;=$D$9)*('Synthèse pointages'!$A$1:$A$29774&lt;=$D$23)*('Synthèse pointages'!$B$1:$B$29774=L$237)*('Synthèse pointages'!$C$1:$C$29774=$D223)*('Synthèse pointages'!$K$1:$K$29774)))</f>
        <v/>
      </c>
      <c r="M223" s="90" t="str">
        <f>IF($D$2&lt;&gt;"DVSTRS","",SUMPRODUCT(('Synthèse pointages'!$A$1:$A$29774&gt;=$D$9)*('Synthèse pointages'!$A$1:$A$29774&lt;=$D$23)*('Synthèse pointages'!$B$1:$B$29774=M$237)*('Synthèse pointages'!$C$1:$C$29774=$D223)*('Synthèse pointages'!$K$1:$K$29774)))</f>
        <v/>
      </c>
      <c r="N223" s="90" t="str">
        <f>IF($D$2&lt;&gt;"DVSTRS","",SUMPRODUCT(('Synthèse pointages'!$A$1:$A$29774&gt;=$D$9)*('Synthèse pointages'!$A$1:$A$29774&lt;=$D$23)*('Synthèse pointages'!$B$1:$B$29774=N$237)*('Synthèse pointages'!$C$1:$C$29774=$D223)*('Synthèse pointages'!$K$1:$K$29774)))</f>
        <v/>
      </c>
      <c r="O223" s="90" t="str">
        <f>IF($D$2&lt;&gt;"DVSTRS","",SUMPRODUCT(('Synthèse pointages'!$A$1:$A$29774&gt;=$D$9)*('Synthèse pointages'!$A$1:$A$29774&lt;=$D$23)*('Synthèse pointages'!$B$1:$B$29774=O$237)*('Synthèse pointages'!$C$1:$C$29774=$D223)*('Synthèse pointages'!$K$1:$K$29774)))</f>
        <v/>
      </c>
      <c r="P223" s="90" t="str">
        <f>IF($D$2&lt;&gt;"DVSTRS","",SUMPRODUCT(('Synthèse pointages'!$A$1:$A$29774&gt;=$D$9)*('Synthèse pointages'!$A$1:$A$29774&lt;=$D$23)*('Synthèse pointages'!$B$1:$B$29774=P$237)*('Synthèse pointages'!$C$1:$C$29774=$D223)*('Synthèse pointages'!$K$1:$K$29774)))</f>
        <v/>
      </c>
      <c r="Q223" s="90" t="str">
        <f>IF($D$2&lt;&gt;"DVSTRS","",SUMPRODUCT(('Synthèse pointages'!$A$1:$A$29774&gt;=$D$9)*('Synthèse pointages'!$A$1:$A$29774&lt;=$D$23)*('Synthèse pointages'!$B$1:$B$29774=Q$237)*('Synthèse pointages'!$C$1:$C$29774=$D223)*('Synthèse pointages'!$K$1:$K$29774)))</f>
        <v/>
      </c>
      <c r="R223" s="90" t="str">
        <f>IF($D$2&lt;&gt;"DVSTRS","",SUMPRODUCT(('Synthèse pointages'!$A$1:$A$29774&gt;=$D$9)*('Synthèse pointages'!$A$1:$A$29774&lt;=$D$23)*('Synthèse pointages'!$B$1:$B$29774=R$237)*('Synthèse pointages'!$C$1:$C$29774=$D223)*('Synthèse pointages'!$K$1:$K$29774)))</f>
        <v/>
      </c>
      <c r="S223" s="90" t="str">
        <f>IF($D$2&lt;&gt;"DVSTRS","",SUMPRODUCT(('Synthèse pointages'!$A$1:$A$29774&gt;=$D$9)*('Synthèse pointages'!$A$1:$A$29774&lt;=$D$23)*('Synthèse pointages'!$B$1:$B$29774=S$237)*('Synthèse pointages'!$C$1:$C$29774=$D223)*('Synthèse pointages'!$K$1:$K$29774)))</f>
        <v/>
      </c>
      <c r="T223" s="90" t="str">
        <f>IF($D$2&lt;&gt;"DVSTRS","",SUMPRODUCT(('Synthèse pointages'!$A$1:$A$29774&gt;=$D$9)*('Synthèse pointages'!$A$1:$A$29774&lt;=$D$23)*('Synthèse pointages'!$B$1:$B$29774=T$237)*('Synthèse pointages'!$C$1:$C$29774=$D223)*('Synthèse pointages'!$K$1:$K$29774)))</f>
        <v/>
      </c>
      <c r="U223" s="90" t="str">
        <f>IF($D$2&lt;&gt;"DVSTRS","",SUMPRODUCT(('Synthèse pointages'!$A$1:$A$29774&gt;=$D$9)*('Synthèse pointages'!$A$1:$A$29774&lt;=$D$23)*('Synthèse pointages'!$B$1:$B$29774=U$237)*('Synthèse pointages'!$C$1:$C$29774=$D223)*('Synthèse pointages'!$K$1:$K$29774)))</f>
        <v/>
      </c>
      <c r="V223" s="90" t="str">
        <f>IF($D$2&lt;&gt;"DVSTRS","",SUMPRODUCT(('Synthèse pointages'!$A$1:$A$29774&gt;=$D$9)*('Synthèse pointages'!$A$1:$A$29774&lt;=$D$23)*('Synthèse pointages'!$B$1:$B$29774=V$237)*('Synthèse pointages'!$C$1:$C$29774=$D223)*('Synthèse pointages'!$K$1:$K$29774)))</f>
        <v/>
      </c>
      <c r="W223" s="90" t="str">
        <f>IF($D$2&lt;&gt;"DVSTRS","",SUMPRODUCT(('Synthèse pointages'!$A$1:$A$29774&gt;=$D$9)*('Synthèse pointages'!$A$1:$A$29774&lt;=$D$23)*('Synthèse pointages'!$B$1:$B$29774=W$237)*('Synthèse pointages'!$C$1:$C$29774=$D223)*('Synthèse pointages'!$K$1:$K$29774)))</f>
        <v/>
      </c>
      <c r="X223" s="90" t="str">
        <f>IF($D$2&lt;&gt;"DVSTRS","",SUMPRODUCT(('Synthèse pointages'!$A$1:$A$29774&gt;=$D$9)*('Synthèse pointages'!$A$1:$A$29774&lt;=$D$23)*('Synthèse pointages'!$B$1:$B$29774=X$237)*('Synthèse pointages'!$C$1:$C$29774=$D223)*('Synthèse pointages'!$K$1:$K$29774)))</f>
        <v/>
      </c>
      <c r="Y223" s="90" t="str">
        <f>IF($D$2&lt;&gt;"DVSTRS","",SUMPRODUCT(('Synthèse pointages'!$A$1:$A$29774&gt;=$D$9)*('Synthèse pointages'!$A$1:$A$29774&lt;=$D$23)*('Synthèse pointages'!$B$1:$B$29774=Y$237)*('Synthèse pointages'!$C$1:$C$29774=$D223)*('Synthèse pointages'!$K$1:$K$29774)))</f>
        <v/>
      </c>
      <c r="Z223" s="90" t="str">
        <f>IF($D$2&lt;&gt;"DVSTRS","",SUMPRODUCT(('Synthèse pointages'!$A$1:$A$29774&gt;=$D$9)*('Synthèse pointages'!$A$1:$A$29774&lt;=$D$23)*('Synthèse pointages'!$B$1:$B$29774=Z$237)*('Synthèse pointages'!$C$1:$C$29774=$D223)*('Synthèse pointages'!$K$1:$K$29774)))</f>
        <v/>
      </c>
      <c r="AA223" s="91" t="str">
        <f>IF($D$2&lt;&gt;"DVSTRS","",SUMPRODUCT(('Synthèse pointages'!$A$1:$A$29774&gt;=$D$9)*('Synthèse pointages'!$A$1:$A$29774&lt;=$D$23)*('Synthèse pointages'!$B$1:$B$29774=AA$237)*('Synthèse pointages'!$C$1:$C$29774=$D223)*('Synthèse pointages'!$K$1:$K$29774)))</f>
        <v/>
      </c>
      <c r="AB223" s="63"/>
    </row>
    <row r="224" spans="2:28" ht="15" collapsed="1" thickBot="1" x14ac:dyDescent="0.35">
      <c r="B224" s="59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  <c r="AA224" s="60"/>
      <c r="AB224" s="61"/>
    </row>
    <row r="225" ht="15" thickTop="1" x14ac:dyDescent="0.3"/>
  </sheetData>
  <mergeCells count="20">
    <mergeCell ref="C142:D142"/>
    <mergeCell ref="C139:D139"/>
    <mergeCell ref="C141:D141"/>
    <mergeCell ref="C28:D28"/>
    <mergeCell ref="C26:D26"/>
    <mergeCell ref="C29:D29"/>
    <mergeCell ref="E103:E104"/>
    <mergeCell ref="C106:D106"/>
    <mergeCell ref="C108:D108"/>
    <mergeCell ref="C109:D109"/>
    <mergeCell ref="B3:AB3"/>
    <mergeCell ref="C9:C12"/>
    <mergeCell ref="D9:D12"/>
    <mergeCell ref="D13:D16"/>
    <mergeCell ref="C13:C16"/>
    <mergeCell ref="C73:D73"/>
    <mergeCell ref="C75:D75"/>
    <mergeCell ref="C76:D76"/>
    <mergeCell ref="E23:E24"/>
    <mergeCell ref="E70:E71"/>
  </mergeCells>
  <pageMargins left="0.31496062992125984" right="0.31496062992125984" top="0.35433070866141736" bottom="0.35433070866141736" header="0.31496062992125984" footer="0.31496062992125984"/>
  <pageSetup paperSize="8" scale="69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52951-30A6-4FFF-B961-231A16AC2A2C}">
  <sheetPr codeName="Feuil3"/>
  <dimension ref="A1:M64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4.4" x14ac:dyDescent="0.3"/>
  <cols>
    <col min="1" max="1" width="11.5546875" style="3"/>
    <col min="2" max="2" width="11.5546875" style="1"/>
    <col min="3" max="3" width="17.109375" style="1" customWidth="1"/>
    <col min="4" max="4" width="12.88671875" style="1" bestFit="1" customWidth="1"/>
    <col min="5" max="5" width="19.5546875" style="1" bestFit="1" customWidth="1"/>
    <col min="6" max="6" width="13.21875" style="1" bestFit="1" customWidth="1"/>
    <col min="7" max="9" width="11.5546875" style="1"/>
    <col min="10" max="10" width="33.44140625" style="1" customWidth="1"/>
    <col min="11" max="16384" width="11.5546875" style="1"/>
  </cols>
  <sheetData>
    <row r="1" spans="1:13" ht="28.8" x14ac:dyDescent="0.3">
      <c r="A1" s="111" t="s">
        <v>168</v>
      </c>
      <c r="B1" s="112" t="s">
        <v>169</v>
      </c>
      <c r="C1" s="112" t="s">
        <v>170</v>
      </c>
      <c r="D1" s="112" t="s">
        <v>171</v>
      </c>
      <c r="E1" s="112" t="s">
        <v>172</v>
      </c>
      <c r="F1" s="112" t="s">
        <v>173</v>
      </c>
      <c r="G1" s="112" t="s">
        <v>174</v>
      </c>
      <c r="H1" s="112" t="s">
        <v>175</v>
      </c>
      <c r="I1" s="112" t="s">
        <v>176</v>
      </c>
      <c r="J1" s="112" t="s">
        <v>177</v>
      </c>
      <c r="K1" s="112" t="s">
        <v>178</v>
      </c>
      <c r="L1" s="113" t="s">
        <v>179</v>
      </c>
      <c r="M1" s="113" t="s">
        <v>180</v>
      </c>
    </row>
    <row r="2" spans="1:13" x14ac:dyDescent="0.3">
      <c r="A2" s="3">
        <v>44277</v>
      </c>
      <c r="B2" s="1">
        <v>3000</v>
      </c>
      <c r="C2" s="1" t="s">
        <v>162</v>
      </c>
      <c r="D2" s="1" t="s">
        <v>163</v>
      </c>
      <c r="E2" s="1" t="s">
        <v>164</v>
      </c>
      <c r="F2" s="1">
        <v>700</v>
      </c>
      <c r="G2" s="1">
        <v>37</v>
      </c>
      <c r="I2" s="1">
        <v>1</v>
      </c>
      <c r="K2" s="1">
        <v>737</v>
      </c>
      <c r="L2" s="1">
        <v>700</v>
      </c>
      <c r="M2" s="1">
        <v>37</v>
      </c>
    </row>
    <row r="3" spans="1:13" x14ac:dyDescent="0.3">
      <c r="A3" s="3">
        <v>44440</v>
      </c>
      <c r="B3" s="1">
        <v>4000</v>
      </c>
      <c r="C3" s="1" t="s">
        <v>165</v>
      </c>
      <c r="D3" s="1" t="s">
        <v>166</v>
      </c>
      <c r="E3" s="1" t="s">
        <v>167</v>
      </c>
      <c r="F3" s="1">
        <v>600</v>
      </c>
      <c r="G3" s="1">
        <v>137</v>
      </c>
      <c r="I3" s="1">
        <v>1</v>
      </c>
      <c r="K3" s="1">
        <v>737</v>
      </c>
      <c r="L3" s="1">
        <v>600</v>
      </c>
      <c r="M3" s="1">
        <v>137</v>
      </c>
    </row>
    <row r="4" spans="1:13" x14ac:dyDescent="0.3">
      <c r="A4" s="3">
        <v>44585</v>
      </c>
      <c r="B4" s="1">
        <v>1000</v>
      </c>
      <c r="C4" s="1" t="s">
        <v>138</v>
      </c>
      <c r="D4" s="1" t="s">
        <v>139</v>
      </c>
      <c r="E4" s="1" t="s">
        <v>140</v>
      </c>
      <c r="F4" s="1">
        <v>100</v>
      </c>
      <c r="I4" s="1">
        <v>7</v>
      </c>
      <c r="K4" s="1">
        <v>700</v>
      </c>
      <c r="L4" s="1">
        <v>700</v>
      </c>
      <c r="M4" s="1">
        <v>0</v>
      </c>
    </row>
    <row r="5" spans="1:13" x14ac:dyDescent="0.3">
      <c r="A5" s="3">
        <v>44585</v>
      </c>
      <c r="B5" s="1">
        <v>1000</v>
      </c>
      <c r="C5" s="1" t="s">
        <v>136</v>
      </c>
      <c r="D5" s="1" t="s">
        <v>135</v>
      </c>
      <c r="E5" s="1" t="s">
        <v>136</v>
      </c>
      <c r="I5" s="1">
        <v>37</v>
      </c>
      <c r="K5" s="1">
        <v>37</v>
      </c>
      <c r="L5" s="1">
        <v>0</v>
      </c>
      <c r="M5" s="1">
        <v>0</v>
      </c>
    </row>
    <row r="6" spans="1:13" x14ac:dyDescent="0.3">
      <c r="A6" s="3">
        <v>44585</v>
      </c>
      <c r="B6" s="1">
        <v>4000</v>
      </c>
      <c r="C6" s="1" t="s">
        <v>141</v>
      </c>
      <c r="D6" s="1" t="s">
        <v>137</v>
      </c>
      <c r="E6" s="1" t="s">
        <v>142</v>
      </c>
      <c r="F6" s="1">
        <v>100</v>
      </c>
      <c r="I6" s="1">
        <v>7</v>
      </c>
      <c r="K6" s="1">
        <v>700</v>
      </c>
      <c r="L6" s="1">
        <v>700</v>
      </c>
      <c r="M6" s="1">
        <v>0</v>
      </c>
    </row>
    <row r="7" spans="1:13" x14ac:dyDescent="0.3">
      <c r="A7" s="3">
        <v>44585</v>
      </c>
      <c r="B7" s="1">
        <v>4000</v>
      </c>
      <c r="C7" s="1" t="s">
        <v>139</v>
      </c>
      <c r="D7" s="1" t="s">
        <v>140</v>
      </c>
      <c r="E7" s="1" t="s">
        <v>143</v>
      </c>
      <c r="I7" s="1">
        <v>37</v>
      </c>
      <c r="K7" s="1">
        <v>37</v>
      </c>
      <c r="L7" s="1">
        <v>0</v>
      </c>
      <c r="M7" s="1">
        <v>0</v>
      </c>
    </row>
    <row r="8" spans="1:13" x14ac:dyDescent="0.3">
      <c r="A8" s="3">
        <v>44585</v>
      </c>
      <c r="B8" s="1">
        <v>3000</v>
      </c>
      <c r="C8" s="1" t="s">
        <v>144</v>
      </c>
      <c r="D8" s="1" t="s">
        <v>145</v>
      </c>
      <c r="E8" s="1" t="s">
        <v>135</v>
      </c>
      <c r="I8" s="1">
        <v>737</v>
      </c>
      <c r="K8" s="1">
        <v>737</v>
      </c>
      <c r="L8" s="1">
        <v>0</v>
      </c>
      <c r="M8" s="1">
        <v>0</v>
      </c>
    </row>
    <row r="9" spans="1:13" x14ac:dyDescent="0.3">
      <c r="A9" s="3">
        <v>44585</v>
      </c>
      <c r="B9" s="1">
        <v>5000</v>
      </c>
      <c r="C9" s="1" t="s">
        <v>144</v>
      </c>
      <c r="D9" s="1" t="s">
        <v>145</v>
      </c>
      <c r="E9" s="1" t="s">
        <v>146</v>
      </c>
      <c r="F9" s="1">
        <v>100</v>
      </c>
      <c r="I9" s="1">
        <v>7</v>
      </c>
      <c r="K9" s="1">
        <v>700</v>
      </c>
      <c r="L9" s="1">
        <v>700</v>
      </c>
      <c r="M9" s="1">
        <v>0</v>
      </c>
    </row>
    <row r="10" spans="1:13" x14ac:dyDescent="0.3">
      <c r="A10" s="3">
        <v>44585</v>
      </c>
      <c r="B10" s="1">
        <v>5000</v>
      </c>
      <c r="C10" s="1" t="s">
        <v>147</v>
      </c>
      <c r="D10" s="1" t="s">
        <v>148</v>
      </c>
      <c r="E10" s="1" t="s">
        <v>149</v>
      </c>
      <c r="I10" s="1">
        <v>37</v>
      </c>
      <c r="K10" s="1">
        <v>37</v>
      </c>
      <c r="L10" s="1">
        <v>0</v>
      </c>
      <c r="M10" s="1">
        <v>0</v>
      </c>
    </row>
    <row r="11" spans="1:13" x14ac:dyDescent="0.3">
      <c r="A11" s="3">
        <v>44585</v>
      </c>
      <c r="B11" s="1">
        <v>6000</v>
      </c>
      <c r="C11" s="1" t="s">
        <v>150</v>
      </c>
      <c r="D11" s="1" t="s">
        <v>151</v>
      </c>
      <c r="E11" s="1" t="s">
        <v>140</v>
      </c>
      <c r="F11" s="1">
        <v>100</v>
      </c>
      <c r="I11" s="1">
        <v>7</v>
      </c>
      <c r="K11" s="1">
        <v>700</v>
      </c>
      <c r="L11" s="1">
        <v>700</v>
      </c>
      <c r="M11" s="1">
        <v>0</v>
      </c>
    </row>
    <row r="12" spans="1:13" x14ac:dyDescent="0.3">
      <c r="A12" s="3">
        <v>44585</v>
      </c>
      <c r="B12" s="1">
        <v>6000</v>
      </c>
      <c r="C12" s="1" t="s">
        <v>150</v>
      </c>
      <c r="D12" s="1" t="s">
        <v>140</v>
      </c>
      <c r="E12" s="1" t="s">
        <v>152</v>
      </c>
      <c r="I12" s="1">
        <v>37</v>
      </c>
      <c r="K12" s="1">
        <v>37</v>
      </c>
      <c r="L12" s="1">
        <v>0</v>
      </c>
      <c r="M12" s="1">
        <v>0</v>
      </c>
    </row>
    <row r="13" spans="1:13" x14ac:dyDescent="0.3">
      <c r="A13" s="3">
        <v>44585</v>
      </c>
      <c r="B13" s="1">
        <v>9000</v>
      </c>
      <c r="C13" s="1" t="s">
        <v>153</v>
      </c>
      <c r="D13" s="1" t="s">
        <v>154</v>
      </c>
      <c r="E13" s="1" t="s">
        <v>143</v>
      </c>
      <c r="F13" s="1">
        <v>100</v>
      </c>
      <c r="I13" s="1">
        <v>7</v>
      </c>
      <c r="K13" s="1">
        <v>700</v>
      </c>
      <c r="L13" s="1">
        <v>700</v>
      </c>
      <c r="M13" s="1">
        <v>0</v>
      </c>
    </row>
    <row r="14" spans="1:13" x14ac:dyDescent="0.3">
      <c r="A14" s="3">
        <v>44585</v>
      </c>
      <c r="B14" s="1">
        <v>9000</v>
      </c>
      <c r="C14" s="1" t="s">
        <v>153</v>
      </c>
      <c r="D14" s="1" t="s">
        <v>155</v>
      </c>
      <c r="E14" s="1" t="s">
        <v>156</v>
      </c>
      <c r="I14" s="1">
        <v>37</v>
      </c>
      <c r="K14" s="1">
        <v>37</v>
      </c>
      <c r="L14" s="1">
        <v>0</v>
      </c>
      <c r="M14" s="1">
        <v>0</v>
      </c>
    </row>
    <row r="15" spans="1:13" x14ac:dyDescent="0.3">
      <c r="A15" s="3">
        <v>44585</v>
      </c>
      <c r="B15" s="1">
        <v>1500</v>
      </c>
      <c r="C15" s="1" t="s">
        <v>157</v>
      </c>
      <c r="D15" s="1" t="s">
        <v>139</v>
      </c>
      <c r="E15" s="1" t="s">
        <v>158</v>
      </c>
      <c r="I15" s="1">
        <v>737</v>
      </c>
      <c r="K15" s="1">
        <v>737</v>
      </c>
      <c r="L15" s="1">
        <v>0</v>
      </c>
      <c r="M15" s="1">
        <v>0</v>
      </c>
    </row>
    <row r="16" spans="1:13" x14ac:dyDescent="0.3">
      <c r="A16" s="3">
        <v>44806</v>
      </c>
      <c r="B16" s="1">
        <v>5000</v>
      </c>
      <c r="C16" s="1" t="s">
        <v>159</v>
      </c>
      <c r="D16" s="1" t="s">
        <v>160</v>
      </c>
      <c r="E16" s="1" t="s">
        <v>161</v>
      </c>
      <c r="F16" s="1">
        <v>500</v>
      </c>
      <c r="G16" s="1">
        <v>237</v>
      </c>
      <c r="I16" s="1">
        <v>1</v>
      </c>
      <c r="K16" s="1">
        <v>737</v>
      </c>
      <c r="L16" s="1">
        <v>600</v>
      </c>
      <c r="M16" s="1">
        <v>237</v>
      </c>
    </row>
    <row r="17" spans="1:13" x14ac:dyDescent="0.3">
      <c r="A17" s="3">
        <v>44918</v>
      </c>
      <c r="B17" s="1">
        <v>1000</v>
      </c>
      <c r="C17" s="1" t="s">
        <v>138</v>
      </c>
      <c r="D17" s="1" t="s">
        <v>139</v>
      </c>
      <c r="E17" s="1" t="s">
        <v>140</v>
      </c>
      <c r="F17" s="1">
        <v>100</v>
      </c>
      <c r="I17" s="1">
        <v>7</v>
      </c>
      <c r="K17" s="1">
        <v>700</v>
      </c>
      <c r="L17" s="1">
        <v>700</v>
      </c>
      <c r="M17" s="1">
        <v>0</v>
      </c>
    </row>
    <row r="18" spans="1:13" x14ac:dyDescent="0.3">
      <c r="A18" s="3">
        <v>44918</v>
      </c>
      <c r="B18" s="1">
        <v>1000</v>
      </c>
      <c r="C18" s="1" t="s">
        <v>136</v>
      </c>
      <c r="D18" s="1" t="s">
        <v>135</v>
      </c>
      <c r="E18" s="1" t="s">
        <v>136</v>
      </c>
      <c r="I18" s="1">
        <v>37</v>
      </c>
      <c r="K18" s="1">
        <v>37</v>
      </c>
      <c r="L18" s="1">
        <v>0</v>
      </c>
      <c r="M18" s="1">
        <v>0</v>
      </c>
    </row>
    <row r="19" spans="1:13" x14ac:dyDescent="0.3">
      <c r="A19" s="3">
        <v>44918</v>
      </c>
      <c r="B19" s="1">
        <v>4000</v>
      </c>
      <c r="C19" s="1" t="s">
        <v>141</v>
      </c>
      <c r="D19" s="1" t="s">
        <v>137</v>
      </c>
      <c r="E19" s="1" t="s">
        <v>142</v>
      </c>
      <c r="F19" s="1">
        <v>100</v>
      </c>
      <c r="I19" s="1">
        <v>7</v>
      </c>
      <c r="K19" s="1">
        <v>700</v>
      </c>
      <c r="L19" s="1">
        <v>700</v>
      </c>
      <c r="M19" s="1">
        <v>0</v>
      </c>
    </row>
    <row r="20" spans="1:13" x14ac:dyDescent="0.3">
      <c r="A20" s="3">
        <v>44918</v>
      </c>
      <c r="B20" s="1">
        <v>4000</v>
      </c>
      <c r="C20" s="1" t="s">
        <v>139</v>
      </c>
      <c r="D20" s="1" t="s">
        <v>140</v>
      </c>
      <c r="E20" s="1" t="s">
        <v>143</v>
      </c>
      <c r="I20" s="1">
        <v>37</v>
      </c>
      <c r="K20" s="1">
        <v>37</v>
      </c>
      <c r="L20" s="1">
        <v>0</v>
      </c>
      <c r="M20" s="1">
        <v>0</v>
      </c>
    </row>
    <row r="21" spans="1:13" x14ac:dyDescent="0.3">
      <c r="A21" s="3">
        <v>44918</v>
      </c>
      <c r="B21" s="1">
        <v>3000</v>
      </c>
      <c r="C21" s="1" t="s">
        <v>144</v>
      </c>
      <c r="D21" s="1" t="s">
        <v>145</v>
      </c>
      <c r="E21" s="1" t="s">
        <v>135</v>
      </c>
      <c r="I21" s="1">
        <v>737</v>
      </c>
      <c r="K21" s="1">
        <v>737</v>
      </c>
      <c r="L21" s="1">
        <v>0</v>
      </c>
      <c r="M21" s="1">
        <v>0</v>
      </c>
    </row>
    <row r="22" spans="1:13" x14ac:dyDescent="0.3">
      <c r="A22" s="3">
        <v>44918</v>
      </c>
      <c r="B22" s="1">
        <v>5000</v>
      </c>
      <c r="C22" s="1" t="s">
        <v>144</v>
      </c>
      <c r="D22" s="1" t="s">
        <v>145</v>
      </c>
      <c r="E22" s="1" t="s">
        <v>146</v>
      </c>
      <c r="F22" s="1">
        <v>100</v>
      </c>
      <c r="I22" s="1">
        <v>7</v>
      </c>
      <c r="K22" s="1">
        <v>700</v>
      </c>
      <c r="L22" s="1">
        <v>700</v>
      </c>
      <c r="M22" s="1">
        <v>0</v>
      </c>
    </row>
    <row r="23" spans="1:13" x14ac:dyDescent="0.3">
      <c r="A23" s="3">
        <v>44918</v>
      </c>
      <c r="B23" s="1">
        <v>5000</v>
      </c>
      <c r="C23" s="1" t="s">
        <v>147</v>
      </c>
      <c r="D23" s="1" t="s">
        <v>148</v>
      </c>
      <c r="E23" s="1" t="s">
        <v>149</v>
      </c>
      <c r="I23" s="1">
        <v>37</v>
      </c>
      <c r="K23" s="1">
        <v>37</v>
      </c>
      <c r="L23" s="1">
        <v>0</v>
      </c>
      <c r="M23" s="1">
        <v>0</v>
      </c>
    </row>
    <row r="24" spans="1:13" x14ac:dyDescent="0.3">
      <c r="A24" s="3">
        <v>44918</v>
      </c>
      <c r="B24" s="1">
        <v>6000</v>
      </c>
      <c r="C24" s="1" t="s">
        <v>150</v>
      </c>
      <c r="D24" s="1" t="s">
        <v>151</v>
      </c>
      <c r="E24" s="1" t="s">
        <v>140</v>
      </c>
      <c r="F24" s="1">
        <v>100</v>
      </c>
      <c r="I24" s="1">
        <v>7</v>
      </c>
      <c r="K24" s="1">
        <v>700</v>
      </c>
      <c r="L24" s="1">
        <v>700</v>
      </c>
      <c r="M24" s="1">
        <v>0</v>
      </c>
    </row>
    <row r="25" spans="1:13" x14ac:dyDescent="0.3">
      <c r="A25" s="3">
        <v>44918</v>
      </c>
      <c r="B25" s="1">
        <v>6000</v>
      </c>
      <c r="C25" s="1" t="s">
        <v>150</v>
      </c>
      <c r="D25" s="1" t="s">
        <v>140</v>
      </c>
      <c r="E25" s="1" t="s">
        <v>152</v>
      </c>
      <c r="I25" s="1">
        <v>37</v>
      </c>
      <c r="K25" s="1">
        <v>37</v>
      </c>
      <c r="L25" s="1">
        <v>0</v>
      </c>
      <c r="M25" s="1">
        <v>0</v>
      </c>
    </row>
    <row r="26" spans="1:13" x14ac:dyDescent="0.3">
      <c r="A26" s="3">
        <v>44918</v>
      </c>
      <c r="B26" s="1">
        <v>9000</v>
      </c>
      <c r="C26" s="1" t="s">
        <v>153</v>
      </c>
      <c r="D26" s="1" t="s">
        <v>154</v>
      </c>
      <c r="E26" s="1" t="s">
        <v>143</v>
      </c>
      <c r="F26" s="1">
        <v>100</v>
      </c>
      <c r="I26" s="1">
        <v>7</v>
      </c>
      <c r="K26" s="1">
        <v>700</v>
      </c>
      <c r="L26" s="1">
        <v>700</v>
      </c>
      <c r="M26" s="1">
        <v>0</v>
      </c>
    </row>
    <row r="27" spans="1:13" x14ac:dyDescent="0.3">
      <c r="A27" s="3">
        <v>44918</v>
      </c>
      <c r="B27" s="1">
        <v>9000</v>
      </c>
      <c r="C27" s="1" t="s">
        <v>153</v>
      </c>
      <c r="D27" s="1" t="s">
        <v>155</v>
      </c>
      <c r="E27" s="1" t="s">
        <v>156</v>
      </c>
      <c r="I27" s="1">
        <v>37</v>
      </c>
      <c r="K27" s="1">
        <v>37</v>
      </c>
      <c r="L27" s="1">
        <v>0</v>
      </c>
      <c r="M27" s="1">
        <v>0</v>
      </c>
    </row>
    <row r="28" spans="1:13" x14ac:dyDescent="0.3">
      <c r="A28" s="3">
        <v>44918</v>
      </c>
      <c r="B28" s="1">
        <v>1500</v>
      </c>
      <c r="C28" s="1" t="s">
        <v>157</v>
      </c>
      <c r="D28" s="1" t="s">
        <v>139</v>
      </c>
      <c r="E28" s="1" t="s">
        <v>158</v>
      </c>
      <c r="I28" s="1">
        <v>737</v>
      </c>
      <c r="K28" s="1">
        <v>737</v>
      </c>
      <c r="L28" s="1">
        <v>0</v>
      </c>
      <c r="M28" s="1">
        <v>0</v>
      </c>
    </row>
    <row r="29" spans="1:13" x14ac:dyDescent="0.3">
      <c r="A29" s="3">
        <v>44927</v>
      </c>
      <c r="B29" s="1">
        <v>1000</v>
      </c>
      <c r="C29" s="1" t="s">
        <v>138</v>
      </c>
      <c r="D29" s="1" t="s">
        <v>139</v>
      </c>
      <c r="E29" s="1" t="s">
        <v>140</v>
      </c>
      <c r="F29" s="1">
        <v>100</v>
      </c>
      <c r="I29" s="1">
        <v>7</v>
      </c>
      <c r="K29" s="1">
        <v>700</v>
      </c>
      <c r="L29" s="1">
        <v>700</v>
      </c>
      <c r="M29" s="1">
        <v>0</v>
      </c>
    </row>
    <row r="30" spans="1:13" x14ac:dyDescent="0.3">
      <c r="A30" s="3">
        <v>44927</v>
      </c>
      <c r="B30" s="1">
        <v>1000</v>
      </c>
      <c r="C30" s="1" t="s">
        <v>136</v>
      </c>
      <c r="D30" s="1" t="s">
        <v>135</v>
      </c>
      <c r="E30" s="1" t="s">
        <v>136</v>
      </c>
      <c r="I30" s="1">
        <v>37</v>
      </c>
      <c r="K30" s="1">
        <v>37</v>
      </c>
      <c r="L30" s="1">
        <v>0</v>
      </c>
      <c r="M30" s="1">
        <v>0</v>
      </c>
    </row>
    <row r="31" spans="1:13" x14ac:dyDescent="0.3">
      <c r="A31" s="3">
        <v>44927</v>
      </c>
      <c r="B31" s="1">
        <v>4000</v>
      </c>
      <c r="C31" s="1" t="s">
        <v>141</v>
      </c>
      <c r="D31" s="1" t="s">
        <v>137</v>
      </c>
      <c r="E31" s="1" t="s">
        <v>142</v>
      </c>
      <c r="F31" s="1">
        <v>100</v>
      </c>
      <c r="I31" s="1">
        <v>7</v>
      </c>
      <c r="K31" s="1">
        <v>700</v>
      </c>
      <c r="L31" s="1">
        <v>700</v>
      </c>
      <c r="M31" s="1">
        <v>0</v>
      </c>
    </row>
    <row r="32" spans="1:13" x14ac:dyDescent="0.3">
      <c r="A32" s="3">
        <v>44927</v>
      </c>
      <c r="B32" s="1">
        <v>4000</v>
      </c>
      <c r="C32" s="1" t="s">
        <v>139</v>
      </c>
      <c r="D32" s="1" t="s">
        <v>140</v>
      </c>
      <c r="E32" s="1" t="s">
        <v>143</v>
      </c>
      <c r="I32" s="1">
        <v>37</v>
      </c>
      <c r="K32" s="1">
        <v>37</v>
      </c>
      <c r="L32" s="1">
        <v>0</v>
      </c>
      <c r="M32" s="1">
        <v>0</v>
      </c>
    </row>
    <row r="33" spans="1:13" x14ac:dyDescent="0.3">
      <c r="A33" s="3">
        <v>44927</v>
      </c>
      <c r="B33" s="1">
        <v>3000</v>
      </c>
      <c r="C33" s="1" t="s">
        <v>144</v>
      </c>
      <c r="D33" s="1" t="s">
        <v>145</v>
      </c>
      <c r="E33" s="1" t="s">
        <v>135</v>
      </c>
      <c r="I33" s="1">
        <v>737</v>
      </c>
      <c r="K33" s="1">
        <v>737</v>
      </c>
      <c r="L33" s="1">
        <v>0</v>
      </c>
      <c r="M33" s="1">
        <v>0</v>
      </c>
    </row>
    <row r="34" spans="1:13" x14ac:dyDescent="0.3">
      <c r="A34" s="3">
        <v>44927</v>
      </c>
      <c r="B34" s="1">
        <v>5000</v>
      </c>
      <c r="C34" s="1" t="s">
        <v>144</v>
      </c>
      <c r="D34" s="1" t="s">
        <v>145</v>
      </c>
      <c r="E34" s="1" t="s">
        <v>146</v>
      </c>
      <c r="F34" s="1">
        <v>100</v>
      </c>
      <c r="I34" s="1">
        <v>7</v>
      </c>
      <c r="K34" s="1">
        <v>700</v>
      </c>
      <c r="L34" s="1">
        <v>700</v>
      </c>
      <c r="M34" s="1">
        <v>0</v>
      </c>
    </row>
    <row r="35" spans="1:13" x14ac:dyDescent="0.3">
      <c r="A35" s="3">
        <v>44927</v>
      </c>
      <c r="B35" s="1">
        <v>5000</v>
      </c>
      <c r="C35" s="1" t="s">
        <v>147</v>
      </c>
      <c r="D35" s="1" t="s">
        <v>148</v>
      </c>
      <c r="E35" s="1" t="s">
        <v>149</v>
      </c>
      <c r="I35" s="1">
        <v>37</v>
      </c>
      <c r="K35" s="1">
        <v>37</v>
      </c>
      <c r="L35" s="1">
        <v>0</v>
      </c>
      <c r="M35" s="1">
        <v>0</v>
      </c>
    </row>
    <row r="36" spans="1:13" x14ac:dyDescent="0.3">
      <c r="A36" s="3">
        <v>44927</v>
      </c>
      <c r="B36" s="1">
        <v>6000</v>
      </c>
      <c r="C36" s="1" t="s">
        <v>150</v>
      </c>
      <c r="D36" s="1" t="s">
        <v>151</v>
      </c>
      <c r="E36" s="1" t="s">
        <v>140</v>
      </c>
      <c r="F36" s="1">
        <v>100</v>
      </c>
      <c r="I36" s="1">
        <v>7</v>
      </c>
      <c r="K36" s="1">
        <v>700</v>
      </c>
      <c r="L36" s="1">
        <v>700</v>
      </c>
      <c r="M36" s="1">
        <v>0</v>
      </c>
    </row>
    <row r="37" spans="1:13" x14ac:dyDescent="0.3">
      <c r="A37" s="3">
        <v>44927</v>
      </c>
      <c r="B37" s="1">
        <v>6000</v>
      </c>
      <c r="C37" s="1" t="s">
        <v>150</v>
      </c>
      <c r="D37" s="1" t="s">
        <v>140</v>
      </c>
      <c r="E37" s="1" t="s">
        <v>152</v>
      </c>
      <c r="I37" s="1">
        <v>37</v>
      </c>
      <c r="K37" s="1">
        <v>37</v>
      </c>
      <c r="L37" s="1">
        <v>0</v>
      </c>
      <c r="M37" s="1">
        <v>0</v>
      </c>
    </row>
    <row r="38" spans="1:13" x14ac:dyDescent="0.3">
      <c r="A38" s="3">
        <v>44927</v>
      </c>
      <c r="B38" s="1">
        <v>9000</v>
      </c>
      <c r="C38" s="1" t="s">
        <v>153</v>
      </c>
      <c r="D38" s="1" t="s">
        <v>154</v>
      </c>
      <c r="E38" s="1" t="s">
        <v>143</v>
      </c>
      <c r="F38" s="1">
        <v>100</v>
      </c>
      <c r="I38" s="1">
        <v>7</v>
      </c>
      <c r="K38" s="1">
        <v>700</v>
      </c>
      <c r="L38" s="1">
        <v>700</v>
      </c>
      <c r="M38" s="1">
        <v>0</v>
      </c>
    </row>
    <row r="39" spans="1:13" x14ac:dyDescent="0.3">
      <c r="A39" s="3">
        <v>44927</v>
      </c>
      <c r="B39" s="1">
        <v>9000</v>
      </c>
      <c r="C39" s="1" t="s">
        <v>153</v>
      </c>
      <c r="D39" s="1" t="s">
        <v>155</v>
      </c>
      <c r="E39" s="1" t="s">
        <v>156</v>
      </c>
      <c r="I39" s="1">
        <v>37</v>
      </c>
      <c r="K39" s="1">
        <v>37</v>
      </c>
      <c r="L39" s="1">
        <v>0</v>
      </c>
      <c r="M39" s="1">
        <v>0</v>
      </c>
    </row>
    <row r="40" spans="1:13" x14ac:dyDescent="0.3">
      <c r="A40" s="3">
        <v>44927</v>
      </c>
      <c r="B40" s="1">
        <v>1500</v>
      </c>
      <c r="C40" s="1" t="s">
        <v>157</v>
      </c>
      <c r="D40" s="1" t="s">
        <v>139</v>
      </c>
      <c r="E40" s="1" t="s">
        <v>158</v>
      </c>
      <c r="I40" s="1">
        <v>737</v>
      </c>
      <c r="K40" s="1">
        <v>737</v>
      </c>
      <c r="L40" s="1">
        <v>0</v>
      </c>
      <c r="M40" s="1">
        <v>0</v>
      </c>
    </row>
    <row r="41" spans="1:13" x14ac:dyDescent="0.3">
      <c r="A41" s="3">
        <v>44928</v>
      </c>
      <c r="B41" s="1">
        <v>1000</v>
      </c>
      <c r="C41" s="1" t="s">
        <v>138</v>
      </c>
      <c r="D41" s="1" t="s">
        <v>139</v>
      </c>
      <c r="E41" s="1" t="s">
        <v>140</v>
      </c>
      <c r="F41" s="1">
        <v>100</v>
      </c>
      <c r="I41" s="1">
        <v>7</v>
      </c>
      <c r="K41" s="1">
        <v>700</v>
      </c>
      <c r="L41" s="1">
        <v>700</v>
      </c>
      <c r="M41" s="1">
        <v>0</v>
      </c>
    </row>
    <row r="42" spans="1:13" x14ac:dyDescent="0.3">
      <c r="A42" s="3">
        <v>44928</v>
      </c>
      <c r="B42" s="1">
        <v>1000</v>
      </c>
      <c r="C42" s="1" t="s">
        <v>136</v>
      </c>
      <c r="D42" s="1" t="s">
        <v>135</v>
      </c>
      <c r="E42" s="1" t="s">
        <v>136</v>
      </c>
      <c r="I42" s="1">
        <v>37</v>
      </c>
      <c r="K42" s="1">
        <v>37</v>
      </c>
      <c r="L42" s="1">
        <v>0</v>
      </c>
      <c r="M42" s="1">
        <v>0</v>
      </c>
    </row>
    <row r="43" spans="1:13" x14ac:dyDescent="0.3">
      <c r="A43" s="3">
        <v>44928</v>
      </c>
      <c r="B43" s="1">
        <v>4000</v>
      </c>
      <c r="C43" s="1" t="s">
        <v>141</v>
      </c>
      <c r="D43" s="1" t="s">
        <v>137</v>
      </c>
      <c r="E43" s="1" t="s">
        <v>142</v>
      </c>
      <c r="F43" s="1">
        <v>100</v>
      </c>
      <c r="I43" s="1">
        <v>7</v>
      </c>
      <c r="K43" s="1">
        <v>700</v>
      </c>
      <c r="L43" s="1">
        <v>700</v>
      </c>
      <c r="M43" s="1">
        <v>0</v>
      </c>
    </row>
    <row r="44" spans="1:13" x14ac:dyDescent="0.3">
      <c r="A44" s="3">
        <v>44928</v>
      </c>
      <c r="B44" s="1">
        <v>4000</v>
      </c>
      <c r="C44" s="1" t="s">
        <v>139</v>
      </c>
      <c r="D44" s="1" t="s">
        <v>140</v>
      </c>
      <c r="E44" s="1" t="s">
        <v>143</v>
      </c>
      <c r="I44" s="1">
        <v>37</v>
      </c>
      <c r="K44" s="1">
        <v>37</v>
      </c>
      <c r="L44" s="1">
        <v>0</v>
      </c>
      <c r="M44" s="1">
        <v>0</v>
      </c>
    </row>
    <row r="45" spans="1:13" x14ac:dyDescent="0.3">
      <c r="A45" s="3">
        <v>44928</v>
      </c>
      <c r="B45" s="1">
        <v>3000</v>
      </c>
      <c r="C45" s="1" t="s">
        <v>144</v>
      </c>
      <c r="D45" s="1" t="s">
        <v>145</v>
      </c>
      <c r="E45" s="1" t="s">
        <v>135</v>
      </c>
      <c r="I45" s="1">
        <v>737</v>
      </c>
      <c r="K45" s="1">
        <v>737</v>
      </c>
      <c r="L45" s="1">
        <v>0</v>
      </c>
      <c r="M45" s="1">
        <v>0</v>
      </c>
    </row>
    <row r="46" spans="1:13" x14ac:dyDescent="0.3">
      <c r="A46" s="3">
        <v>44928</v>
      </c>
      <c r="B46" s="1">
        <v>5000</v>
      </c>
      <c r="C46" s="1" t="s">
        <v>144</v>
      </c>
      <c r="D46" s="1" t="s">
        <v>145</v>
      </c>
      <c r="E46" s="1" t="s">
        <v>146</v>
      </c>
      <c r="F46" s="1">
        <v>100</v>
      </c>
      <c r="I46" s="1">
        <v>7</v>
      </c>
      <c r="K46" s="1">
        <v>700</v>
      </c>
      <c r="L46" s="1">
        <v>700</v>
      </c>
      <c r="M46" s="1">
        <v>0</v>
      </c>
    </row>
    <row r="47" spans="1:13" x14ac:dyDescent="0.3">
      <c r="A47" s="3">
        <v>44928</v>
      </c>
      <c r="B47" s="1">
        <v>5000</v>
      </c>
      <c r="C47" s="1" t="s">
        <v>147</v>
      </c>
      <c r="D47" s="1" t="s">
        <v>148</v>
      </c>
      <c r="E47" s="1" t="s">
        <v>149</v>
      </c>
      <c r="I47" s="1">
        <v>37</v>
      </c>
      <c r="K47" s="1">
        <v>37</v>
      </c>
      <c r="L47" s="1">
        <v>0</v>
      </c>
      <c r="M47" s="1">
        <v>0</v>
      </c>
    </row>
    <row r="48" spans="1:13" x14ac:dyDescent="0.3">
      <c r="A48" s="3">
        <v>44928</v>
      </c>
      <c r="B48" s="1">
        <v>6000</v>
      </c>
      <c r="C48" s="1" t="s">
        <v>150</v>
      </c>
      <c r="D48" s="1" t="s">
        <v>151</v>
      </c>
      <c r="E48" s="1" t="s">
        <v>140</v>
      </c>
      <c r="F48" s="1">
        <v>100</v>
      </c>
      <c r="I48" s="1">
        <v>7</v>
      </c>
      <c r="K48" s="1">
        <v>700</v>
      </c>
      <c r="L48" s="1">
        <v>700</v>
      </c>
      <c r="M48" s="1">
        <v>0</v>
      </c>
    </row>
    <row r="49" spans="1:13" x14ac:dyDescent="0.3">
      <c r="A49" s="3">
        <v>44928</v>
      </c>
      <c r="B49" s="1">
        <v>6000</v>
      </c>
      <c r="C49" s="1" t="s">
        <v>150</v>
      </c>
      <c r="D49" s="1" t="s">
        <v>140</v>
      </c>
      <c r="E49" s="1" t="s">
        <v>152</v>
      </c>
      <c r="I49" s="1">
        <v>37</v>
      </c>
      <c r="K49" s="1">
        <v>37</v>
      </c>
      <c r="L49" s="1">
        <v>0</v>
      </c>
      <c r="M49" s="1">
        <v>0</v>
      </c>
    </row>
    <row r="50" spans="1:13" x14ac:dyDescent="0.3">
      <c r="A50" s="3">
        <v>44928</v>
      </c>
      <c r="B50" s="1">
        <v>9000</v>
      </c>
      <c r="C50" s="1" t="s">
        <v>153</v>
      </c>
      <c r="D50" s="1" t="s">
        <v>154</v>
      </c>
      <c r="E50" s="1" t="s">
        <v>143</v>
      </c>
      <c r="F50" s="1">
        <v>100</v>
      </c>
      <c r="I50" s="1">
        <v>7</v>
      </c>
      <c r="K50" s="1">
        <v>700</v>
      </c>
      <c r="L50" s="1">
        <v>700</v>
      </c>
      <c r="M50" s="1">
        <v>0</v>
      </c>
    </row>
    <row r="51" spans="1:13" x14ac:dyDescent="0.3">
      <c r="A51" s="3">
        <v>44928</v>
      </c>
      <c r="B51" s="1">
        <v>9000</v>
      </c>
      <c r="C51" s="1" t="s">
        <v>153</v>
      </c>
      <c r="D51" s="1" t="s">
        <v>155</v>
      </c>
      <c r="E51" s="1" t="s">
        <v>156</v>
      </c>
      <c r="I51" s="1">
        <v>37</v>
      </c>
      <c r="K51" s="1">
        <v>37</v>
      </c>
      <c r="L51" s="1">
        <v>0</v>
      </c>
      <c r="M51" s="1">
        <v>0</v>
      </c>
    </row>
    <row r="52" spans="1:13" x14ac:dyDescent="0.3">
      <c r="A52" s="3">
        <v>44928</v>
      </c>
      <c r="B52" s="1">
        <v>1500</v>
      </c>
      <c r="C52" s="1" t="s">
        <v>157</v>
      </c>
      <c r="D52" s="1" t="s">
        <v>139</v>
      </c>
      <c r="E52" s="1" t="s">
        <v>158</v>
      </c>
      <c r="I52" s="1">
        <v>737</v>
      </c>
      <c r="K52" s="1">
        <v>737</v>
      </c>
      <c r="L52" s="1">
        <v>0</v>
      </c>
      <c r="M52" s="1">
        <v>0</v>
      </c>
    </row>
    <row r="53" spans="1:13" x14ac:dyDescent="0.3">
      <c r="A53" s="3">
        <v>44930</v>
      </c>
      <c r="B53" s="1">
        <v>1000</v>
      </c>
      <c r="C53" s="1" t="s">
        <v>138</v>
      </c>
      <c r="D53" s="1" t="s">
        <v>139</v>
      </c>
      <c r="E53" s="1" t="s">
        <v>140</v>
      </c>
      <c r="F53" s="1">
        <v>100</v>
      </c>
      <c r="I53" s="1">
        <v>7</v>
      </c>
      <c r="K53" s="1">
        <v>700</v>
      </c>
      <c r="L53" s="1">
        <v>700</v>
      </c>
      <c r="M53" s="1">
        <v>0</v>
      </c>
    </row>
    <row r="54" spans="1:13" x14ac:dyDescent="0.3">
      <c r="A54" s="3">
        <v>44930</v>
      </c>
      <c r="B54" s="1">
        <v>1000</v>
      </c>
      <c r="C54" s="1" t="s">
        <v>136</v>
      </c>
      <c r="D54" s="1" t="s">
        <v>135</v>
      </c>
      <c r="E54" s="1" t="s">
        <v>136</v>
      </c>
      <c r="I54" s="1">
        <v>37</v>
      </c>
      <c r="K54" s="1">
        <v>37</v>
      </c>
      <c r="L54" s="1">
        <v>0</v>
      </c>
      <c r="M54" s="1">
        <v>0</v>
      </c>
    </row>
    <row r="55" spans="1:13" x14ac:dyDescent="0.3">
      <c r="A55" s="3">
        <v>44930</v>
      </c>
      <c r="B55" s="1">
        <v>4000</v>
      </c>
      <c r="C55" s="1" t="s">
        <v>141</v>
      </c>
      <c r="D55" s="1" t="s">
        <v>137</v>
      </c>
      <c r="E55" s="1" t="s">
        <v>142</v>
      </c>
      <c r="F55" s="1">
        <v>100</v>
      </c>
      <c r="I55" s="1">
        <v>7</v>
      </c>
      <c r="K55" s="1">
        <v>700</v>
      </c>
      <c r="L55" s="1">
        <v>700</v>
      </c>
      <c r="M55" s="1">
        <v>0</v>
      </c>
    </row>
    <row r="56" spans="1:13" x14ac:dyDescent="0.3">
      <c r="A56" s="3">
        <v>44930</v>
      </c>
      <c r="B56" s="1">
        <v>4000</v>
      </c>
      <c r="C56" s="1" t="s">
        <v>139</v>
      </c>
      <c r="D56" s="1" t="s">
        <v>140</v>
      </c>
      <c r="E56" s="1" t="s">
        <v>143</v>
      </c>
      <c r="I56" s="1">
        <v>37</v>
      </c>
      <c r="K56" s="1">
        <v>37</v>
      </c>
      <c r="L56" s="1">
        <v>0</v>
      </c>
      <c r="M56" s="1">
        <v>0</v>
      </c>
    </row>
    <row r="57" spans="1:13" x14ac:dyDescent="0.3">
      <c r="A57" s="3">
        <v>44930</v>
      </c>
      <c r="B57" s="1">
        <v>3000</v>
      </c>
      <c r="C57" s="1" t="s">
        <v>144</v>
      </c>
      <c r="D57" s="1" t="s">
        <v>145</v>
      </c>
      <c r="E57" s="1" t="s">
        <v>135</v>
      </c>
      <c r="I57" s="1">
        <v>737</v>
      </c>
      <c r="K57" s="1">
        <v>737</v>
      </c>
      <c r="L57" s="1">
        <v>0</v>
      </c>
      <c r="M57" s="1">
        <v>0</v>
      </c>
    </row>
    <row r="58" spans="1:13" x14ac:dyDescent="0.3">
      <c r="A58" s="3">
        <v>44930</v>
      </c>
      <c r="B58" s="1">
        <v>5000</v>
      </c>
      <c r="C58" s="1" t="s">
        <v>144</v>
      </c>
      <c r="D58" s="1" t="s">
        <v>145</v>
      </c>
      <c r="E58" s="1" t="s">
        <v>146</v>
      </c>
      <c r="F58" s="1">
        <v>100</v>
      </c>
      <c r="I58" s="1">
        <v>7</v>
      </c>
      <c r="K58" s="1">
        <v>700</v>
      </c>
      <c r="L58" s="1">
        <v>700</v>
      </c>
      <c r="M58" s="1">
        <v>0</v>
      </c>
    </row>
    <row r="59" spans="1:13" x14ac:dyDescent="0.3">
      <c r="A59" s="3">
        <v>44930</v>
      </c>
      <c r="B59" s="1">
        <v>5000</v>
      </c>
      <c r="C59" s="1" t="s">
        <v>147</v>
      </c>
      <c r="D59" s="1" t="s">
        <v>148</v>
      </c>
      <c r="E59" s="1" t="s">
        <v>149</v>
      </c>
      <c r="I59" s="1">
        <v>37</v>
      </c>
      <c r="K59" s="1">
        <v>37</v>
      </c>
      <c r="L59" s="1">
        <v>0</v>
      </c>
      <c r="M59" s="1">
        <v>0</v>
      </c>
    </row>
    <row r="60" spans="1:13" x14ac:dyDescent="0.3">
      <c r="A60" s="3">
        <v>44930</v>
      </c>
      <c r="B60" s="1">
        <v>6000</v>
      </c>
      <c r="C60" s="1" t="s">
        <v>150</v>
      </c>
      <c r="D60" s="1" t="s">
        <v>151</v>
      </c>
      <c r="E60" s="1" t="s">
        <v>140</v>
      </c>
      <c r="F60" s="1">
        <v>100</v>
      </c>
      <c r="I60" s="1">
        <v>7</v>
      </c>
      <c r="K60" s="1">
        <v>700</v>
      </c>
      <c r="L60" s="1">
        <v>700</v>
      </c>
      <c r="M60" s="1">
        <v>0</v>
      </c>
    </row>
    <row r="61" spans="1:13" x14ac:dyDescent="0.3">
      <c r="A61" s="3">
        <v>44930</v>
      </c>
      <c r="B61" s="1">
        <v>6000</v>
      </c>
      <c r="C61" s="1" t="s">
        <v>150</v>
      </c>
      <c r="D61" s="1" t="s">
        <v>140</v>
      </c>
      <c r="E61" s="1" t="s">
        <v>152</v>
      </c>
      <c r="I61" s="1">
        <v>37</v>
      </c>
      <c r="K61" s="1">
        <v>37</v>
      </c>
      <c r="L61" s="1">
        <v>0</v>
      </c>
      <c r="M61" s="1">
        <v>0</v>
      </c>
    </row>
    <row r="62" spans="1:13" x14ac:dyDescent="0.3">
      <c r="A62" s="3">
        <v>44930</v>
      </c>
      <c r="B62" s="1">
        <v>9000</v>
      </c>
      <c r="C62" s="1" t="s">
        <v>153</v>
      </c>
      <c r="D62" s="1" t="s">
        <v>154</v>
      </c>
      <c r="E62" s="1" t="s">
        <v>143</v>
      </c>
      <c r="F62" s="1">
        <v>100</v>
      </c>
      <c r="I62" s="1">
        <v>7</v>
      </c>
      <c r="K62" s="1">
        <v>700</v>
      </c>
      <c r="L62" s="1">
        <v>700</v>
      </c>
      <c r="M62" s="1">
        <v>0</v>
      </c>
    </row>
    <row r="63" spans="1:13" x14ac:dyDescent="0.3">
      <c r="A63" s="3">
        <v>44930</v>
      </c>
      <c r="B63" s="1">
        <v>9000</v>
      </c>
      <c r="C63" s="1" t="s">
        <v>153</v>
      </c>
      <c r="D63" s="1" t="s">
        <v>155</v>
      </c>
      <c r="E63" s="1" t="s">
        <v>156</v>
      </c>
      <c r="I63" s="1">
        <v>37</v>
      </c>
      <c r="K63" s="1">
        <v>37</v>
      </c>
      <c r="L63" s="1">
        <v>0</v>
      </c>
      <c r="M63" s="1">
        <v>0</v>
      </c>
    </row>
    <row r="64" spans="1:13" x14ac:dyDescent="0.3">
      <c r="A64" s="3">
        <v>44930</v>
      </c>
      <c r="B64" s="1">
        <v>1500</v>
      </c>
      <c r="C64" s="1" t="s">
        <v>157</v>
      </c>
      <c r="D64" s="1" t="s">
        <v>139</v>
      </c>
      <c r="E64" s="1" t="s">
        <v>158</v>
      </c>
      <c r="I64" s="1">
        <v>737</v>
      </c>
      <c r="K64" s="1">
        <v>737</v>
      </c>
      <c r="L64" s="1">
        <v>0</v>
      </c>
      <c r="M64" s="1">
        <v>0</v>
      </c>
    </row>
  </sheetData>
  <sortState xmlns:xlrd2="http://schemas.microsoft.com/office/spreadsheetml/2017/richdata2" ref="A2:M200000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EDD1A-0BD0-4209-8A09-5F6AC2CF33BC}">
  <sheetPr codeName="Feuil2"/>
  <dimension ref="A1:M25"/>
  <sheetViews>
    <sheetView workbookViewId="0">
      <selection activeCell="F32" sqref="F32"/>
    </sheetView>
  </sheetViews>
  <sheetFormatPr baseColWidth="10" defaultRowHeight="14.4" x14ac:dyDescent="0.3"/>
  <cols>
    <col min="1" max="1" width="10.5546875" bestFit="1" customWidth="1"/>
    <col min="2" max="2" width="11.21875" bestFit="1" customWidth="1"/>
    <col min="3" max="3" width="5.88671875" bestFit="1" customWidth="1"/>
    <col min="4" max="4" width="8.5546875" bestFit="1" customWidth="1"/>
    <col min="5" max="5" width="12.88671875" bestFit="1" customWidth="1"/>
    <col min="6" max="6" width="15.6640625" bestFit="1" customWidth="1"/>
    <col min="7" max="7" width="11.33203125" bestFit="1" customWidth="1"/>
    <col min="8" max="8" width="14.109375" bestFit="1" customWidth="1"/>
    <col min="9" max="9" width="12.5546875" bestFit="1" customWidth="1"/>
    <col min="10" max="10" width="13.44140625" bestFit="1" customWidth="1"/>
    <col min="11" max="11" width="14.6640625" bestFit="1" customWidth="1"/>
    <col min="12" max="12" width="17.33203125" bestFit="1" customWidth="1"/>
    <col min="13" max="13" width="18.77734375" bestFit="1" customWidth="1"/>
  </cols>
  <sheetData>
    <row r="1" spans="1:13" x14ac:dyDescent="0.3">
      <c r="A1" s="133" t="s">
        <v>168</v>
      </c>
      <c r="B1" s="133" t="s">
        <v>169</v>
      </c>
      <c r="C1" s="133" t="s">
        <v>170</v>
      </c>
      <c r="D1" s="133" t="s">
        <v>171</v>
      </c>
      <c r="E1" s="133" t="s">
        <v>172</v>
      </c>
      <c r="F1" s="133" t="s">
        <v>173</v>
      </c>
      <c r="G1" s="133" t="s">
        <v>174</v>
      </c>
      <c r="H1" s="133" t="s">
        <v>175</v>
      </c>
      <c r="I1" s="133" t="s">
        <v>176</v>
      </c>
      <c r="J1" s="133" t="s">
        <v>177</v>
      </c>
      <c r="K1" s="133" t="s">
        <v>178</v>
      </c>
      <c r="L1" s="133" t="s">
        <v>179</v>
      </c>
      <c r="M1" s="133" t="s">
        <v>180</v>
      </c>
    </row>
    <row r="2" spans="1:13" x14ac:dyDescent="0.3">
      <c r="A2" s="134">
        <v>44927</v>
      </c>
      <c r="B2" s="133">
        <v>6000</v>
      </c>
      <c r="C2" s="133" t="s">
        <v>150</v>
      </c>
      <c r="D2" s="133" t="s">
        <v>140</v>
      </c>
      <c r="E2" s="133" t="s">
        <v>152</v>
      </c>
      <c r="F2" s="133"/>
      <c r="G2" s="133"/>
      <c r="H2" s="133"/>
      <c r="I2" s="133">
        <v>37</v>
      </c>
      <c r="J2" s="133"/>
      <c r="K2" s="133">
        <v>37</v>
      </c>
      <c r="L2" s="133">
        <v>0</v>
      </c>
      <c r="M2" s="133">
        <v>0</v>
      </c>
    </row>
    <row r="3" spans="1:13" x14ac:dyDescent="0.3">
      <c r="A3" s="134">
        <v>44927</v>
      </c>
      <c r="B3" s="133">
        <v>6000</v>
      </c>
      <c r="C3" s="133" t="s">
        <v>150</v>
      </c>
      <c r="D3" s="133" t="s">
        <v>151</v>
      </c>
      <c r="E3" s="133" t="s">
        <v>140</v>
      </c>
      <c r="F3" s="133">
        <v>100</v>
      </c>
      <c r="G3" s="133"/>
      <c r="H3" s="133"/>
      <c r="I3" s="133">
        <v>7</v>
      </c>
      <c r="J3" s="133"/>
      <c r="K3" s="133">
        <v>700</v>
      </c>
      <c r="L3" s="133">
        <v>700</v>
      </c>
      <c r="M3" s="133">
        <v>0</v>
      </c>
    </row>
    <row r="4" spans="1:13" x14ac:dyDescent="0.3">
      <c r="A4" s="134">
        <v>44927</v>
      </c>
      <c r="B4" s="133">
        <v>5000</v>
      </c>
      <c r="C4" s="133" t="s">
        <v>147</v>
      </c>
      <c r="D4" s="133" t="s">
        <v>148</v>
      </c>
      <c r="E4" s="133" t="s">
        <v>149</v>
      </c>
      <c r="F4" s="133"/>
      <c r="G4" s="133"/>
      <c r="H4" s="133"/>
      <c r="I4" s="133">
        <v>37</v>
      </c>
      <c r="J4" s="133"/>
      <c r="K4" s="133">
        <v>37</v>
      </c>
      <c r="L4" s="133">
        <v>0</v>
      </c>
      <c r="M4" s="133">
        <v>0</v>
      </c>
    </row>
    <row r="5" spans="1:13" x14ac:dyDescent="0.3">
      <c r="A5" s="134">
        <v>44927</v>
      </c>
      <c r="B5" s="133">
        <v>1500</v>
      </c>
      <c r="C5" s="133" t="s">
        <v>157</v>
      </c>
      <c r="D5" s="133" t="s">
        <v>139</v>
      </c>
      <c r="E5" s="133" t="s">
        <v>158</v>
      </c>
      <c r="F5" s="133"/>
      <c r="G5" s="133"/>
      <c r="H5" s="133"/>
      <c r="I5" s="133">
        <v>737</v>
      </c>
      <c r="J5" s="133"/>
      <c r="K5" s="133">
        <v>737</v>
      </c>
      <c r="L5" s="133">
        <v>0</v>
      </c>
      <c r="M5" s="133">
        <v>0</v>
      </c>
    </row>
    <row r="6" spans="1:13" x14ac:dyDescent="0.3">
      <c r="A6" s="134">
        <v>44927</v>
      </c>
      <c r="B6" s="133">
        <v>9000</v>
      </c>
      <c r="C6" s="133" t="s">
        <v>153</v>
      </c>
      <c r="D6" s="133" t="s">
        <v>155</v>
      </c>
      <c r="E6" s="133" t="s">
        <v>156</v>
      </c>
      <c r="F6" s="133"/>
      <c r="G6" s="133"/>
      <c r="H6" s="133"/>
      <c r="I6" s="133">
        <v>37</v>
      </c>
      <c r="J6" s="133"/>
      <c r="K6" s="133">
        <v>37</v>
      </c>
      <c r="L6" s="133">
        <v>0</v>
      </c>
      <c r="M6" s="133">
        <v>0</v>
      </c>
    </row>
    <row r="7" spans="1:13" x14ac:dyDescent="0.3">
      <c r="A7" s="134">
        <v>44927</v>
      </c>
      <c r="B7" s="133">
        <v>9000</v>
      </c>
      <c r="C7" s="133" t="s">
        <v>153</v>
      </c>
      <c r="D7" s="133" t="s">
        <v>154</v>
      </c>
      <c r="E7" s="133" t="s">
        <v>143</v>
      </c>
      <c r="F7" s="133">
        <v>100</v>
      </c>
      <c r="G7" s="133"/>
      <c r="H7" s="133"/>
      <c r="I7" s="133">
        <v>7</v>
      </c>
      <c r="J7" s="133"/>
      <c r="K7" s="133">
        <v>700</v>
      </c>
      <c r="L7" s="133">
        <v>700</v>
      </c>
      <c r="M7" s="133">
        <v>0</v>
      </c>
    </row>
    <row r="8" spans="1:13" x14ac:dyDescent="0.3">
      <c r="A8" s="134">
        <v>44927</v>
      </c>
      <c r="B8" s="133">
        <v>4000</v>
      </c>
      <c r="C8" s="133" t="s">
        <v>141</v>
      </c>
      <c r="D8" s="133" t="s">
        <v>137</v>
      </c>
      <c r="E8" s="133" t="s">
        <v>142</v>
      </c>
      <c r="F8" s="133">
        <v>100</v>
      </c>
      <c r="G8" s="133"/>
      <c r="H8" s="133"/>
      <c r="I8" s="133">
        <v>7</v>
      </c>
      <c r="J8" s="133"/>
      <c r="K8" s="133">
        <v>700</v>
      </c>
      <c r="L8" s="133">
        <v>700</v>
      </c>
      <c r="M8" s="133">
        <v>0</v>
      </c>
    </row>
    <row r="9" spans="1:13" x14ac:dyDescent="0.3">
      <c r="A9" s="134">
        <v>44927</v>
      </c>
      <c r="B9" s="133">
        <v>1000</v>
      </c>
      <c r="C9" s="133" t="s">
        <v>136</v>
      </c>
      <c r="D9" s="133" t="s">
        <v>135</v>
      </c>
      <c r="E9" s="133" t="s">
        <v>136</v>
      </c>
      <c r="F9" s="133"/>
      <c r="G9" s="133"/>
      <c r="H9" s="133"/>
      <c r="I9" s="133">
        <v>37</v>
      </c>
      <c r="J9" s="133"/>
      <c r="K9" s="133">
        <v>37</v>
      </c>
      <c r="L9" s="133">
        <v>0</v>
      </c>
      <c r="M9" s="133">
        <v>0</v>
      </c>
    </row>
    <row r="10" spans="1:13" x14ac:dyDescent="0.3">
      <c r="A10" s="134">
        <v>44927</v>
      </c>
      <c r="B10" s="133">
        <v>1000</v>
      </c>
      <c r="C10" s="133" t="s">
        <v>138</v>
      </c>
      <c r="D10" s="133" t="s">
        <v>139</v>
      </c>
      <c r="E10" s="133" t="s">
        <v>140</v>
      </c>
      <c r="F10" s="133">
        <v>100</v>
      </c>
      <c r="G10" s="133"/>
      <c r="H10" s="133"/>
      <c r="I10" s="133">
        <v>7</v>
      </c>
      <c r="J10" s="133"/>
      <c r="K10" s="133">
        <v>700</v>
      </c>
      <c r="L10" s="133">
        <v>700</v>
      </c>
      <c r="M10" s="133">
        <v>0</v>
      </c>
    </row>
    <row r="11" spans="1:13" x14ac:dyDescent="0.3">
      <c r="A11" s="134">
        <v>44927</v>
      </c>
      <c r="B11" s="133">
        <v>5000</v>
      </c>
      <c r="C11" s="133" t="s">
        <v>144</v>
      </c>
      <c r="D11" s="133" t="s">
        <v>145</v>
      </c>
      <c r="E11" s="133" t="s">
        <v>146</v>
      </c>
      <c r="F11" s="133">
        <v>100</v>
      </c>
      <c r="G11" s="133"/>
      <c r="H11" s="133"/>
      <c r="I11" s="133">
        <v>7</v>
      </c>
      <c r="J11" s="133"/>
      <c r="K11" s="133">
        <v>700</v>
      </c>
      <c r="L11" s="133">
        <v>700</v>
      </c>
      <c r="M11" s="133">
        <v>0</v>
      </c>
    </row>
    <row r="12" spans="1:13" x14ac:dyDescent="0.3">
      <c r="A12" s="134">
        <v>44927</v>
      </c>
      <c r="B12" s="133">
        <v>3000</v>
      </c>
      <c r="C12" s="133" t="s">
        <v>144</v>
      </c>
      <c r="D12" s="133" t="s">
        <v>145</v>
      </c>
      <c r="E12" s="133" t="s">
        <v>135</v>
      </c>
      <c r="F12" s="133"/>
      <c r="G12" s="133"/>
      <c r="H12" s="133"/>
      <c r="I12" s="133">
        <v>737</v>
      </c>
      <c r="J12" s="133"/>
      <c r="K12" s="133">
        <v>737</v>
      </c>
      <c r="L12" s="133">
        <v>0</v>
      </c>
      <c r="M12" s="133">
        <v>0</v>
      </c>
    </row>
    <row r="13" spans="1:13" x14ac:dyDescent="0.3">
      <c r="A13" s="134">
        <v>44927</v>
      </c>
      <c r="B13" s="133">
        <v>4000</v>
      </c>
      <c r="C13" s="133" t="s">
        <v>139</v>
      </c>
      <c r="D13" s="133" t="s">
        <v>140</v>
      </c>
      <c r="E13" s="133" t="s">
        <v>143</v>
      </c>
      <c r="F13" s="133"/>
      <c r="G13" s="133"/>
      <c r="H13" s="133"/>
      <c r="I13" s="133">
        <v>37</v>
      </c>
      <c r="J13" s="133"/>
      <c r="K13" s="133">
        <v>37</v>
      </c>
      <c r="L13" s="133">
        <v>0</v>
      </c>
      <c r="M13" s="133">
        <v>0</v>
      </c>
    </row>
    <row r="14" spans="1:13" x14ac:dyDescent="0.3">
      <c r="A14" s="134">
        <v>44928</v>
      </c>
      <c r="B14" s="133">
        <v>6000</v>
      </c>
      <c r="C14" s="133" t="s">
        <v>150</v>
      </c>
      <c r="D14" s="133" t="s">
        <v>140</v>
      </c>
      <c r="E14" s="133" t="s">
        <v>152</v>
      </c>
      <c r="F14" s="133"/>
      <c r="G14" s="133"/>
      <c r="H14" s="133"/>
      <c r="I14" s="133">
        <v>37</v>
      </c>
      <c r="J14" s="133"/>
      <c r="K14" s="133">
        <v>37</v>
      </c>
      <c r="L14" s="133">
        <v>0</v>
      </c>
      <c r="M14" s="133">
        <v>0</v>
      </c>
    </row>
    <row r="15" spans="1:13" x14ac:dyDescent="0.3">
      <c r="A15" s="134">
        <v>44928</v>
      </c>
      <c r="B15" s="133">
        <v>6000</v>
      </c>
      <c r="C15" s="133" t="s">
        <v>150</v>
      </c>
      <c r="D15" s="133" t="s">
        <v>151</v>
      </c>
      <c r="E15" s="133" t="s">
        <v>140</v>
      </c>
      <c r="F15" s="133">
        <v>100</v>
      </c>
      <c r="G15" s="133"/>
      <c r="H15" s="133"/>
      <c r="I15" s="133">
        <v>7</v>
      </c>
      <c r="J15" s="133"/>
      <c r="K15" s="133">
        <v>700</v>
      </c>
      <c r="L15" s="133">
        <v>700</v>
      </c>
      <c r="M15" s="133">
        <v>0</v>
      </c>
    </row>
    <row r="16" spans="1:13" x14ac:dyDescent="0.3">
      <c r="A16" s="134">
        <v>44928</v>
      </c>
      <c r="B16">
        <v>5000</v>
      </c>
      <c r="C16" s="133" t="s">
        <v>147</v>
      </c>
      <c r="D16" s="133" t="s">
        <v>148</v>
      </c>
      <c r="E16" s="133" t="s">
        <v>149</v>
      </c>
      <c r="I16">
        <v>37</v>
      </c>
      <c r="K16">
        <v>37</v>
      </c>
      <c r="L16">
        <v>0</v>
      </c>
      <c r="M16">
        <v>0</v>
      </c>
    </row>
    <row r="17" spans="1:13" x14ac:dyDescent="0.3">
      <c r="A17" s="134">
        <v>44928</v>
      </c>
      <c r="B17">
        <v>1500</v>
      </c>
      <c r="C17" s="133" t="s">
        <v>157</v>
      </c>
      <c r="D17" s="133" t="s">
        <v>139</v>
      </c>
      <c r="E17" s="133" t="s">
        <v>158</v>
      </c>
      <c r="I17">
        <v>737</v>
      </c>
      <c r="K17">
        <v>737</v>
      </c>
      <c r="L17">
        <v>0</v>
      </c>
      <c r="M17">
        <v>0</v>
      </c>
    </row>
    <row r="18" spans="1:13" x14ac:dyDescent="0.3">
      <c r="A18" s="134">
        <v>44928</v>
      </c>
      <c r="B18">
        <v>9000</v>
      </c>
      <c r="C18" s="133" t="s">
        <v>153</v>
      </c>
      <c r="D18" s="133" t="s">
        <v>155</v>
      </c>
      <c r="E18" s="133" t="s">
        <v>156</v>
      </c>
      <c r="I18">
        <v>37</v>
      </c>
      <c r="K18">
        <v>37</v>
      </c>
      <c r="L18">
        <v>0</v>
      </c>
      <c r="M18">
        <v>0</v>
      </c>
    </row>
    <row r="19" spans="1:13" x14ac:dyDescent="0.3">
      <c r="A19" s="134">
        <v>44928</v>
      </c>
      <c r="B19">
        <v>9000</v>
      </c>
      <c r="C19" s="133" t="s">
        <v>153</v>
      </c>
      <c r="D19" s="133" t="s">
        <v>154</v>
      </c>
      <c r="E19" s="133" t="s">
        <v>143</v>
      </c>
      <c r="F19">
        <v>100</v>
      </c>
      <c r="I19">
        <v>7</v>
      </c>
      <c r="K19">
        <v>700</v>
      </c>
      <c r="L19">
        <v>700</v>
      </c>
      <c r="M19">
        <v>0</v>
      </c>
    </row>
    <row r="20" spans="1:13" x14ac:dyDescent="0.3">
      <c r="A20" s="134">
        <v>44928</v>
      </c>
      <c r="B20">
        <v>4000</v>
      </c>
      <c r="C20" s="133" t="s">
        <v>141</v>
      </c>
      <c r="D20" s="133" t="s">
        <v>137</v>
      </c>
      <c r="E20" s="133" t="s">
        <v>142</v>
      </c>
      <c r="F20">
        <v>100</v>
      </c>
      <c r="I20">
        <v>7</v>
      </c>
      <c r="K20">
        <v>700</v>
      </c>
      <c r="L20">
        <v>700</v>
      </c>
      <c r="M20">
        <v>0</v>
      </c>
    </row>
    <row r="21" spans="1:13" x14ac:dyDescent="0.3">
      <c r="A21" s="134">
        <v>44928</v>
      </c>
      <c r="B21">
        <v>1000</v>
      </c>
      <c r="C21" s="133" t="s">
        <v>136</v>
      </c>
      <c r="D21" s="133" t="s">
        <v>135</v>
      </c>
      <c r="E21" s="133" t="s">
        <v>136</v>
      </c>
      <c r="I21">
        <v>37</v>
      </c>
      <c r="K21">
        <v>37</v>
      </c>
      <c r="L21">
        <v>0</v>
      </c>
      <c r="M21">
        <v>0</v>
      </c>
    </row>
    <row r="22" spans="1:13" x14ac:dyDescent="0.3">
      <c r="A22" s="134">
        <v>44928</v>
      </c>
      <c r="B22">
        <v>1000</v>
      </c>
      <c r="C22" s="133" t="s">
        <v>138</v>
      </c>
      <c r="D22" s="133" t="s">
        <v>139</v>
      </c>
      <c r="E22" s="133" t="s">
        <v>140</v>
      </c>
      <c r="F22">
        <v>100</v>
      </c>
      <c r="I22">
        <v>7</v>
      </c>
      <c r="K22">
        <v>700</v>
      </c>
      <c r="L22">
        <v>700</v>
      </c>
      <c r="M22">
        <v>0</v>
      </c>
    </row>
    <row r="23" spans="1:13" x14ac:dyDescent="0.3">
      <c r="A23" s="134">
        <v>44928</v>
      </c>
      <c r="B23">
        <v>5000</v>
      </c>
      <c r="C23" s="133" t="s">
        <v>144</v>
      </c>
      <c r="D23" s="133" t="s">
        <v>145</v>
      </c>
      <c r="E23" s="133" t="s">
        <v>146</v>
      </c>
      <c r="F23">
        <v>100</v>
      </c>
      <c r="I23">
        <v>7</v>
      </c>
      <c r="K23">
        <v>700</v>
      </c>
      <c r="L23">
        <v>700</v>
      </c>
      <c r="M23">
        <v>0</v>
      </c>
    </row>
    <row r="24" spans="1:13" x14ac:dyDescent="0.3">
      <c r="A24" s="134">
        <v>44928</v>
      </c>
      <c r="B24">
        <v>3000</v>
      </c>
      <c r="C24" s="133" t="s">
        <v>144</v>
      </c>
      <c r="D24" s="133" t="s">
        <v>145</v>
      </c>
      <c r="E24" s="133" t="s">
        <v>135</v>
      </c>
      <c r="I24">
        <v>737</v>
      </c>
      <c r="K24">
        <v>737</v>
      </c>
      <c r="L24">
        <v>0</v>
      </c>
      <c r="M24">
        <v>0</v>
      </c>
    </row>
    <row r="25" spans="1:13" x14ac:dyDescent="0.3">
      <c r="A25" s="134">
        <v>44928</v>
      </c>
      <c r="B25">
        <v>4000</v>
      </c>
      <c r="C25" s="133" t="s">
        <v>139</v>
      </c>
      <c r="D25" s="133" t="s">
        <v>140</v>
      </c>
      <c r="E25" s="133" t="s">
        <v>143</v>
      </c>
      <c r="I25">
        <v>37</v>
      </c>
      <c r="K25">
        <v>37</v>
      </c>
      <c r="L25">
        <v>0</v>
      </c>
      <c r="M25">
        <v>0</v>
      </c>
    </row>
  </sheetData>
  <phoneticPr fontId="14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0C6ABC-7F49-42AA-8A90-FDCE891DFF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Indicateurs</vt:lpstr>
      <vt:lpstr>Synthèse pointages</vt:lpstr>
      <vt:lpstr>Feuil1</vt:lpstr>
      <vt:lpstr>Indicateurs!Zone_d_impression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Meidhi HALITI</dc:creator>
  <cp:lastModifiedBy>Meidhi HALITI</cp:lastModifiedBy>
  <cp:lastPrinted>2023-01-04T11:11:16Z</cp:lastPrinted>
  <dcterms:created xsi:type="dcterms:W3CDTF">2022-12-06T14:13:08Z</dcterms:created>
  <dcterms:modified xsi:type="dcterms:W3CDTF">2023-01-05T14:48:52Z</dcterms:modified>
</cp:coreProperties>
</file>