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autoCompressPictures="0" defaultThemeVersion="166925"/>
  <mc:AlternateContent xmlns:mc="http://schemas.openxmlformats.org/markup-compatibility/2006">
    <mc:Choice Requires="x15">
      <x15ac:absPath xmlns:x15ac="http://schemas.microsoft.com/office/spreadsheetml/2010/11/ac" url="C:\Users\GEOFFREY\Desktop\"/>
    </mc:Choice>
  </mc:AlternateContent>
  <xr:revisionPtr revIDLastSave="0" documentId="13_ncr:1_{F32F6E88-B765-4463-83FA-49399AD74150}" xr6:coauthVersionLast="47" xr6:coauthVersionMax="47" xr10:uidLastSave="{00000000-0000-0000-0000-000000000000}"/>
  <bookViews>
    <workbookView xWindow="-120" yWindow="-120" windowWidth="25440" windowHeight="15390" tabRatio="904" xr2:uid="{00000000-000D-0000-FFFF-FFFF00000000}"/>
  </bookViews>
  <sheets>
    <sheet name="ISO9001" sheetId="10" r:id="rId1"/>
    <sheet name="QUALIPSAD" sheetId="13" r:id="rId2"/>
    <sheet name="QUALIOPI" sheetId="14" r:id="rId3"/>
    <sheet name="AMELIORATIONS" sheetId="12" r:id="rId4"/>
    <sheet name="Liste" sheetId="2" r:id="rId5"/>
    <sheet name="STUDIPO" sheetId="16" r:id="rId6"/>
    <sheet name="STUDIPO_RESEAU" sheetId="15" r:id="rId7"/>
    <sheet name="APPART_RESEAU" sheetId="17" r:id="rId8"/>
    <sheet name="STUDIPO_01" sheetId="18" r:id="rId9"/>
    <sheet name="WORLI" sheetId="19" r:id="rId10"/>
    <sheet name="APPART_PARIS" sheetId="20" r:id="rId11"/>
  </sheets>
  <definedNames>
    <definedName name="_xlnm._FilterDatabase" localSheetId="3" hidden="1">AMELIORATIONS!$A$12:$FX$12</definedName>
    <definedName name="_xlnm._FilterDatabase" localSheetId="10" hidden="1">APPART_PARIS!$A$12:$N$12</definedName>
    <definedName name="_xlnm._FilterDatabase" localSheetId="7" hidden="1">APPART_RESEAU!$A$12:$N$12</definedName>
    <definedName name="_xlnm._FilterDatabase" localSheetId="0" hidden="1">'ISO9001'!$A$12:$FW$12</definedName>
    <definedName name="_xlnm._FilterDatabase" localSheetId="4" hidden="1">Liste!$A$1:$A$57</definedName>
    <definedName name="_xlnm._FilterDatabase" localSheetId="2" hidden="1">QUALIOPI!$A$12:$FW$12</definedName>
    <definedName name="_xlnm._FilterDatabase" localSheetId="1" hidden="1">QUALIPSAD!$A$12:$FW$12</definedName>
    <definedName name="_xlnm._FilterDatabase" localSheetId="5" hidden="1">STUDIPO!$A$12:$N$28</definedName>
    <definedName name="_xlnm._FilterDatabase" localSheetId="8" hidden="1">STUDIPO_01!$A$12:$N$12</definedName>
    <definedName name="_xlnm._FilterDatabase" localSheetId="6" hidden="1">STUDIPO_RESEAU!$A$12:$N$17</definedName>
    <definedName name="_xlnm._FilterDatabase" localSheetId="9" hidden="1">WORLI!$A$12:$N$14</definedName>
    <definedName name="AGENCES">Liste!#REF!</definedName>
    <definedName name="ÉTAT_FINAL_DE_L_AMÉLIORATION">Liste!$H$4:$H$7</definedName>
    <definedName name="ÉTAT_FINAL_DU_CONSTAT">Liste!$C$4:$C$6</definedName>
    <definedName name="NATURE">Liste!$F$4:$F$7</definedName>
    <definedName name="PROCESSUS_STUDIOGROUP">Liste!#REF!</definedName>
    <definedName name="PROCESSUS_STUDIOSANTE_69">Liste!#REF!</definedName>
    <definedName name="PROCESSUS_STUDIOSANTE_RESEAU">Liste!#REF!</definedName>
    <definedName name="PROCESSUS_SUITE_DE_SOINS_LYON">Liste!#REF!</definedName>
    <definedName name="PROCESSUS_SUITE_DE_SOINS_RESEAU">Liste!#REF!</definedName>
    <definedName name="PROCESSUS_WORLDICAL">Liste!#REF!</definedName>
    <definedName name="SOURCE">Liste!$A$4:$A$5</definedName>
    <definedName name="STRUCTURE">Liste!$J$4:$J$9</definedName>
    <definedName name="STUDIOGROUP">Liste!#REF!</definedName>
    <definedName name="STUDIOSANTE_69">Liste!#REF!</definedName>
    <definedName name="STUDIOSANTE_RESEAU">Liste!#REF!</definedName>
    <definedName name="SUITE_DE_SOINS_LYON">Liste!#REF!</definedName>
    <definedName name="SUITE_DE_SOINS_RESEAU">Liste!#REF!</definedName>
    <definedName name="WORLDICAL">Liste!#REF!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3" i="19" l="1"/>
  <c r="G13" i="18"/>
  <c r="G16" i="17"/>
  <c r="G14" i="16"/>
  <c r="G13" i="16"/>
  <c r="K6" i="10"/>
  <c r="G13" i="14"/>
  <c r="G15" i="13"/>
  <c r="G14" i="13"/>
  <c r="G13" i="13"/>
  <c r="G14" i="10"/>
  <c r="G15" i="10"/>
  <c r="G16" i="10"/>
  <c r="G13" i="10"/>
  <c r="H19" i="12"/>
  <c r="H18" i="12"/>
  <c r="H17" i="12"/>
  <c r="H16" i="12"/>
  <c r="H15" i="12"/>
  <c r="H13" i="12"/>
  <c r="H14" i="12"/>
  <c r="L7" i="12"/>
  <c r="J5" i="12"/>
  <c r="I5" i="10"/>
  <c r="I5" i="13"/>
  <c r="I5" i="14"/>
  <c r="K9" i="14"/>
  <c r="K8" i="14"/>
  <c r="K7" i="14"/>
  <c r="K6" i="14"/>
  <c r="L5" i="14"/>
  <c r="K5" i="14"/>
  <c r="J5" i="14"/>
  <c r="K9" i="10"/>
  <c r="K8" i="10"/>
  <c r="K7" i="10"/>
  <c r="L5" i="10"/>
  <c r="K5" i="10"/>
  <c r="J5" i="10"/>
  <c r="L6" i="12"/>
  <c r="M5" i="12"/>
  <c r="L5" i="12"/>
  <c r="K5" i="12"/>
  <c r="L10" i="12"/>
  <c r="L9" i="12"/>
  <c r="L8" i="12"/>
  <c r="L5" i="13"/>
  <c r="K5" i="13"/>
  <c r="J5" i="13"/>
  <c r="K9" i="13"/>
  <c r="K8" i="13"/>
  <c r="K7" i="13"/>
  <c r="K6" i="13"/>
  <c r="L7" i="14" l="1"/>
  <c r="L9" i="14"/>
  <c r="L8" i="14"/>
  <c r="M10" i="12"/>
  <c r="M9" i="12"/>
  <c r="M8" i="12"/>
  <c r="L9" i="10"/>
  <c r="L8" i="10"/>
  <c r="L7" i="10"/>
  <c r="L9" i="13"/>
  <c r="L7" i="13"/>
  <c r="L8" i="13"/>
</calcChain>
</file>

<file path=xl/sharedStrings.xml><?xml version="1.0" encoding="utf-8"?>
<sst xmlns="http://schemas.openxmlformats.org/spreadsheetml/2006/main" count="267" uniqueCount="53">
  <si>
    <t>AGENCES</t>
  </si>
  <si>
    <t>EN COURS</t>
  </si>
  <si>
    <t>INTERNE</t>
  </si>
  <si>
    <t>CLOTURÉ</t>
  </si>
  <si>
    <t>Responsables processus</t>
  </si>
  <si>
    <t xml:space="preserve">Date </t>
  </si>
  <si>
    <t>Source</t>
  </si>
  <si>
    <t>Nature</t>
  </si>
  <si>
    <t>Nom et prénom du déclarant</t>
  </si>
  <si>
    <t>Problème / amélioration</t>
  </si>
  <si>
    <t>Échéance</t>
  </si>
  <si>
    <t>Cause</t>
  </si>
  <si>
    <t>Actions mises en place</t>
  </si>
  <si>
    <t>Suivi des actions</t>
  </si>
  <si>
    <t>État final de l'amélioration</t>
  </si>
  <si>
    <t>Analyse succès / échec</t>
  </si>
  <si>
    <t>#</t>
  </si>
  <si>
    <t>CLOTURÉES</t>
  </si>
  <si>
    <t>NON CLOTURÉES</t>
  </si>
  <si>
    <t>NON CLOTURÉ</t>
  </si>
  <si>
    <t>NON-CONFORMITÉ MINEURE (NCMin)</t>
  </si>
  <si>
    <t>NON-CONFORMITÉ MAJEURE (NCMaj)</t>
  </si>
  <si>
    <t>PISTE DE PROGRÈS (PP)</t>
  </si>
  <si>
    <t>POINT FORT (PF)</t>
  </si>
  <si>
    <t>BILAN ACTIONS QUALIPSAD</t>
  </si>
  <si>
    <t>NCMaj</t>
  </si>
  <si>
    <t>NCMin</t>
  </si>
  <si>
    <t>NOMBRE D'ACTIONS</t>
  </si>
  <si>
    <t>BILAN ACTIONS AMÉLIORATIONS</t>
  </si>
  <si>
    <t>BILAN ACTIONS ISO9001:2015</t>
  </si>
  <si>
    <t>BILAN ACTIONS QUALIOPI</t>
  </si>
  <si>
    <t>NON RETENU</t>
  </si>
  <si>
    <t>Demandeur / Contexte</t>
  </si>
  <si>
    <t>Réseau</t>
  </si>
  <si>
    <t>NOMBRE D'AMÉLIORATION</t>
  </si>
  <si>
    <t>Pistes de Progrès (PP)</t>
  </si>
  <si>
    <t>Points Fort (PF)</t>
  </si>
  <si>
    <t>Processus</t>
  </si>
  <si>
    <t>STRUCTURE</t>
  </si>
  <si>
    <t>Structure</t>
  </si>
  <si>
    <t>SOURCE</t>
  </si>
  <si>
    <t>NATURE</t>
  </si>
  <si>
    <t>État final du constat</t>
  </si>
  <si>
    <t>ÉTAT FINAL DU CONSTAT</t>
  </si>
  <si>
    <t>ÉTAT FINAL DE L'AMÉLIORATION</t>
  </si>
  <si>
    <t>Responsables processus / pilote</t>
  </si>
  <si>
    <t>Responsables processus / Pilote</t>
  </si>
  <si>
    <t>STUDIPO</t>
  </si>
  <si>
    <t>STUDIPO_01</t>
  </si>
  <si>
    <t>STUDIPO_RESEAU</t>
  </si>
  <si>
    <t>APPART_RESEAU</t>
  </si>
  <si>
    <t>APPART_PARIS</t>
  </si>
  <si>
    <t>WORLI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</si>
</sst>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Arial"/>
      <family val="2"/>
    </font>
    <font>
      <b/>
      <sz val="14"/>
      <name val="Arial"/>
      <family val="2"/>
    </font>
    <font>
      <b/>
      <sz val="18"/>
      <color theme="0"/>
      <name val="Arial"/>
      <family val="2"/>
    </font>
    <font>
      <b/>
      <sz val="20"/>
      <name val="Arial"/>
      <family val="2"/>
    </font>
    <font>
      <sz val="14"/>
      <name val="Arial"/>
      <family val="2"/>
    </font>
    <font>
      <sz val="18"/>
      <name val="Arial"/>
      <family val="2"/>
    </font>
    <font>
      <sz val="18"/>
      <color theme="1"/>
      <name val="Arial"/>
      <family val="2"/>
    </font>
    <font>
      <b/>
      <sz val="18"/>
      <name val="Arial"/>
      <family val="2"/>
    </font>
    <font>
      <b/>
      <sz val="18"/>
      <color theme="1"/>
      <name val="Arial"/>
      <family val="2"/>
    </font>
    <font>
      <sz val="11"/>
      <color theme="1"/>
      <name val="Arial"/>
      <family val="2"/>
    </font>
    <font>
      <b/>
      <sz val="14"/>
      <color theme="0"/>
      <name val="Arial"/>
      <family val="2"/>
    </font>
    <font>
      <b/>
      <sz val="11"/>
      <color theme="1"/>
      <name val="Arial"/>
      <family val="2"/>
    </font>
    <font>
      <b/>
      <sz val="11"/>
      <color rgb="FF00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D0E5C1"/>
        <bgColor indexed="64"/>
      </patternFill>
    </fill>
    <fill>
      <patternFill patternType="solid">
        <fgColor rgb="FFFFE38B"/>
        <bgColor indexed="64"/>
      </patternFill>
    </fill>
    <fill>
      <patternFill patternType="solid">
        <fgColor rgb="FFFF4F4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39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theme="0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0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9">
    <xf numFmtId="0" fontId="0" fillId="0" borderId="0" xfId="0"/>
    <xf numFmtId="0" fontId="0" fillId="0" borderId="0" xfId="0" applyAlignment="1">
      <alignment horizontal="left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13" borderId="6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12" borderId="6" xfId="0" applyFont="1" applyFill="1" applyBorder="1" applyAlignment="1">
      <alignment horizontal="center" vertical="center"/>
    </xf>
    <xf numFmtId="0" fontId="1" fillId="11" borderId="6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64" fontId="2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164" fontId="3" fillId="2" borderId="0" xfId="0" applyNumberFormat="1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4" fontId="6" fillId="2" borderId="0" xfId="0" applyNumberFormat="1" applyFont="1" applyFill="1" applyAlignment="1">
      <alignment horizontal="center" vertical="center"/>
    </xf>
    <xf numFmtId="0" fontId="9" fillId="2" borderId="0" xfId="0" applyFont="1" applyFill="1" applyAlignment="1">
      <alignment horizontal="left" vertical="center" wrapText="1"/>
    </xf>
    <xf numFmtId="0" fontId="9" fillId="2" borderId="0" xfId="0" applyFont="1" applyFill="1" applyAlignment="1">
      <alignment horizontal="center" vertical="center" wrapText="1"/>
    </xf>
    <xf numFmtId="9" fontId="10" fillId="2" borderId="0" xfId="0" applyNumberFormat="1" applyFont="1" applyFill="1" applyAlignment="1">
      <alignment horizontal="center" vertical="center"/>
    </xf>
    <xf numFmtId="0" fontId="11" fillId="0" borderId="0" xfId="0" applyFont="1" applyAlignment="1">
      <alignment horizontal="center" vertical="center"/>
    </xf>
    <xf numFmtId="164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0" fontId="11" fillId="0" borderId="0" xfId="0" applyFont="1"/>
    <xf numFmtId="0" fontId="11" fillId="0" borderId="0" xfId="0" applyFont="1" applyAlignment="1">
      <alignment vertical="center"/>
    </xf>
    <xf numFmtId="0" fontId="11" fillId="0" borderId="0" xfId="0" applyFont="1" applyAlignment="1">
      <alignment horizontal="center"/>
    </xf>
    <xf numFmtId="0" fontId="5" fillId="2" borderId="0" xfId="0" applyFont="1" applyFill="1" applyAlignment="1">
      <alignment horizontal="left" vertical="center"/>
    </xf>
    <xf numFmtId="164" fontId="2" fillId="2" borderId="0" xfId="0" applyNumberFormat="1" applyFont="1" applyFill="1" applyAlignment="1">
      <alignment horizontal="center" vertical="center" wrapText="1"/>
    </xf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11" fillId="0" borderId="0" xfId="0" applyFont="1" applyAlignment="1">
      <alignment wrapText="1"/>
    </xf>
    <xf numFmtId="0" fontId="7" fillId="2" borderId="0" xfId="0" applyFont="1" applyFill="1" applyAlignment="1">
      <alignment horizontal="left" vertical="center" wrapText="1"/>
    </xf>
    <xf numFmtId="0" fontId="7" fillId="2" borderId="0" xfId="0" applyFont="1" applyFill="1" applyAlignment="1">
      <alignment horizontal="center" vertical="center" wrapText="1"/>
    </xf>
    <xf numFmtId="9" fontId="8" fillId="2" borderId="0" xfId="0" applyNumberFormat="1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 wrapText="1"/>
    </xf>
    <xf numFmtId="14" fontId="6" fillId="2" borderId="0" xfId="0" applyNumberFormat="1" applyFont="1" applyFill="1" applyAlignment="1">
      <alignment horizontal="center" vertical="center" wrapText="1"/>
    </xf>
    <xf numFmtId="164" fontId="12" fillId="2" borderId="0" xfId="0" applyNumberFormat="1" applyFont="1" applyFill="1" applyAlignment="1">
      <alignment horizontal="center" vertical="center"/>
    </xf>
    <xf numFmtId="9" fontId="10" fillId="2" borderId="0" xfId="0" applyNumberFormat="1" applyFont="1" applyFill="1" applyAlignment="1">
      <alignment horizontal="center" vertical="center" wrapText="1"/>
    </xf>
    <xf numFmtId="0" fontId="5" fillId="2" borderId="0" xfId="0" applyFont="1" applyFill="1" applyAlignment="1">
      <alignment vertical="center"/>
    </xf>
    <xf numFmtId="0" fontId="6" fillId="2" borderId="0" xfId="0" applyFont="1" applyFill="1" applyAlignment="1">
      <alignment horizontal="left" vertical="center"/>
    </xf>
    <xf numFmtId="14" fontId="6" fillId="2" borderId="0" xfId="0" applyNumberFormat="1" applyFont="1" applyFill="1" applyAlignment="1">
      <alignment horizontal="left" vertical="center"/>
    </xf>
    <xf numFmtId="0" fontId="6" fillId="2" borderId="0" xfId="0" applyFont="1" applyFill="1" applyAlignment="1">
      <alignment horizontal="left" vertical="center" wrapText="1"/>
    </xf>
    <xf numFmtId="14" fontId="6" fillId="2" borderId="0" xfId="0" applyNumberFormat="1" applyFont="1" applyFill="1" applyAlignment="1">
      <alignment horizontal="left" vertical="center" wrapText="1"/>
    </xf>
    <xf numFmtId="0" fontId="4" fillId="9" borderId="3" xfId="0" applyFont="1" applyFill="1" applyBorder="1" applyAlignment="1">
      <alignment horizontal="center" vertical="center" wrapText="1"/>
    </xf>
    <xf numFmtId="0" fontId="4" fillId="11" borderId="9" xfId="0" applyFont="1" applyFill="1" applyBorder="1" applyAlignment="1">
      <alignment horizontal="center" vertical="center" wrapText="1"/>
    </xf>
    <xf numFmtId="164" fontId="4" fillId="3" borderId="5" xfId="0" applyNumberFormat="1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0" fontId="7" fillId="6" borderId="12" xfId="0" applyFont="1" applyFill="1" applyBorder="1" applyAlignment="1">
      <alignment horizontal="center" vertical="center" wrapText="1"/>
    </xf>
    <xf numFmtId="9" fontId="8" fillId="6" borderId="13" xfId="0" applyNumberFormat="1" applyFont="1" applyFill="1" applyBorder="1" applyAlignment="1">
      <alignment horizontal="center" vertical="center"/>
    </xf>
    <xf numFmtId="0" fontId="4" fillId="9" borderId="9" xfId="0" applyFont="1" applyFill="1" applyBorder="1" applyAlignment="1">
      <alignment horizontal="center" vertical="center" wrapText="1"/>
    </xf>
    <xf numFmtId="9" fontId="8" fillId="5" borderId="9" xfId="0" applyNumberFormat="1" applyFont="1" applyFill="1" applyBorder="1" applyAlignment="1">
      <alignment horizontal="center" vertical="center"/>
    </xf>
    <xf numFmtId="9" fontId="8" fillId="6" borderId="15" xfId="0" applyNumberFormat="1" applyFont="1" applyFill="1" applyBorder="1" applyAlignment="1">
      <alignment horizontal="center" vertical="center"/>
    </xf>
    <xf numFmtId="0" fontId="7" fillId="6" borderId="9" xfId="0" applyFont="1" applyFill="1" applyBorder="1" applyAlignment="1">
      <alignment horizontal="center" vertical="center" wrapText="1"/>
    </xf>
    <xf numFmtId="0" fontId="7" fillId="5" borderId="0" xfId="0" applyFont="1" applyFill="1" applyAlignment="1">
      <alignment horizontal="center" vertical="center" wrapText="1"/>
    </xf>
    <xf numFmtId="0" fontId="7" fillId="4" borderId="9" xfId="0" applyFont="1" applyFill="1" applyBorder="1" applyAlignment="1">
      <alignment horizontal="center" vertical="center" wrapText="1"/>
    </xf>
    <xf numFmtId="9" fontId="8" fillId="4" borderId="9" xfId="0" applyNumberFormat="1" applyFont="1" applyFill="1" applyBorder="1" applyAlignment="1">
      <alignment horizontal="center" vertical="center"/>
    </xf>
    <xf numFmtId="0" fontId="4" fillId="9" borderId="20" xfId="0" applyFont="1" applyFill="1" applyBorder="1" applyAlignment="1">
      <alignment horizontal="center" vertical="center" wrapText="1"/>
    </xf>
    <xf numFmtId="0" fontId="7" fillId="5" borderId="9" xfId="0" applyFont="1" applyFill="1" applyBorder="1" applyAlignment="1">
      <alignment horizontal="center" vertical="center" wrapText="1"/>
    </xf>
    <xf numFmtId="0" fontId="7" fillId="4" borderId="18" xfId="0" applyFont="1" applyFill="1" applyBorder="1" applyAlignment="1">
      <alignment horizontal="center" vertical="center" wrapText="1"/>
    </xf>
    <xf numFmtId="0" fontId="4" fillId="11" borderId="1" xfId="0" applyFont="1" applyFill="1" applyBorder="1" applyAlignment="1">
      <alignment horizontal="center" vertical="center" wrapText="1"/>
    </xf>
    <xf numFmtId="0" fontId="4" fillId="10" borderId="9" xfId="0" applyFont="1" applyFill="1" applyBorder="1" applyAlignment="1">
      <alignment horizontal="center" vertical="center" wrapText="1"/>
    </xf>
    <xf numFmtId="164" fontId="4" fillId="3" borderId="19" xfId="0" applyNumberFormat="1" applyFont="1" applyFill="1" applyBorder="1" applyAlignment="1">
      <alignment horizontal="center" vertical="center" wrapText="1"/>
    </xf>
    <xf numFmtId="9" fontId="8" fillId="6" borderId="9" xfId="0" applyNumberFormat="1" applyFont="1" applyFill="1" applyBorder="1" applyAlignment="1">
      <alignment horizontal="center" vertical="center"/>
    </xf>
    <xf numFmtId="0" fontId="4" fillId="11" borderId="2" xfId="0" applyFont="1" applyFill="1" applyBorder="1" applyAlignment="1">
      <alignment horizontal="center" vertical="center" wrapText="1"/>
    </xf>
    <xf numFmtId="0" fontId="4" fillId="11" borderId="0" xfId="0" applyFont="1" applyFill="1" applyAlignment="1">
      <alignment horizontal="center" vertical="center" wrapText="1"/>
    </xf>
    <xf numFmtId="164" fontId="4" fillId="3" borderId="9" xfId="0" applyNumberFormat="1" applyFont="1" applyFill="1" applyBorder="1" applyAlignment="1">
      <alignment horizontal="center" vertical="center" wrapText="1"/>
    </xf>
    <xf numFmtId="9" fontId="8" fillId="4" borderId="9" xfId="0" applyNumberFormat="1" applyFont="1" applyFill="1" applyBorder="1" applyAlignment="1">
      <alignment horizontal="center" vertical="center" wrapText="1"/>
    </xf>
    <xf numFmtId="9" fontId="8" fillId="5" borderId="9" xfId="0" applyNumberFormat="1" applyFont="1" applyFill="1" applyBorder="1" applyAlignment="1">
      <alignment horizontal="center" vertical="center" wrapText="1"/>
    </xf>
    <xf numFmtId="9" fontId="8" fillId="6" borderId="9" xfId="0" applyNumberFormat="1" applyFont="1" applyFill="1" applyBorder="1" applyAlignment="1">
      <alignment horizontal="center" vertical="center" wrapText="1"/>
    </xf>
    <xf numFmtId="0" fontId="13" fillId="0" borderId="9" xfId="0" applyFont="1" applyBorder="1" applyAlignment="1">
      <alignment horizontal="center" vertical="center"/>
    </xf>
    <xf numFmtId="164" fontId="13" fillId="0" borderId="9" xfId="0" applyNumberFormat="1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 wrapText="1"/>
    </xf>
    <xf numFmtId="164" fontId="13" fillId="0" borderId="9" xfId="0" applyNumberFormat="1" applyFont="1" applyBorder="1" applyAlignment="1">
      <alignment horizontal="center" vertical="center" wrapText="1"/>
    </xf>
    <xf numFmtId="0" fontId="11" fillId="0" borderId="19" xfId="0" applyFont="1" applyBorder="1" applyAlignment="1">
      <alignment horizontal="center" vertical="center"/>
    </xf>
    <xf numFmtId="164" fontId="11" fillId="0" borderId="22" xfId="0" applyNumberFormat="1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 wrapText="1"/>
    </xf>
    <xf numFmtId="164" fontId="11" fillId="0" borderId="22" xfId="0" applyNumberFormat="1" applyFont="1" applyBorder="1" applyAlignment="1">
      <alignment horizontal="center" vertical="center" wrapText="1"/>
    </xf>
    <xf numFmtId="164" fontId="11" fillId="0" borderId="21" xfId="0" applyNumberFormat="1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164" fontId="11" fillId="0" borderId="6" xfId="0" applyNumberFormat="1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 wrapText="1"/>
    </xf>
    <xf numFmtId="164" fontId="11" fillId="0" borderId="6" xfId="0" applyNumberFormat="1" applyFont="1" applyBorder="1" applyAlignment="1">
      <alignment horizontal="center" vertical="center" wrapText="1"/>
    </xf>
    <xf numFmtId="14" fontId="11" fillId="0" borderId="6" xfId="0" applyNumberFormat="1" applyFont="1" applyBorder="1" applyAlignment="1">
      <alignment vertical="center"/>
    </xf>
    <xf numFmtId="0" fontId="11" fillId="0" borderId="6" xfId="0" applyFont="1" applyBorder="1" applyAlignment="1">
      <alignment vertical="center"/>
    </xf>
    <xf numFmtId="0" fontId="11" fillId="0" borderId="6" xfId="0" applyFont="1" applyBorder="1"/>
    <xf numFmtId="0" fontId="11" fillId="0" borderId="6" xfId="0" applyFont="1" applyBorder="1" applyAlignment="1">
      <alignment horizontal="center"/>
    </xf>
    <xf numFmtId="0" fontId="11" fillId="0" borderId="6" xfId="0" applyFont="1" applyBorder="1" applyAlignment="1">
      <alignment horizontal="center" wrapText="1"/>
    </xf>
    <xf numFmtId="0" fontId="11" fillId="0" borderId="29" xfId="0" applyFont="1" applyBorder="1" applyAlignment="1">
      <alignment horizontal="center" vertical="center"/>
    </xf>
    <xf numFmtId="0" fontId="11" fillId="0" borderId="30" xfId="0" applyFont="1" applyBorder="1" applyAlignment="1">
      <alignment horizontal="center" vertical="center" wrapText="1"/>
    </xf>
    <xf numFmtId="0" fontId="11" fillId="0" borderId="30" xfId="0" applyFont="1" applyBorder="1" applyAlignment="1">
      <alignment horizontal="center" vertical="center"/>
    </xf>
    <xf numFmtId="0" fontId="11" fillId="0" borderId="30" xfId="0" applyFont="1" applyBorder="1" applyAlignment="1">
      <alignment horizontal="center"/>
    </xf>
    <xf numFmtId="0" fontId="11" fillId="0" borderId="31" xfId="0" applyFont="1" applyBorder="1"/>
    <xf numFmtId="0" fontId="11" fillId="0" borderId="31" xfId="0" applyFont="1" applyBorder="1" applyAlignment="1">
      <alignment horizontal="center"/>
    </xf>
    <xf numFmtId="0" fontId="11" fillId="0" borderId="31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1" fillId="0" borderId="6" xfId="0" applyFont="1" applyBorder="1" applyAlignment="1">
      <alignment horizontal="left" vertical="center"/>
    </xf>
    <xf numFmtId="14" fontId="11" fillId="0" borderId="6" xfId="0" applyNumberFormat="1" applyFont="1" applyBorder="1" applyAlignment="1">
      <alignment horizontal="center" vertical="center"/>
    </xf>
    <xf numFmtId="0" fontId="11" fillId="0" borderId="6" xfId="0" applyFont="1" applyBorder="1" applyAlignment="1">
      <alignment wrapText="1"/>
    </xf>
    <xf numFmtId="0" fontId="11" fillId="0" borderId="33" xfId="0" applyFont="1" applyBorder="1" applyAlignment="1">
      <alignment horizontal="center" vertical="center"/>
    </xf>
    <xf numFmtId="164" fontId="11" fillId="0" borderId="34" xfId="0" applyNumberFormat="1" applyFont="1" applyBorder="1" applyAlignment="1">
      <alignment horizontal="center" vertical="center"/>
    </xf>
    <xf numFmtId="0" fontId="11" fillId="0" borderId="34" xfId="0" applyFont="1" applyBorder="1" applyAlignment="1">
      <alignment horizontal="center" vertical="center" wrapText="1"/>
    </xf>
    <xf numFmtId="0" fontId="11" fillId="0" borderId="34" xfId="0" applyFont="1" applyBorder="1" applyAlignment="1">
      <alignment horizontal="center" vertical="center"/>
    </xf>
    <xf numFmtId="164" fontId="11" fillId="0" borderId="34" xfId="0" applyNumberFormat="1" applyFont="1" applyBorder="1" applyAlignment="1">
      <alignment horizontal="center" vertical="center" wrapText="1"/>
    </xf>
    <xf numFmtId="0" fontId="11" fillId="0" borderId="35" xfId="0" applyFont="1" applyBorder="1" applyAlignment="1">
      <alignment horizontal="center" vertical="center" wrapText="1"/>
    </xf>
    <xf numFmtId="0" fontId="11" fillId="0" borderId="24" xfId="0" applyFont="1" applyBorder="1" applyAlignment="1">
      <alignment horizontal="center" vertical="center"/>
    </xf>
    <xf numFmtId="0" fontId="11" fillId="0" borderId="25" xfId="0" applyFont="1" applyBorder="1" applyAlignment="1">
      <alignment horizontal="left" vertical="center"/>
    </xf>
    <xf numFmtId="0" fontId="11" fillId="0" borderId="25" xfId="0" applyFont="1" applyBorder="1" applyAlignment="1">
      <alignment horizontal="center" vertical="center"/>
    </xf>
    <xf numFmtId="0" fontId="11" fillId="0" borderId="25" xfId="0" applyFont="1" applyBorder="1"/>
    <xf numFmtId="0" fontId="11" fillId="0" borderId="27" xfId="0" applyFont="1" applyBorder="1" applyAlignment="1">
      <alignment horizontal="center" vertical="center"/>
    </xf>
    <xf numFmtId="0" fontId="11" fillId="0" borderId="26" xfId="0" applyFont="1" applyBorder="1"/>
    <xf numFmtId="0" fontId="11" fillId="0" borderId="26" xfId="0" applyFont="1" applyBorder="1" applyAlignment="1">
      <alignment horizontal="center" vertical="center" wrapText="1"/>
    </xf>
    <xf numFmtId="0" fontId="11" fillId="0" borderId="26" xfId="0" applyFont="1" applyBorder="1" applyAlignment="1">
      <alignment wrapText="1"/>
    </xf>
    <xf numFmtId="0" fontId="11" fillId="0" borderId="28" xfId="0" applyFont="1" applyBorder="1"/>
    <xf numFmtId="0" fontId="11" fillId="0" borderId="6" xfId="0" applyFont="1" applyBorder="1" applyAlignment="1">
      <alignment vertical="center" wrapText="1"/>
    </xf>
    <xf numFmtId="0" fontId="11" fillId="0" borderId="25" xfId="0" applyFont="1" applyBorder="1" applyAlignment="1">
      <alignment horizontal="center" vertical="center" wrapText="1"/>
    </xf>
    <xf numFmtId="0" fontId="11" fillId="0" borderId="25" xfId="0" applyFont="1" applyBorder="1" applyAlignment="1">
      <alignment horizontal="center"/>
    </xf>
    <xf numFmtId="0" fontId="11" fillId="0" borderId="26" xfId="0" applyFont="1" applyBorder="1" applyAlignment="1">
      <alignment horizontal="center"/>
    </xf>
    <xf numFmtId="0" fontId="11" fillId="0" borderId="26" xfId="0" applyFont="1" applyBorder="1" applyAlignment="1">
      <alignment horizontal="center" wrapText="1"/>
    </xf>
    <xf numFmtId="0" fontId="11" fillId="0" borderId="28" xfId="0" applyFont="1" applyBorder="1" applyAlignment="1">
      <alignment horizontal="center"/>
    </xf>
    <xf numFmtId="0" fontId="11" fillId="0" borderId="36" xfId="0" applyFont="1" applyBorder="1" applyAlignment="1">
      <alignment horizontal="center" vertical="center"/>
    </xf>
    <xf numFmtId="0" fontId="11" fillId="0" borderId="37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11" fillId="0" borderId="26" xfId="0" applyFont="1" applyBorder="1" applyAlignment="1">
      <alignment horizontal="center" vertical="center"/>
    </xf>
    <xf numFmtId="0" fontId="11" fillId="0" borderId="28" xfId="0" applyFont="1" applyBorder="1" applyAlignment="1">
      <alignment horizontal="center" vertical="center" wrapText="1"/>
    </xf>
    <xf numFmtId="0" fontId="13" fillId="0" borderId="23" xfId="0" applyFont="1" applyBorder="1" applyAlignment="1">
      <alignment horizontal="center" vertical="center"/>
    </xf>
    <xf numFmtId="164" fontId="13" fillId="0" borderId="23" xfId="0" applyNumberFormat="1" applyFont="1" applyBorder="1" applyAlignment="1">
      <alignment horizontal="center" vertical="center"/>
    </xf>
    <xf numFmtId="0" fontId="13" fillId="0" borderId="23" xfId="0" applyFont="1" applyBorder="1" applyAlignment="1">
      <alignment horizontal="center" vertical="center" wrapText="1"/>
    </xf>
    <xf numFmtId="164" fontId="13" fillId="0" borderId="23" xfId="0" applyNumberFormat="1" applyFont="1" applyBorder="1" applyAlignment="1">
      <alignment horizontal="center" vertical="center" wrapText="1"/>
    </xf>
    <xf numFmtId="0" fontId="11" fillId="14" borderId="36" xfId="0" applyFont="1" applyFill="1" applyBorder="1" applyAlignment="1">
      <alignment horizontal="center" vertical="center"/>
    </xf>
    <xf numFmtId="164" fontId="11" fillId="14" borderId="34" xfId="0" applyNumberFormat="1" applyFont="1" applyFill="1" applyBorder="1" applyAlignment="1">
      <alignment horizontal="center" vertical="center"/>
    </xf>
    <xf numFmtId="0" fontId="11" fillId="14" borderId="34" xfId="0" applyFont="1" applyFill="1" applyBorder="1" applyAlignment="1">
      <alignment horizontal="center" vertical="center" wrapText="1"/>
    </xf>
    <xf numFmtId="0" fontId="11" fillId="14" borderId="34" xfId="0" applyFont="1" applyFill="1" applyBorder="1" applyAlignment="1">
      <alignment horizontal="center" vertical="center"/>
    </xf>
    <xf numFmtId="164" fontId="11" fillId="14" borderId="34" xfId="0" applyNumberFormat="1" applyFont="1" applyFill="1" applyBorder="1" applyAlignment="1">
      <alignment horizontal="center" vertical="center" wrapText="1"/>
    </xf>
    <xf numFmtId="0" fontId="11" fillId="14" borderId="35" xfId="0" applyFont="1" applyFill="1" applyBorder="1" applyAlignment="1">
      <alignment horizontal="center" vertical="center" wrapText="1"/>
    </xf>
    <xf numFmtId="0" fontId="11" fillId="14" borderId="24" xfId="0" applyFont="1" applyFill="1" applyBorder="1" applyAlignment="1">
      <alignment horizontal="center" vertical="center"/>
    </xf>
    <xf numFmtId="164" fontId="11" fillId="14" borderId="6" xfId="0" applyNumberFormat="1" applyFont="1" applyFill="1" applyBorder="1" applyAlignment="1">
      <alignment horizontal="center" vertical="center"/>
    </xf>
    <xf numFmtId="0" fontId="11" fillId="14" borderId="6" xfId="0" applyFont="1" applyFill="1" applyBorder="1" applyAlignment="1">
      <alignment horizontal="center" vertical="center" wrapText="1"/>
    </xf>
    <xf numFmtId="0" fontId="11" fillId="14" borderId="6" xfId="0" applyFont="1" applyFill="1" applyBorder="1" applyAlignment="1">
      <alignment horizontal="center" vertical="center"/>
    </xf>
    <xf numFmtId="0" fontId="11" fillId="14" borderId="25" xfId="0" applyFont="1" applyFill="1" applyBorder="1" applyAlignment="1">
      <alignment horizontal="center" vertical="center"/>
    </xf>
    <xf numFmtId="0" fontId="11" fillId="14" borderId="25" xfId="0" applyFont="1" applyFill="1" applyBorder="1" applyAlignment="1">
      <alignment horizontal="center" vertical="center" wrapText="1"/>
    </xf>
    <xf numFmtId="164" fontId="11" fillId="0" borderId="26" xfId="0" applyNumberFormat="1" applyFont="1" applyBorder="1" applyAlignment="1">
      <alignment horizontal="center" vertical="center"/>
    </xf>
    <xf numFmtId="164" fontId="11" fillId="14" borderId="6" xfId="0" applyNumberFormat="1" applyFont="1" applyFill="1" applyBorder="1" applyAlignment="1">
      <alignment horizontal="center" vertical="center" wrapText="1"/>
    </xf>
    <xf numFmtId="14" fontId="11" fillId="14" borderId="6" xfId="0" applyNumberFormat="1" applyFont="1" applyFill="1" applyBorder="1" applyAlignment="1">
      <alignment vertical="center"/>
    </xf>
    <xf numFmtId="0" fontId="11" fillId="14" borderId="6" xfId="0" applyFont="1" applyFill="1" applyBorder="1" applyAlignment="1">
      <alignment vertical="center"/>
    </xf>
    <xf numFmtId="14" fontId="11" fillId="0" borderId="26" xfId="0" applyNumberFormat="1" applyFont="1" applyBorder="1" applyAlignment="1">
      <alignment vertical="center"/>
    </xf>
    <xf numFmtId="0" fontId="11" fillId="0" borderId="28" xfId="0" applyFont="1" applyBorder="1" applyAlignment="1">
      <alignment horizontal="center" vertical="center"/>
    </xf>
    <xf numFmtId="0" fontId="11" fillId="14" borderId="6" xfId="0" applyFont="1" applyFill="1" applyBorder="1" applyAlignment="1">
      <alignment vertical="center" wrapText="1"/>
    </xf>
    <xf numFmtId="0" fontId="11" fillId="14" borderId="27" xfId="0" applyFont="1" applyFill="1" applyBorder="1" applyAlignment="1">
      <alignment horizontal="center" vertical="center"/>
    </xf>
    <xf numFmtId="164" fontId="11" fillId="14" borderId="26" xfId="0" applyNumberFormat="1" applyFont="1" applyFill="1" applyBorder="1" applyAlignment="1">
      <alignment horizontal="center" vertical="center"/>
    </xf>
    <xf numFmtId="0" fontId="11" fillId="14" borderId="26" xfId="0" applyFont="1" applyFill="1" applyBorder="1" applyAlignment="1">
      <alignment horizontal="center" vertical="center" wrapText="1"/>
    </xf>
    <xf numFmtId="0" fontId="11" fillId="14" borderId="26" xfId="0" applyFont="1" applyFill="1" applyBorder="1" applyAlignment="1">
      <alignment horizontal="center" vertical="center"/>
    </xf>
    <xf numFmtId="0" fontId="11" fillId="14" borderId="28" xfId="0" applyFont="1" applyFill="1" applyBorder="1" applyAlignment="1">
      <alignment horizontal="center" vertical="center" wrapText="1"/>
    </xf>
    <xf numFmtId="0" fontId="11" fillId="14" borderId="28" xfId="0" applyFont="1" applyFill="1" applyBorder="1" applyAlignment="1">
      <alignment horizontal="center" vertical="center"/>
    </xf>
    <xf numFmtId="0" fontId="11" fillId="14" borderId="7" xfId="0" applyFont="1" applyFill="1" applyBorder="1" applyAlignment="1">
      <alignment horizontal="center" vertical="center"/>
    </xf>
    <xf numFmtId="164" fontId="11" fillId="14" borderId="38" xfId="0" applyNumberFormat="1" applyFont="1" applyFill="1" applyBorder="1" applyAlignment="1">
      <alignment horizontal="center" vertical="center"/>
    </xf>
    <xf numFmtId="0" fontId="11" fillId="14" borderId="38" xfId="0" applyFont="1" applyFill="1" applyBorder="1" applyAlignment="1">
      <alignment horizontal="center" vertical="center" wrapText="1"/>
    </xf>
    <xf numFmtId="0" fontId="11" fillId="14" borderId="38" xfId="0" applyFont="1" applyFill="1" applyBorder="1" applyAlignment="1">
      <alignment horizontal="center" vertical="center"/>
    </xf>
    <xf numFmtId="164" fontId="11" fillId="14" borderId="38" xfId="0" applyNumberFormat="1" applyFont="1" applyFill="1" applyBorder="1" applyAlignment="1">
      <alignment horizontal="center" vertical="center" wrapText="1"/>
    </xf>
    <xf numFmtId="0" fontId="11" fillId="14" borderId="8" xfId="0" applyFont="1" applyFill="1" applyBorder="1" applyAlignment="1">
      <alignment horizontal="center" vertical="center" wrapText="1"/>
    </xf>
    <xf numFmtId="0" fontId="7" fillId="4" borderId="7" xfId="0" applyFont="1" applyFill="1" applyBorder="1" applyAlignment="1">
      <alignment horizontal="left" vertical="center" wrapText="1"/>
    </xf>
    <xf numFmtId="0" fontId="7" fillId="4" borderId="8" xfId="0" applyFont="1" applyFill="1" applyBorder="1" applyAlignment="1">
      <alignment horizontal="left" vertical="center" wrapText="1"/>
    </xf>
    <xf numFmtId="0" fontId="7" fillId="5" borderId="7" xfId="0" applyFont="1" applyFill="1" applyBorder="1" applyAlignment="1">
      <alignment horizontal="left" vertical="center" wrapText="1"/>
    </xf>
    <xf numFmtId="0" fontId="7" fillId="5" borderId="8" xfId="0" applyFont="1" applyFill="1" applyBorder="1" applyAlignment="1">
      <alignment horizontal="left" vertical="center" wrapText="1"/>
    </xf>
    <xf numFmtId="0" fontId="7" fillId="6" borderId="10" xfId="0" applyFont="1" applyFill="1" applyBorder="1" applyAlignment="1">
      <alignment horizontal="left" vertical="center" wrapText="1"/>
    </xf>
    <xf numFmtId="0" fontId="7" fillId="6" borderId="14" xfId="0" applyFont="1" applyFill="1" applyBorder="1" applyAlignment="1">
      <alignment horizontal="left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7" fillId="7" borderId="16" xfId="0" applyFont="1" applyFill="1" applyBorder="1" applyAlignment="1">
      <alignment horizontal="left" vertical="center" wrapText="1"/>
    </xf>
    <xf numFmtId="0" fontId="7" fillId="7" borderId="17" xfId="0" applyFont="1" applyFill="1" applyBorder="1" applyAlignment="1">
      <alignment horizontal="left" vertical="center" wrapText="1"/>
    </xf>
    <xf numFmtId="0" fontId="7" fillId="7" borderId="7" xfId="0" applyFont="1" applyFill="1" applyBorder="1" applyAlignment="1">
      <alignment horizontal="center" vertical="center" wrapText="1"/>
    </xf>
    <xf numFmtId="0" fontId="7" fillId="7" borderId="8" xfId="0" applyFont="1" applyFill="1" applyBorder="1" applyAlignment="1">
      <alignment horizontal="center" vertical="center" wrapText="1"/>
    </xf>
    <xf numFmtId="0" fontId="7" fillId="6" borderId="7" xfId="0" applyFont="1" applyFill="1" applyBorder="1" applyAlignment="1">
      <alignment horizontal="left" vertical="center" wrapText="1"/>
    </xf>
    <xf numFmtId="0" fontId="7" fillId="6" borderId="8" xfId="0" applyFont="1" applyFill="1" applyBorder="1" applyAlignment="1">
      <alignment horizontal="left" vertical="center" wrapText="1"/>
    </xf>
    <xf numFmtId="0" fontId="7" fillId="7" borderId="3" xfId="0" applyFont="1" applyFill="1" applyBorder="1" applyAlignment="1">
      <alignment horizontal="center" vertical="center" wrapText="1"/>
    </xf>
    <xf numFmtId="0" fontId="7" fillId="7" borderId="5" xfId="0" applyFont="1" applyFill="1" applyBorder="1" applyAlignment="1">
      <alignment horizontal="center" vertical="center" wrapText="1"/>
    </xf>
    <xf numFmtId="0" fontId="7" fillId="7" borderId="7" xfId="0" applyFont="1" applyFill="1" applyBorder="1" applyAlignment="1">
      <alignment horizontal="left" vertical="center" wrapText="1"/>
    </xf>
    <xf numFmtId="0" fontId="7" fillId="7" borderId="8" xfId="0" applyFont="1" applyFill="1" applyBorder="1" applyAlignment="1">
      <alignment horizontal="left" vertical="center" wrapText="1"/>
    </xf>
    <xf numFmtId="0" fontId="7" fillId="6" borderId="11" xfId="0" applyFont="1" applyFill="1" applyBorder="1" applyAlignment="1">
      <alignment horizontal="left" vertical="center" wrapText="1"/>
    </xf>
    <xf numFmtId="0" fontId="7" fillId="4" borderId="7" xfId="0" applyFont="1" applyFill="1" applyBorder="1" applyAlignment="1">
      <alignment horizontal="center" vertical="center" wrapText="1"/>
    </xf>
    <xf numFmtId="0" fontId="7" fillId="4" borderId="8" xfId="0" applyFont="1" applyFill="1" applyBorder="1" applyAlignment="1">
      <alignment horizontal="center" vertical="center" wrapText="1"/>
    </xf>
    <xf numFmtId="0" fontId="7" fillId="5" borderId="7" xfId="0" applyFont="1" applyFill="1" applyBorder="1" applyAlignment="1">
      <alignment horizontal="center" vertical="center" wrapText="1"/>
    </xf>
    <xf numFmtId="0" fontId="7" fillId="5" borderId="8" xfId="0" applyFont="1" applyFill="1" applyBorder="1" applyAlignment="1">
      <alignment horizontal="center" vertical="center" wrapText="1"/>
    </xf>
    <xf numFmtId="0" fontId="7" fillId="6" borderId="7" xfId="0" applyFont="1" applyFill="1" applyBorder="1" applyAlignment="1">
      <alignment horizontal="center" vertical="center" wrapText="1"/>
    </xf>
    <xf numFmtId="0" fontId="7" fillId="6" borderId="8" xfId="0" applyFont="1" applyFill="1" applyBorder="1" applyAlignment="1">
      <alignment horizontal="center" vertical="center" wrapText="1"/>
    </xf>
    <xf numFmtId="0" fontId="7" fillId="8" borderId="3" xfId="0" applyFont="1" applyFill="1" applyBorder="1" applyAlignment="1">
      <alignment horizontal="center" vertical="center" wrapText="1"/>
    </xf>
    <xf numFmtId="0" fontId="7" fillId="8" borderId="5" xfId="0" applyFont="1" applyFill="1" applyBorder="1" applyAlignment="1">
      <alignment horizontal="center" vertical="center" wrapText="1"/>
    </xf>
    <xf numFmtId="164" fontId="11" fillId="0" borderId="26" xfId="0" applyNumberFormat="1" applyFont="1" applyBorder="1" applyAlignment="1">
      <alignment horizontal="center" vertical="center" wrapText="1"/>
    </xf>
    <xf numFmtId="0" fontId="11" fillId="0" borderId="26" xfId="0" applyFont="1" applyBorder="1" applyAlignment="1">
      <alignment vertical="center" wrapText="1"/>
    </xf>
    <xf numFmtId="14" fontId="11" fillId="14" borderId="26" xfId="0" applyNumberFormat="1" applyFont="1" applyFill="1" applyBorder="1" applyAlignment="1">
      <alignment vertical="center"/>
    </xf>
    <xf numFmtId="164" fontId="11" fillId="14" borderId="26" xfId="0" applyNumberFormat="1" applyFont="1" applyFill="1" applyBorder="1" applyAlignment="1">
      <alignment horizontal="center" vertical="center" wrapText="1"/>
    </xf>
    <xf numFmtId="0" fontId="11" fillId="0" borderId="26" xfId="0" applyFont="1" applyBorder="1" applyAlignment="1">
      <alignment vertical="center"/>
    </xf>
    <xf numFmtId="0" fontId="13" fillId="0" borderId="20" xfId="0" applyFont="1" applyBorder="1" applyAlignment="1">
      <alignment horizontal="center" vertical="center" wrapText="1"/>
    </xf>
  </cellXfs>
  <cellStyles count="1">
    <cellStyle name="Normal" xfId="0" builtinId="0"/>
  </cellStyles>
  <dxfs count="284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E38B"/>
        </patternFill>
      </fill>
    </dxf>
    <dxf>
      <font>
        <color auto="1"/>
      </font>
      <fill>
        <patternFill>
          <bgColor rgb="FFD0E5C1"/>
        </patternFill>
      </fill>
    </dxf>
    <dxf>
      <font>
        <color auto="1"/>
      </font>
      <fill>
        <patternFill>
          <fgColor auto="1"/>
          <bgColor rgb="FFFF4F4F"/>
        </patternFill>
      </fill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164" formatCode="dd/mm/yy;@"/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164" formatCode="dd/mm/yy;@"/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textRotation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FFDC6D"/>
      <color rgb="FFFFAFAF"/>
      <color rgb="FFD0E5C1"/>
      <color rgb="FFFF4F4F"/>
      <color rgb="FFFFE38B"/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161925</xdr:colOff>
          <xdr:row>6</xdr:row>
          <xdr:rowOff>161925</xdr:rowOff>
        </xdr:from>
        <xdr:to>
          <xdr:col>7</xdr:col>
          <xdr:colOff>381000</xdr:colOff>
          <xdr:row>9</xdr:row>
          <xdr:rowOff>238125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POUR METTRE A JOUR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E934C14C-C3F1-442D-A679-D987C793EC72}" name="Tableau15" displayName="Tableau15" ref="A12:N98" totalsRowShown="0" headerRowDxfId="283" dataDxfId="281" headerRowBorderDxfId="282" tableBorderDxfId="280">
  <autoFilter ref="A12:N98" xr:uid="{E934C14C-C3F1-442D-A679-D987C793EC72}"/>
  <tableColumns count="14">
    <tableColumn id="1" xr3:uid="{41914AA7-DF89-4729-88AB-12D6009DE257}" name="#" dataDxfId="279"/>
    <tableColumn id="2" xr3:uid="{E13051B3-FA04-42A1-875E-DA5949E5CBCC}" name="Date " dataDxfId="278"/>
    <tableColumn id="4" xr3:uid="{2E047F4C-B632-4323-8FD8-3E67AE44E18A}" name="Nature" dataDxfId="277"/>
    <tableColumn id="5" xr3:uid="{9460B94A-B44C-45F2-AA1C-84AB7046A396}" name="Nom et prénom du déclarant" dataDxfId="276"/>
    <tableColumn id="14" xr3:uid="{0A43E571-B9D8-4B6A-AB06-B57F4547F0F0}" name="Structure" dataDxfId="275"/>
    <tableColumn id="3" xr3:uid="{2513C879-7EE8-49D8-8996-553836B34E3F}" name="Processus" dataDxfId="274"/>
    <tableColumn id="6" xr3:uid="{F2E11241-1BA7-4F05-9C0A-06AEE4AD59FF}" name="Responsables processus / Pilote" dataDxfId="273"/>
    <tableColumn id="7" xr3:uid="{1B03308C-0067-4C97-8821-DE5C24685C62}" name="Problème / amélioration" dataDxfId="272"/>
    <tableColumn id="8" xr3:uid="{EFA465F2-97FA-493B-926A-828482099DF1}" name="Échéance" dataDxfId="271"/>
    <tableColumn id="9" xr3:uid="{DF2CE135-2D73-4E3B-990C-DF559BBDC493}" name="Cause" dataDxfId="270"/>
    <tableColumn id="10" xr3:uid="{55E81BA5-24A0-414D-BAFD-99997FA906D1}" name="Actions mises en place" dataDxfId="269"/>
    <tableColumn id="11" xr3:uid="{1DCEABC6-7045-434D-81EF-B69DCC59F1B3}" name="Suivi des actions" dataDxfId="268"/>
    <tableColumn id="12" xr3:uid="{5B26C7BA-FF7D-4172-B3E7-7B4D66F0A9F2}" name="État final du constat" dataDxfId="267"/>
    <tableColumn id="13" xr3:uid="{95225FC0-E9E8-4AAB-BDC7-E98831942CE9}" name="Analyse succès / échec" dataDxfId="266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122B98A-3ACD-415E-9885-7CE104B0D55C}" name="Tableau152" displayName="Tableau152" ref="A12:N100" totalsRowShown="0" headerRowDxfId="265" dataDxfId="264" tableBorderDxfId="263">
  <autoFilter ref="A12:N100" xr:uid="{E934C14C-C3F1-442D-A679-D987C793EC72}"/>
  <tableColumns count="14">
    <tableColumn id="1" xr3:uid="{E32409E5-318D-49CC-9CB4-388006A870E7}" name="#" dataDxfId="262"/>
    <tableColumn id="2" xr3:uid="{988C2E3E-FE5E-4D7F-86BC-9BEC8AB16C4A}" name="Date " dataDxfId="261"/>
    <tableColumn id="4" xr3:uid="{1E568846-FDD5-4566-BEDF-E59C04061120}" name="Nature" dataDxfId="260"/>
    <tableColumn id="5" xr3:uid="{013B0451-62C8-440D-9C93-0EDB70DC6B86}" name="Nom et prénom du déclarant" dataDxfId="259"/>
    <tableColumn id="14" xr3:uid="{A2C9CC89-10E0-474D-A09B-3AECD13F0E31}" name="Structure" dataDxfId="258"/>
    <tableColumn id="3" xr3:uid="{F3948415-BBD5-406C-96B9-8789211CE072}" name="Processus" dataDxfId="257"/>
    <tableColumn id="6" xr3:uid="{129D2C45-D14F-4A9B-B60C-CF54DB02DE8D}" name="Responsables processus" dataDxfId="256"/>
    <tableColumn id="7" xr3:uid="{E26D4861-62DC-4C52-9077-CB15BFE05CF3}" name="Problème / amélioration" dataDxfId="255"/>
    <tableColumn id="8" xr3:uid="{CC3F8A75-74B9-4F66-9FC5-FF38D7C9A40B}" name="Échéance" dataDxfId="254"/>
    <tableColumn id="9" xr3:uid="{9E4396BA-736E-428E-8ABA-B03019939CFC}" name="Cause" dataDxfId="253"/>
    <tableColumn id="10" xr3:uid="{A1D70B56-D75E-41FF-BF45-151B8CA73017}" name="Actions mises en place" dataDxfId="252"/>
    <tableColumn id="11" xr3:uid="{4CB0EEA1-61F9-49A2-B890-A3D7A64BDD0C}" name="Suivi des actions" dataDxfId="251"/>
    <tableColumn id="12" xr3:uid="{5733836C-DA8A-46E3-A9A2-432144B47C06}" name="État final du constat" dataDxfId="250"/>
    <tableColumn id="13" xr3:uid="{3EF3CFCD-F1FA-4EFF-967A-8C32E16B0844}" name="Analyse succès / échec" dataDxfId="249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93160B3-44F6-4704-AE2D-3A3CC300341E}" name="Tableau1523" displayName="Tableau1523" ref="A12:N98" totalsRowShown="0" headerRowDxfId="248" dataDxfId="247" tableBorderDxfId="246">
  <autoFilter ref="A12:N98" xr:uid="{E934C14C-C3F1-442D-A679-D987C793EC72}"/>
  <tableColumns count="14">
    <tableColumn id="1" xr3:uid="{46CDFE07-F2F9-45EA-8BC6-A496D93726DE}" name="#" dataDxfId="245"/>
    <tableColumn id="2" xr3:uid="{7D0EF76C-4FFE-48F1-A647-FE251DDB60D1}" name="Date " dataDxfId="244"/>
    <tableColumn id="4" xr3:uid="{4F06F72D-B40B-4822-9C7B-BD5623B3F009}" name="Nature" dataDxfId="243"/>
    <tableColumn id="5" xr3:uid="{F7C96103-1D9D-4198-8864-AAA0B182184B}" name="Demandeur / Contexte" dataDxfId="242"/>
    <tableColumn id="14" xr3:uid="{0725B46E-2A04-4A40-BFE3-F783BA8F6F14}" name="Structure" dataDxfId="241"/>
    <tableColumn id="3" xr3:uid="{94DEDF1B-C323-4AFD-A12A-D5655A29D0AD}" name="Processus" dataDxfId="240"/>
    <tableColumn id="6" xr3:uid="{0C8BCC52-0E93-48E1-A252-0B4AD22B545D}" name="Responsables processus" dataDxfId="239">
      <calculatedColumnFormula>VLOOKUP(Tableau1523[[#This Row],[Processus]],Liste!#REF!,2,FALSE)</calculatedColumnFormula>
    </tableColumn>
    <tableColumn id="7" xr3:uid="{D62C6284-AFF6-44F2-AB9B-B5F687F3128B}" name="Problème / amélioration" dataDxfId="238"/>
    <tableColumn id="8" xr3:uid="{CEDA1AE5-86AF-406A-9DC8-B41EE9E138B3}" name="Échéance" dataDxfId="237"/>
    <tableColumn id="9" xr3:uid="{17A01F9C-95EB-4E2C-BBBC-0963C8B575D6}" name="Cause" dataDxfId="236"/>
    <tableColumn id="10" xr3:uid="{AC90B3B0-CEBD-47CF-905D-C9E75B0F5D9A}" name="Actions mises en place" dataDxfId="235"/>
    <tableColumn id="11" xr3:uid="{B9548A94-809F-492E-AEB5-A7EECAED8984}" name="Suivi des actions" dataDxfId="234"/>
    <tableColumn id="12" xr3:uid="{1267074F-0A0D-46A4-B5FC-4F0DBAEB1990}" name="État final du constat" dataDxfId="233"/>
    <tableColumn id="13" xr3:uid="{C3D43073-2BDE-43F8-BC2B-D64F73691F05}" name="Analyse succès / échec" dataDxfId="232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D7E9C602-E0F6-466B-8947-908C169CC84C}" name="Tableau151718" displayName="Tableau151718" ref="A12:O90" totalsRowShown="0" headerRowDxfId="231" dataDxfId="230" tableBorderDxfId="229">
  <autoFilter ref="A12:O90" xr:uid="{E934C14C-C3F1-442D-A679-D987C793EC72}"/>
  <tableColumns count="15">
    <tableColumn id="1" xr3:uid="{FF38037D-84B5-4F12-9FA5-82DDBE03C509}" name="#" dataDxfId="228"/>
    <tableColumn id="2" xr3:uid="{8087E876-94F5-4C5C-BA48-1C445DE41543}" name="Date " dataDxfId="227"/>
    <tableColumn id="3" xr3:uid="{CF4AC43D-F636-48C1-93C8-8D5C54C2BF2D}" name="Source" dataDxfId="226"/>
    <tableColumn id="4" xr3:uid="{A64FAE5E-D3D7-43C6-873C-79486DA7628B}" name="Nature" dataDxfId="225"/>
    <tableColumn id="5" xr3:uid="{B3766A83-2746-4ACA-97F3-BF749AF03775}" name="Demandeur / Contexte" dataDxfId="224"/>
    <tableColumn id="15" xr3:uid="{6BB07E91-C515-4190-9415-E57BAA659425}" name="Structure" dataDxfId="223"/>
    <tableColumn id="14" xr3:uid="{ADB6D872-C121-4B89-B232-604F58F3B4B5}" name="Processus" dataDxfId="222"/>
    <tableColumn id="6" xr3:uid="{69ECF459-1771-4149-8E72-88046BEC21AE}" name="Responsables processus / pilote" dataDxfId="221"/>
    <tableColumn id="7" xr3:uid="{DDB3ADB5-36CF-4CA7-AF43-A48D5BBCFAE6}" name="Problème / amélioration" dataDxfId="220"/>
    <tableColumn id="8" xr3:uid="{6F5D0F45-F482-4D32-A22A-A69DCDF0D409}" name="Échéance" dataDxfId="219"/>
    <tableColumn id="9" xr3:uid="{3189E89A-567F-4DFB-83BC-E8E1DFF2AF41}" name="Cause" dataDxfId="218"/>
    <tableColumn id="10" xr3:uid="{33F7A317-1C2E-48F5-8385-7E3C41522839}" name="Actions mises en place" dataDxfId="217"/>
    <tableColumn id="11" xr3:uid="{E5E8E9C2-6843-40EC-BB1D-3C069D3B66E9}" name="Suivi des actions" dataDxfId="216"/>
    <tableColumn id="12" xr3:uid="{5989D221-D3C1-47F9-81BE-EA42A61E03DA}" name="État final de l'amélioration" dataDxfId="215"/>
    <tableColumn id="13" xr3:uid="{B6980B82-47D7-48D1-9224-B5B59E34CDDE}" name="Analyse succès / échec" dataDxfId="21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1E7EC3-8982-4F40-870B-005C52BE9DC1}">
  <sheetPr codeName="Feuil1"/>
  <dimension ref="A1:AH98"/>
  <sheetViews>
    <sheetView tabSelected="1" zoomScale="60" zoomScaleNormal="60" workbookViewId="0">
      <selection activeCell="G16" sqref="G16"/>
    </sheetView>
  </sheetViews>
  <sheetFormatPr baseColWidth="10" defaultColWidth="10.7109375" defaultRowHeight="14.25" x14ac:dyDescent="0.2"/>
  <cols>
    <col min="1" max="1" width="6.28515625" style="23" customWidth="1"/>
    <col min="2" max="2" width="15.5703125" style="28" bestFit="1" customWidth="1"/>
    <col min="3" max="3" width="27.28515625" style="28" customWidth="1"/>
    <col min="4" max="4" width="31.85546875" style="28" bestFit="1" customWidth="1"/>
    <col min="5" max="5" width="26.7109375" style="28" bestFit="1" customWidth="1"/>
    <col min="6" max="6" width="31.28515625" style="28" bestFit="1" customWidth="1"/>
    <col min="7" max="7" width="40.7109375" style="28" bestFit="1" customWidth="1"/>
    <col min="8" max="8" width="47.7109375" style="25" bestFit="1" customWidth="1"/>
    <col min="9" max="9" width="24.5703125" style="28" customWidth="1"/>
    <col min="10" max="10" width="30.7109375" style="28" customWidth="1"/>
    <col min="11" max="11" width="44.7109375" style="28" customWidth="1"/>
    <col min="12" max="12" width="49.7109375" style="28" customWidth="1"/>
    <col min="13" max="13" width="39.28515625" style="28" customWidth="1"/>
    <col min="14" max="14" width="38.28515625" style="28" bestFit="1" customWidth="1"/>
    <col min="15" max="15" width="44.7109375" style="26" customWidth="1"/>
    <col min="16" max="16384" width="10.7109375" style="26"/>
  </cols>
  <sheetData>
    <row r="1" spans="1:14" s="13" customFormat="1" ht="18" x14ac:dyDescent="0.25">
      <c r="B1" s="14"/>
      <c r="H1" s="15"/>
      <c r="L1" s="14"/>
      <c r="M1" s="16"/>
    </row>
    <row r="2" spans="1:14" s="13" customFormat="1" ht="18.75" thickBot="1" x14ac:dyDescent="0.3">
      <c r="B2" s="14"/>
      <c r="H2" s="15"/>
      <c r="L2" s="14"/>
      <c r="M2" s="16"/>
    </row>
    <row r="3" spans="1:14" s="13" customFormat="1" ht="38.65" customHeight="1" thickBot="1" x14ac:dyDescent="0.3">
      <c r="B3" s="14"/>
      <c r="H3" s="15"/>
      <c r="I3" s="171" t="s">
        <v>29</v>
      </c>
      <c r="J3" s="172"/>
      <c r="K3" s="172"/>
      <c r="L3" s="173"/>
      <c r="M3" s="16"/>
    </row>
    <row r="4" spans="1:14" s="13" customFormat="1" ht="24" thickBot="1" x14ac:dyDescent="0.3">
      <c r="B4" s="14"/>
      <c r="H4" s="15"/>
      <c r="I4" s="47" t="s">
        <v>25</v>
      </c>
      <c r="J4" s="48" t="s">
        <v>26</v>
      </c>
      <c r="K4" s="50" t="s">
        <v>35</v>
      </c>
      <c r="L4" s="49" t="s">
        <v>36</v>
      </c>
      <c r="M4" s="16"/>
    </row>
    <row r="5" spans="1:14" s="13" customFormat="1" ht="24" thickBot="1" x14ac:dyDescent="0.3">
      <c r="B5" s="14"/>
      <c r="H5" s="15"/>
      <c r="I5" s="53">
        <f>COUNTIF($C:$C,"NON-CONFORMITÉ MAJEURE (NCMaj)")</f>
        <v>0</v>
      </c>
      <c r="J5" s="48">
        <f>COUNTIF($C:$C,"NON-CONFORMITÉ MINEURE (NCMin)")</f>
        <v>0</v>
      </c>
      <c r="K5" s="50">
        <f>COUNTIF($C:$C,"PISTE DE PROGRÈS (PP)")</f>
        <v>0</v>
      </c>
      <c r="L5" s="50">
        <f>COUNTIF($C:$C,"POINT FORT (PF)")</f>
        <v>4</v>
      </c>
      <c r="M5" s="16"/>
    </row>
    <row r="6" spans="1:14" s="13" customFormat="1" ht="25.9" customHeight="1" thickBot="1" x14ac:dyDescent="0.3">
      <c r="B6" s="18"/>
      <c r="E6" s="19"/>
      <c r="F6" s="19"/>
      <c r="H6" s="15"/>
      <c r="I6" s="174" t="s">
        <v>27</v>
      </c>
      <c r="J6" s="175"/>
      <c r="K6" s="176">
        <f>MAX(A:A)</f>
        <v>86</v>
      </c>
      <c r="L6" s="177"/>
      <c r="M6" s="16"/>
    </row>
    <row r="7" spans="1:14" s="13" customFormat="1" ht="25.9" customHeight="1" thickBot="1" x14ac:dyDescent="0.3">
      <c r="B7" s="42"/>
      <c r="C7" s="42"/>
      <c r="E7" s="17"/>
      <c r="H7" s="15"/>
      <c r="I7" s="165" t="s">
        <v>17</v>
      </c>
      <c r="J7" s="166"/>
      <c r="K7" s="58">
        <f>COUNTIF(M:M,"CLOTURÉ")</f>
        <v>0</v>
      </c>
      <c r="L7" s="59">
        <f>($K$7/$K$6)</f>
        <v>0</v>
      </c>
      <c r="M7" s="16"/>
    </row>
    <row r="8" spans="1:14" s="13" customFormat="1" ht="24" thickBot="1" x14ac:dyDescent="0.3">
      <c r="B8" s="43"/>
      <c r="C8" s="18"/>
      <c r="E8" s="19"/>
      <c r="H8" s="15"/>
      <c r="I8" s="167" t="s">
        <v>1</v>
      </c>
      <c r="J8" s="168"/>
      <c r="K8" s="57">
        <f>COUNTIF(M:M,"EN COURS")</f>
        <v>0</v>
      </c>
      <c r="L8" s="54">
        <f>($K$8/$K$6)</f>
        <v>0</v>
      </c>
      <c r="M8" s="16"/>
    </row>
    <row r="9" spans="1:14" s="13" customFormat="1" ht="24" customHeight="1" thickBot="1" x14ac:dyDescent="0.3">
      <c r="B9" s="44"/>
      <c r="H9" s="15"/>
      <c r="I9" s="169" t="s">
        <v>18</v>
      </c>
      <c r="J9" s="170"/>
      <c r="K9" s="56">
        <f>COUNTIF(M:M,"NON CLOTURÉ")</f>
        <v>0</v>
      </c>
      <c r="L9" s="55">
        <f>($K$9/$K$6)</f>
        <v>0</v>
      </c>
      <c r="M9" s="16"/>
    </row>
    <row r="10" spans="1:14" s="13" customFormat="1" ht="23.25" x14ac:dyDescent="0.25">
      <c r="B10" s="14"/>
      <c r="H10" s="15"/>
      <c r="I10" s="20"/>
      <c r="J10" s="20"/>
      <c r="K10" s="21"/>
      <c r="L10" s="22"/>
      <c r="M10" s="16"/>
    </row>
    <row r="11" spans="1:14" s="13" customFormat="1" ht="23.25" x14ac:dyDescent="0.25">
      <c r="B11" s="14"/>
      <c r="H11" s="15"/>
      <c r="I11" s="20"/>
      <c r="J11" s="20"/>
      <c r="K11" s="21"/>
      <c r="L11" s="22"/>
      <c r="M11" s="16"/>
    </row>
    <row r="12" spans="1:14" ht="40.15" customHeight="1" thickBot="1" x14ac:dyDescent="0.25">
      <c r="A12" s="77" t="s">
        <v>16</v>
      </c>
      <c r="B12" s="78" t="s">
        <v>5</v>
      </c>
      <c r="C12" s="79" t="s">
        <v>7</v>
      </c>
      <c r="D12" s="80" t="s">
        <v>8</v>
      </c>
      <c r="E12" s="80" t="s">
        <v>39</v>
      </c>
      <c r="F12" s="80" t="s">
        <v>37</v>
      </c>
      <c r="G12" s="80" t="s">
        <v>46</v>
      </c>
      <c r="H12" s="80" t="s">
        <v>9</v>
      </c>
      <c r="I12" s="78" t="s">
        <v>10</v>
      </c>
      <c r="J12" s="81" t="s">
        <v>11</v>
      </c>
      <c r="K12" s="80" t="s">
        <v>12</v>
      </c>
      <c r="L12" s="78" t="s">
        <v>13</v>
      </c>
      <c r="M12" s="80" t="s">
        <v>42</v>
      </c>
      <c r="N12" s="82" t="s">
        <v>15</v>
      </c>
    </row>
    <row r="13" spans="1:14" s="27" customFormat="1" ht="51" customHeight="1" x14ac:dyDescent="0.25">
      <c r="A13" s="124">
        <v>1</v>
      </c>
      <c r="B13" s="104">
        <v>44897</v>
      </c>
      <c r="C13" s="105" t="s">
        <v>23</v>
      </c>
      <c r="D13" s="106"/>
      <c r="E13" s="106" t="s">
        <v>47</v>
      </c>
      <c r="F13" s="105"/>
      <c r="G13" s="105" t="e">
        <f>VLOOKUP(Tableau15[[#This Row],[Processus]],Liste!#REF!,2,FALSE)</f>
        <v>#REF!</v>
      </c>
      <c r="H13" s="105"/>
      <c r="I13" s="104"/>
      <c r="J13" s="107"/>
      <c r="K13" s="105"/>
      <c r="L13" s="105"/>
      <c r="M13" s="104"/>
      <c r="N13" s="108"/>
    </row>
    <row r="14" spans="1:14" s="27" customFormat="1" ht="51" customHeight="1" x14ac:dyDescent="0.25">
      <c r="A14" s="83">
        <v>2</v>
      </c>
      <c r="B14" s="84">
        <v>44897</v>
      </c>
      <c r="C14" s="85" t="s">
        <v>23</v>
      </c>
      <c r="D14" s="83"/>
      <c r="E14" s="83" t="s">
        <v>47</v>
      </c>
      <c r="F14" s="85"/>
      <c r="G14" s="85" t="e">
        <f>VLOOKUP(Tableau15[[#This Row],[Processus]],Liste!#REF!,2,FALSE)</f>
        <v>#REF!</v>
      </c>
      <c r="H14" s="85"/>
      <c r="I14" s="84"/>
      <c r="J14" s="86"/>
      <c r="K14" s="85"/>
      <c r="L14" s="85"/>
      <c r="M14" s="84"/>
      <c r="N14" s="119"/>
    </row>
    <row r="15" spans="1:14" s="27" customFormat="1" ht="51" customHeight="1" x14ac:dyDescent="0.25">
      <c r="A15" s="83">
        <v>3</v>
      </c>
      <c r="B15" s="84">
        <v>44897</v>
      </c>
      <c r="C15" s="85" t="s">
        <v>23</v>
      </c>
      <c r="D15" s="83"/>
      <c r="E15" s="83" t="s">
        <v>50</v>
      </c>
      <c r="F15" s="85"/>
      <c r="G15" s="85" t="e">
        <f>VLOOKUP(Tableau15[[#This Row],[Processus]],Liste!#REF!,2,FALSE)</f>
        <v>#REF!</v>
      </c>
      <c r="H15" s="85"/>
      <c r="I15" s="83"/>
      <c r="J15" s="83"/>
      <c r="K15" s="83"/>
      <c r="L15" s="83"/>
      <c r="M15" s="83"/>
      <c r="N15" s="111"/>
    </row>
    <row r="16" spans="1:14" s="27" customFormat="1" ht="51" customHeight="1" x14ac:dyDescent="0.25">
      <c r="A16" s="83">
        <v>4</v>
      </c>
      <c r="B16" s="84">
        <v>44897</v>
      </c>
      <c r="C16" s="85" t="s">
        <v>23</v>
      </c>
      <c r="D16" s="83"/>
      <c r="E16" s="83" t="s">
        <v>50</v>
      </c>
      <c r="F16" s="85"/>
      <c r="G16" s="85" t="e">
        <f>VLOOKUP(Tableau15[[#This Row],[Processus]],Liste!#REF!,2,FALSE)</f>
        <v>#REF!</v>
      </c>
      <c r="H16" s="118"/>
      <c r="I16" s="83"/>
      <c r="J16" s="83"/>
      <c r="K16" s="83"/>
      <c r="L16" s="83"/>
      <c r="M16" s="83"/>
      <c r="N16" s="111"/>
    </row>
    <row r="17" spans="1:34" s="27" customFormat="1" ht="51" customHeight="1" x14ac:dyDescent="0.2">
      <c r="A17" s="109"/>
      <c r="B17" s="83"/>
      <c r="C17" s="83"/>
      <c r="D17" s="83"/>
      <c r="E17" s="90"/>
      <c r="F17" s="91"/>
      <c r="G17" s="83"/>
      <c r="H17" s="85"/>
      <c r="I17" s="83"/>
      <c r="J17" s="83"/>
      <c r="K17" s="83"/>
      <c r="L17" s="83"/>
      <c r="M17" s="83"/>
      <c r="N17" s="111"/>
    </row>
    <row r="18" spans="1:34" s="27" customFormat="1" ht="51" customHeight="1" x14ac:dyDescent="0.2">
      <c r="A18" s="109"/>
      <c r="B18" s="83"/>
      <c r="C18" s="83"/>
      <c r="D18" s="83"/>
      <c r="E18" s="90"/>
      <c r="F18" s="91"/>
      <c r="G18" s="83"/>
      <c r="H18" s="85"/>
      <c r="I18" s="83"/>
      <c r="J18" s="83"/>
      <c r="K18" s="83"/>
      <c r="L18" s="83"/>
      <c r="M18" s="83"/>
      <c r="N18" s="111"/>
    </row>
    <row r="19" spans="1:34" s="27" customFormat="1" ht="51" customHeight="1" x14ac:dyDescent="0.2">
      <c r="A19" s="109"/>
      <c r="B19" s="83"/>
      <c r="C19" s="83"/>
      <c r="D19" s="83"/>
      <c r="E19" s="90"/>
      <c r="F19" s="91"/>
      <c r="G19" s="83"/>
      <c r="H19" s="85"/>
      <c r="I19" s="83"/>
      <c r="J19" s="83"/>
      <c r="K19" s="83"/>
      <c r="L19" s="83"/>
      <c r="M19" s="83"/>
      <c r="N19" s="111"/>
      <c r="W19" s="140"/>
      <c r="X19" s="141"/>
      <c r="Y19" s="142"/>
      <c r="Z19" s="143"/>
      <c r="AA19" s="143"/>
      <c r="AB19" s="142"/>
      <c r="AC19" s="142"/>
      <c r="AD19" s="152"/>
      <c r="AE19" s="143"/>
      <c r="AF19" s="143"/>
      <c r="AG19" s="143"/>
      <c r="AH19" s="143"/>
    </row>
    <row r="20" spans="1:34" s="27" customFormat="1" ht="51" customHeight="1" x14ac:dyDescent="0.2">
      <c r="A20" s="109"/>
      <c r="B20" s="83"/>
      <c r="C20" s="83"/>
      <c r="D20" s="83"/>
      <c r="E20" s="90"/>
      <c r="F20" s="91"/>
      <c r="G20" s="83"/>
      <c r="H20" s="85"/>
      <c r="I20" s="83"/>
      <c r="J20" s="83"/>
      <c r="K20" s="83"/>
      <c r="L20" s="83"/>
      <c r="M20" s="83"/>
      <c r="N20" s="111"/>
      <c r="W20" s="109"/>
      <c r="X20" s="84"/>
      <c r="Y20" s="85"/>
      <c r="Z20" s="83"/>
      <c r="AA20" s="83"/>
      <c r="AB20" s="85"/>
      <c r="AC20" s="85"/>
      <c r="AD20" s="85"/>
      <c r="AE20" s="83"/>
      <c r="AF20" s="83"/>
      <c r="AG20" s="83"/>
      <c r="AH20" s="83"/>
    </row>
    <row r="21" spans="1:34" s="27" customFormat="1" ht="51" customHeight="1" x14ac:dyDescent="0.2">
      <c r="A21" s="109"/>
      <c r="B21" s="83"/>
      <c r="C21" s="83"/>
      <c r="D21" s="83"/>
      <c r="E21" s="90"/>
      <c r="F21" s="91"/>
      <c r="G21" s="83"/>
      <c r="H21" s="85"/>
      <c r="I21" s="83"/>
      <c r="J21" s="83"/>
      <c r="K21" s="83"/>
      <c r="L21" s="83"/>
      <c r="M21" s="83"/>
      <c r="N21" s="111"/>
      <c r="W21" s="140"/>
      <c r="X21" s="141"/>
      <c r="Y21" s="142"/>
      <c r="Z21" s="143"/>
      <c r="AA21" s="143"/>
      <c r="AB21" s="142"/>
      <c r="AC21" s="142"/>
      <c r="AD21" s="142"/>
      <c r="AE21" s="143"/>
      <c r="AF21" s="143"/>
      <c r="AG21" s="143"/>
      <c r="AH21" s="143"/>
    </row>
    <row r="22" spans="1:34" s="27" customFormat="1" ht="70.5" customHeight="1" x14ac:dyDescent="0.2">
      <c r="A22" s="109"/>
      <c r="B22" s="83"/>
      <c r="C22" s="83"/>
      <c r="D22" s="83"/>
      <c r="E22" s="90"/>
      <c r="F22" s="91"/>
      <c r="G22" s="83"/>
      <c r="H22" s="85"/>
      <c r="I22" s="83"/>
      <c r="J22" s="83"/>
      <c r="K22" s="83"/>
      <c r="L22" s="83"/>
      <c r="M22" s="83"/>
      <c r="N22" s="111"/>
      <c r="W22" s="109"/>
      <c r="X22" s="84"/>
      <c r="Y22" s="85"/>
      <c r="Z22" s="83"/>
      <c r="AA22" s="83"/>
      <c r="AB22" s="85"/>
      <c r="AC22" s="85"/>
      <c r="AD22" s="85"/>
      <c r="AE22" s="83"/>
      <c r="AF22" s="83"/>
      <c r="AG22" s="83"/>
      <c r="AH22" s="83"/>
    </row>
    <row r="23" spans="1:34" s="27" customFormat="1" ht="139.15" customHeight="1" x14ac:dyDescent="0.2">
      <c r="A23" s="109"/>
      <c r="B23" s="83"/>
      <c r="C23" s="83"/>
      <c r="D23" s="83"/>
      <c r="E23" s="90"/>
      <c r="F23" s="91"/>
      <c r="G23" s="83"/>
      <c r="H23" s="85"/>
      <c r="I23" s="83"/>
      <c r="J23" s="83"/>
      <c r="K23" s="83"/>
      <c r="L23" s="83"/>
      <c r="M23" s="83"/>
      <c r="N23" s="119"/>
      <c r="W23" s="140"/>
      <c r="X23" s="141"/>
      <c r="Y23" s="142"/>
      <c r="Z23" s="143"/>
      <c r="AA23" s="143"/>
      <c r="AB23" s="142"/>
      <c r="AC23" s="142"/>
      <c r="AD23" s="142"/>
      <c r="AE23" s="143"/>
      <c r="AF23" s="143"/>
      <c r="AG23" s="143"/>
      <c r="AH23" s="143"/>
    </row>
    <row r="24" spans="1:34" s="27" customFormat="1" ht="85.9" customHeight="1" x14ac:dyDescent="0.2">
      <c r="A24" s="109"/>
      <c r="B24" s="83"/>
      <c r="C24" s="83"/>
      <c r="D24" s="83"/>
      <c r="E24" s="90"/>
      <c r="F24" s="91"/>
      <c r="G24" s="83"/>
      <c r="H24" s="85"/>
      <c r="I24" s="83"/>
      <c r="J24" s="83"/>
      <c r="K24" s="83"/>
      <c r="L24" s="83"/>
      <c r="M24" s="83"/>
      <c r="N24" s="119"/>
      <c r="W24" s="109"/>
      <c r="X24" s="84"/>
      <c r="Y24" s="85"/>
      <c r="Z24" s="83"/>
      <c r="AA24" s="83"/>
      <c r="AB24" s="85"/>
      <c r="AC24" s="85"/>
      <c r="AD24" s="85"/>
      <c r="AE24" s="83"/>
      <c r="AF24" s="83"/>
      <c r="AG24" s="83"/>
      <c r="AH24" s="83"/>
    </row>
    <row r="25" spans="1:34" s="27" customFormat="1" ht="85.9" customHeight="1" x14ac:dyDescent="0.2">
      <c r="A25" s="109"/>
      <c r="B25" s="83"/>
      <c r="C25" s="83"/>
      <c r="D25" s="83"/>
      <c r="E25" s="90"/>
      <c r="F25" s="91"/>
      <c r="G25" s="83"/>
      <c r="H25" s="85"/>
      <c r="I25" s="83"/>
      <c r="J25" s="83"/>
      <c r="K25" s="83"/>
      <c r="L25" s="83"/>
      <c r="M25" s="83"/>
      <c r="N25" s="119"/>
      <c r="W25" s="140"/>
      <c r="X25" s="141"/>
      <c r="Y25" s="142"/>
      <c r="Z25" s="143"/>
      <c r="AA25" s="143"/>
      <c r="AB25" s="142"/>
      <c r="AC25" s="142"/>
      <c r="AD25" s="142"/>
      <c r="AE25" s="141"/>
      <c r="AF25" s="142"/>
      <c r="AG25" s="142"/>
      <c r="AH25" s="142"/>
    </row>
    <row r="26" spans="1:34" s="27" customFormat="1" ht="85.9" customHeight="1" x14ac:dyDescent="0.2">
      <c r="A26" s="109"/>
      <c r="B26" s="83"/>
      <c r="C26" s="83"/>
      <c r="D26" s="83"/>
      <c r="E26" s="90"/>
      <c r="F26" s="91"/>
      <c r="G26" s="83"/>
      <c r="H26" s="85"/>
      <c r="I26" s="83"/>
      <c r="J26" s="83"/>
      <c r="K26" s="83"/>
      <c r="L26" s="83"/>
      <c r="M26" s="83"/>
      <c r="N26" s="119"/>
      <c r="W26" s="109"/>
      <c r="X26" s="84"/>
      <c r="Y26" s="85"/>
      <c r="Z26" s="83"/>
      <c r="AA26" s="83"/>
      <c r="AB26" s="85"/>
      <c r="AC26" s="85"/>
      <c r="AD26" s="85"/>
      <c r="AE26" s="84"/>
      <c r="AF26" s="85"/>
      <c r="AG26" s="85"/>
      <c r="AH26" s="85"/>
    </row>
    <row r="27" spans="1:34" s="27" customFormat="1" ht="85.9" customHeight="1" x14ac:dyDescent="0.2">
      <c r="A27" s="109"/>
      <c r="B27" s="83"/>
      <c r="C27" s="83"/>
      <c r="D27" s="83"/>
      <c r="E27" s="90"/>
      <c r="F27" s="91"/>
      <c r="G27" s="83"/>
      <c r="H27" s="85"/>
      <c r="I27" s="83"/>
      <c r="J27" s="83"/>
      <c r="K27" s="83"/>
      <c r="L27" s="83"/>
      <c r="M27" s="83"/>
      <c r="N27" s="119"/>
      <c r="W27" s="140"/>
      <c r="X27" s="141"/>
      <c r="Y27" s="142"/>
      <c r="Z27" s="143"/>
      <c r="AA27" s="143"/>
      <c r="AB27" s="142"/>
      <c r="AC27" s="142"/>
      <c r="AD27" s="142"/>
      <c r="AE27" s="141"/>
      <c r="AF27" s="142"/>
      <c r="AG27" s="142"/>
      <c r="AH27" s="142"/>
    </row>
    <row r="28" spans="1:34" s="27" customFormat="1" ht="85.9" customHeight="1" x14ac:dyDescent="0.2">
      <c r="A28" s="109"/>
      <c r="B28" s="83"/>
      <c r="C28" s="83"/>
      <c r="D28" s="83"/>
      <c r="E28" s="90"/>
      <c r="F28" s="91"/>
      <c r="G28" s="83"/>
      <c r="H28" s="85"/>
      <c r="I28" s="83"/>
      <c r="J28" s="83"/>
      <c r="K28" s="83"/>
      <c r="L28" s="83"/>
      <c r="M28" s="83"/>
      <c r="N28" s="119"/>
      <c r="W28" s="109"/>
      <c r="X28" s="84"/>
      <c r="Y28" s="85"/>
      <c r="Z28" s="83"/>
      <c r="AA28" s="83"/>
      <c r="AB28" s="85"/>
      <c r="AC28" s="85"/>
      <c r="AD28" s="85"/>
      <c r="AE28" s="84"/>
      <c r="AF28" s="85"/>
      <c r="AG28" s="85"/>
      <c r="AH28" s="85"/>
    </row>
    <row r="29" spans="1:34" s="27" customFormat="1" ht="85.9" customHeight="1" x14ac:dyDescent="0.2">
      <c r="A29" s="109"/>
      <c r="B29" s="83"/>
      <c r="C29" s="83"/>
      <c r="D29" s="83"/>
      <c r="E29" s="90"/>
      <c r="F29" s="91"/>
      <c r="G29" s="83"/>
      <c r="H29" s="85"/>
      <c r="I29" s="83"/>
      <c r="J29" s="83"/>
      <c r="K29" s="83"/>
      <c r="L29" s="83"/>
      <c r="M29" s="83"/>
      <c r="N29" s="119"/>
      <c r="W29" s="140"/>
      <c r="X29" s="141"/>
      <c r="Y29" s="142"/>
      <c r="Z29" s="143"/>
      <c r="AA29" s="143"/>
      <c r="AB29" s="142"/>
      <c r="AC29" s="142"/>
      <c r="AD29" s="142"/>
      <c r="AE29" s="141"/>
      <c r="AF29" s="142"/>
      <c r="AG29" s="142"/>
      <c r="AH29" s="142"/>
    </row>
    <row r="30" spans="1:34" s="27" customFormat="1" ht="85.9" customHeight="1" x14ac:dyDescent="0.2">
      <c r="A30" s="109"/>
      <c r="B30" s="83"/>
      <c r="C30" s="83"/>
      <c r="D30" s="83"/>
      <c r="E30" s="90"/>
      <c r="F30" s="91"/>
      <c r="G30" s="83"/>
      <c r="H30" s="85"/>
      <c r="I30" s="83"/>
      <c r="J30" s="83"/>
      <c r="K30" s="83"/>
      <c r="L30" s="83"/>
      <c r="M30" s="83"/>
      <c r="N30" s="119"/>
      <c r="W30" s="109"/>
      <c r="X30" s="84"/>
      <c r="Y30" s="85"/>
      <c r="Z30" s="83"/>
      <c r="AA30" s="83"/>
      <c r="AB30" s="85"/>
      <c r="AC30" s="85"/>
      <c r="AD30" s="85"/>
      <c r="AE30" s="84"/>
      <c r="AF30" s="85"/>
      <c r="AG30" s="85"/>
      <c r="AH30" s="85"/>
    </row>
    <row r="31" spans="1:34" s="27" customFormat="1" ht="85.9" customHeight="1" x14ac:dyDescent="0.2">
      <c r="A31" s="109"/>
      <c r="B31" s="83"/>
      <c r="C31" s="83"/>
      <c r="D31" s="83"/>
      <c r="E31" s="90"/>
      <c r="F31" s="91"/>
      <c r="G31" s="83"/>
      <c r="H31" s="85"/>
      <c r="I31" s="83"/>
      <c r="J31" s="83"/>
      <c r="K31" s="83"/>
      <c r="L31" s="83"/>
      <c r="M31" s="83"/>
      <c r="N31" s="119"/>
      <c r="W31" s="140"/>
      <c r="X31" s="141"/>
      <c r="Y31" s="142"/>
      <c r="Z31" s="143"/>
      <c r="AA31" s="143"/>
      <c r="AB31" s="142"/>
      <c r="AC31" s="142"/>
      <c r="AD31" s="142"/>
      <c r="AE31" s="141"/>
      <c r="AF31" s="142"/>
      <c r="AG31" s="142"/>
      <c r="AH31" s="142"/>
    </row>
    <row r="32" spans="1:34" s="27" customFormat="1" x14ac:dyDescent="0.2">
      <c r="A32" s="109"/>
      <c r="B32" s="83"/>
      <c r="C32" s="83"/>
      <c r="D32" s="83"/>
      <c r="E32" s="90"/>
      <c r="F32" s="91"/>
      <c r="G32" s="83"/>
      <c r="H32" s="85"/>
      <c r="I32" s="83"/>
      <c r="J32" s="83"/>
      <c r="K32" s="83"/>
      <c r="L32" s="83"/>
      <c r="M32" s="83"/>
      <c r="N32" s="111"/>
      <c r="W32" s="109"/>
      <c r="X32" s="84"/>
      <c r="Y32" s="85"/>
      <c r="Z32" s="83"/>
      <c r="AA32" s="83"/>
      <c r="AB32" s="85"/>
      <c r="AC32" s="85"/>
      <c r="AD32" s="85"/>
      <c r="AE32" s="84"/>
      <c r="AF32" s="85"/>
      <c r="AG32" s="85"/>
      <c r="AH32" s="85"/>
    </row>
    <row r="33" spans="1:34" s="27" customFormat="1" x14ac:dyDescent="0.2">
      <c r="A33" s="109"/>
      <c r="B33" s="83"/>
      <c r="C33" s="83"/>
      <c r="D33" s="83"/>
      <c r="E33" s="90"/>
      <c r="F33" s="91"/>
      <c r="G33" s="83"/>
      <c r="H33" s="85"/>
      <c r="I33" s="83"/>
      <c r="J33" s="83"/>
      <c r="K33" s="83"/>
      <c r="L33" s="83"/>
      <c r="M33" s="83"/>
      <c r="N33" s="111"/>
      <c r="W33" s="140"/>
      <c r="X33" s="141"/>
      <c r="Y33" s="142"/>
      <c r="Z33" s="143"/>
      <c r="AA33" s="143"/>
      <c r="AB33" s="142"/>
      <c r="AC33" s="142"/>
      <c r="AD33" s="142"/>
      <c r="AE33" s="141"/>
      <c r="AF33" s="142"/>
      <c r="AG33" s="142"/>
      <c r="AH33" s="142"/>
    </row>
    <row r="34" spans="1:34" s="27" customFormat="1" x14ac:dyDescent="0.2">
      <c r="A34" s="109"/>
      <c r="B34" s="83"/>
      <c r="C34" s="83"/>
      <c r="D34" s="83"/>
      <c r="E34" s="90"/>
      <c r="F34" s="91"/>
      <c r="G34" s="83"/>
      <c r="H34" s="85"/>
      <c r="I34" s="83"/>
      <c r="J34" s="83"/>
      <c r="K34" s="83"/>
      <c r="L34" s="83"/>
      <c r="M34" s="83"/>
      <c r="N34" s="111"/>
      <c r="W34" s="109"/>
      <c r="X34" s="83"/>
      <c r="Y34" s="83"/>
      <c r="Z34" s="83"/>
      <c r="AA34" s="83"/>
      <c r="AB34" s="85"/>
      <c r="AC34" s="85"/>
      <c r="AD34" s="85"/>
      <c r="AE34" s="83"/>
      <c r="AF34" s="83"/>
      <c r="AG34" s="83"/>
      <c r="AH34" s="83"/>
    </row>
    <row r="35" spans="1:34" s="27" customFormat="1" x14ac:dyDescent="0.2">
      <c r="A35" s="109"/>
      <c r="B35" s="83"/>
      <c r="C35" s="83"/>
      <c r="D35" s="83"/>
      <c r="E35" s="90"/>
      <c r="F35" s="91"/>
      <c r="G35" s="83"/>
      <c r="H35" s="85"/>
      <c r="I35" s="83"/>
      <c r="J35" s="83"/>
      <c r="K35" s="83"/>
      <c r="L35" s="83"/>
      <c r="M35" s="83"/>
      <c r="N35" s="111"/>
      <c r="W35" s="140"/>
      <c r="X35" s="143"/>
      <c r="Y35" s="143"/>
      <c r="Z35" s="143"/>
      <c r="AA35" s="143"/>
      <c r="AB35" s="142"/>
      <c r="AC35" s="142"/>
      <c r="AD35" s="142"/>
      <c r="AE35" s="143"/>
      <c r="AF35" s="143"/>
      <c r="AG35" s="143"/>
      <c r="AH35" s="143"/>
    </row>
    <row r="36" spans="1:34" s="27" customFormat="1" x14ac:dyDescent="0.2">
      <c r="A36" s="109"/>
      <c r="B36" s="83"/>
      <c r="C36" s="83"/>
      <c r="D36" s="83"/>
      <c r="E36" s="90"/>
      <c r="F36" s="91"/>
      <c r="G36" s="83"/>
      <c r="H36" s="85"/>
      <c r="I36" s="83"/>
      <c r="J36" s="83"/>
      <c r="K36" s="83"/>
      <c r="L36" s="83"/>
      <c r="M36" s="83"/>
      <c r="N36" s="111"/>
      <c r="W36" s="109"/>
      <c r="X36" s="83"/>
      <c r="Y36" s="83"/>
      <c r="Z36" s="83"/>
      <c r="AA36" s="83"/>
      <c r="AB36" s="85"/>
      <c r="AC36" s="85"/>
      <c r="AD36" s="85"/>
      <c r="AE36" s="83"/>
      <c r="AF36" s="83"/>
      <c r="AG36" s="83"/>
      <c r="AH36" s="83"/>
    </row>
    <row r="37" spans="1:34" s="27" customFormat="1" x14ac:dyDescent="0.2">
      <c r="A37" s="109"/>
      <c r="B37" s="83"/>
      <c r="C37" s="83"/>
      <c r="D37" s="83"/>
      <c r="E37" s="90"/>
      <c r="F37" s="91"/>
      <c r="G37" s="83"/>
      <c r="H37" s="85"/>
      <c r="I37" s="83"/>
      <c r="J37" s="83"/>
      <c r="K37" s="83"/>
      <c r="L37" s="83"/>
      <c r="M37" s="83"/>
      <c r="N37" s="111"/>
      <c r="W37" s="140"/>
      <c r="X37" s="143"/>
      <c r="Y37" s="143"/>
      <c r="Z37" s="143"/>
      <c r="AA37" s="143"/>
      <c r="AB37" s="142"/>
      <c r="AC37" s="142"/>
      <c r="AD37" s="142"/>
      <c r="AE37" s="143"/>
      <c r="AF37" s="143"/>
      <c r="AG37" s="143"/>
      <c r="AH37" s="143"/>
    </row>
    <row r="38" spans="1:34" s="27" customFormat="1" x14ac:dyDescent="0.2">
      <c r="A38" s="109"/>
      <c r="B38" s="83"/>
      <c r="C38" s="83"/>
      <c r="D38" s="83"/>
      <c r="E38" s="90"/>
      <c r="F38" s="91"/>
      <c r="G38" s="83"/>
      <c r="H38" s="85"/>
      <c r="I38" s="83"/>
      <c r="J38" s="83"/>
      <c r="K38" s="83"/>
      <c r="L38" s="83"/>
      <c r="M38" s="83"/>
      <c r="N38" s="111"/>
      <c r="W38" s="109"/>
      <c r="X38" s="83"/>
      <c r="Y38" s="83"/>
      <c r="Z38" s="83"/>
      <c r="AA38" s="83"/>
      <c r="AB38" s="85"/>
      <c r="AC38" s="85"/>
      <c r="AD38" s="85"/>
      <c r="AE38" s="83"/>
      <c r="AF38" s="83"/>
      <c r="AG38" s="83"/>
      <c r="AH38" s="83"/>
    </row>
    <row r="39" spans="1:34" s="27" customFormat="1" x14ac:dyDescent="0.2">
      <c r="A39" s="109"/>
      <c r="B39" s="83"/>
      <c r="C39" s="83"/>
      <c r="D39" s="83"/>
      <c r="E39" s="90"/>
      <c r="F39" s="91"/>
      <c r="G39" s="83"/>
      <c r="H39" s="85"/>
      <c r="I39" s="83"/>
      <c r="J39" s="83"/>
      <c r="K39" s="83"/>
      <c r="L39" s="83"/>
      <c r="M39" s="83"/>
      <c r="N39" s="111"/>
      <c r="W39" s="140"/>
      <c r="X39" s="143"/>
      <c r="Y39" s="143"/>
      <c r="Z39" s="143"/>
      <c r="AA39" s="143"/>
      <c r="AB39" s="142"/>
      <c r="AC39" s="142"/>
      <c r="AD39" s="142"/>
      <c r="AE39" s="143"/>
      <c r="AF39" s="143"/>
      <c r="AG39" s="143"/>
      <c r="AH39" s="143"/>
    </row>
    <row r="40" spans="1:34" s="27" customFormat="1" x14ac:dyDescent="0.2">
      <c r="A40" s="109"/>
      <c r="B40" s="83"/>
      <c r="C40" s="83"/>
      <c r="D40" s="83"/>
      <c r="E40" s="90"/>
      <c r="F40" s="91"/>
      <c r="G40" s="83"/>
      <c r="H40" s="85"/>
      <c r="I40" s="83"/>
      <c r="J40" s="83"/>
      <c r="K40" s="83"/>
      <c r="L40" s="83"/>
      <c r="M40" s="83"/>
      <c r="N40" s="111"/>
      <c r="W40" s="109"/>
      <c r="X40" s="83"/>
      <c r="Y40" s="83"/>
      <c r="Z40" s="83"/>
      <c r="AA40" s="83"/>
      <c r="AB40" s="85"/>
      <c r="AC40" s="85"/>
      <c r="AD40" s="85"/>
      <c r="AE40" s="83"/>
      <c r="AF40" s="83"/>
      <c r="AG40" s="83"/>
      <c r="AH40" s="83"/>
    </row>
    <row r="41" spans="1:34" s="27" customFormat="1" x14ac:dyDescent="0.2">
      <c r="A41" s="109"/>
      <c r="B41" s="83"/>
      <c r="C41" s="83"/>
      <c r="D41" s="83"/>
      <c r="E41" s="90"/>
      <c r="F41" s="91"/>
      <c r="G41" s="83"/>
      <c r="H41" s="85"/>
      <c r="I41" s="83"/>
      <c r="J41" s="83"/>
      <c r="K41" s="83"/>
      <c r="L41" s="83"/>
      <c r="M41" s="83"/>
      <c r="N41" s="111"/>
      <c r="W41" s="140"/>
      <c r="X41" s="143"/>
      <c r="Y41" s="143"/>
      <c r="Z41" s="143"/>
      <c r="AA41" s="143"/>
      <c r="AB41" s="142"/>
      <c r="AC41" s="142"/>
      <c r="AD41" s="142"/>
      <c r="AE41" s="143"/>
      <c r="AF41" s="143"/>
      <c r="AG41" s="143"/>
      <c r="AH41" s="143"/>
    </row>
    <row r="42" spans="1:34" s="27" customFormat="1" x14ac:dyDescent="0.2">
      <c r="A42" s="109"/>
      <c r="B42" s="83"/>
      <c r="C42" s="83"/>
      <c r="D42" s="83"/>
      <c r="E42" s="90"/>
      <c r="F42" s="91"/>
      <c r="G42" s="83"/>
      <c r="H42" s="85"/>
      <c r="I42" s="83"/>
      <c r="J42" s="83"/>
      <c r="K42" s="83"/>
      <c r="L42" s="83"/>
      <c r="M42" s="83"/>
      <c r="N42" s="111"/>
      <c r="W42" s="109"/>
      <c r="X42" s="83"/>
      <c r="Y42" s="83"/>
      <c r="Z42" s="83"/>
      <c r="AA42" s="83"/>
      <c r="AB42" s="85"/>
      <c r="AC42" s="85"/>
      <c r="AD42" s="85"/>
      <c r="AE42" s="83"/>
      <c r="AF42" s="83"/>
      <c r="AG42" s="83"/>
      <c r="AH42" s="83"/>
    </row>
    <row r="43" spans="1:34" s="27" customFormat="1" x14ac:dyDescent="0.2">
      <c r="A43" s="109"/>
      <c r="B43" s="83"/>
      <c r="C43" s="83"/>
      <c r="D43" s="83"/>
      <c r="E43" s="90"/>
      <c r="F43" s="91"/>
      <c r="G43" s="83"/>
      <c r="H43" s="85"/>
      <c r="I43" s="83"/>
      <c r="J43" s="83"/>
      <c r="K43" s="83"/>
      <c r="L43" s="83"/>
      <c r="M43" s="83"/>
      <c r="N43" s="111"/>
      <c r="W43" s="140"/>
      <c r="X43" s="143"/>
      <c r="Y43" s="143"/>
      <c r="Z43" s="143"/>
      <c r="AA43" s="143"/>
      <c r="AB43" s="142"/>
      <c r="AC43" s="142"/>
      <c r="AD43" s="142"/>
      <c r="AE43" s="143"/>
      <c r="AF43" s="143"/>
      <c r="AG43" s="143"/>
      <c r="AH43" s="143"/>
    </row>
    <row r="44" spans="1:34" s="27" customFormat="1" x14ac:dyDescent="0.2">
      <c r="A44" s="109"/>
      <c r="B44" s="83"/>
      <c r="C44" s="83"/>
      <c r="D44" s="83"/>
      <c r="E44" s="90"/>
      <c r="F44" s="91"/>
      <c r="G44" s="83"/>
      <c r="H44" s="85"/>
      <c r="I44" s="83"/>
      <c r="J44" s="83"/>
      <c r="K44" s="83"/>
      <c r="L44" s="83"/>
      <c r="M44" s="83"/>
      <c r="N44" s="111"/>
      <c r="W44" s="109"/>
      <c r="X44" s="83"/>
      <c r="Y44" s="83"/>
      <c r="Z44" s="83"/>
      <c r="AA44" s="83"/>
      <c r="AB44" s="85"/>
      <c r="AC44" s="85"/>
      <c r="AD44" s="85"/>
      <c r="AE44" s="83"/>
      <c r="AF44" s="83"/>
      <c r="AG44" s="83"/>
      <c r="AH44" s="83"/>
    </row>
    <row r="45" spans="1:34" s="27" customFormat="1" x14ac:dyDescent="0.2">
      <c r="A45" s="109"/>
      <c r="B45" s="83"/>
      <c r="C45" s="83"/>
      <c r="D45" s="83"/>
      <c r="E45" s="90"/>
      <c r="F45" s="91"/>
      <c r="G45" s="83"/>
      <c r="H45" s="85"/>
      <c r="I45" s="83"/>
      <c r="J45" s="83"/>
      <c r="K45" s="83"/>
      <c r="L45" s="83"/>
      <c r="M45" s="83"/>
      <c r="N45" s="111"/>
      <c r="W45" s="140"/>
      <c r="X45" s="143"/>
      <c r="Y45" s="143"/>
      <c r="Z45" s="143"/>
      <c r="AA45" s="143"/>
      <c r="AB45" s="142"/>
      <c r="AC45" s="142"/>
      <c r="AD45" s="142"/>
      <c r="AE45" s="143"/>
      <c r="AF45" s="143"/>
      <c r="AG45" s="143"/>
      <c r="AH45" s="143"/>
    </row>
    <row r="46" spans="1:34" s="27" customFormat="1" x14ac:dyDescent="0.2">
      <c r="A46" s="109"/>
      <c r="B46" s="83"/>
      <c r="C46" s="83"/>
      <c r="D46" s="83"/>
      <c r="E46" s="90"/>
      <c r="F46" s="91"/>
      <c r="G46" s="83"/>
      <c r="H46" s="85"/>
      <c r="I46" s="83"/>
      <c r="J46" s="83"/>
      <c r="K46" s="83"/>
      <c r="L46" s="83"/>
      <c r="M46" s="83"/>
      <c r="N46" s="111"/>
      <c r="W46" s="109"/>
      <c r="X46" s="83"/>
      <c r="Y46" s="83"/>
      <c r="Z46" s="83"/>
      <c r="AA46" s="83"/>
      <c r="AB46" s="85"/>
      <c r="AC46" s="85"/>
      <c r="AD46" s="85"/>
      <c r="AE46" s="83"/>
      <c r="AF46" s="83"/>
      <c r="AG46" s="83"/>
      <c r="AH46" s="83"/>
    </row>
    <row r="47" spans="1:34" s="27" customFormat="1" x14ac:dyDescent="0.2">
      <c r="A47" s="109"/>
      <c r="B47" s="83"/>
      <c r="C47" s="83"/>
      <c r="D47" s="83"/>
      <c r="E47" s="90"/>
      <c r="F47" s="91"/>
      <c r="G47" s="83"/>
      <c r="H47" s="85"/>
      <c r="I47" s="83"/>
      <c r="J47" s="83"/>
      <c r="K47" s="83"/>
      <c r="L47" s="83"/>
      <c r="M47" s="83"/>
      <c r="N47" s="111"/>
      <c r="W47" s="140"/>
      <c r="X47" s="143"/>
      <c r="Y47" s="143"/>
      <c r="Z47" s="143"/>
      <c r="AA47" s="143"/>
      <c r="AB47" s="142"/>
      <c r="AC47" s="142"/>
      <c r="AD47" s="142"/>
      <c r="AE47" s="143"/>
      <c r="AF47" s="143"/>
      <c r="AG47" s="143"/>
      <c r="AH47" s="143"/>
    </row>
    <row r="48" spans="1:34" s="27" customFormat="1" x14ac:dyDescent="0.2">
      <c r="A48" s="109"/>
      <c r="B48" s="83"/>
      <c r="C48" s="83"/>
      <c r="D48" s="83"/>
      <c r="E48" s="90"/>
      <c r="F48" s="91"/>
      <c r="G48" s="83"/>
      <c r="H48" s="85"/>
      <c r="I48" s="83"/>
      <c r="J48" s="83"/>
      <c r="K48" s="83"/>
      <c r="L48" s="83"/>
      <c r="M48" s="83"/>
      <c r="N48" s="111"/>
      <c r="W48" s="109"/>
      <c r="X48" s="83"/>
      <c r="Y48" s="83"/>
      <c r="Z48" s="83"/>
      <c r="AA48" s="83"/>
      <c r="AB48" s="85"/>
      <c r="AC48" s="85"/>
      <c r="AD48" s="85"/>
      <c r="AE48" s="83"/>
      <c r="AF48" s="83"/>
      <c r="AG48" s="83"/>
      <c r="AH48" s="83"/>
    </row>
    <row r="49" spans="1:34" s="27" customFormat="1" x14ac:dyDescent="0.2">
      <c r="A49" s="109"/>
      <c r="B49" s="83"/>
      <c r="C49" s="83"/>
      <c r="D49" s="83"/>
      <c r="E49" s="90"/>
      <c r="F49" s="91"/>
      <c r="G49" s="83"/>
      <c r="H49" s="85"/>
      <c r="I49" s="83"/>
      <c r="J49" s="83"/>
      <c r="K49" s="83"/>
      <c r="L49" s="83"/>
      <c r="M49" s="83"/>
      <c r="N49" s="111"/>
      <c r="W49" s="140"/>
      <c r="X49" s="143"/>
      <c r="Y49" s="143"/>
      <c r="Z49" s="143"/>
      <c r="AA49" s="143"/>
      <c r="AB49" s="142"/>
      <c r="AC49" s="142"/>
      <c r="AD49" s="142"/>
      <c r="AE49" s="143"/>
      <c r="AF49" s="143"/>
      <c r="AG49" s="143"/>
      <c r="AH49" s="143"/>
    </row>
    <row r="50" spans="1:34" s="27" customFormat="1" x14ac:dyDescent="0.2">
      <c r="A50" s="109"/>
      <c r="B50" s="83"/>
      <c r="C50" s="83"/>
      <c r="D50" s="83"/>
      <c r="E50" s="90"/>
      <c r="F50" s="91"/>
      <c r="G50" s="83"/>
      <c r="H50" s="85"/>
      <c r="I50" s="83"/>
      <c r="J50" s="83"/>
      <c r="K50" s="83"/>
      <c r="L50" s="83"/>
      <c r="M50" s="83"/>
      <c r="N50" s="111"/>
      <c r="W50" s="109"/>
      <c r="X50" s="83"/>
      <c r="Y50" s="83"/>
      <c r="Z50" s="83"/>
      <c r="AA50" s="83"/>
      <c r="AB50" s="85"/>
      <c r="AC50" s="85"/>
      <c r="AD50" s="85"/>
      <c r="AE50" s="83"/>
      <c r="AF50" s="83"/>
      <c r="AG50" s="83"/>
      <c r="AH50" s="83"/>
    </row>
    <row r="51" spans="1:34" s="27" customFormat="1" x14ac:dyDescent="0.2">
      <c r="A51" s="109"/>
      <c r="B51" s="83"/>
      <c r="C51" s="83"/>
      <c r="D51" s="83"/>
      <c r="E51" s="90"/>
      <c r="F51" s="91"/>
      <c r="G51" s="83"/>
      <c r="H51" s="85"/>
      <c r="I51" s="83"/>
      <c r="J51" s="83"/>
      <c r="K51" s="83"/>
      <c r="L51" s="83"/>
      <c r="M51" s="83"/>
      <c r="N51" s="111"/>
      <c r="W51" s="140"/>
      <c r="X51" s="143"/>
      <c r="Y51" s="143"/>
      <c r="Z51" s="143"/>
      <c r="AA51" s="143"/>
      <c r="AB51" s="142"/>
      <c r="AC51" s="142"/>
      <c r="AD51" s="142"/>
      <c r="AE51" s="143"/>
      <c r="AF51" s="143"/>
      <c r="AG51" s="143"/>
      <c r="AH51" s="143"/>
    </row>
    <row r="52" spans="1:34" s="27" customFormat="1" x14ac:dyDescent="0.2">
      <c r="A52" s="109"/>
      <c r="B52" s="83"/>
      <c r="C52" s="83"/>
      <c r="D52" s="83"/>
      <c r="E52" s="90"/>
      <c r="F52" s="91"/>
      <c r="G52" s="83"/>
      <c r="H52" s="85"/>
      <c r="I52" s="83"/>
      <c r="J52" s="83"/>
      <c r="K52" s="83"/>
      <c r="L52" s="83"/>
      <c r="M52" s="83"/>
      <c r="N52" s="111"/>
      <c r="W52" s="109"/>
      <c r="X52" s="83"/>
      <c r="Y52" s="83"/>
      <c r="Z52" s="83"/>
      <c r="AA52" s="83"/>
      <c r="AB52" s="85"/>
      <c r="AC52" s="85"/>
      <c r="AD52" s="85"/>
      <c r="AE52" s="83"/>
      <c r="AF52" s="83"/>
      <c r="AG52" s="83"/>
      <c r="AH52" s="83"/>
    </row>
    <row r="53" spans="1:34" s="27" customFormat="1" x14ac:dyDescent="0.2">
      <c r="A53" s="109"/>
      <c r="B53" s="83"/>
      <c r="C53" s="83"/>
      <c r="D53" s="83"/>
      <c r="E53" s="90"/>
      <c r="F53" s="91"/>
      <c r="G53" s="83"/>
      <c r="H53" s="85"/>
      <c r="I53" s="83"/>
      <c r="J53" s="83"/>
      <c r="K53" s="83"/>
      <c r="L53" s="83"/>
      <c r="M53" s="83"/>
      <c r="N53" s="111"/>
      <c r="W53" s="140"/>
      <c r="X53" s="143"/>
      <c r="Y53" s="143"/>
      <c r="Z53" s="143"/>
      <c r="AA53" s="143"/>
      <c r="AB53" s="142"/>
      <c r="AC53" s="142"/>
      <c r="AD53" s="142"/>
      <c r="AE53" s="143"/>
      <c r="AF53" s="143"/>
      <c r="AG53" s="143"/>
      <c r="AH53" s="143"/>
    </row>
    <row r="54" spans="1:34" s="27" customFormat="1" x14ac:dyDescent="0.2">
      <c r="A54" s="109"/>
      <c r="B54" s="83"/>
      <c r="C54" s="83"/>
      <c r="D54" s="83"/>
      <c r="E54" s="90"/>
      <c r="F54" s="91"/>
      <c r="G54" s="83"/>
      <c r="H54" s="85"/>
      <c r="I54" s="83"/>
      <c r="J54" s="83"/>
      <c r="K54" s="83"/>
      <c r="L54" s="83"/>
      <c r="M54" s="83"/>
      <c r="N54" s="111"/>
      <c r="W54" s="109"/>
      <c r="X54" s="83"/>
      <c r="Y54" s="83"/>
      <c r="Z54" s="83"/>
      <c r="AA54" s="83"/>
      <c r="AB54" s="85"/>
      <c r="AC54" s="85"/>
      <c r="AD54" s="85"/>
      <c r="AE54" s="83"/>
      <c r="AF54" s="83"/>
      <c r="AG54" s="83"/>
      <c r="AH54" s="83"/>
    </row>
    <row r="55" spans="1:34" s="27" customFormat="1" x14ac:dyDescent="0.2">
      <c r="A55" s="109"/>
      <c r="B55" s="83"/>
      <c r="C55" s="83"/>
      <c r="D55" s="83"/>
      <c r="E55" s="90"/>
      <c r="F55" s="91"/>
      <c r="G55" s="83"/>
      <c r="H55" s="85"/>
      <c r="I55" s="83"/>
      <c r="J55" s="83"/>
      <c r="K55" s="83"/>
      <c r="L55" s="83"/>
      <c r="M55" s="83"/>
      <c r="N55" s="111"/>
      <c r="W55" s="140"/>
      <c r="X55" s="143"/>
      <c r="Y55" s="143"/>
      <c r="Z55" s="143"/>
      <c r="AA55" s="143"/>
      <c r="AB55" s="142"/>
      <c r="AC55" s="142"/>
      <c r="AD55" s="142"/>
      <c r="AE55" s="143"/>
      <c r="AF55" s="143"/>
      <c r="AG55" s="143"/>
      <c r="AH55" s="143"/>
    </row>
    <row r="56" spans="1:34" s="27" customFormat="1" x14ac:dyDescent="0.2">
      <c r="A56" s="109"/>
      <c r="B56" s="83"/>
      <c r="C56" s="83"/>
      <c r="D56" s="83"/>
      <c r="E56" s="90"/>
      <c r="F56" s="91"/>
      <c r="G56" s="83"/>
      <c r="H56" s="85"/>
      <c r="I56" s="83"/>
      <c r="J56" s="83"/>
      <c r="K56" s="83"/>
      <c r="L56" s="83"/>
      <c r="M56" s="83"/>
      <c r="N56" s="111"/>
      <c r="W56" s="109"/>
      <c r="X56" s="83"/>
      <c r="Y56" s="83"/>
      <c r="Z56" s="83"/>
      <c r="AA56" s="83"/>
      <c r="AB56" s="85"/>
      <c r="AC56" s="85"/>
      <c r="AD56" s="85"/>
      <c r="AE56" s="83"/>
      <c r="AF56" s="83"/>
      <c r="AG56" s="83"/>
      <c r="AH56" s="83"/>
    </row>
    <row r="57" spans="1:34" s="27" customFormat="1" x14ac:dyDescent="0.2">
      <c r="A57" s="109"/>
      <c r="B57" s="83"/>
      <c r="C57" s="83"/>
      <c r="D57" s="83"/>
      <c r="E57" s="90"/>
      <c r="F57" s="91"/>
      <c r="G57" s="83"/>
      <c r="H57" s="85"/>
      <c r="I57" s="83"/>
      <c r="J57" s="83"/>
      <c r="K57" s="83"/>
      <c r="L57" s="83"/>
      <c r="M57" s="83"/>
      <c r="N57" s="111"/>
      <c r="W57" s="140"/>
      <c r="X57" s="143"/>
      <c r="Y57" s="143"/>
      <c r="Z57" s="143"/>
      <c r="AA57" s="143"/>
      <c r="AB57" s="142"/>
      <c r="AC57" s="142"/>
      <c r="AD57" s="142"/>
      <c r="AE57" s="143"/>
      <c r="AF57" s="143"/>
      <c r="AG57" s="143"/>
      <c r="AH57" s="143"/>
    </row>
    <row r="58" spans="1:34" s="27" customFormat="1" x14ac:dyDescent="0.2">
      <c r="A58" s="109"/>
      <c r="B58" s="83"/>
      <c r="C58" s="83"/>
      <c r="D58" s="83"/>
      <c r="E58" s="90"/>
      <c r="F58" s="91"/>
      <c r="G58" s="83"/>
      <c r="H58" s="85"/>
      <c r="I58" s="83"/>
      <c r="J58" s="83"/>
      <c r="K58" s="83"/>
      <c r="L58" s="83"/>
      <c r="M58" s="83"/>
      <c r="N58" s="111"/>
      <c r="W58" s="109"/>
      <c r="X58" s="83"/>
      <c r="Y58" s="83"/>
      <c r="Z58" s="83"/>
      <c r="AA58" s="83"/>
      <c r="AB58" s="85"/>
      <c r="AC58" s="85"/>
      <c r="AD58" s="85"/>
      <c r="AE58" s="83"/>
      <c r="AF58" s="83"/>
      <c r="AG58" s="83"/>
      <c r="AH58" s="83"/>
    </row>
    <row r="59" spans="1:34" s="27" customFormat="1" x14ac:dyDescent="0.2">
      <c r="A59" s="109"/>
      <c r="B59" s="83"/>
      <c r="C59" s="83"/>
      <c r="D59" s="83"/>
      <c r="E59" s="90"/>
      <c r="F59" s="91"/>
      <c r="G59" s="83"/>
      <c r="H59" s="85"/>
      <c r="I59" s="83"/>
      <c r="J59" s="83"/>
      <c r="K59" s="83"/>
      <c r="L59" s="83"/>
      <c r="M59" s="83"/>
      <c r="N59" s="111"/>
      <c r="W59" s="140"/>
      <c r="X59" s="143"/>
      <c r="Y59" s="143"/>
      <c r="Z59" s="143"/>
      <c r="AA59" s="143"/>
      <c r="AB59" s="142"/>
      <c r="AC59" s="142"/>
      <c r="AD59" s="142"/>
      <c r="AE59" s="143"/>
      <c r="AF59" s="143"/>
      <c r="AG59" s="143"/>
      <c r="AH59" s="143"/>
    </row>
    <row r="60" spans="1:34" s="27" customFormat="1" x14ac:dyDescent="0.2">
      <c r="A60" s="109"/>
      <c r="B60" s="83"/>
      <c r="C60" s="83"/>
      <c r="D60" s="83"/>
      <c r="E60" s="90"/>
      <c r="F60" s="91"/>
      <c r="G60" s="83"/>
      <c r="H60" s="85"/>
      <c r="I60" s="83"/>
      <c r="J60" s="83"/>
      <c r="K60" s="83"/>
      <c r="L60" s="83"/>
      <c r="M60" s="83"/>
      <c r="N60" s="111"/>
      <c r="W60" s="109"/>
      <c r="X60" s="83"/>
      <c r="Y60" s="83"/>
      <c r="Z60" s="83"/>
      <c r="AA60" s="83"/>
      <c r="AB60" s="85"/>
      <c r="AC60" s="85"/>
      <c r="AD60" s="85"/>
      <c r="AE60" s="83"/>
      <c r="AF60" s="83"/>
      <c r="AG60" s="83"/>
      <c r="AH60" s="83"/>
    </row>
    <row r="61" spans="1:34" s="27" customFormat="1" x14ac:dyDescent="0.2">
      <c r="A61" s="109"/>
      <c r="B61" s="83"/>
      <c r="C61" s="83"/>
      <c r="D61" s="83"/>
      <c r="E61" s="90"/>
      <c r="F61" s="91"/>
      <c r="G61" s="83"/>
      <c r="H61" s="85"/>
      <c r="I61" s="83"/>
      <c r="J61" s="83"/>
      <c r="K61" s="83"/>
      <c r="L61" s="83"/>
      <c r="M61" s="83"/>
      <c r="N61" s="111"/>
      <c r="W61" s="140"/>
      <c r="X61" s="143"/>
      <c r="Y61" s="143"/>
      <c r="Z61" s="143"/>
      <c r="AA61" s="143"/>
      <c r="AB61" s="142"/>
      <c r="AC61" s="142"/>
      <c r="AD61" s="142"/>
      <c r="AE61" s="143"/>
      <c r="AF61" s="143"/>
      <c r="AG61" s="143"/>
      <c r="AH61" s="143"/>
    </row>
    <row r="62" spans="1:34" s="27" customFormat="1" x14ac:dyDescent="0.25">
      <c r="A62" s="83">
        <v>50</v>
      </c>
      <c r="B62" s="83"/>
      <c r="C62" s="83"/>
      <c r="D62" s="83"/>
      <c r="E62" s="83"/>
      <c r="F62" s="85"/>
      <c r="G62" s="85"/>
      <c r="H62" s="85"/>
      <c r="I62" s="83"/>
      <c r="J62" s="83"/>
      <c r="K62" s="83"/>
      <c r="L62" s="83"/>
      <c r="M62" s="83"/>
      <c r="N62" s="111"/>
      <c r="W62" s="109"/>
      <c r="X62" s="83"/>
      <c r="Y62" s="83"/>
      <c r="Z62" s="83"/>
      <c r="AA62" s="83"/>
      <c r="AB62" s="85"/>
      <c r="AC62" s="85"/>
      <c r="AD62" s="85"/>
      <c r="AE62" s="83"/>
      <c r="AF62" s="83"/>
      <c r="AG62" s="83"/>
      <c r="AH62" s="83"/>
    </row>
    <row r="63" spans="1:34" s="27" customFormat="1" x14ac:dyDescent="0.25">
      <c r="A63" s="83">
        <v>51</v>
      </c>
      <c r="B63" s="83"/>
      <c r="C63" s="83"/>
      <c r="D63" s="83"/>
      <c r="E63" s="83"/>
      <c r="F63" s="85"/>
      <c r="G63" s="85"/>
      <c r="H63" s="85"/>
      <c r="I63" s="83"/>
      <c r="J63" s="83"/>
      <c r="K63" s="83"/>
      <c r="L63" s="83"/>
      <c r="M63" s="83"/>
      <c r="N63" s="111"/>
      <c r="W63" s="140"/>
      <c r="X63" s="143"/>
      <c r="Y63" s="143"/>
      <c r="Z63" s="143"/>
      <c r="AA63" s="143"/>
      <c r="AB63" s="142"/>
      <c r="AC63" s="142"/>
      <c r="AD63" s="142"/>
      <c r="AE63" s="143"/>
      <c r="AF63" s="143"/>
      <c r="AG63" s="143"/>
      <c r="AH63" s="143"/>
    </row>
    <row r="64" spans="1:34" s="27" customFormat="1" x14ac:dyDescent="0.25">
      <c r="A64" s="83">
        <v>52</v>
      </c>
      <c r="B64" s="83"/>
      <c r="C64" s="83"/>
      <c r="D64" s="83"/>
      <c r="E64" s="83"/>
      <c r="F64" s="85"/>
      <c r="G64" s="85"/>
      <c r="H64" s="85"/>
      <c r="I64" s="83"/>
      <c r="J64" s="83"/>
      <c r="K64" s="83"/>
      <c r="L64" s="83"/>
      <c r="M64" s="83"/>
      <c r="N64" s="111"/>
    </row>
    <row r="65" spans="1:14" s="27" customFormat="1" x14ac:dyDescent="0.25">
      <c r="A65" s="83">
        <v>53</v>
      </c>
      <c r="B65" s="83"/>
      <c r="C65" s="83"/>
      <c r="D65" s="83"/>
      <c r="E65" s="83"/>
      <c r="F65" s="85"/>
      <c r="G65" s="85"/>
      <c r="H65" s="85"/>
      <c r="I65" s="83"/>
      <c r="J65" s="83"/>
      <c r="K65" s="83"/>
      <c r="L65" s="83"/>
      <c r="M65" s="83"/>
      <c r="N65" s="111"/>
    </row>
    <row r="66" spans="1:14" s="27" customFormat="1" x14ac:dyDescent="0.25">
      <c r="A66" s="83">
        <v>54</v>
      </c>
      <c r="B66" s="83"/>
      <c r="C66" s="83"/>
      <c r="D66" s="83"/>
      <c r="E66" s="83"/>
      <c r="F66" s="85"/>
      <c r="G66" s="85"/>
      <c r="H66" s="85"/>
      <c r="I66" s="83"/>
      <c r="J66" s="83"/>
      <c r="K66" s="83"/>
      <c r="L66" s="83"/>
      <c r="M66" s="83"/>
      <c r="N66" s="111"/>
    </row>
    <row r="67" spans="1:14" s="27" customFormat="1" x14ac:dyDescent="0.25">
      <c r="A67" s="83">
        <v>55</v>
      </c>
      <c r="B67" s="83"/>
      <c r="C67" s="83"/>
      <c r="D67" s="83"/>
      <c r="E67" s="83"/>
      <c r="F67" s="85"/>
      <c r="G67" s="85"/>
      <c r="H67" s="85"/>
      <c r="I67" s="83"/>
      <c r="J67" s="83"/>
      <c r="K67" s="83"/>
      <c r="L67" s="83"/>
      <c r="M67" s="83"/>
      <c r="N67" s="111"/>
    </row>
    <row r="68" spans="1:14" s="27" customFormat="1" x14ac:dyDescent="0.25">
      <c r="A68" s="83">
        <v>56</v>
      </c>
      <c r="B68" s="83"/>
      <c r="C68" s="83"/>
      <c r="D68" s="83"/>
      <c r="E68" s="83"/>
      <c r="F68" s="85"/>
      <c r="G68" s="85"/>
      <c r="H68" s="85"/>
      <c r="I68" s="83"/>
      <c r="J68" s="83"/>
      <c r="K68" s="83"/>
      <c r="L68" s="83"/>
      <c r="M68" s="83"/>
      <c r="N68" s="111"/>
    </row>
    <row r="69" spans="1:14" s="27" customFormat="1" x14ac:dyDescent="0.25">
      <c r="A69" s="83">
        <v>57</v>
      </c>
      <c r="B69" s="83"/>
      <c r="C69" s="83"/>
      <c r="D69" s="83"/>
      <c r="E69" s="83"/>
      <c r="F69" s="85"/>
      <c r="G69" s="85"/>
      <c r="H69" s="85"/>
      <c r="I69" s="83"/>
      <c r="J69" s="83"/>
      <c r="K69" s="83"/>
      <c r="L69" s="83"/>
      <c r="M69" s="83"/>
      <c r="N69" s="111"/>
    </row>
    <row r="70" spans="1:14" s="27" customFormat="1" x14ac:dyDescent="0.25">
      <c r="A70" s="83">
        <v>58</v>
      </c>
      <c r="B70" s="83"/>
      <c r="C70" s="83"/>
      <c r="D70" s="83"/>
      <c r="E70" s="83"/>
      <c r="F70" s="85"/>
      <c r="G70" s="85"/>
      <c r="H70" s="85"/>
      <c r="I70" s="83"/>
      <c r="J70" s="83"/>
      <c r="K70" s="83"/>
      <c r="L70" s="83"/>
      <c r="M70" s="83"/>
      <c r="N70" s="111"/>
    </row>
    <row r="71" spans="1:14" s="27" customFormat="1" x14ac:dyDescent="0.25">
      <c r="A71" s="83">
        <v>59</v>
      </c>
      <c r="B71" s="83"/>
      <c r="C71" s="83"/>
      <c r="D71" s="83"/>
      <c r="E71" s="83"/>
      <c r="F71" s="85"/>
      <c r="G71" s="85"/>
      <c r="H71" s="85"/>
      <c r="I71" s="83"/>
      <c r="J71" s="83"/>
      <c r="K71" s="83"/>
      <c r="L71" s="83"/>
      <c r="M71" s="83"/>
      <c r="N71" s="111"/>
    </row>
    <row r="72" spans="1:14" s="27" customFormat="1" x14ac:dyDescent="0.25">
      <c r="A72" s="83">
        <v>60</v>
      </c>
      <c r="B72" s="83"/>
      <c r="C72" s="83"/>
      <c r="D72" s="83"/>
      <c r="E72" s="83"/>
      <c r="F72" s="85"/>
      <c r="G72" s="85"/>
      <c r="H72" s="85"/>
      <c r="I72" s="83"/>
      <c r="J72" s="83"/>
      <c r="K72" s="83"/>
      <c r="L72" s="83"/>
      <c r="M72" s="83"/>
      <c r="N72" s="111"/>
    </row>
    <row r="73" spans="1:14" s="27" customFormat="1" x14ac:dyDescent="0.25">
      <c r="A73" s="83">
        <v>61</v>
      </c>
      <c r="B73" s="83"/>
      <c r="C73" s="83"/>
      <c r="D73" s="83"/>
      <c r="E73" s="83"/>
      <c r="F73" s="85"/>
      <c r="G73" s="85"/>
      <c r="H73" s="85"/>
      <c r="I73" s="83"/>
      <c r="J73" s="83"/>
      <c r="K73" s="83"/>
      <c r="L73" s="83"/>
      <c r="M73" s="83"/>
      <c r="N73" s="111"/>
    </row>
    <row r="74" spans="1:14" s="27" customFormat="1" x14ac:dyDescent="0.25">
      <c r="A74" s="83">
        <v>62</v>
      </c>
      <c r="B74" s="83"/>
      <c r="C74" s="83"/>
      <c r="D74" s="83"/>
      <c r="E74" s="83"/>
      <c r="F74" s="85"/>
      <c r="G74" s="85"/>
      <c r="H74" s="85"/>
      <c r="I74" s="83"/>
      <c r="J74" s="83"/>
      <c r="K74" s="83"/>
      <c r="L74" s="83"/>
      <c r="M74" s="83"/>
      <c r="N74" s="111"/>
    </row>
    <row r="75" spans="1:14" s="27" customFormat="1" x14ac:dyDescent="0.25">
      <c r="A75" s="83">
        <v>63</v>
      </c>
      <c r="B75" s="83"/>
      <c r="C75" s="83"/>
      <c r="D75" s="83"/>
      <c r="E75" s="83"/>
      <c r="F75" s="85"/>
      <c r="G75" s="85"/>
      <c r="H75" s="85"/>
      <c r="I75" s="83"/>
      <c r="J75" s="83"/>
      <c r="K75" s="83"/>
      <c r="L75" s="83"/>
      <c r="M75" s="83"/>
      <c r="N75" s="111"/>
    </row>
    <row r="76" spans="1:14" s="27" customFormat="1" x14ac:dyDescent="0.25">
      <c r="A76" s="83">
        <v>64</v>
      </c>
      <c r="B76" s="83"/>
      <c r="C76" s="83"/>
      <c r="D76" s="83"/>
      <c r="E76" s="83"/>
      <c r="F76" s="85"/>
      <c r="G76" s="85"/>
      <c r="H76" s="85"/>
      <c r="I76" s="83"/>
      <c r="J76" s="83"/>
      <c r="K76" s="83"/>
      <c r="L76" s="83"/>
      <c r="M76" s="83"/>
      <c r="N76" s="111"/>
    </row>
    <row r="77" spans="1:14" s="27" customFormat="1" x14ac:dyDescent="0.25">
      <c r="A77" s="83">
        <v>65</v>
      </c>
      <c r="B77" s="83"/>
      <c r="C77" s="83"/>
      <c r="D77" s="83"/>
      <c r="E77" s="83"/>
      <c r="F77" s="85"/>
      <c r="G77" s="85"/>
      <c r="H77" s="85"/>
      <c r="I77" s="83"/>
      <c r="J77" s="83"/>
      <c r="K77" s="83"/>
      <c r="L77" s="83"/>
      <c r="M77" s="83"/>
      <c r="N77" s="111"/>
    </row>
    <row r="78" spans="1:14" s="27" customFormat="1" x14ac:dyDescent="0.25">
      <c r="A78" s="83">
        <v>66</v>
      </c>
      <c r="B78" s="83"/>
      <c r="C78" s="83"/>
      <c r="D78" s="83"/>
      <c r="E78" s="83"/>
      <c r="F78" s="85"/>
      <c r="G78" s="85"/>
      <c r="H78" s="85"/>
      <c r="I78" s="83"/>
      <c r="J78" s="83"/>
      <c r="K78" s="83"/>
      <c r="L78" s="83"/>
      <c r="M78" s="83"/>
      <c r="N78" s="111"/>
    </row>
    <row r="79" spans="1:14" x14ac:dyDescent="0.2">
      <c r="A79" s="83">
        <v>67</v>
      </c>
      <c r="B79" s="90"/>
      <c r="C79" s="90"/>
      <c r="D79" s="90"/>
      <c r="E79" s="90"/>
      <c r="F79" s="91"/>
      <c r="G79" s="91"/>
      <c r="H79" s="85"/>
      <c r="I79" s="90"/>
      <c r="J79" s="90"/>
      <c r="K79" s="90"/>
      <c r="L79" s="90"/>
      <c r="M79" s="90"/>
      <c r="N79" s="120"/>
    </row>
    <row r="80" spans="1:14" x14ac:dyDescent="0.2">
      <c r="A80" s="83">
        <v>68</v>
      </c>
      <c r="B80" s="90"/>
      <c r="C80" s="90"/>
      <c r="D80" s="90"/>
      <c r="E80" s="90"/>
      <c r="F80" s="91"/>
      <c r="G80" s="91"/>
      <c r="H80" s="85"/>
      <c r="I80" s="90"/>
      <c r="J80" s="90"/>
      <c r="K80" s="90"/>
      <c r="L80" s="90"/>
      <c r="M80" s="90"/>
      <c r="N80" s="120"/>
    </row>
    <row r="81" spans="1:14" x14ac:dyDescent="0.2">
      <c r="A81" s="83">
        <v>69</v>
      </c>
      <c r="B81" s="90"/>
      <c r="C81" s="90"/>
      <c r="D81" s="90"/>
      <c r="E81" s="90"/>
      <c r="F81" s="91"/>
      <c r="G81" s="91"/>
      <c r="H81" s="85"/>
      <c r="I81" s="90"/>
      <c r="J81" s="90"/>
      <c r="K81" s="90"/>
      <c r="L81" s="90"/>
      <c r="M81" s="90"/>
      <c r="N81" s="120"/>
    </row>
    <row r="82" spans="1:14" x14ac:dyDescent="0.2">
      <c r="A82" s="83">
        <v>70</v>
      </c>
      <c r="B82" s="90"/>
      <c r="C82" s="90"/>
      <c r="D82" s="90"/>
      <c r="E82" s="90"/>
      <c r="F82" s="91"/>
      <c r="G82" s="91"/>
      <c r="H82" s="85"/>
      <c r="I82" s="90"/>
      <c r="J82" s="90"/>
      <c r="K82" s="90"/>
      <c r="L82" s="90"/>
      <c r="M82" s="90"/>
      <c r="N82" s="120"/>
    </row>
    <row r="83" spans="1:14" x14ac:dyDescent="0.2">
      <c r="A83" s="83">
        <v>71</v>
      </c>
      <c r="B83" s="90"/>
      <c r="C83" s="90"/>
      <c r="D83" s="90"/>
      <c r="E83" s="90"/>
      <c r="F83" s="91"/>
      <c r="G83" s="91"/>
      <c r="H83" s="85"/>
      <c r="I83" s="90"/>
      <c r="J83" s="90"/>
      <c r="K83" s="90"/>
      <c r="L83" s="90"/>
      <c r="M83" s="90"/>
      <c r="N83" s="120"/>
    </row>
    <row r="84" spans="1:14" x14ac:dyDescent="0.2">
      <c r="A84" s="83">
        <v>72</v>
      </c>
      <c r="B84" s="90"/>
      <c r="C84" s="90"/>
      <c r="D84" s="90"/>
      <c r="E84" s="90"/>
      <c r="F84" s="91"/>
      <c r="G84" s="91"/>
      <c r="H84" s="85"/>
      <c r="I84" s="90"/>
      <c r="J84" s="90"/>
      <c r="K84" s="90"/>
      <c r="L84" s="90"/>
      <c r="M84" s="90"/>
      <c r="N84" s="120"/>
    </row>
    <row r="85" spans="1:14" x14ac:dyDescent="0.2">
      <c r="A85" s="83">
        <v>73</v>
      </c>
      <c r="B85" s="90"/>
      <c r="C85" s="90"/>
      <c r="D85" s="90"/>
      <c r="E85" s="90"/>
      <c r="F85" s="91"/>
      <c r="G85" s="91"/>
      <c r="H85" s="85"/>
      <c r="I85" s="90"/>
      <c r="J85" s="90"/>
      <c r="K85" s="90"/>
      <c r="L85" s="90"/>
      <c r="M85" s="90"/>
      <c r="N85" s="120"/>
    </row>
    <row r="86" spans="1:14" x14ac:dyDescent="0.2">
      <c r="A86" s="83">
        <v>74</v>
      </c>
      <c r="B86" s="90"/>
      <c r="C86" s="90"/>
      <c r="D86" s="90"/>
      <c r="E86" s="90"/>
      <c r="F86" s="91"/>
      <c r="G86" s="91"/>
      <c r="H86" s="85"/>
      <c r="I86" s="90"/>
      <c r="J86" s="90"/>
      <c r="K86" s="90"/>
      <c r="L86" s="90"/>
      <c r="M86" s="90"/>
      <c r="N86" s="120"/>
    </row>
    <row r="87" spans="1:14" x14ac:dyDescent="0.2">
      <c r="A87" s="83">
        <v>75</v>
      </c>
      <c r="B87" s="90"/>
      <c r="C87" s="90"/>
      <c r="D87" s="90"/>
      <c r="E87" s="90"/>
      <c r="F87" s="91"/>
      <c r="G87" s="91"/>
      <c r="H87" s="85"/>
      <c r="I87" s="90"/>
      <c r="J87" s="90"/>
      <c r="K87" s="90"/>
      <c r="L87" s="90"/>
      <c r="M87" s="90"/>
      <c r="N87" s="120"/>
    </row>
    <row r="88" spans="1:14" x14ac:dyDescent="0.2">
      <c r="A88" s="83">
        <v>76</v>
      </c>
      <c r="B88" s="90"/>
      <c r="C88" s="90"/>
      <c r="D88" s="90"/>
      <c r="E88" s="90"/>
      <c r="F88" s="91"/>
      <c r="G88" s="91"/>
      <c r="H88" s="85"/>
      <c r="I88" s="90"/>
      <c r="J88" s="90"/>
      <c r="K88" s="90"/>
      <c r="L88" s="90"/>
      <c r="M88" s="90"/>
      <c r="N88" s="120"/>
    </row>
    <row r="89" spans="1:14" x14ac:dyDescent="0.2">
      <c r="A89" s="83">
        <v>77</v>
      </c>
      <c r="B89" s="90"/>
      <c r="C89" s="90"/>
      <c r="D89" s="90"/>
      <c r="E89" s="90"/>
      <c r="F89" s="91"/>
      <c r="G89" s="91"/>
      <c r="H89" s="85"/>
      <c r="I89" s="90"/>
      <c r="J89" s="90"/>
      <c r="K89" s="90"/>
      <c r="L89" s="90"/>
      <c r="M89" s="90"/>
      <c r="N89" s="120"/>
    </row>
    <row r="90" spans="1:14" x14ac:dyDescent="0.2">
      <c r="A90" s="83">
        <v>78</v>
      </c>
      <c r="B90" s="90"/>
      <c r="C90" s="90"/>
      <c r="D90" s="90"/>
      <c r="E90" s="90"/>
      <c r="F90" s="91"/>
      <c r="G90" s="91"/>
      <c r="H90" s="85"/>
      <c r="I90" s="90"/>
      <c r="J90" s="90"/>
      <c r="K90" s="90"/>
      <c r="L90" s="90"/>
      <c r="M90" s="90"/>
      <c r="N90" s="120"/>
    </row>
    <row r="91" spans="1:14" x14ac:dyDescent="0.2">
      <c r="A91" s="83">
        <v>79</v>
      </c>
      <c r="B91" s="90"/>
      <c r="C91" s="90"/>
      <c r="D91" s="90"/>
      <c r="E91" s="90"/>
      <c r="F91" s="91"/>
      <c r="G91" s="91"/>
      <c r="H91" s="85"/>
      <c r="I91" s="90"/>
      <c r="J91" s="90"/>
      <c r="K91" s="90"/>
      <c r="L91" s="90"/>
      <c r="M91" s="90"/>
      <c r="N91" s="120"/>
    </row>
    <row r="92" spans="1:14" x14ac:dyDescent="0.2">
      <c r="A92" s="83">
        <v>80</v>
      </c>
      <c r="B92" s="90"/>
      <c r="C92" s="90"/>
      <c r="D92" s="90"/>
      <c r="E92" s="90"/>
      <c r="F92" s="91"/>
      <c r="G92" s="91"/>
      <c r="H92" s="85"/>
      <c r="I92" s="90"/>
      <c r="J92" s="90"/>
      <c r="K92" s="90"/>
      <c r="L92" s="90"/>
      <c r="M92" s="90"/>
      <c r="N92" s="120"/>
    </row>
    <row r="93" spans="1:14" x14ac:dyDescent="0.2">
      <c r="A93" s="83">
        <v>81</v>
      </c>
      <c r="B93" s="90"/>
      <c r="C93" s="90"/>
      <c r="D93" s="90"/>
      <c r="E93" s="90"/>
      <c r="F93" s="91"/>
      <c r="G93" s="91"/>
      <c r="H93" s="85"/>
      <c r="I93" s="90"/>
      <c r="J93" s="90"/>
      <c r="K93" s="90"/>
      <c r="L93" s="90"/>
      <c r="M93" s="90"/>
      <c r="N93" s="120"/>
    </row>
    <row r="94" spans="1:14" x14ac:dyDescent="0.2">
      <c r="A94" s="83">
        <v>82</v>
      </c>
      <c r="B94" s="90"/>
      <c r="C94" s="90"/>
      <c r="D94" s="90"/>
      <c r="E94" s="90"/>
      <c r="F94" s="91"/>
      <c r="G94" s="91"/>
      <c r="H94" s="85"/>
      <c r="I94" s="90"/>
      <c r="J94" s="90"/>
      <c r="K94" s="90"/>
      <c r="L94" s="90"/>
      <c r="M94" s="90"/>
      <c r="N94" s="120"/>
    </row>
    <row r="95" spans="1:14" x14ac:dyDescent="0.2">
      <c r="A95" s="83">
        <v>83</v>
      </c>
      <c r="B95" s="90"/>
      <c r="C95" s="90"/>
      <c r="D95" s="90"/>
      <c r="E95" s="90"/>
      <c r="F95" s="91"/>
      <c r="G95" s="91"/>
      <c r="H95" s="85"/>
      <c r="I95" s="90"/>
      <c r="J95" s="90"/>
      <c r="K95" s="90"/>
      <c r="L95" s="90"/>
      <c r="M95" s="90"/>
      <c r="N95" s="120"/>
    </row>
    <row r="96" spans="1:14" x14ac:dyDescent="0.2">
      <c r="A96" s="83">
        <v>84</v>
      </c>
      <c r="B96" s="90"/>
      <c r="C96" s="90"/>
      <c r="D96" s="90"/>
      <c r="E96" s="90"/>
      <c r="F96" s="91"/>
      <c r="G96" s="91"/>
      <c r="H96" s="85"/>
      <c r="I96" s="90"/>
      <c r="J96" s="90"/>
      <c r="K96" s="90"/>
      <c r="L96" s="90"/>
      <c r="M96" s="90"/>
      <c r="N96" s="120"/>
    </row>
    <row r="97" spans="1:14" x14ac:dyDescent="0.2">
      <c r="A97" s="83">
        <v>85</v>
      </c>
      <c r="B97" s="90"/>
      <c r="C97" s="90"/>
      <c r="D97" s="90"/>
      <c r="E97" s="90"/>
      <c r="F97" s="91"/>
      <c r="G97" s="90"/>
      <c r="H97" s="85"/>
      <c r="I97" s="90"/>
      <c r="J97" s="90"/>
      <c r="K97" s="90"/>
      <c r="L97" s="90"/>
      <c r="M97" s="90"/>
      <c r="N97" s="120"/>
    </row>
    <row r="98" spans="1:14" ht="15" thickBot="1" x14ac:dyDescent="0.25">
      <c r="A98" s="125">
        <v>86</v>
      </c>
      <c r="B98" s="121"/>
      <c r="C98" s="121"/>
      <c r="D98" s="121"/>
      <c r="E98" s="121"/>
      <c r="F98" s="122"/>
      <c r="G98" s="121"/>
      <c r="H98" s="115"/>
      <c r="I98" s="121"/>
      <c r="J98" s="121"/>
      <c r="K98" s="121"/>
      <c r="L98" s="121"/>
      <c r="M98" s="121"/>
      <c r="N98" s="123"/>
    </row>
  </sheetData>
  <mergeCells count="6">
    <mergeCell ref="I7:J7"/>
    <mergeCell ref="I8:J8"/>
    <mergeCell ref="I9:J9"/>
    <mergeCell ref="I3:L3"/>
    <mergeCell ref="I6:J6"/>
    <mergeCell ref="K6:L6"/>
  </mergeCells>
  <conditionalFormatting sqref="M1:M1048576">
    <cfRule type="containsText" dxfId="213" priority="13" operator="containsText" text="NON CLOTURÉ">
      <formula>NOT(ISERROR(SEARCH("NON CLOTURÉ",M1)))</formula>
    </cfRule>
    <cfRule type="containsText" dxfId="212" priority="14" operator="containsText" text="CLOTURÉ">
      <formula>NOT(ISERROR(SEARCH("CLOTURÉ",M1)))</formula>
    </cfRule>
    <cfRule type="containsText" dxfId="211" priority="15" operator="containsText" text="EN COURS">
      <formula>NOT(ISERROR(SEARCH("EN COURS",M1)))</formula>
    </cfRule>
  </conditionalFormatting>
  <conditionalFormatting sqref="C62:C1048576 Y34:Y63 C6:C16 Y19:Y24">
    <cfRule type="containsText" dxfId="210" priority="11" operator="containsText" text="NON-CONFORMITÉ MAJEURE (NCMaj)">
      <formula>NOT(ISERROR(SEARCH("NON-CONFORMITÉ MAJEURE (NCMaj)",C6)))</formula>
    </cfRule>
    <cfRule type="containsText" dxfId="209" priority="12" operator="containsText" text="NON-CONFORMITÉ MINEURE (NCMin)">
      <formula>NOT(ISERROR(SEARCH("NON-CONFORMITÉ MINEURE (NCMin)",C6)))</formula>
    </cfRule>
  </conditionalFormatting>
  <conditionalFormatting sqref="M23:M31">
    <cfRule type="containsText" dxfId="208" priority="5" operator="containsText" text="NON RETENU">
      <formula>NOT(ISERROR(SEARCH("NON RETENU",M23)))</formula>
    </cfRule>
  </conditionalFormatting>
  <conditionalFormatting sqref="Y25:Y33">
    <cfRule type="containsText" dxfId="207" priority="3" operator="containsText" text="NON-CONFORMITÉ MINEURE (NCMin)">
      <formula>NOT(ISERROR(SEARCH("NON-CONFORMITÉ MINEURE (NCMin)",Y25)))</formula>
    </cfRule>
    <cfRule type="containsText" dxfId="206" priority="4" operator="containsText" text="NON-CONFORMITÉ MAJEURE (NCMaj)">
      <formula>NOT(ISERROR(SEARCH("NON-CONFORMITÉ MAJEURE (NCMaj)",Y25)))</formula>
    </cfRule>
  </conditionalFormatting>
  <conditionalFormatting sqref="C1:C5">
    <cfRule type="containsText" dxfId="205" priority="1" operator="containsText" text="NON-CONFORMITÉ MINEURE (NCMin)">
      <formula>NOT(ISERROR(SEARCH("NON-CONFORMITÉ MINEURE (NCMin)",C1)))</formula>
    </cfRule>
    <cfRule type="containsText" dxfId="204" priority="2" operator="containsText" text="NON-CONFORMITÉ MAJEURE (NCMaj)">
      <formula>NOT(ISERROR(SEARCH("NON-CONFORMITÉ MAJEURE (NCMaj)",C1)))</formula>
    </cfRule>
  </conditionalFormatting>
  <dataValidations count="3">
    <dataValidation type="list" allowBlank="1" showInputMessage="1" showErrorMessage="1" sqref="E13:E16 AA19:AA33" xr:uid="{48DFF528-0865-4119-A45A-F00CBB4E4799}">
      <formula1>STRUCTURE</formula1>
    </dataValidation>
    <dataValidation type="list" allowBlank="1" showInputMessage="1" showErrorMessage="1" sqref="F13:F16" xr:uid="{B6D1C067-73E8-4F9D-95D1-33D4E250AC6A}">
      <formula1>INDIRECT($E13)</formula1>
    </dataValidation>
    <dataValidation type="list" allowBlank="1" showInputMessage="1" showErrorMessage="1" sqref="AB19:AB33" xr:uid="{CEDE9898-3E9D-49EC-867E-FD4D79AD6692}">
      <formula1>INDIRECT($AA19)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Macro1">
                <anchor moveWithCells="1" sizeWithCells="1">
                  <from>
                    <xdr:col>6</xdr:col>
                    <xdr:colOff>161925</xdr:colOff>
                    <xdr:row>6</xdr:row>
                    <xdr:rowOff>161925</xdr:rowOff>
                  </from>
                  <to>
                    <xdr:col>7</xdr:col>
                    <xdr:colOff>381000</xdr:colOff>
                    <xdr:row>9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A21058C2-9B91-4E8D-9686-1F101F223A16}">
          <x14:formula1>
            <xm:f>Liste!$C$4:$C$6</xm:f>
          </x14:formula1>
          <xm:sqref>M13:M14</xm:sqref>
        </x14:dataValidation>
        <x14:dataValidation type="list" allowBlank="1" showInputMessage="1" showErrorMessage="1" xr:uid="{8A7FA655-99D3-49D4-BE3C-0EE00AAB89CA}">
          <x14:formula1>
            <xm:f>Liste!$H$4:$H$7</xm:f>
          </x14:formula1>
          <xm:sqref>M23:M31</xm:sqref>
        </x14:dataValidation>
        <x14:dataValidation type="list" allowBlank="1" showInputMessage="1" showErrorMessage="1" xr:uid="{F27AD40F-89E9-4822-A4B6-C6E216984429}">
          <x14:formula1>
            <xm:f>Liste!$F$3:$F$7</xm:f>
          </x14:formula1>
          <xm:sqref>C13:C16 Y19:Y33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F349EE-F807-4B59-9E93-BB6D7C95130F}">
  <sheetPr codeName="Feuil2"/>
  <dimension ref="A1:O100"/>
  <sheetViews>
    <sheetView topLeftCell="E1" zoomScale="60" zoomScaleNormal="60" workbookViewId="0">
      <selection activeCell="E16" sqref="E16"/>
    </sheetView>
  </sheetViews>
  <sheetFormatPr baseColWidth="10" defaultColWidth="10.7109375" defaultRowHeight="14.25" x14ac:dyDescent="0.2"/>
  <cols>
    <col min="1" max="1" width="6.28515625" style="26" customWidth="1"/>
    <col min="2" max="2" width="15.5703125" style="26" bestFit="1" customWidth="1"/>
    <col min="3" max="3" width="32.28515625" style="26" bestFit="1" customWidth="1"/>
    <col min="4" max="4" width="31.85546875" style="26" bestFit="1" customWidth="1"/>
    <col min="5" max="5" width="26.7109375" style="26" bestFit="1" customWidth="1"/>
    <col min="6" max="6" width="29.28515625" style="26" bestFit="1" customWidth="1"/>
    <col min="7" max="7" width="39.28515625" style="26" bestFit="1" customWidth="1"/>
    <col min="8" max="8" width="47.7109375" style="26" customWidth="1"/>
    <col min="9" max="9" width="21.7109375" style="26" customWidth="1"/>
    <col min="10" max="10" width="26.140625" style="26" customWidth="1"/>
    <col min="11" max="11" width="45.28515625" style="26" customWidth="1"/>
    <col min="12" max="12" width="49.7109375" style="26" customWidth="1"/>
    <col min="13" max="13" width="39.28515625" style="26" customWidth="1"/>
    <col min="14" max="14" width="38.28515625" style="26" bestFit="1" customWidth="1"/>
    <col min="15" max="15" width="44.7109375" style="26" customWidth="1"/>
    <col min="16" max="16384" width="10.7109375" style="26"/>
  </cols>
  <sheetData>
    <row r="1" spans="1:15" s="13" customFormat="1" ht="18" x14ac:dyDescent="0.25">
      <c r="B1" s="14"/>
      <c r="H1" s="15"/>
      <c r="L1" s="14"/>
      <c r="M1" s="16"/>
    </row>
    <row r="2" spans="1:15" s="13" customFormat="1" ht="18.75" thickBot="1" x14ac:dyDescent="0.3">
      <c r="B2" s="14"/>
      <c r="H2" s="15"/>
      <c r="L2" s="14"/>
      <c r="M2" s="16"/>
    </row>
    <row r="3" spans="1:15" s="13" customFormat="1" ht="38.65" customHeight="1" thickBot="1" x14ac:dyDescent="0.3">
      <c r="B3" s="14"/>
      <c r="H3" s="15"/>
      <c r="I3" s="171" t="s">
        <v>24</v>
      </c>
      <c r="J3" s="172"/>
      <c r="K3" s="172"/>
      <c r="L3" s="173"/>
      <c r="M3" s="16"/>
    </row>
    <row r="4" spans="1:15" s="13" customFormat="1" ht="24" thickBot="1" x14ac:dyDescent="0.3">
      <c r="B4" s="14"/>
      <c r="H4" s="15"/>
      <c r="I4" s="53" t="s">
        <v>25</v>
      </c>
      <c r="J4" s="48" t="s">
        <v>26</v>
      </c>
      <c r="K4" s="50" t="s">
        <v>35</v>
      </c>
      <c r="L4" s="65" t="s">
        <v>36</v>
      </c>
      <c r="M4" s="16"/>
    </row>
    <row r="5" spans="1:15" s="13" customFormat="1" ht="24" thickBot="1" x14ac:dyDescent="0.3">
      <c r="B5" s="14"/>
      <c r="H5" s="15"/>
      <c r="I5" s="60">
        <f>COUNTIF($C:$C,"NON-CONFORMITÉ MAJEURE (NCMaj)")</f>
        <v>0</v>
      </c>
      <c r="J5" s="64">
        <f>COUNTIF($C:$C,"NON-CONFORMITÉ MINEURE (NCMin)")</f>
        <v>1</v>
      </c>
      <c r="K5" s="50">
        <f>COUNTIF($C:$C,"PISTE DE PROGRÈS (PP)")</f>
        <v>2</v>
      </c>
      <c r="L5" s="50">
        <f>COUNTIF($C:$C,"POINT FORT (PF)")</f>
        <v>2</v>
      </c>
      <c r="M5" s="16"/>
    </row>
    <row r="6" spans="1:15" s="13" customFormat="1" ht="24" thickBot="1" x14ac:dyDescent="0.3">
      <c r="B6" s="14"/>
      <c r="H6" s="15"/>
      <c r="I6" s="182" t="s">
        <v>27</v>
      </c>
      <c r="J6" s="183"/>
      <c r="K6" s="180">
        <f>MAX(A:A)</f>
        <v>88</v>
      </c>
      <c r="L6" s="181"/>
      <c r="M6" s="16"/>
    </row>
    <row r="7" spans="1:15" s="13" customFormat="1" ht="27" thickBot="1" x14ac:dyDescent="0.3">
      <c r="B7" s="29"/>
      <c r="F7" s="17"/>
      <c r="H7" s="15"/>
      <c r="I7" s="165" t="s">
        <v>17</v>
      </c>
      <c r="J7" s="166"/>
      <c r="K7" s="62">
        <f>COUNTIF(M:M,"CLOTURÉ")</f>
        <v>0</v>
      </c>
      <c r="L7" s="59">
        <f>($K$7/$K$6)</f>
        <v>0</v>
      </c>
      <c r="M7" s="16"/>
    </row>
    <row r="8" spans="1:15" s="13" customFormat="1" ht="24" thickBot="1" x14ac:dyDescent="0.3">
      <c r="B8" s="43"/>
      <c r="F8" s="19"/>
      <c r="H8" s="15"/>
      <c r="I8" s="167" t="s">
        <v>1</v>
      </c>
      <c r="J8" s="168"/>
      <c r="K8" s="61">
        <f>COUNTIF(M:M,"EN COURS")</f>
        <v>0</v>
      </c>
      <c r="L8" s="54">
        <f>($K$8/$K$6)</f>
        <v>0</v>
      </c>
      <c r="M8" s="16"/>
    </row>
    <row r="9" spans="1:15" s="13" customFormat="1" ht="25.9" customHeight="1" thickBot="1" x14ac:dyDescent="0.3">
      <c r="B9" s="44"/>
      <c r="H9" s="15"/>
      <c r="I9" s="178" t="s">
        <v>18</v>
      </c>
      <c r="J9" s="179"/>
      <c r="K9" s="56">
        <f>COUNTIF(M:M,"NON CLOTURÉ")</f>
        <v>0</v>
      </c>
      <c r="L9" s="66">
        <f>($K$9/$K$6)</f>
        <v>0</v>
      </c>
      <c r="M9" s="16"/>
    </row>
    <row r="10" spans="1:15" s="13" customFormat="1" ht="18" x14ac:dyDescent="0.25">
      <c r="B10" s="14"/>
      <c r="C10" s="18"/>
      <c r="H10" s="15"/>
      <c r="I10" s="14"/>
      <c r="J10" s="30"/>
      <c r="K10" s="15"/>
      <c r="L10" s="14"/>
      <c r="M10" s="16"/>
    </row>
    <row r="11" spans="1:15" s="13" customFormat="1" ht="24" customHeight="1" x14ac:dyDescent="0.25">
      <c r="B11" s="14"/>
      <c r="H11" s="15"/>
      <c r="I11" s="14"/>
      <c r="J11" s="30"/>
      <c r="K11" s="15"/>
      <c r="L11" s="14"/>
      <c r="M11" s="16"/>
    </row>
    <row r="12" spans="1:15" s="28" customFormat="1" ht="40.15" customHeight="1" x14ac:dyDescent="0.2">
      <c r="A12" s="77" t="s">
        <v>16</v>
      </c>
      <c r="B12" s="78" t="s">
        <v>5</v>
      </c>
      <c r="C12" s="79" t="s">
        <v>7</v>
      </c>
      <c r="D12" s="80" t="s">
        <v>8</v>
      </c>
      <c r="E12" s="80" t="s">
        <v>39</v>
      </c>
      <c r="F12" s="80" t="s">
        <v>37</v>
      </c>
      <c r="G12" s="79" t="s">
        <v>4</v>
      </c>
      <c r="H12" s="80" t="s">
        <v>9</v>
      </c>
      <c r="I12" s="78" t="s">
        <v>10</v>
      </c>
      <c r="J12" s="81" t="s">
        <v>11</v>
      </c>
      <c r="K12" s="80" t="s">
        <v>12</v>
      </c>
      <c r="L12" s="78" t="s">
        <v>13</v>
      </c>
      <c r="M12" s="80" t="s">
        <v>42</v>
      </c>
      <c r="N12" s="82" t="s">
        <v>15</v>
      </c>
    </row>
    <row r="13" spans="1:15" ht="270.39999999999998" customHeight="1" x14ac:dyDescent="0.2">
      <c r="A13" s="92">
        <v>1</v>
      </c>
      <c r="B13" s="84">
        <v>44825</v>
      </c>
      <c r="C13" s="85" t="s">
        <v>20</v>
      </c>
      <c r="D13" s="83"/>
      <c r="E13" s="83" t="s">
        <v>48</v>
      </c>
      <c r="F13" s="85"/>
      <c r="G13" s="85" t="e">
        <f>VLOOKUP(Tableau152[[#This Row],[Processus]],Liste!#REF!,2,FALSE)</f>
        <v>#REF!</v>
      </c>
      <c r="H13" s="85"/>
      <c r="I13" s="84"/>
      <c r="J13" s="86"/>
      <c r="K13" s="85"/>
      <c r="L13" s="85"/>
      <c r="M13" s="84"/>
      <c r="N13" s="93"/>
    </row>
    <row r="14" spans="1:15" ht="68.650000000000006" customHeight="1" x14ac:dyDescent="0.2">
      <c r="A14" s="92">
        <v>2</v>
      </c>
      <c r="B14" s="84">
        <v>44825</v>
      </c>
      <c r="C14" s="85" t="s">
        <v>22</v>
      </c>
      <c r="D14" s="83"/>
      <c r="E14" s="83" t="s">
        <v>51</v>
      </c>
      <c r="F14" s="85"/>
      <c r="G14" s="85" t="e">
        <f>VLOOKUP(Tableau152[[#This Row],[Processus]],Liste!#REF!,2,FALSE)</f>
        <v>#REF!</v>
      </c>
      <c r="H14" s="85"/>
      <c r="I14" s="84"/>
      <c r="J14" s="86"/>
      <c r="K14" s="85"/>
      <c r="L14" s="85"/>
      <c r="M14" s="84"/>
      <c r="N14" s="93"/>
    </row>
    <row r="15" spans="1:15" ht="141" customHeight="1" x14ac:dyDescent="0.2">
      <c r="A15" s="92">
        <v>3</v>
      </c>
      <c r="B15" s="84">
        <v>44852</v>
      </c>
      <c r="C15" s="85" t="s">
        <v>22</v>
      </c>
      <c r="D15" s="83"/>
      <c r="E15" s="83" t="s">
        <v>52</v>
      </c>
      <c r="F15" s="85"/>
      <c r="G15" s="85" t="e">
        <f>VLOOKUP(Tableau152[[#This Row],[Processus]],Liste!#REF!,2,FALSE)</f>
        <v>#REF!</v>
      </c>
      <c r="H15" s="85"/>
      <c r="I15" s="84"/>
      <c r="J15" s="85"/>
      <c r="K15" s="85"/>
      <c r="L15" s="85"/>
      <c r="M15" s="84"/>
      <c r="N15" s="94"/>
      <c r="O15" s="23"/>
    </row>
    <row r="16" spans="1:15" s="27" customFormat="1" ht="79.150000000000006" customHeight="1" x14ac:dyDescent="0.25">
      <c r="A16" s="92">
        <v>4</v>
      </c>
      <c r="B16" s="87">
        <v>44825</v>
      </c>
      <c r="C16" s="85" t="s">
        <v>23</v>
      </c>
      <c r="D16" s="83"/>
      <c r="E16" s="83" t="s">
        <v>51</v>
      </c>
      <c r="F16" s="85"/>
      <c r="G16" s="83" t="s">
        <v>33</v>
      </c>
      <c r="H16" s="85"/>
      <c r="I16" s="88"/>
      <c r="J16" s="88"/>
      <c r="K16" s="88"/>
      <c r="L16" s="88"/>
      <c r="M16" s="88"/>
      <c r="N16" s="94"/>
    </row>
    <row r="17" spans="1:14" s="27" customFormat="1" ht="58.15" customHeight="1" x14ac:dyDescent="0.25">
      <c r="A17" s="92">
        <v>5</v>
      </c>
      <c r="B17" s="87">
        <v>44825</v>
      </c>
      <c r="C17" s="85" t="s">
        <v>23</v>
      </c>
      <c r="D17" s="83"/>
      <c r="E17" s="83" t="s">
        <v>50</v>
      </c>
      <c r="F17" s="85"/>
      <c r="G17" s="83" t="s">
        <v>33</v>
      </c>
      <c r="H17" s="85"/>
      <c r="I17" s="83"/>
      <c r="J17" s="83"/>
      <c r="K17" s="83"/>
      <c r="L17" s="83"/>
      <c r="M17" s="83"/>
      <c r="N17" s="94"/>
    </row>
    <row r="18" spans="1:14" x14ac:dyDescent="0.2">
      <c r="A18" s="92">
        <v>6</v>
      </c>
      <c r="B18" s="89"/>
      <c r="C18" s="89"/>
      <c r="D18" s="90"/>
      <c r="E18" s="90"/>
      <c r="F18" s="91"/>
      <c r="G18" s="90"/>
      <c r="H18" s="90"/>
      <c r="I18" s="90"/>
      <c r="J18" s="90"/>
      <c r="K18" s="90"/>
      <c r="L18" s="90"/>
      <c r="M18" s="90"/>
      <c r="N18" s="95"/>
    </row>
    <row r="19" spans="1:14" x14ac:dyDescent="0.2">
      <c r="A19" s="92">
        <v>7</v>
      </c>
      <c r="B19" s="89"/>
      <c r="C19" s="89"/>
      <c r="D19" s="90"/>
      <c r="E19" s="90"/>
      <c r="F19" s="91"/>
      <c r="G19" s="90"/>
      <c r="H19" s="90"/>
      <c r="I19" s="90"/>
      <c r="J19" s="90"/>
      <c r="K19" s="90"/>
      <c r="L19" s="90"/>
      <c r="M19" s="90"/>
      <c r="N19" s="95"/>
    </row>
    <row r="20" spans="1:14" x14ac:dyDescent="0.2">
      <c r="A20" s="92">
        <v>8</v>
      </c>
      <c r="B20" s="89"/>
      <c r="C20" s="89"/>
      <c r="D20" s="90"/>
      <c r="E20" s="90"/>
      <c r="F20" s="91"/>
      <c r="G20" s="90"/>
      <c r="H20" s="90"/>
      <c r="I20" s="90"/>
      <c r="J20" s="90"/>
      <c r="K20" s="90"/>
      <c r="L20" s="90"/>
      <c r="M20" s="90"/>
      <c r="N20" s="95"/>
    </row>
    <row r="21" spans="1:14" s="23" customFormat="1" x14ac:dyDescent="0.25">
      <c r="A21" s="92">
        <v>9</v>
      </c>
      <c r="B21" s="83"/>
      <c r="C21" s="83"/>
      <c r="D21" s="83"/>
      <c r="E21" s="83"/>
      <c r="F21" s="85"/>
      <c r="G21" s="83"/>
      <c r="H21" s="83"/>
      <c r="I21" s="83"/>
      <c r="J21" s="83"/>
      <c r="K21" s="83"/>
      <c r="L21" s="83"/>
      <c r="M21" s="83"/>
      <c r="N21" s="94"/>
    </row>
    <row r="22" spans="1:14" s="23" customFormat="1" x14ac:dyDescent="0.25">
      <c r="A22" s="92">
        <v>10</v>
      </c>
      <c r="B22" s="83"/>
      <c r="C22" s="83"/>
      <c r="D22" s="83"/>
      <c r="E22" s="83"/>
      <c r="F22" s="85"/>
      <c r="G22" s="83"/>
      <c r="H22" s="83"/>
      <c r="I22" s="83"/>
      <c r="J22" s="83"/>
      <c r="K22" s="83"/>
      <c r="L22" s="83"/>
      <c r="M22" s="83"/>
      <c r="N22" s="94"/>
    </row>
    <row r="23" spans="1:14" s="23" customFormat="1" x14ac:dyDescent="0.25">
      <c r="A23" s="92">
        <v>11</v>
      </c>
      <c r="B23" s="83"/>
      <c r="C23" s="83"/>
      <c r="D23" s="83"/>
      <c r="E23" s="83"/>
      <c r="F23" s="85"/>
      <c r="G23" s="83"/>
      <c r="H23" s="83"/>
      <c r="I23" s="83"/>
      <c r="J23" s="83"/>
      <c r="K23" s="83"/>
      <c r="L23" s="83"/>
      <c r="M23" s="83"/>
      <c r="N23" s="94"/>
    </row>
    <row r="24" spans="1:14" s="23" customFormat="1" x14ac:dyDescent="0.25">
      <c r="A24" s="92">
        <v>12</v>
      </c>
      <c r="B24" s="83"/>
      <c r="C24" s="83"/>
      <c r="D24" s="83"/>
      <c r="E24" s="83"/>
      <c r="F24" s="85"/>
      <c r="G24" s="83"/>
      <c r="H24" s="83"/>
      <c r="I24" s="83"/>
      <c r="J24" s="83"/>
      <c r="K24" s="83"/>
      <c r="L24" s="83"/>
      <c r="M24" s="83"/>
      <c r="N24" s="94"/>
    </row>
    <row r="25" spans="1:14" s="23" customFormat="1" x14ac:dyDescent="0.25">
      <c r="A25" s="92">
        <v>13</v>
      </c>
      <c r="B25" s="83"/>
      <c r="C25" s="83"/>
      <c r="D25" s="83"/>
      <c r="E25" s="83"/>
      <c r="F25" s="85"/>
      <c r="G25" s="83"/>
      <c r="H25" s="83"/>
      <c r="I25" s="83"/>
      <c r="J25" s="83"/>
      <c r="K25" s="83"/>
      <c r="L25" s="83"/>
      <c r="M25" s="83"/>
      <c r="N25" s="94"/>
    </row>
    <row r="26" spans="1:14" s="23" customFormat="1" x14ac:dyDescent="0.25">
      <c r="A26" s="92">
        <v>14</v>
      </c>
      <c r="B26" s="83"/>
      <c r="C26" s="83"/>
      <c r="D26" s="83"/>
      <c r="E26" s="83"/>
      <c r="F26" s="85"/>
      <c r="G26" s="83"/>
      <c r="H26" s="83"/>
      <c r="I26" s="83"/>
      <c r="J26" s="83"/>
      <c r="K26" s="83"/>
      <c r="L26" s="83"/>
      <c r="M26" s="83"/>
      <c r="N26" s="94"/>
    </row>
    <row r="27" spans="1:14" s="23" customFormat="1" x14ac:dyDescent="0.25">
      <c r="A27" s="92">
        <v>15</v>
      </c>
      <c r="B27" s="83"/>
      <c r="C27" s="83"/>
      <c r="D27" s="83"/>
      <c r="E27" s="83"/>
      <c r="F27" s="85"/>
      <c r="G27" s="83"/>
      <c r="H27" s="83"/>
      <c r="I27" s="83"/>
      <c r="J27" s="83"/>
      <c r="K27" s="83"/>
      <c r="L27" s="83"/>
      <c r="M27" s="83"/>
      <c r="N27" s="94"/>
    </row>
    <row r="28" spans="1:14" s="23" customFormat="1" x14ac:dyDescent="0.25">
      <c r="A28" s="92">
        <v>16</v>
      </c>
      <c r="B28" s="83"/>
      <c r="C28" s="83"/>
      <c r="D28" s="83"/>
      <c r="E28" s="83"/>
      <c r="F28" s="85"/>
      <c r="G28" s="83"/>
      <c r="H28" s="83"/>
      <c r="I28" s="83"/>
      <c r="J28" s="83"/>
      <c r="K28" s="83"/>
      <c r="L28" s="83"/>
      <c r="M28" s="83"/>
      <c r="N28" s="94"/>
    </row>
    <row r="29" spans="1:14" x14ac:dyDescent="0.2">
      <c r="A29" s="92">
        <v>17</v>
      </c>
      <c r="B29" s="89"/>
      <c r="C29" s="89"/>
      <c r="D29" s="90"/>
      <c r="E29" s="90"/>
      <c r="F29" s="91"/>
      <c r="G29" s="90"/>
      <c r="H29" s="90"/>
      <c r="I29" s="83"/>
      <c r="J29" s="83"/>
      <c r="K29" s="83"/>
      <c r="L29" s="83"/>
      <c r="M29" s="83"/>
      <c r="N29" s="94"/>
    </row>
    <row r="30" spans="1:14" x14ac:dyDescent="0.2">
      <c r="A30" s="92">
        <v>18</v>
      </c>
      <c r="B30" s="89"/>
      <c r="C30" s="89"/>
      <c r="D30" s="90"/>
      <c r="E30" s="90"/>
      <c r="F30" s="91"/>
      <c r="G30" s="90"/>
      <c r="H30" s="90"/>
      <c r="I30" s="83"/>
      <c r="J30" s="83"/>
      <c r="K30" s="83"/>
      <c r="L30" s="83"/>
      <c r="M30" s="83"/>
      <c r="N30" s="94"/>
    </row>
    <row r="31" spans="1:14" x14ac:dyDescent="0.2">
      <c r="A31" s="92">
        <v>19</v>
      </c>
      <c r="B31" s="89"/>
      <c r="C31" s="89"/>
      <c r="D31" s="90"/>
      <c r="E31" s="90"/>
      <c r="F31" s="91"/>
      <c r="G31" s="90"/>
      <c r="H31" s="90"/>
      <c r="I31" s="83"/>
      <c r="J31" s="83"/>
      <c r="K31" s="83"/>
      <c r="L31" s="83"/>
      <c r="M31" s="83"/>
      <c r="N31" s="94"/>
    </row>
    <row r="32" spans="1:14" x14ac:dyDescent="0.2">
      <c r="A32" s="92">
        <v>20</v>
      </c>
      <c r="B32" s="89"/>
      <c r="C32" s="89"/>
      <c r="D32" s="90"/>
      <c r="E32" s="90"/>
      <c r="F32" s="91"/>
      <c r="G32" s="90"/>
      <c r="H32" s="90"/>
      <c r="I32" s="83"/>
      <c r="J32" s="83"/>
      <c r="K32" s="83"/>
      <c r="L32" s="83"/>
      <c r="M32" s="83"/>
      <c r="N32" s="94"/>
    </row>
    <row r="33" spans="1:14" x14ac:dyDescent="0.2">
      <c r="A33" s="92">
        <v>21</v>
      </c>
      <c r="B33" s="89"/>
      <c r="C33" s="89"/>
      <c r="D33" s="90"/>
      <c r="E33" s="90"/>
      <c r="F33" s="91"/>
      <c r="G33" s="90"/>
      <c r="H33" s="90"/>
      <c r="I33" s="83"/>
      <c r="J33" s="83"/>
      <c r="K33" s="83"/>
      <c r="L33" s="83"/>
      <c r="M33" s="83"/>
      <c r="N33" s="94"/>
    </row>
    <row r="34" spans="1:14" x14ac:dyDescent="0.2">
      <c r="A34" s="92">
        <v>22</v>
      </c>
      <c r="B34" s="89"/>
      <c r="C34" s="89"/>
      <c r="D34" s="90"/>
      <c r="E34" s="90"/>
      <c r="F34" s="91"/>
      <c r="G34" s="90"/>
      <c r="H34" s="90"/>
      <c r="I34" s="83"/>
      <c r="J34" s="83"/>
      <c r="K34" s="83"/>
      <c r="L34" s="83"/>
      <c r="M34" s="83"/>
      <c r="N34" s="94"/>
    </row>
    <row r="35" spans="1:14" x14ac:dyDescent="0.2">
      <c r="A35" s="92">
        <v>23</v>
      </c>
      <c r="B35" s="89"/>
      <c r="C35" s="89"/>
      <c r="D35" s="90"/>
      <c r="E35" s="90"/>
      <c r="F35" s="91"/>
      <c r="G35" s="90"/>
      <c r="H35" s="90"/>
      <c r="I35" s="83"/>
      <c r="J35" s="83"/>
      <c r="K35" s="83"/>
      <c r="L35" s="83"/>
      <c r="M35" s="83"/>
      <c r="N35" s="94"/>
    </row>
    <row r="36" spans="1:14" x14ac:dyDescent="0.2">
      <c r="A36" s="92">
        <v>24</v>
      </c>
      <c r="B36" s="89"/>
      <c r="C36" s="89"/>
      <c r="D36" s="90"/>
      <c r="E36" s="90"/>
      <c r="F36" s="91"/>
      <c r="G36" s="90"/>
      <c r="H36" s="90"/>
      <c r="I36" s="83"/>
      <c r="J36" s="83"/>
      <c r="K36" s="83"/>
      <c r="L36" s="83"/>
      <c r="M36" s="83"/>
      <c r="N36" s="94"/>
    </row>
    <row r="37" spans="1:14" x14ac:dyDescent="0.2">
      <c r="A37" s="92">
        <v>25</v>
      </c>
      <c r="B37" s="89"/>
      <c r="C37" s="89"/>
      <c r="D37" s="90"/>
      <c r="E37" s="90"/>
      <c r="F37" s="91"/>
      <c r="G37" s="90"/>
      <c r="H37" s="90"/>
      <c r="I37" s="83"/>
      <c r="J37" s="83"/>
      <c r="K37" s="83"/>
      <c r="L37" s="83"/>
      <c r="M37" s="83"/>
      <c r="N37" s="94"/>
    </row>
    <row r="38" spans="1:14" x14ac:dyDescent="0.2">
      <c r="A38" s="92">
        <v>26</v>
      </c>
      <c r="B38" s="89"/>
      <c r="C38" s="89"/>
      <c r="D38" s="90"/>
      <c r="E38" s="90"/>
      <c r="F38" s="91"/>
      <c r="G38" s="90"/>
      <c r="H38" s="90"/>
      <c r="I38" s="83"/>
      <c r="J38" s="83"/>
      <c r="K38" s="83"/>
      <c r="L38" s="83"/>
      <c r="M38" s="83"/>
      <c r="N38" s="94"/>
    </row>
    <row r="39" spans="1:14" x14ac:dyDescent="0.2">
      <c r="A39" s="92">
        <v>27</v>
      </c>
      <c r="B39" s="89"/>
      <c r="C39" s="89"/>
      <c r="D39" s="90"/>
      <c r="E39" s="90"/>
      <c r="F39" s="91"/>
      <c r="G39" s="90"/>
      <c r="H39" s="90"/>
      <c r="I39" s="83"/>
      <c r="J39" s="83"/>
      <c r="K39" s="83"/>
      <c r="L39" s="83"/>
      <c r="M39" s="83"/>
      <c r="N39" s="94"/>
    </row>
    <row r="40" spans="1:14" x14ac:dyDescent="0.2">
      <c r="A40" s="92">
        <v>28</v>
      </c>
      <c r="B40" s="89"/>
      <c r="C40" s="89"/>
      <c r="D40" s="90"/>
      <c r="E40" s="90"/>
      <c r="F40" s="91"/>
      <c r="G40" s="90"/>
      <c r="H40" s="90"/>
      <c r="I40" s="83"/>
      <c r="J40" s="83"/>
      <c r="K40" s="83"/>
      <c r="L40" s="83"/>
      <c r="M40" s="83"/>
      <c r="N40" s="94"/>
    </row>
    <row r="41" spans="1:14" x14ac:dyDescent="0.2">
      <c r="A41" s="92">
        <v>29</v>
      </c>
      <c r="B41" s="89"/>
      <c r="C41" s="89"/>
      <c r="D41" s="90"/>
      <c r="E41" s="90"/>
      <c r="F41" s="91"/>
      <c r="G41" s="90"/>
      <c r="H41" s="90"/>
      <c r="I41" s="83"/>
      <c r="J41" s="83"/>
      <c r="K41" s="83"/>
      <c r="L41" s="83"/>
      <c r="M41" s="83"/>
      <c r="N41" s="94"/>
    </row>
    <row r="42" spans="1:14" x14ac:dyDescent="0.2">
      <c r="A42" s="92">
        <v>30</v>
      </c>
      <c r="B42" s="89"/>
      <c r="C42" s="89"/>
      <c r="D42" s="90"/>
      <c r="E42" s="90"/>
      <c r="F42" s="91"/>
      <c r="G42" s="90"/>
      <c r="H42" s="90"/>
      <c r="I42" s="83"/>
      <c r="J42" s="83"/>
      <c r="K42" s="83"/>
      <c r="L42" s="83"/>
      <c r="M42" s="83"/>
      <c r="N42" s="94"/>
    </row>
    <row r="43" spans="1:14" x14ac:dyDescent="0.2">
      <c r="A43" s="92">
        <v>31</v>
      </c>
      <c r="B43" s="89"/>
      <c r="C43" s="89"/>
      <c r="D43" s="90"/>
      <c r="E43" s="90"/>
      <c r="F43" s="91"/>
      <c r="G43" s="90"/>
      <c r="H43" s="90"/>
      <c r="I43" s="83"/>
      <c r="J43" s="83"/>
      <c r="K43" s="83"/>
      <c r="L43" s="83"/>
      <c r="M43" s="83"/>
      <c r="N43" s="94"/>
    </row>
    <row r="44" spans="1:14" x14ac:dyDescent="0.2">
      <c r="A44" s="92">
        <v>32</v>
      </c>
      <c r="B44" s="89"/>
      <c r="C44" s="89"/>
      <c r="D44" s="90"/>
      <c r="E44" s="90"/>
      <c r="F44" s="91"/>
      <c r="G44" s="90"/>
      <c r="H44" s="90"/>
      <c r="I44" s="83"/>
      <c r="J44" s="83"/>
      <c r="K44" s="83"/>
      <c r="L44" s="83"/>
      <c r="M44" s="83"/>
      <c r="N44" s="94"/>
    </row>
    <row r="45" spans="1:14" x14ac:dyDescent="0.2">
      <c r="A45" s="92">
        <v>33</v>
      </c>
      <c r="B45" s="89"/>
      <c r="C45" s="89"/>
      <c r="D45" s="90"/>
      <c r="E45" s="90"/>
      <c r="F45" s="91"/>
      <c r="G45" s="90"/>
      <c r="H45" s="90"/>
      <c r="I45" s="83"/>
      <c r="J45" s="83"/>
      <c r="K45" s="83"/>
      <c r="L45" s="83"/>
      <c r="M45" s="83"/>
      <c r="N45" s="94"/>
    </row>
    <row r="46" spans="1:14" x14ac:dyDescent="0.2">
      <c r="A46" s="92">
        <v>34</v>
      </c>
      <c r="B46" s="89"/>
      <c r="C46" s="89"/>
      <c r="D46" s="90"/>
      <c r="E46" s="90"/>
      <c r="F46" s="91"/>
      <c r="G46" s="90"/>
      <c r="H46" s="90"/>
      <c r="I46" s="83"/>
      <c r="J46" s="83"/>
      <c r="K46" s="83"/>
      <c r="L46" s="83"/>
      <c r="M46" s="83"/>
      <c r="N46" s="94"/>
    </row>
    <row r="47" spans="1:14" x14ac:dyDescent="0.2">
      <c r="A47" s="92">
        <v>35</v>
      </c>
      <c r="B47" s="89"/>
      <c r="C47" s="89"/>
      <c r="D47" s="90"/>
      <c r="E47" s="90"/>
      <c r="F47" s="91"/>
      <c r="G47" s="90"/>
      <c r="H47" s="90"/>
      <c r="I47" s="83"/>
      <c r="J47" s="83"/>
      <c r="K47" s="83"/>
      <c r="L47" s="83"/>
      <c r="M47" s="83"/>
      <c r="N47" s="94"/>
    </row>
    <row r="48" spans="1:14" x14ac:dyDescent="0.2">
      <c r="A48" s="92">
        <v>36</v>
      </c>
      <c r="B48" s="89"/>
      <c r="C48" s="89"/>
      <c r="D48" s="90"/>
      <c r="E48" s="90"/>
      <c r="F48" s="91"/>
      <c r="G48" s="90"/>
      <c r="H48" s="90"/>
      <c r="I48" s="83"/>
      <c r="J48" s="83"/>
      <c r="K48" s="83"/>
      <c r="L48" s="83"/>
      <c r="M48" s="83"/>
      <c r="N48" s="94"/>
    </row>
    <row r="49" spans="1:14" x14ac:dyDescent="0.2">
      <c r="A49" s="92">
        <v>37</v>
      </c>
      <c r="B49" s="89"/>
      <c r="C49" s="89"/>
      <c r="D49" s="90"/>
      <c r="E49" s="90"/>
      <c r="F49" s="91"/>
      <c r="G49" s="90"/>
      <c r="H49" s="90"/>
      <c r="I49" s="83"/>
      <c r="J49" s="83"/>
      <c r="K49" s="83"/>
      <c r="L49" s="83"/>
      <c r="M49" s="83"/>
      <c r="N49" s="94"/>
    </row>
    <row r="50" spans="1:14" x14ac:dyDescent="0.2">
      <c r="A50" s="92">
        <v>38</v>
      </c>
      <c r="B50" s="89"/>
      <c r="C50" s="89"/>
      <c r="D50" s="90"/>
      <c r="E50" s="90"/>
      <c r="F50" s="91"/>
      <c r="G50" s="90"/>
      <c r="H50" s="90"/>
      <c r="I50" s="83"/>
      <c r="J50" s="83"/>
      <c r="K50" s="83"/>
      <c r="L50" s="83"/>
      <c r="M50" s="83"/>
      <c r="N50" s="94"/>
    </row>
    <row r="51" spans="1:14" x14ac:dyDescent="0.2">
      <c r="A51" s="92">
        <v>39</v>
      </c>
      <c r="B51" s="89"/>
      <c r="C51" s="89"/>
      <c r="D51" s="90"/>
      <c r="E51" s="90"/>
      <c r="F51" s="91"/>
      <c r="G51" s="90"/>
      <c r="H51" s="90"/>
      <c r="I51" s="83"/>
      <c r="J51" s="83"/>
      <c r="K51" s="83"/>
      <c r="L51" s="83"/>
      <c r="M51" s="83"/>
      <c r="N51" s="94"/>
    </row>
    <row r="52" spans="1:14" x14ac:dyDescent="0.2">
      <c r="A52" s="92">
        <v>40</v>
      </c>
      <c r="B52" s="89"/>
      <c r="C52" s="89"/>
      <c r="D52" s="90"/>
      <c r="E52" s="90"/>
      <c r="F52" s="91"/>
      <c r="G52" s="90"/>
      <c r="H52" s="90"/>
      <c r="I52" s="83"/>
      <c r="J52" s="83"/>
      <c r="K52" s="83"/>
      <c r="L52" s="83"/>
      <c r="M52" s="83"/>
      <c r="N52" s="94"/>
    </row>
    <row r="53" spans="1:14" x14ac:dyDescent="0.2">
      <c r="A53" s="92">
        <v>41</v>
      </c>
      <c r="B53" s="89"/>
      <c r="C53" s="89"/>
      <c r="D53" s="90"/>
      <c r="E53" s="90"/>
      <c r="F53" s="91"/>
      <c r="G53" s="90"/>
      <c r="H53" s="90"/>
      <c r="I53" s="83"/>
      <c r="J53" s="83"/>
      <c r="K53" s="83"/>
      <c r="L53" s="83"/>
      <c r="M53" s="83"/>
      <c r="N53" s="94"/>
    </row>
    <row r="54" spans="1:14" x14ac:dyDescent="0.2">
      <c r="A54" s="92">
        <v>42</v>
      </c>
      <c r="B54" s="89"/>
      <c r="C54" s="89"/>
      <c r="D54" s="90"/>
      <c r="E54" s="90"/>
      <c r="F54" s="91"/>
      <c r="G54" s="90"/>
      <c r="H54" s="90"/>
      <c r="I54" s="83"/>
      <c r="J54" s="83"/>
      <c r="K54" s="83"/>
      <c r="L54" s="83"/>
      <c r="M54" s="83"/>
      <c r="N54" s="94"/>
    </row>
    <row r="55" spans="1:14" x14ac:dyDescent="0.2">
      <c r="A55" s="92">
        <v>43</v>
      </c>
      <c r="B55" s="89"/>
      <c r="C55" s="89"/>
      <c r="D55" s="90"/>
      <c r="E55" s="90"/>
      <c r="F55" s="91"/>
      <c r="G55" s="90"/>
      <c r="H55" s="90"/>
      <c r="I55" s="83"/>
      <c r="J55" s="83"/>
      <c r="K55" s="83"/>
      <c r="L55" s="83"/>
      <c r="M55" s="83"/>
      <c r="N55" s="94"/>
    </row>
    <row r="56" spans="1:14" x14ac:dyDescent="0.2">
      <c r="A56" s="92">
        <v>44</v>
      </c>
      <c r="B56" s="89"/>
      <c r="C56" s="89"/>
      <c r="D56" s="90"/>
      <c r="E56" s="90"/>
      <c r="F56" s="91"/>
      <c r="G56" s="90"/>
      <c r="H56" s="90"/>
      <c r="I56" s="83"/>
      <c r="J56" s="83"/>
      <c r="K56" s="83"/>
      <c r="L56" s="83"/>
      <c r="M56" s="83"/>
      <c r="N56" s="94"/>
    </row>
    <row r="57" spans="1:14" x14ac:dyDescent="0.2">
      <c r="A57" s="92">
        <v>45</v>
      </c>
      <c r="B57" s="89"/>
      <c r="C57" s="89"/>
      <c r="D57" s="90"/>
      <c r="E57" s="90"/>
      <c r="F57" s="91"/>
      <c r="G57" s="90"/>
      <c r="H57" s="90"/>
      <c r="I57" s="83"/>
      <c r="J57" s="83"/>
      <c r="K57" s="83"/>
      <c r="L57" s="83"/>
      <c r="M57" s="83"/>
      <c r="N57" s="94"/>
    </row>
    <row r="58" spans="1:14" x14ac:dyDescent="0.2">
      <c r="A58" s="92">
        <v>46</v>
      </c>
      <c r="B58" s="89"/>
      <c r="C58" s="89"/>
      <c r="D58" s="90"/>
      <c r="E58" s="90"/>
      <c r="F58" s="91"/>
      <c r="G58" s="90"/>
      <c r="H58" s="90"/>
      <c r="I58" s="83"/>
      <c r="J58" s="83"/>
      <c r="K58" s="83"/>
      <c r="L58" s="83"/>
      <c r="M58" s="83"/>
      <c r="N58" s="94"/>
    </row>
    <row r="59" spans="1:14" x14ac:dyDescent="0.2">
      <c r="A59" s="92">
        <v>47</v>
      </c>
      <c r="B59" s="89"/>
      <c r="C59" s="89"/>
      <c r="D59" s="90"/>
      <c r="E59" s="90"/>
      <c r="F59" s="91"/>
      <c r="G59" s="90"/>
      <c r="H59" s="90"/>
      <c r="I59" s="83"/>
      <c r="J59" s="83"/>
      <c r="K59" s="83"/>
      <c r="L59" s="83"/>
      <c r="M59" s="83"/>
      <c r="N59" s="94"/>
    </row>
    <row r="60" spans="1:14" x14ac:dyDescent="0.2">
      <c r="A60" s="92">
        <v>48</v>
      </c>
      <c r="B60" s="89"/>
      <c r="C60" s="89"/>
      <c r="D60" s="90"/>
      <c r="E60" s="90"/>
      <c r="F60" s="91"/>
      <c r="G60" s="90"/>
      <c r="H60" s="90"/>
      <c r="I60" s="83"/>
      <c r="J60" s="83"/>
      <c r="K60" s="83"/>
      <c r="L60" s="83"/>
      <c r="M60" s="83"/>
      <c r="N60" s="94"/>
    </row>
    <row r="61" spans="1:14" x14ac:dyDescent="0.2">
      <c r="A61" s="92">
        <v>49</v>
      </c>
      <c r="B61" s="89"/>
      <c r="C61" s="89"/>
      <c r="D61" s="90"/>
      <c r="E61" s="90"/>
      <c r="F61" s="91"/>
      <c r="G61" s="90"/>
      <c r="H61" s="90"/>
      <c r="I61" s="83"/>
      <c r="J61" s="83"/>
      <c r="K61" s="83"/>
      <c r="L61" s="83"/>
      <c r="M61" s="83"/>
      <c r="N61" s="94"/>
    </row>
    <row r="62" spans="1:14" x14ac:dyDescent="0.2">
      <c r="A62" s="92">
        <v>50</v>
      </c>
      <c r="B62" s="89"/>
      <c r="C62" s="89"/>
      <c r="D62" s="90"/>
      <c r="E62" s="90"/>
      <c r="F62" s="91"/>
      <c r="G62" s="90"/>
      <c r="H62" s="90"/>
      <c r="I62" s="83"/>
      <c r="J62" s="83"/>
      <c r="K62" s="83"/>
      <c r="L62" s="83"/>
      <c r="M62" s="83"/>
      <c r="N62" s="94"/>
    </row>
    <row r="63" spans="1:14" x14ac:dyDescent="0.2">
      <c r="A63" s="92">
        <v>51</v>
      </c>
      <c r="B63" s="89"/>
      <c r="C63" s="89"/>
      <c r="D63" s="90"/>
      <c r="E63" s="90"/>
      <c r="F63" s="91"/>
      <c r="G63" s="90"/>
      <c r="H63" s="90"/>
      <c r="I63" s="83"/>
      <c r="J63" s="83"/>
      <c r="K63" s="83"/>
      <c r="L63" s="83"/>
      <c r="M63" s="83"/>
      <c r="N63" s="94"/>
    </row>
    <row r="64" spans="1:14" x14ac:dyDescent="0.2">
      <c r="A64" s="92">
        <v>52</v>
      </c>
      <c r="B64" s="89"/>
      <c r="C64" s="89"/>
      <c r="D64" s="90"/>
      <c r="E64" s="90"/>
      <c r="F64" s="91"/>
      <c r="G64" s="90"/>
      <c r="H64" s="90"/>
      <c r="I64" s="83"/>
      <c r="J64" s="83"/>
      <c r="K64" s="83"/>
      <c r="L64" s="83"/>
      <c r="M64" s="83"/>
      <c r="N64" s="94"/>
    </row>
    <row r="65" spans="1:14" x14ac:dyDescent="0.2">
      <c r="A65" s="92">
        <v>53</v>
      </c>
      <c r="B65" s="89"/>
      <c r="C65" s="89"/>
      <c r="D65" s="90"/>
      <c r="E65" s="90"/>
      <c r="F65" s="91"/>
      <c r="G65" s="90"/>
      <c r="H65" s="90"/>
      <c r="I65" s="83"/>
      <c r="J65" s="83"/>
      <c r="K65" s="83"/>
      <c r="L65" s="83"/>
      <c r="M65" s="83"/>
      <c r="N65" s="94"/>
    </row>
    <row r="66" spans="1:14" x14ac:dyDescent="0.2">
      <c r="A66" s="92">
        <v>54</v>
      </c>
      <c r="B66" s="89"/>
      <c r="C66" s="89"/>
      <c r="D66" s="90"/>
      <c r="E66" s="90"/>
      <c r="F66" s="91"/>
      <c r="G66" s="90"/>
      <c r="H66" s="90"/>
      <c r="I66" s="83"/>
      <c r="J66" s="83"/>
      <c r="K66" s="83"/>
      <c r="L66" s="83"/>
      <c r="M66" s="83"/>
      <c r="N66" s="94"/>
    </row>
    <row r="67" spans="1:14" x14ac:dyDescent="0.2">
      <c r="A67" s="92">
        <v>55</v>
      </c>
      <c r="B67" s="89"/>
      <c r="C67" s="89"/>
      <c r="D67" s="90"/>
      <c r="E67" s="90"/>
      <c r="F67" s="91"/>
      <c r="G67" s="90"/>
      <c r="H67" s="90"/>
      <c r="I67" s="83"/>
      <c r="J67" s="83"/>
      <c r="K67" s="83"/>
      <c r="L67" s="83"/>
      <c r="M67" s="83"/>
      <c r="N67" s="94"/>
    </row>
    <row r="68" spans="1:14" x14ac:dyDescent="0.2">
      <c r="A68" s="92">
        <v>56</v>
      </c>
      <c r="B68" s="89"/>
      <c r="C68" s="89"/>
      <c r="D68" s="90"/>
      <c r="E68" s="90"/>
      <c r="F68" s="91"/>
      <c r="G68" s="90"/>
      <c r="H68" s="90"/>
      <c r="I68" s="83"/>
      <c r="J68" s="83"/>
      <c r="K68" s="83"/>
      <c r="L68" s="83"/>
      <c r="M68" s="83"/>
      <c r="N68" s="94"/>
    </row>
    <row r="69" spans="1:14" x14ac:dyDescent="0.2">
      <c r="A69" s="92">
        <v>57</v>
      </c>
      <c r="B69" s="89"/>
      <c r="C69" s="89"/>
      <c r="D69" s="90"/>
      <c r="E69" s="90"/>
      <c r="F69" s="91"/>
      <c r="G69" s="90"/>
      <c r="H69" s="90"/>
      <c r="I69" s="83"/>
      <c r="J69" s="83"/>
      <c r="K69" s="83"/>
      <c r="L69" s="83"/>
      <c r="M69" s="83"/>
      <c r="N69" s="94"/>
    </row>
    <row r="70" spans="1:14" x14ac:dyDescent="0.2">
      <c r="A70" s="92">
        <v>58</v>
      </c>
      <c r="B70" s="89"/>
      <c r="C70" s="89"/>
      <c r="D70" s="90"/>
      <c r="E70" s="90"/>
      <c r="F70" s="91"/>
      <c r="G70" s="90"/>
      <c r="H70" s="90"/>
      <c r="I70" s="83"/>
      <c r="J70" s="83"/>
      <c r="K70" s="83"/>
      <c r="L70" s="83"/>
      <c r="M70" s="83"/>
      <c r="N70" s="94"/>
    </row>
    <row r="71" spans="1:14" x14ac:dyDescent="0.2">
      <c r="A71" s="92">
        <v>59</v>
      </c>
      <c r="B71" s="89"/>
      <c r="C71" s="89"/>
      <c r="D71" s="90"/>
      <c r="E71" s="90"/>
      <c r="F71" s="91"/>
      <c r="G71" s="90"/>
      <c r="H71" s="90"/>
      <c r="I71" s="83"/>
      <c r="J71" s="83"/>
      <c r="K71" s="83"/>
      <c r="L71" s="83"/>
      <c r="M71" s="83"/>
      <c r="N71" s="94"/>
    </row>
    <row r="72" spans="1:14" x14ac:dyDescent="0.2">
      <c r="A72" s="92">
        <v>60</v>
      </c>
      <c r="B72" s="89"/>
      <c r="C72" s="89"/>
      <c r="D72" s="90"/>
      <c r="E72" s="90"/>
      <c r="F72" s="91"/>
      <c r="G72" s="90"/>
      <c r="H72" s="90"/>
      <c r="I72" s="83"/>
      <c r="J72" s="83"/>
      <c r="K72" s="83"/>
      <c r="L72" s="83"/>
      <c r="M72" s="83"/>
      <c r="N72" s="94"/>
    </row>
    <row r="73" spans="1:14" x14ac:dyDescent="0.2">
      <c r="A73" s="92">
        <v>61</v>
      </c>
      <c r="B73" s="89"/>
      <c r="C73" s="89"/>
      <c r="D73" s="90"/>
      <c r="E73" s="90"/>
      <c r="F73" s="91"/>
      <c r="G73" s="90"/>
      <c r="H73" s="90"/>
      <c r="I73" s="83"/>
      <c r="J73" s="83"/>
      <c r="K73" s="83"/>
      <c r="L73" s="83"/>
      <c r="M73" s="83"/>
      <c r="N73" s="94"/>
    </row>
    <row r="74" spans="1:14" x14ac:dyDescent="0.2">
      <c r="A74" s="92">
        <v>62</v>
      </c>
      <c r="B74" s="89"/>
      <c r="C74" s="89"/>
      <c r="D74" s="90"/>
      <c r="E74" s="90"/>
      <c r="F74" s="91"/>
      <c r="G74" s="90"/>
      <c r="H74" s="90"/>
      <c r="I74" s="83"/>
      <c r="J74" s="83"/>
      <c r="K74" s="83"/>
      <c r="L74" s="83"/>
      <c r="M74" s="83"/>
      <c r="N74" s="94"/>
    </row>
    <row r="75" spans="1:14" x14ac:dyDescent="0.2">
      <c r="A75" s="92">
        <v>63</v>
      </c>
      <c r="B75" s="89"/>
      <c r="C75" s="89"/>
      <c r="D75" s="90"/>
      <c r="E75" s="90"/>
      <c r="F75" s="91"/>
      <c r="G75" s="90"/>
      <c r="H75" s="90"/>
      <c r="I75" s="83"/>
      <c r="J75" s="83"/>
      <c r="K75" s="83"/>
      <c r="L75" s="83"/>
      <c r="M75" s="83"/>
      <c r="N75" s="94"/>
    </row>
    <row r="76" spans="1:14" x14ac:dyDescent="0.2">
      <c r="A76" s="92">
        <v>64</v>
      </c>
      <c r="B76" s="89"/>
      <c r="C76" s="89"/>
      <c r="D76" s="90"/>
      <c r="E76" s="90"/>
      <c r="F76" s="91"/>
      <c r="G76" s="90"/>
      <c r="H76" s="90"/>
      <c r="I76" s="83"/>
      <c r="J76" s="83"/>
      <c r="K76" s="83"/>
      <c r="L76" s="83"/>
      <c r="M76" s="83"/>
      <c r="N76" s="94"/>
    </row>
    <row r="77" spans="1:14" x14ac:dyDescent="0.2">
      <c r="A77" s="92">
        <v>65</v>
      </c>
      <c r="B77" s="89"/>
      <c r="C77" s="89"/>
      <c r="D77" s="90"/>
      <c r="E77" s="90"/>
      <c r="F77" s="91"/>
      <c r="G77" s="90"/>
      <c r="H77" s="90"/>
      <c r="I77" s="83"/>
      <c r="J77" s="83"/>
      <c r="K77" s="83"/>
      <c r="L77" s="83"/>
      <c r="M77" s="83"/>
      <c r="N77" s="94"/>
    </row>
    <row r="78" spans="1:14" x14ac:dyDescent="0.2">
      <c r="A78" s="92">
        <v>66</v>
      </c>
      <c r="B78" s="89"/>
      <c r="C78" s="89"/>
      <c r="D78" s="90"/>
      <c r="E78" s="90"/>
      <c r="F78" s="91"/>
      <c r="G78" s="90"/>
      <c r="H78" s="90"/>
      <c r="I78" s="83"/>
      <c r="J78" s="83"/>
      <c r="K78" s="83"/>
      <c r="L78" s="83"/>
      <c r="M78" s="83"/>
      <c r="N78" s="94"/>
    </row>
    <row r="79" spans="1:14" x14ac:dyDescent="0.2">
      <c r="A79" s="92">
        <v>67</v>
      </c>
      <c r="B79" s="89"/>
      <c r="C79" s="89"/>
      <c r="D79" s="90"/>
      <c r="E79" s="90"/>
      <c r="F79" s="91"/>
      <c r="G79" s="90"/>
      <c r="H79" s="90"/>
      <c r="I79" s="83"/>
      <c r="J79" s="83"/>
      <c r="K79" s="83"/>
      <c r="L79" s="83"/>
      <c r="M79" s="83"/>
      <c r="N79" s="94"/>
    </row>
    <row r="80" spans="1:14" x14ac:dyDescent="0.2">
      <c r="A80" s="92">
        <v>68</v>
      </c>
      <c r="B80" s="89"/>
      <c r="C80" s="89"/>
      <c r="D80" s="90"/>
      <c r="E80" s="90"/>
      <c r="F80" s="91"/>
      <c r="G80" s="90"/>
      <c r="H80" s="90"/>
      <c r="I80" s="83"/>
      <c r="J80" s="83"/>
      <c r="K80" s="83"/>
      <c r="L80" s="83"/>
      <c r="M80" s="83"/>
      <c r="N80" s="94"/>
    </row>
    <row r="81" spans="1:14" x14ac:dyDescent="0.2">
      <c r="A81" s="92">
        <v>69</v>
      </c>
      <c r="B81" s="89"/>
      <c r="C81" s="89"/>
      <c r="D81" s="90"/>
      <c r="E81" s="90"/>
      <c r="F81" s="91"/>
      <c r="G81" s="90"/>
      <c r="H81" s="90"/>
      <c r="I81" s="83"/>
      <c r="J81" s="83"/>
      <c r="K81" s="83"/>
      <c r="L81" s="83"/>
      <c r="M81" s="83"/>
      <c r="N81" s="94"/>
    </row>
    <row r="82" spans="1:14" x14ac:dyDescent="0.2">
      <c r="A82" s="92">
        <v>70</v>
      </c>
      <c r="B82" s="89"/>
      <c r="C82" s="89"/>
      <c r="D82" s="90"/>
      <c r="E82" s="90"/>
      <c r="F82" s="91"/>
      <c r="G82" s="90"/>
      <c r="H82" s="90"/>
      <c r="I82" s="83"/>
      <c r="J82" s="83"/>
      <c r="K82" s="83"/>
      <c r="L82" s="83"/>
      <c r="M82" s="83"/>
      <c r="N82" s="94"/>
    </row>
    <row r="83" spans="1:14" x14ac:dyDescent="0.2">
      <c r="A83" s="92">
        <v>71</v>
      </c>
      <c r="B83" s="89"/>
      <c r="C83" s="89"/>
      <c r="D83" s="90"/>
      <c r="E83" s="90"/>
      <c r="F83" s="91"/>
      <c r="G83" s="90"/>
      <c r="H83" s="90"/>
      <c r="I83" s="83"/>
      <c r="J83" s="83"/>
      <c r="K83" s="83"/>
      <c r="L83" s="83"/>
      <c r="M83" s="83"/>
      <c r="N83" s="94"/>
    </row>
    <row r="84" spans="1:14" x14ac:dyDescent="0.2">
      <c r="A84" s="92">
        <v>72</v>
      </c>
      <c r="B84" s="89"/>
      <c r="C84" s="89"/>
      <c r="D84" s="90"/>
      <c r="E84" s="90"/>
      <c r="F84" s="91"/>
      <c r="G84" s="90"/>
      <c r="H84" s="90"/>
      <c r="I84" s="83"/>
      <c r="J84" s="83"/>
      <c r="K84" s="83"/>
      <c r="L84" s="83"/>
      <c r="M84" s="83"/>
      <c r="N84" s="94"/>
    </row>
    <row r="85" spans="1:14" x14ac:dyDescent="0.2">
      <c r="A85" s="92">
        <v>73</v>
      </c>
      <c r="B85" s="89"/>
      <c r="C85" s="89"/>
      <c r="D85" s="90"/>
      <c r="E85" s="90"/>
      <c r="F85" s="91"/>
      <c r="G85" s="90"/>
      <c r="H85" s="90"/>
      <c r="I85" s="83"/>
      <c r="J85" s="83"/>
      <c r="K85" s="83"/>
      <c r="L85" s="83"/>
      <c r="M85" s="83"/>
      <c r="N85" s="94"/>
    </row>
    <row r="86" spans="1:14" x14ac:dyDescent="0.2">
      <c r="A86" s="92">
        <v>74</v>
      </c>
      <c r="B86" s="89"/>
      <c r="C86" s="89"/>
      <c r="D86" s="90"/>
      <c r="E86" s="90"/>
      <c r="F86" s="91"/>
      <c r="G86" s="90"/>
      <c r="H86" s="90"/>
      <c r="I86" s="83"/>
      <c r="J86" s="83"/>
      <c r="K86" s="83"/>
      <c r="L86" s="83"/>
      <c r="M86" s="83"/>
      <c r="N86" s="94"/>
    </row>
    <row r="87" spans="1:14" x14ac:dyDescent="0.2">
      <c r="A87" s="92">
        <v>75</v>
      </c>
      <c r="B87" s="89"/>
      <c r="C87" s="89"/>
      <c r="D87" s="90"/>
      <c r="E87" s="90"/>
      <c r="F87" s="91"/>
      <c r="G87" s="90"/>
      <c r="H87" s="90"/>
      <c r="I87" s="83"/>
      <c r="J87" s="83"/>
      <c r="K87" s="83"/>
      <c r="L87" s="83"/>
      <c r="M87" s="83"/>
      <c r="N87" s="94"/>
    </row>
    <row r="88" spans="1:14" x14ac:dyDescent="0.2">
      <c r="A88" s="92">
        <v>76</v>
      </c>
      <c r="B88" s="89"/>
      <c r="C88" s="89"/>
      <c r="D88" s="90"/>
      <c r="E88" s="90"/>
      <c r="F88" s="91"/>
      <c r="G88" s="90"/>
      <c r="H88" s="90"/>
      <c r="I88" s="83"/>
      <c r="J88" s="83"/>
      <c r="K88" s="83"/>
      <c r="L88" s="83"/>
      <c r="M88" s="83"/>
      <c r="N88" s="94"/>
    </row>
    <row r="89" spans="1:14" x14ac:dyDescent="0.2">
      <c r="A89" s="92">
        <v>77</v>
      </c>
      <c r="B89" s="89"/>
      <c r="C89" s="89"/>
      <c r="D89" s="90"/>
      <c r="E89" s="90"/>
      <c r="F89" s="91"/>
      <c r="G89" s="90"/>
      <c r="H89" s="90"/>
      <c r="I89" s="83"/>
      <c r="J89" s="83"/>
      <c r="K89" s="83"/>
      <c r="L89" s="83"/>
      <c r="M89" s="83"/>
      <c r="N89" s="94"/>
    </row>
    <row r="90" spans="1:14" x14ac:dyDescent="0.2">
      <c r="A90" s="92">
        <v>78</v>
      </c>
      <c r="B90" s="89"/>
      <c r="C90" s="89"/>
      <c r="D90" s="90"/>
      <c r="E90" s="90"/>
      <c r="F90" s="91"/>
      <c r="G90" s="90"/>
      <c r="H90" s="90"/>
      <c r="I90" s="83"/>
      <c r="J90" s="83"/>
      <c r="K90" s="83"/>
      <c r="L90" s="83"/>
      <c r="M90" s="83"/>
      <c r="N90" s="94"/>
    </row>
    <row r="91" spans="1:14" x14ac:dyDescent="0.2">
      <c r="A91" s="92">
        <v>79</v>
      </c>
      <c r="B91" s="89"/>
      <c r="C91" s="89"/>
      <c r="D91" s="90"/>
      <c r="E91" s="90"/>
      <c r="F91" s="91"/>
      <c r="G91" s="90"/>
      <c r="H91" s="90"/>
      <c r="I91" s="83"/>
      <c r="J91" s="83"/>
      <c r="K91" s="83"/>
      <c r="L91" s="83"/>
      <c r="M91" s="83"/>
      <c r="N91" s="94"/>
    </row>
    <row r="92" spans="1:14" x14ac:dyDescent="0.2">
      <c r="A92" s="92">
        <v>80</v>
      </c>
      <c r="B92" s="89"/>
      <c r="C92" s="89"/>
      <c r="D92" s="90"/>
      <c r="E92" s="90"/>
      <c r="F92" s="91"/>
      <c r="G92" s="90"/>
      <c r="H92" s="90"/>
      <c r="I92" s="83"/>
      <c r="J92" s="83"/>
      <c r="K92" s="83"/>
      <c r="L92" s="83"/>
      <c r="M92" s="83"/>
      <c r="N92" s="94"/>
    </row>
    <row r="93" spans="1:14" x14ac:dyDescent="0.2">
      <c r="A93" s="92">
        <v>81</v>
      </c>
      <c r="B93" s="89"/>
      <c r="C93" s="89"/>
      <c r="D93" s="90"/>
      <c r="E93" s="90"/>
      <c r="F93" s="91"/>
      <c r="G93" s="90"/>
      <c r="H93" s="90"/>
      <c r="I93" s="83"/>
      <c r="J93" s="83"/>
      <c r="K93" s="83"/>
      <c r="L93" s="83"/>
      <c r="M93" s="83"/>
      <c r="N93" s="94"/>
    </row>
    <row r="94" spans="1:14" x14ac:dyDescent="0.2">
      <c r="A94" s="92">
        <v>82</v>
      </c>
      <c r="B94" s="89"/>
      <c r="C94" s="89"/>
      <c r="D94" s="90"/>
      <c r="E94" s="90"/>
      <c r="F94" s="91"/>
      <c r="G94" s="90"/>
      <c r="H94" s="90"/>
      <c r="I94" s="83"/>
      <c r="J94" s="83"/>
      <c r="K94" s="83"/>
      <c r="L94" s="83"/>
      <c r="M94" s="83"/>
      <c r="N94" s="94"/>
    </row>
    <row r="95" spans="1:14" x14ac:dyDescent="0.2">
      <c r="A95" s="92">
        <v>83</v>
      </c>
      <c r="B95" s="89"/>
      <c r="C95" s="89"/>
      <c r="D95" s="90"/>
      <c r="E95" s="90"/>
      <c r="F95" s="91"/>
      <c r="G95" s="90"/>
      <c r="H95" s="90"/>
      <c r="I95" s="83"/>
      <c r="J95" s="83"/>
      <c r="K95" s="83"/>
      <c r="L95" s="83"/>
      <c r="M95" s="83"/>
      <c r="N95" s="94"/>
    </row>
    <row r="96" spans="1:14" x14ac:dyDescent="0.2">
      <c r="A96" s="92">
        <v>84</v>
      </c>
      <c r="B96" s="89"/>
      <c r="C96" s="89"/>
      <c r="D96" s="90"/>
      <c r="E96" s="90"/>
      <c r="F96" s="91"/>
      <c r="G96" s="90"/>
      <c r="H96" s="90"/>
      <c r="I96" s="83"/>
      <c r="J96" s="83"/>
      <c r="K96" s="83"/>
      <c r="L96" s="83"/>
      <c r="M96" s="83"/>
      <c r="N96" s="94"/>
    </row>
    <row r="97" spans="1:14" x14ac:dyDescent="0.2">
      <c r="A97" s="92">
        <v>85</v>
      </c>
      <c r="B97" s="89"/>
      <c r="C97" s="89"/>
      <c r="D97" s="90"/>
      <c r="E97" s="90"/>
      <c r="F97" s="90"/>
      <c r="G97" s="90"/>
      <c r="H97" s="90"/>
      <c r="I97" s="83"/>
      <c r="J97" s="83"/>
      <c r="K97" s="83"/>
      <c r="L97" s="83"/>
      <c r="M97" s="83"/>
      <c r="N97" s="94"/>
    </row>
    <row r="98" spans="1:14" x14ac:dyDescent="0.2">
      <c r="A98" s="92">
        <v>86</v>
      </c>
      <c r="B98" s="89"/>
      <c r="C98" s="89"/>
      <c r="D98" s="90"/>
      <c r="E98" s="90"/>
      <c r="F98" s="90"/>
      <c r="G98" s="90"/>
      <c r="H98" s="90"/>
      <c r="I98" s="83"/>
      <c r="J98" s="83"/>
      <c r="K98" s="83"/>
      <c r="L98" s="83"/>
      <c r="M98" s="83"/>
      <c r="N98" s="94"/>
    </row>
    <row r="99" spans="1:14" x14ac:dyDescent="0.2">
      <c r="A99" s="92">
        <v>87</v>
      </c>
      <c r="B99" s="89"/>
      <c r="C99" s="89"/>
      <c r="D99" s="90"/>
      <c r="E99" s="90"/>
      <c r="F99" s="90"/>
      <c r="G99" s="90"/>
      <c r="H99" s="90"/>
      <c r="I99" s="83"/>
      <c r="J99" s="83"/>
      <c r="K99" s="83"/>
      <c r="L99" s="83"/>
      <c r="M99" s="83"/>
      <c r="N99" s="94"/>
    </row>
    <row r="100" spans="1:14" x14ac:dyDescent="0.2">
      <c r="A100" s="92">
        <v>88</v>
      </c>
      <c r="B100" s="96"/>
      <c r="C100" s="96"/>
      <c r="D100" s="97"/>
      <c r="E100" s="97"/>
      <c r="F100" s="97"/>
      <c r="G100" s="97"/>
      <c r="H100" s="97"/>
      <c r="I100" s="98"/>
      <c r="J100" s="98"/>
      <c r="K100" s="98"/>
      <c r="L100" s="98"/>
      <c r="M100" s="98"/>
      <c r="N100" s="99"/>
    </row>
  </sheetData>
  <mergeCells count="6">
    <mergeCell ref="I8:J8"/>
    <mergeCell ref="I9:J9"/>
    <mergeCell ref="I3:L3"/>
    <mergeCell ref="K6:L6"/>
    <mergeCell ref="I6:J6"/>
    <mergeCell ref="I7:J7"/>
  </mergeCells>
  <conditionalFormatting sqref="M21:M1048576 M1:M15">
    <cfRule type="containsText" dxfId="203" priority="6" operator="containsText" text="NON CLOTURÉ">
      <formula>NOT(ISERROR(SEARCH("NON CLOTURÉ",M1)))</formula>
    </cfRule>
    <cfRule type="containsText" dxfId="202" priority="7" operator="containsText" text="CLOTURÉ">
      <formula>NOT(ISERROR(SEARCH("CLOTURÉ",M1)))</formula>
    </cfRule>
    <cfRule type="containsText" dxfId="201" priority="8" operator="containsText" text="EN COURS">
      <formula>NOT(ISERROR(SEARCH("EN COURS",M1)))</formula>
    </cfRule>
  </conditionalFormatting>
  <conditionalFormatting sqref="M15">
    <cfRule type="containsText" dxfId="200" priority="3" operator="containsText" text="NON CLOTURÉ">
      <formula>NOT(ISERROR(SEARCH("NON CLOTURÉ",M15)))</formula>
    </cfRule>
    <cfRule type="containsText" dxfId="199" priority="4" operator="containsText" text="CLOTURÉ">
      <formula>NOT(ISERROR(SEARCH("CLOTURÉ",M15)))</formula>
    </cfRule>
    <cfRule type="containsText" dxfId="198" priority="5" operator="containsText" text="EN COURS">
      <formula>NOT(ISERROR(SEARCH("EN COURS",M15)))</formula>
    </cfRule>
  </conditionalFormatting>
  <conditionalFormatting sqref="C1:C1048576">
    <cfRule type="containsText" dxfId="197" priority="1" operator="containsText" text="NON-CONFORMITÉ MINEURE (NCMin)">
      <formula>NOT(ISERROR(SEARCH("NON-CONFORMITÉ MINEURE (NCMin)",C1)))</formula>
    </cfRule>
    <cfRule type="containsText" dxfId="196" priority="2" operator="containsText" text="NON-CONFORMITÉ MAJEURE (NCMaj)">
      <formula>NOT(ISERROR(SEARCH("NON-CONFORMITÉ MAJEURE (NCMaj)",C1)))</formula>
    </cfRule>
  </conditionalFormatting>
  <dataValidations count="2">
    <dataValidation type="list" allowBlank="1" showInputMessage="1" showErrorMessage="1" sqref="E13:E17" xr:uid="{E8249871-DBBE-42BC-9632-B522EDC9CDF5}">
      <formula1>STRUCTURE</formula1>
    </dataValidation>
    <dataValidation type="list" allowBlank="1" showInputMessage="1" showErrorMessage="1" sqref="F13:F17" xr:uid="{AA851FBF-EF59-4956-BA6F-9055361D5EA7}">
      <formula1>INDIRECT($E13)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F1F87495-A024-4851-8A57-8453D03F196B}">
          <x14:formula1>
            <xm:f>Liste!$F$3:$F$7</xm:f>
          </x14:formula1>
          <xm:sqref>C21:C100 C13:C17</xm:sqref>
        </x14:dataValidation>
        <x14:dataValidation type="list" allowBlank="1" showInputMessage="1" showErrorMessage="1" xr:uid="{244D92E9-253A-4CB6-8F2F-15D83B3186F7}">
          <x14:formula1>
            <xm:f>Liste!$C$4:$C$6</xm:f>
          </x14:formula1>
          <xm:sqref>M13:M15</xm:sqref>
        </x14:dataValidation>
        <x14:dataValidation type="list" allowBlank="1" showInputMessage="1" showErrorMessage="1" xr:uid="{9AAB9910-30EC-4D80-AE9D-FD0DA54D3930}">
          <x14:formula1>
            <xm:f>Liste!$H$4:$H$7</xm:f>
          </x14:formula1>
          <xm:sqref>M15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921817-7A16-4751-96E5-057FE80119BD}">
  <sheetPr codeName="Feuil3"/>
  <dimension ref="A1:N98"/>
  <sheetViews>
    <sheetView topLeftCell="E1" zoomScale="60" zoomScaleNormal="60" workbookViewId="0">
      <selection activeCell="L26" sqref="L26"/>
    </sheetView>
  </sheetViews>
  <sheetFormatPr baseColWidth="10" defaultColWidth="10.7109375" defaultRowHeight="14.25" x14ac:dyDescent="0.2"/>
  <cols>
    <col min="1" max="1" width="7.7109375" style="28" customWidth="1"/>
    <col min="2" max="2" width="14.28515625" style="26" customWidth="1"/>
    <col min="3" max="3" width="25" style="26" customWidth="1"/>
    <col min="4" max="5" width="29.7109375" style="26" customWidth="1"/>
    <col min="6" max="6" width="35" style="26" customWidth="1"/>
    <col min="7" max="7" width="37.28515625" style="26" customWidth="1"/>
    <col min="8" max="8" width="56.42578125" style="34" bestFit="1" customWidth="1"/>
    <col min="9" max="9" width="24.5703125" style="26" customWidth="1"/>
    <col min="10" max="10" width="30.7109375" style="26" customWidth="1"/>
    <col min="11" max="11" width="44.7109375" style="26" customWidth="1"/>
    <col min="12" max="12" width="49.7109375" style="26" customWidth="1"/>
    <col min="13" max="13" width="39.28515625" style="26" customWidth="1"/>
    <col min="14" max="14" width="38.28515625" style="26" bestFit="1" customWidth="1"/>
    <col min="15" max="15" width="44.7109375" style="26" customWidth="1"/>
    <col min="16" max="16384" width="10.7109375" style="26"/>
  </cols>
  <sheetData>
    <row r="1" spans="1:14" s="13" customFormat="1" ht="18" x14ac:dyDescent="0.25">
      <c r="B1" s="14"/>
      <c r="H1" s="15"/>
      <c r="L1" s="14"/>
      <c r="M1" s="16"/>
    </row>
    <row r="2" spans="1:14" s="13" customFormat="1" ht="18.75" thickBot="1" x14ac:dyDescent="0.3">
      <c r="B2" s="14"/>
      <c r="H2" s="15"/>
      <c r="L2" s="14"/>
      <c r="M2" s="16"/>
    </row>
    <row r="3" spans="1:14" s="13" customFormat="1" ht="38.65" customHeight="1" thickBot="1" x14ac:dyDescent="0.3">
      <c r="B3" s="14"/>
      <c r="H3" s="15"/>
      <c r="I3" s="171" t="s">
        <v>30</v>
      </c>
      <c r="J3" s="172"/>
      <c r="K3" s="172"/>
      <c r="L3" s="173"/>
      <c r="M3" s="16"/>
    </row>
    <row r="4" spans="1:14" s="13" customFormat="1" ht="24" thickBot="1" x14ac:dyDescent="0.3">
      <c r="B4" s="14"/>
      <c r="H4" s="15"/>
      <c r="I4" s="53" t="s">
        <v>25</v>
      </c>
      <c r="J4" s="48" t="s">
        <v>26</v>
      </c>
      <c r="K4" s="50" t="s">
        <v>35</v>
      </c>
      <c r="L4" s="69" t="s">
        <v>36</v>
      </c>
      <c r="M4" s="16"/>
    </row>
    <row r="5" spans="1:14" s="13" customFormat="1" ht="24" thickBot="1" x14ac:dyDescent="0.3">
      <c r="B5" s="18"/>
      <c r="C5" s="31"/>
      <c r="D5" s="32"/>
      <c r="G5" s="17"/>
      <c r="H5" s="15"/>
      <c r="I5" s="60">
        <f>COUNTIF($C:$C,"NON-CONFORMITÉ MAJEURE (NCMaj)")</f>
        <v>0</v>
      </c>
      <c r="J5" s="68">
        <f>COUNTIF($C:$C,"NON-CONFORMITÉ MINEURE (NCMin)")</f>
        <v>1</v>
      </c>
      <c r="K5" s="50">
        <f>COUNTIF($C:$C,"PISTE DE PROGRÈS (PP)")</f>
        <v>0</v>
      </c>
      <c r="L5" s="50">
        <f>COUNTIF($C:$C,"POINT FORT (PF)")</f>
        <v>0</v>
      </c>
      <c r="M5" s="16"/>
    </row>
    <row r="6" spans="1:14" s="13" customFormat="1" ht="24" thickBot="1" x14ac:dyDescent="0.3">
      <c r="B6" s="18"/>
      <c r="G6" s="19"/>
      <c r="H6" s="15"/>
      <c r="I6" s="182" t="s">
        <v>27</v>
      </c>
      <c r="J6" s="183"/>
      <c r="K6" s="180">
        <f>MAX(A:A)</f>
        <v>86</v>
      </c>
      <c r="L6" s="181"/>
      <c r="M6" s="16"/>
    </row>
    <row r="7" spans="1:14" s="13" customFormat="1" ht="27" thickBot="1" x14ac:dyDescent="0.3">
      <c r="B7" s="29"/>
      <c r="H7" s="15"/>
      <c r="I7" s="165" t="s">
        <v>17</v>
      </c>
      <c r="J7" s="166"/>
      <c r="K7" s="62">
        <f>COUNTIF(M:M,"CLOTURÉ")</f>
        <v>0</v>
      </c>
      <c r="L7" s="59">
        <f>($K$7/$K$6)</f>
        <v>0</v>
      </c>
      <c r="M7" s="16"/>
    </row>
    <row r="8" spans="1:14" s="13" customFormat="1" ht="24" thickBot="1" x14ac:dyDescent="0.3">
      <c r="B8" s="43"/>
      <c r="C8" s="18"/>
      <c r="H8" s="15"/>
      <c r="I8" s="167" t="s">
        <v>1</v>
      </c>
      <c r="J8" s="168"/>
      <c r="K8" s="61">
        <f>COUNTIF(M:M,"EN COURS")</f>
        <v>0</v>
      </c>
      <c r="L8" s="54">
        <f>($K$8/$K$6)</f>
        <v>0</v>
      </c>
      <c r="M8" s="16"/>
    </row>
    <row r="9" spans="1:14" s="13" customFormat="1" ht="24" thickBot="1" x14ac:dyDescent="0.3">
      <c r="B9" s="44"/>
      <c r="H9" s="15"/>
      <c r="I9" s="169" t="s">
        <v>18</v>
      </c>
      <c r="J9" s="184"/>
      <c r="K9" s="51">
        <f>COUNTIF(M:M,"NON CLOTURÉ")</f>
        <v>0</v>
      </c>
      <c r="L9" s="52">
        <f>($K$9/$K$6)</f>
        <v>0</v>
      </c>
      <c r="M9" s="16"/>
    </row>
    <row r="10" spans="1:14" s="13" customFormat="1" ht="23.25" x14ac:dyDescent="0.25">
      <c r="B10" s="14"/>
      <c r="H10" s="15"/>
      <c r="I10" s="35"/>
      <c r="J10" s="35"/>
      <c r="K10" s="36"/>
      <c r="L10" s="37"/>
      <c r="M10" s="16"/>
    </row>
    <row r="11" spans="1:14" s="13" customFormat="1" ht="24" customHeight="1" x14ac:dyDescent="0.25">
      <c r="B11" s="14"/>
      <c r="H11" s="15"/>
      <c r="I11" s="20"/>
      <c r="J11" s="20"/>
      <c r="K11" s="21"/>
      <c r="L11" s="22"/>
      <c r="M11" s="16"/>
    </row>
    <row r="12" spans="1:14" ht="40.15" customHeight="1" thickBot="1" x14ac:dyDescent="0.25">
      <c r="A12" s="77" t="s">
        <v>16</v>
      </c>
      <c r="B12" s="78" t="s">
        <v>5</v>
      </c>
      <c r="C12" s="79" t="s">
        <v>7</v>
      </c>
      <c r="D12" s="80" t="s">
        <v>32</v>
      </c>
      <c r="E12" s="80" t="s">
        <v>39</v>
      </c>
      <c r="F12" s="80" t="s">
        <v>37</v>
      </c>
      <c r="G12" s="79" t="s">
        <v>4</v>
      </c>
      <c r="H12" s="80" t="s">
        <v>9</v>
      </c>
      <c r="I12" s="78" t="s">
        <v>10</v>
      </c>
      <c r="J12" s="81" t="s">
        <v>11</v>
      </c>
      <c r="K12" s="80" t="s">
        <v>12</v>
      </c>
      <c r="L12" s="78" t="s">
        <v>13</v>
      </c>
      <c r="M12" s="80" t="s">
        <v>42</v>
      </c>
      <c r="N12" s="82" t="s">
        <v>15</v>
      </c>
    </row>
    <row r="13" spans="1:14" ht="129.4" customHeight="1" thickBot="1" x14ac:dyDescent="0.25">
      <c r="A13" s="103">
        <v>1</v>
      </c>
      <c r="B13" s="104">
        <v>44601</v>
      </c>
      <c r="C13" s="105" t="s">
        <v>20</v>
      </c>
      <c r="D13" s="106"/>
      <c r="E13" s="105" t="s">
        <v>50</v>
      </c>
      <c r="F13" s="105"/>
      <c r="G13" s="105" t="e">
        <f>VLOOKUP(Tableau1523[[#This Row],[Processus]],Liste!#REF!,2,FALSE)</f>
        <v>#REF!</v>
      </c>
      <c r="H13" s="105"/>
      <c r="I13" s="104"/>
      <c r="J13" s="107"/>
      <c r="K13" s="105"/>
      <c r="L13" s="105"/>
      <c r="M13" s="104"/>
      <c r="N13" s="108"/>
    </row>
    <row r="14" spans="1:14" s="33" customFormat="1" ht="15" thickBot="1" x14ac:dyDescent="0.3">
      <c r="A14" s="103">
        <v>2</v>
      </c>
      <c r="B14" s="100"/>
      <c r="C14" s="85"/>
      <c r="D14" s="83"/>
      <c r="E14" s="85"/>
      <c r="F14" s="85"/>
      <c r="G14" s="85"/>
      <c r="H14" s="85"/>
      <c r="I14" s="84"/>
      <c r="J14" s="85"/>
      <c r="K14" s="85"/>
      <c r="L14" s="83"/>
      <c r="M14" s="84"/>
      <c r="N14" s="110"/>
    </row>
    <row r="15" spans="1:14" s="23" customFormat="1" ht="15" thickBot="1" x14ac:dyDescent="0.3">
      <c r="A15" s="103">
        <v>3</v>
      </c>
      <c r="B15" s="101"/>
      <c r="C15" s="85"/>
      <c r="D15" s="83"/>
      <c r="E15" s="85"/>
      <c r="F15" s="85"/>
      <c r="G15" s="85"/>
      <c r="H15" s="85"/>
      <c r="I15" s="83"/>
      <c r="J15" s="85"/>
      <c r="K15" s="85"/>
      <c r="L15" s="83"/>
      <c r="M15" s="84"/>
      <c r="N15" s="111"/>
    </row>
    <row r="16" spans="1:14" s="23" customFormat="1" ht="15" thickBot="1" x14ac:dyDescent="0.3">
      <c r="A16" s="103">
        <v>4</v>
      </c>
      <c r="B16" s="101"/>
      <c r="C16" s="85"/>
      <c r="D16" s="83"/>
      <c r="E16" s="85"/>
      <c r="F16" s="85"/>
      <c r="G16" s="85"/>
      <c r="H16" s="85"/>
      <c r="I16" s="83"/>
      <c r="J16" s="83"/>
      <c r="K16" s="85"/>
      <c r="L16" s="83"/>
      <c r="M16" s="83"/>
      <c r="N16" s="111"/>
    </row>
    <row r="17" spans="1:14" s="23" customFormat="1" ht="15" thickBot="1" x14ac:dyDescent="0.3">
      <c r="A17" s="103">
        <v>5</v>
      </c>
      <c r="B17" s="101"/>
      <c r="C17" s="85"/>
      <c r="D17" s="83"/>
      <c r="E17" s="85"/>
      <c r="F17" s="85"/>
      <c r="G17" s="85"/>
      <c r="H17" s="85"/>
      <c r="I17" s="83"/>
      <c r="J17" s="83"/>
      <c r="K17" s="85"/>
      <c r="L17" s="83"/>
      <c r="M17" s="83"/>
      <c r="N17" s="111"/>
    </row>
    <row r="18" spans="1:14" s="23" customFormat="1" ht="15" thickBot="1" x14ac:dyDescent="0.3">
      <c r="A18" s="103">
        <v>6</v>
      </c>
      <c r="B18" s="101"/>
      <c r="C18" s="85"/>
      <c r="D18" s="83"/>
      <c r="E18" s="85"/>
      <c r="F18" s="85"/>
      <c r="G18" s="85"/>
      <c r="H18" s="85"/>
      <c r="I18" s="83"/>
      <c r="J18" s="83"/>
      <c r="K18" s="85"/>
      <c r="L18" s="83"/>
      <c r="M18" s="83"/>
      <c r="N18" s="111"/>
    </row>
    <row r="19" spans="1:14" s="23" customFormat="1" ht="15" thickBot="1" x14ac:dyDescent="0.3">
      <c r="A19" s="103">
        <v>7</v>
      </c>
      <c r="B19" s="101"/>
      <c r="C19" s="85"/>
      <c r="D19" s="83"/>
      <c r="E19" s="85"/>
      <c r="F19" s="85"/>
      <c r="G19" s="85"/>
      <c r="H19" s="85"/>
      <c r="I19" s="83"/>
      <c r="J19" s="83"/>
      <c r="K19" s="85"/>
      <c r="L19" s="83"/>
      <c r="M19" s="83"/>
      <c r="N19" s="111"/>
    </row>
    <row r="20" spans="1:14" s="23" customFormat="1" ht="15" thickBot="1" x14ac:dyDescent="0.3">
      <c r="A20" s="103">
        <v>8</v>
      </c>
      <c r="B20" s="83"/>
      <c r="C20" s="85"/>
      <c r="D20" s="83"/>
      <c r="E20" s="85"/>
      <c r="F20" s="85"/>
      <c r="G20" s="83"/>
      <c r="H20" s="85"/>
      <c r="I20" s="83"/>
      <c r="J20" s="83"/>
      <c r="K20" s="85"/>
      <c r="L20" s="83"/>
      <c r="M20" s="83"/>
      <c r="N20" s="111"/>
    </row>
    <row r="21" spans="1:14" s="23" customFormat="1" ht="15" thickBot="1" x14ac:dyDescent="0.3">
      <c r="A21" s="103">
        <v>9</v>
      </c>
      <c r="B21" s="83"/>
      <c r="C21" s="85"/>
      <c r="D21" s="83"/>
      <c r="E21" s="85"/>
      <c r="F21" s="85"/>
      <c r="G21" s="83"/>
      <c r="H21" s="85"/>
      <c r="I21" s="83"/>
      <c r="J21" s="83"/>
      <c r="K21" s="85"/>
      <c r="L21" s="83"/>
      <c r="M21" s="83"/>
      <c r="N21" s="111"/>
    </row>
    <row r="22" spans="1:14" s="23" customFormat="1" ht="15" thickBot="1" x14ac:dyDescent="0.3">
      <c r="A22" s="103">
        <v>10</v>
      </c>
      <c r="B22" s="83"/>
      <c r="C22" s="85"/>
      <c r="D22" s="83"/>
      <c r="E22" s="85"/>
      <c r="F22" s="85"/>
      <c r="G22" s="83"/>
      <c r="H22" s="85"/>
      <c r="I22" s="83"/>
      <c r="J22" s="83"/>
      <c r="K22" s="85"/>
      <c r="L22" s="83"/>
      <c r="M22" s="83"/>
      <c r="N22" s="111"/>
    </row>
    <row r="23" spans="1:14" s="23" customFormat="1" ht="15" thickBot="1" x14ac:dyDescent="0.3">
      <c r="A23" s="103">
        <v>11</v>
      </c>
      <c r="B23" s="83"/>
      <c r="C23" s="85"/>
      <c r="D23" s="83"/>
      <c r="E23" s="85"/>
      <c r="F23" s="85"/>
      <c r="G23" s="83"/>
      <c r="H23" s="85"/>
      <c r="I23" s="83"/>
      <c r="J23" s="83"/>
      <c r="K23" s="85"/>
      <c r="L23" s="83"/>
      <c r="M23" s="83"/>
      <c r="N23" s="111"/>
    </row>
    <row r="24" spans="1:14" s="23" customFormat="1" ht="15" thickBot="1" x14ac:dyDescent="0.3">
      <c r="A24" s="103">
        <v>12</v>
      </c>
      <c r="B24" s="83"/>
      <c r="C24" s="85"/>
      <c r="D24" s="83"/>
      <c r="E24" s="85"/>
      <c r="F24" s="85"/>
      <c r="G24" s="83"/>
      <c r="H24" s="85"/>
      <c r="I24" s="83"/>
      <c r="J24" s="83"/>
      <c r="K24" s="85"/>
      <c r="L24" s="83"/>
      <c r="M24" s="83"/>
      <c r="N24" s="111"/>
    </row>
    <row r="25" spans="1:14" s="23" customFormat="1" ht="15" thickBot="1" x14ac:dyDescent="0.3">
      <c r="A25" s="103">
        <v>13</v>
      </c>
      <c r="B25" s="83"/>
      <c r="C25" s="85"/>
      <c r="D25" s="83"/>
      <c r="E25" s="85"/>
      <c r="F25" s="85"/>
      <c r="G25" s="83"/>
      <c r="H25" s="85"/>
      <c r="I25" s="83"/>
      <c r="J25" s="83"/>
      <c r="K25" s="85"/>
      <c r="L25" s="83"/>
      <c r="M25" s="83"/>
      <c r="N25" s="111"/>
    </row>
    <row r="26" spans="1:14" s="23" customFormat="1" ht="15" thickBot="1" x14ac:dyDescent="0.3">
      <c r="A26" s="103">
        <v>14</v>
      </c>
      <c r="B26" s="83"/>
      <c r="C26" s="85"/>
      <c r="D26" s="83"/>
      <c r="E26" s="85"/>
      <c r="F26" s="85"/>
      <c r="G26" s="83"/>
      <c r="H26" s="85"/>
      <c r="I26" s="83"/>
      <c r="J26" s="83"/>
      <c r="K26" s="85"/>
      <c r="L26" s="83"/>
      <c r="M26" s="83"/>
      <c r="N26" s="111"/>
    </row>
    <row r="27" spans="1:14" s="23" customFormat="1" ht="15" thickBot="1" x14ac:dyDescent="0.3">
      <c r="A27" s="103">
        <v>15</v>
      </c>
      <c r="B27" s="83"/>
      <c r="C27" s="85"/>
      <c r="D27" s="83"/>
      <c r="E27" s="85"/>
      <c r="F27" s="85"/>
      <c r="G27" s="83"/>
      <c r="H27" s="85"/>
      <c r="I27" s="83"/>
      <c r="J27" s="83"/>
      <c r="K27" s="85"/>
      <c r="L27" s="83"/>
      <c r="M27" s="83"/>
      <c r="N27" s="111"/>
    </row>
    <row r="28" spans="1:14" s="23" customFormat="1" ht="15" thickBot="1" x14ac:dyDescent="0.3">
      <c r="A28" s="103">
        <v>16</v>
      </c>
      <c r="B28" s="83"/>
      <c r="C28" s="85"/>
      <c r="D28" s="83"/>
      <c r="E28" s="85"/>
      <c r="F28" s="85"/>
      <c r="G28" s="83"/>
      <c r="H28" s="85"/>
      <c r="I28" s="83"/>
      <c r="J28" s="83"/>
      <c r="K28" s="85"/>
      <c r="L28" s="83"/>
      <c r="M28" s="83"/>
      <c r="N28" s="111"/>
    </row>
    <row r="29" spans="1:14" s="23" customFormat="1" ht="15" thickBot="1" x14ac:dyDescent="0.3">
      <c r="A29" s="103">
        <v>17</v>
      </c>
      <c r="B29" s="83"/>
      <c r="C29" s="85"/>
      <c r="D29" s="83"/>
      <c r="E29" s="85"/>
      <c r="F29" s="85"/>
      <c r="G29" s="83"/>
      <c r="H29" s="85"/>
      <c r="I29" s="83"/>
      <c r="J29" s="83"/>
      <c r="K29" s="85"/>
      <c r="L29" s="83"/>
      <c r="M29" s="83"/>
      <c r="N29" s="111"/>
    </row>
    <row r="30" spans="1:14" s="23" customFormat="1" ht="15" thickBot="1" x14ac:dyDescent="0.3">
      <c r="A30" s="103">
        <v>18</v>
      </c>
      <c r="B30" s="83"/>
      <c r="C30" s="85"/>
      <c r="D30" s="83"/>
      <c r="E30" s="85"/>
      <c r="F30" s="85"/>
      <c r="G30" s="83"/>
      <c r="H30" s="85"/>
      <c r="I30" s="83"/>
      <c r="J30" s="83"/>
      <c r="K30" s="85"/>
      <c r="L30" s="83"/>
      <c r="M30" s="83"/>
      <c r="N30" s="111"/>
    </row>
    <row r="31" spans="1:14" s="23" customFormat="1" ht="15" thickBot="1" x14ac:dyDescent="0.3">
      <c r="A31" s="103">
        <v>19</v>
      </c>
      <c r="B31" s="83"/>
      <c r="C31" s="85"/>
      <c r="D31" s="83"/>
      <c r="E31" s="85"/>
      <c r="F31" s="85"/>
      <c r="G31" s="83"/>
      <c r="H31" s="85"/>
      <c r="I31" s="83"/>
      <c r="J31" s="83"/>
      <c r="K31" s="85"/>
      <c r="L31" s="83"/>
      <c r="M31" s="83"/>
      <c r="N31" s="111"/>
    </row>
    <row r="32" spans="1:14" s="23" customFormat="1" ht="15" thickBot="1" x14ac:dyDescent="0.3">
      <c r="A32" s="103">
        <v>20</v>
      </c>
      <c r="B32" s="83"/>
      <c r="C32" s="85"/>
      <c r="D32" s="83"/>
      <c r="E32" s="85"/>
      <c r="F32" s="85"/>
      <c r="G32" s="83"/>
      <c r="H32" s="85"/>
      <c r="I32" s="83"/>
      <c r="J32" s="83"/>
      <c r="K32" s="85"/>
      <c r="L32" s="83"/>
      <c r="M32" s="83"/>
      <c r="N32" s="111"/>
    </row>
    <row r="33" spans="1:14" s="23" customFormat="1" ht="15" thickBot="1" x14ac:dyDescent="0.3">
      <c r="A33" s="103">
        <v>21</v>
      </c>
      <c r="B33" s="83"/>
      <c r="C33" s="85"/>
      <c r="D33" s="83"/>
      <c r="E33" s="85"/>
      <c r="F33" s="85"/>
      <c r="G33" s="83"/>
      <c r="H33" s="85"/>
      <c r="I33" s="83"/>
      <c r="J33" s="83"/>
      <c r="K33" s="85"/>
      <c r="L33" s="83"/>
      <c r="M33" s="83"/>
      <c r="N33" s="111"/>
    </row>
    <row r="34" spans="1:14" s="23" customFormat="1" ht="15" thickBot="1" x14ac:dyDescent="0.3">
      <c r="A34" s="103">
        <v>22</v>
      </c>
      <c r="B34" s="83"/>
      <c r="C34" s="85"/>
      <c r="D34" s="83"/>
      <c r="E34" s="85"/>
      <c r="F34" s="85"/>
      <c r="G34" s="83"/>
      <c r="H34" s="85"/>
      <c r="I34" s="83"/>
      <c r="J34" s="83"/>
      <c r="K34" s="85"/>
      <c r="L34" s="83"/>
      <c r="M34" s="83"/>
      <c r="N34" s="111"/>
    </row>
    <row r="35" spans="1:14" s="23" customFormat="1" ht="15" thickBot="1" x14ac:dyDescent="0.3">
      <c r="A35" s="103">
        <v>23</v>
      </c>
      <c r="B35" s="83"/>
      <c r="C35" s="85"/>
      <c r="D35" s="83"/>
      <c r="E35" s="85"/>
      <c r="F35" s="85"/>
      <c r="G35" s="83"/>
      <c r="H35" s="85"/>
      <c r="I35" s="83"/>
      <c r="J35" s="83"/>
      <c r="K35" s="85"/>
      <c r="L35" s="83"/>
      <c r="M35" s="83"/>
      <c r="N35" s="111"/>
    </row>
    <row r="36" spans="1:14" s="23" customFormat="1" ht="15" thickBot="1" x14ac:dyDescent="0.3">
      <c r="A36" s="103">
        <v>24</v>
      </c>
      <c r="B36" s="83"/>
      <c r="C36" s="85"/>
      <c r="D36" s="83"/>
      <c r="E36" s="85"/>
      <c r="F36" s="85"/>
      <c r="G36" s="83"/>
      <c r="H36" s="85"/>
      <c r="I36" s="83"/>
      <c r="J36" s="83"/>
      <c r="K36" s="85"/>
      <c r="L36" s="83"/>
      <c r="M36" s="83"/>
      <c r="N36" s="111"/>
    </row>
    <row r="37" spans="1:14" s="23" customFormat="1" ht="15" thickBot="1" x14ac:dyDescent="0.3">
      <c r="A37" s="103">
        <v>25</v>
      </c>
      <c r="B37" s="83"/>
      <c r="C37" s="85"/>
      <c r="D37" s="83"/>
      <c r="E37" s="85"/>
      <c r="F37" s="85"/>
      <c r="G37" s="83"/>
      <c r="H37" s="85"/>
      <c r="I37" s="83"/>
      <c r="J37" s="83"/>
      <c r="K37" s="85"/>
      <c r="L37" s="83"/>
      <c r="M37" s="83"/>
      <c r="N37" s="111"/>
    </row>
    <row r="38" spans="1:14" s="23" customFormat="1" ht="15" thickBot="1" x14ac:dyDescent="0.3">
      <c r="A38" s="103">
        <v>26</v>
      </c>
      <c r="B38" s="83"/>
      <c r="C38" s="85"/>
      <c r="D38" s="83"/>
      <c r="E38" s="85"/>
      <c r="F38" s="85"/>
      <c r="G38" s="83"/>
      <c r="H38" s="85"/>
      <c r="I38" s="83"/>
      <c r="J38" s="83"/>
      <c r="K38" s="85"/>
      <c r="L38" s="83"/>
      <c r="M38" s="83"/>
      <c r="N38" s="111"/>
    </row>
    <row r="39" spans="1:14" s="23" customFormat="1" ht="15" thickBot="1" x14ac:dyDescent="0.3">
      <c r="A39" s="103">
        <v>27</v>
      </c>
      <c r="B39" s="83"/>
      <c r="C39" s="85"/>
      <c r="D39" s="83"/>
      <c r="E39" s="85"/>
      <c r="F39" s="85"/>
      <c r="G39" s="83"/>
      <c r="H39" s="85"/>
      <c r="I39" s="83"/>
      <c r="J39" s="83"/>
      <c r="K39" s="85"/>
      <c r="L39" s="83"/>
      <c r="M39" s="83"/>
      <c r="N39" s="111"/>
    </row>
    <row r="40" spans="1:14" s="23" customFormat="1" ht="15" thickBot="1" x14ac:dyDescent="0.3">
      <c r="A40" s="103">
        <v>28</v>
      </c>
      <c r="B40" s="83"/>
      <c r="C40" s="85"/>
      <c r="D40" s="83"/>
      <c r="E40" s="85"/>
      <c r="F40" s="85"/>
      <c r="G40" s="83"/>
      <c r="H40" s="85"/>
      <c r="I40" s="83"/>
      <c r="J40" s="83"/>
      <c r="K40" s="85"/>
      <c r="L40" s="83"/>
      <c r="M40" s="83"/>
      <c r="N40" s="111"/>
    </row>
    <row r="41" spans="1:14" s="23" customFormat="1" ht="15" thickBot="1" x14ac:dyDescent="0.3">
      <c r="A41" s="103">
        <v>29</v>
      </c>
      <c r="B41" s="83"/>
      <c r="C41" s="85"/>
      <c r="D41" s="83"/>
      <c r="E41" s="85"/>
      <c r="F41" s="85"/>
      <c r="G41" s="83"/>
      <c r="H41" s="85"/>
      <c r="I41" s="83"/>
      <c r="J41" s="83"/>
      <c r="K41" s="85"/>
      <c r="L41" s="83"/>
      <c r="M41" s="83"/>
      <c r="N41" s="111"/>
    </row>
    <row r="42" spans="1:14" s="23" customFormat="1" ht="15" thickBot="1" x14ac:dyDescent="0.3">
      <c r="A42" s="103">
        <v>30</v>
      </c>
      <c r="B42" s="83"/>
      <c r="C42" s="85"/>
      <c r="D42" s="83"/>
      <c r="E42" s="85"/>
      <c r="F42" s="85"/>
      <c r="G42" s="83"/>
      <c r="H42" s="85"/>
      <c r="I42" s="83"/>
      <c r="J42" s="83"/>
      <c r="K42" s="85"/>
      <c r="L42" s="83"/>
      <c r="M42" s="83"/>
      <c r="N42" s="111"/>
    </row>
    <row r="43" spans="1:14" s="23" customFormat="1" ht="15" thickBot="1" x14ac:dyDescent="0.3">
      <c r="A43" s="103">
        <v>31</v>
      </c>
      <c r="B43" s="83"/>
      <c r="C43" s="85"/>
      <c r="D43" s="83"/>
      <c r="E43" s="85"/>
      <c r="F43" s="85"/>
      <c r="G43" s="83"/>
      <c r="H43" s="85"/>
      <c r="I43" s="83"/>
      <c r="J43" s="83"/>
      <c r="K43" s="85"/>
      <c r="L43" s="83"/>
      <c r="M43" s="83"/>
      <c r="N43" s="111"/>
    </row>
    <row r="44" spans="1:14" s="23" customFormat="1" ht="15" thickBot="1" x14ac:dyDescent="0.3">
      <c r="A44" s="103">
        <v>32</v>
      </c>
      <c r="B44" s="83"/>
      <c r="C44" s="85"/>
      <c r="D44" s="83"/>
      <c r="E44" s="85"/>
      <c r="F44" s="85"/>
      <c r="G44" s="83"/>
      <c r="H44" s="85"/>
      <c r="I44" s="83"/>
      <c r="J44" s="83"/>
      <c r="K44" s="85"/>
      <c r="L44" s="83"/>
      <c r="M44" s="83"/>
      <c r="N44" s="111"/>
    </row>
    <row r="45" spans="1:14" s="23" customFormat="1" ht="15" thickBot="1" x14ac:dyDescent="0.3">
      <c r="A45" s="103">
        <v>33</v>
      </c>
      <c r="B45" s="83"/>
      <c r="C45" s="85"/>
      <c r="D45" s="83"/>
      <c r="E45" s="85"/>
      <c r="F45" s="85"/>
      <c r="G45" s="83"/>
      <c r="H45" s="85"/>
      <c r="I45" s="83"/>
      <c r="J45" s="83"/>
      <c r="K45" s="85"/>
      <c r="L45" s="83"/>
      <c r="M45" s="83"/>
      <c r="N45" s="111"/>
    </row>
    <row r="46" spans="1:14" s="23" customFormat="1" ht="15" thickBot="1" x14ac:dyDescent="0.3">
      <c r="A46" s="103">
        <v>34</v>
      </c>
      <c r="B46" s="83"/>
      <c r="C46" s="85"/>
      <c r="D46" s="83"/>
      <c r="E46" s="85"/>
      <c r="F46" s="85"/>
      <c r="G46" s="83"/>
      <c r="H46" s="85"/>
      <c r="I46" s="83"/>
      <c r="J46" s="83"/>
      <c r="K46" s="85"/>
      <c r="L46" s="83"/>
      <c r="M46" s="83"/>
      <c r="N46" s="111"/>
    </row>
    <row r="47" spans="1:14" s="23" customFormat="1" ht="15" thickBot="1" x14ac:dyDescent="0.3">
      <c r="A47" s="103">
        <v>35</v>
      </c>
      <c r="B47" s="83"/>
      <c r="C47" s="85"/>
      <c r="D47" s="83"/>
      <c r="E47" s="85"/>
      <c r="F47" s="85"/>
      <c r="G47" s="83"/>
      <c r="H47" s="85"/>
      <c r="I47" s="83"/>
      <c r="J47" s="83"/>
      <c r="K47" s="85"/>
      <c r="L47" s="83"/>
      <c r="M47" s="83"/>
      <c r="N47" s="111"/>
    </row>
    <row r="48" spans="1:14" s="23" customFormat="1" ht="15" thickBot="1" x14ac:dyDescent="0.3">
      <c r="A48" s="103">
        <v>36</v>
      </c>
      <c r="B48" s="83"/>
      <c r="C48" s="85"/>
      <c r="D48" s="83"/>
      <c r="E48" s="85"/>
      <c r="F48" s="85"/>
      <c r="G48" s="83"/>
      <c r="H48" s="85"/>
      <c r="I48" s="83"/>
      <c r="J48" s="83"/>
      <c r="K48" s="85"/>
      <c r="L48" s="83"/>
      <c r="M48" s="83"/>
      <c r="N48" s="111"/>
    </row>
    <row r="49" spans="1:14" s="23" customFormat="1" ht="15" thickBot="1" x14ac:dyDescent="0.3">
      <c r="A49" s="103">
        <v>37</v>
      </c>
      <c r="B49" s="83"/>
      <c r="C49" s="85"/>
      <c r="D49" s="83"/>
      <c r="E49" s="85"/>
      <c r="F49" s="85"/>
      <c r="G49" s="83"/>
      <c r="H49" s="85"/>
      <c r="I49" s="83"/>
      <c r="J49" s="83"/>
      <c r="K49" s="85"/>
      <c r="L49" s="83"/>
      <c r="M49" s="83"/>
      <c r="N49" s="111"/>
    </row>
    <row r="50" spans="1:14" s="23" customFormat="1" ht="15" thickBot="1" x14ac:dyDescent="0.3">
      <c r="A50" s="103">
        <v>38</v>
      </c>
      <c r="B50" s="83"/>
      <c r="C50" s="85"/>
      <c r="D50" s="83"/>
      <c r="E50" s="85"/>
      <c r="F50" s="85"/>
      <c r="G50" s="83"/>
      <c r="H50" s="85"/>
      <c r="I50" s="83"/>
      <c r="J50" s="83"/>
      <c r="K50" s="85"/>
      <c r="L50" s="83"/>
      <c r="M50" s="83"/>
      <c r="N50" s="111"/>
    </row>
    <row r="51" spans="1:14" s="23" customFormat="1" ht="15" thickBot="1" x14ac:dyDescent="0.3">
      <c r="A51" s="103">
        <v>39</v>
      </c>
      <c r="B51" s="83"/>
      <c r="C51" s="85"/>
      <c r="D51" s="83"/>
      <c r="E51" s="85"/>
      <c r="F51" s="85"/>
      <c r="G51" s="83"/>
      <c r="H51" s="85"/>
      <c r="I51" s="83"/>
      <c r="J51" s="83"/>
      <c r="K51" s="85"/>
      <c r="L51" s="83"/>
      <c r="M51" s="83"/>
      <c r="N51" s="111"/>
    </row>
    <row r="52" spans="1:14" s="23" customFormat="1" ht="15" thickBot="1" x14ac:dyDescent="0.3">
      <c r="A52" s="103">
        <v>40</v>
      </c>
      <c r="B52" s="83"/>
      <c r="C52" s="85"/>
      <c r="D52" s="83"/>
      <c r="E52" s="85"/>
      <c r="F52" s="85"/>
      <c r="G52" s="83"/>
      <c r="H52" s="85"/>
      <c r="I52" s="83"/>
      <c r="J52" s="83"/>
      <c r="K52" s="85"/>
      <c r="L52" s="83"/>
      <c r="M52" s="83"/>
      <c r="N52" s="111"/>
    </row>
    <row r="53" spans="1:14" s="23" customFormat="1" ht="15" thickBot="1" x14ac:dyDescent="0.3">
      <c r="A53" s="103">
        <v>41</v>
      </c>
      <c r="B53" s="83"/>
      <c r="C53" s="85"/>
      <c r="D53" s="83"/>
      <c r="E53" s="85"/>
      <c r="F53" s="85"/>
      <c r="G53" s="83"/>
      <c r="H53" s="85"/>
      <c r="I53" s="83"/>
      <c r="J53" s="83"/>
      <c r="K53" s="85"/>
      <c r="L53" s="83"/>
      <c r="M53" s="83"/>
      <c r="N53" s="111"/>
    </row>
    <row r="54" spans="1:14" s="23" customFormat="1" ht="15" thickBot="1" x14ac:dyDescent="0.3">
      <c r="A54" s="103">
        <v>42</v>
      </c>
      <c r="B54" s="83"/>
      <c r="C54" s="85"/>
      <c r="D54" s="83"/>
      <c r="E54" s="85"/>
      <c r="F54" s="85"/>
      <c r="G54" s="83"/>
      <c r="H54" s="85"/>
      <c r="I54" s="83"/>
      <c r="J54" s="83"/>
      <c r="K54" s="85"/>
      <c r="L54" s="83"/>
      <c r="M54" s="83"/>
      <c r="N54" s="111"/>
    </row>
    <row r="55" spans="1:14" ht="15" thickBot="1" x14ac:dyDescent="0.25">
      <c r="A55" s="103">
        <v>43</v>
      </c>
      <c r="B55" s="89"/>
      <c r="C55" s="85"/>
      <c r="D55" s="89"/>
      <c r="E55" s="102"/>
      <c r="F55" s="102"/>
      <c r="G55" s="89"/>
      <c r="H55" s="102"/>
      <c r="I55" s="89"/>
      <c r="J55" s="89"/>
      <c r="K55" s="102"/>
      <c r="L55" s="89"/>
      <c r="M55" s="89"/>
      <c r="N55" s="112"/>
    </row>
    <row r="56" spans="1:14" ht="15" thickBot="1" x14ac:dyDescent="0.25">
      <c r="A56" s="103">
        <v>44</v>
      </c>
      <c r="B56" s="89"/>
      <c r="C56" s="85"/>
      <c r="D56" s="89"/>
      <c r="E56" s="102"/>
      <c r="F56" s="102"/>
      <c r="G56" s="89"/>
      <c r="H56" s="102"/>
      <c r="I56" s="89"/>
      <c r="J56" s="89"/>
      <c r="K56" s="102"/>
      <c r="L56" s="89"/>
      <c r="M56" s="89"/>
      <c r="N56" s="112"/>
    </row>
    <row r="57" spans="1:14" ht="15" thickBot="1" x14ac:dyDescent="0.25">
      <c r="A57" s="103">
        <v>45</v>
      </c>
      <c r="B57" s="89"/>
      <c r="C57" s="85"/>
      <c r="D57" s="89"/>
      <c r="E57" s="102"/>
      <c r="F57" s="102"/>
      <c r="G57" s="89"/>
      <c r="H57" s="102"/>
      <c r="I57" s="89"/>
      <c r="J57" s="89"/>
      <c r="K57" s="102"/>
      <c r="L57" s="89"/>
      <c r="M57" s="89"/>
      <c r="N57" s="112"/>
    </row>
    <row r="58" spans="1:14" ht="15" thickBot="1" x14ac:dyDescent="0.25">
      <c r="A58" s="103">
        <v>46</v>
      </c>
      <c r="B58" s="89"/>
      <c r="C58" s="85"/>
      <c r="D58" s="89"/>
      <c r="E58" s="102"/>
      <c r="F58" s="102"/>
      <c r="G58" s="89"/>
      <c r="H58" s="102"/>
      <c r="I58" s="89"/>
      <c r="J58" s="89"/>
      <c r="K58" s="102"/>
      <c r="L58" s="89"/>
      <c r="M58" s="89"/>
      <c r="N58" s="112"/>
    </row>
    <row r="59" spans="1:14" ht="15" thickBot="1" x14ac:dyDescent="0.25">
      <c r="A59" s="103">
        <v>47</v>
      </c>
      <c r="B59" s="89"/>
      <c r="C59" s="85"/>
      <c r="D59" s="89"/>
      <c r="E59" s="102"/>
      <c r="F59" s="102"/>
      <c r="G59" s="89"/>
      <c r="H59" s="102"/>
      <c r="I59" s="89"/>
      <c r="J59" s="89"/>
      <c r="K59" s="102"/>
      <c r="L59" s="89"/>
      <c r="M59" s="89"/>
      <c r="N59" s="112"/>
    </row>
    <row r="60" spans="1:14" ht="15" thickBot="1" x14ac:dyDescent="0.25">
      <c r="A60" s="103">
        <v>48</v>
      </c>
      <c r="B60" s="89"/>
      <c r="C60" s="85"/>
      <c r="D60" s="89"/>
      <c r="E60" s="102"/>
      <c r="F60" s="102"/>
      <c r="G60" s="89"/>
      <c r="H60" s="102"/>
      <c r="I60" s="89"/>
      <c r="J60" s="89"/>
      <c r="K60" s="102"/>
      <c r="L60" s="89"/>
      <c r="M60" s="89"/>
      <c r="N60" s="112"/>
    </row>
    <row r="61" spans="1:14" ht="15" thickBot="1" x14ac:dyDescent="0.25">
      <c r="A61" s="103">
        <v>49</v>
      </c>
      <c r="B61" s="89"/>
      <c r="C61" s="85"/>
      <c r="D61" s="89"/>
      <c r="E61" s="102"/>
      <c r="F61" s="102"/>
      <c r="G61" s="89"/>
      <c r="H61" s="102"/>
      <c r="I61" s="89"/>
      <c r="J61" s="89"/>
      <c r="K61" s="102"/>
      <c r="L61" s="89"/>
      <c r="M61" s="89"/>
      <c r="N61" s="112"/>
    </row>
    <row r="62" spans="1:14" ht="15" thickBot="1" x14ac:dyDescent="0.25">
      <c r="A62" s="103">
        <v>50</v>
      </c>
      <c r="B62" s="89"/>
      <c r="C62" s="85"/>
      <c r="D62" s="89"/>
      <c r="E62" s="102"/>
      <c r="F62" s="102"/>
      <c r="G62" s="89"/>
      <c r="H62" s="102"/>
      <c r="I62" s="89"/>
      <c r="J62" s="89"/>
      <c r="K62" s="102"/>
      <c r="L62" s="89"/>
      <c r="M62" s="89"/>
      <c r="N62" s="112"/>
    </row>
    <row r="63" spans="1:14" ht="15" thickBot="1" x14ac:dyDescent="0.25">
      <c r="A63" s="103">
        <v>51</v>
      </c>
      <c r="B63" s="89"/>
      <c r="C63" s="85"/>
      <c r="D63" s="89"/>
      <c r="E63" s="102"/>
      <c r="F63" s="102"/>
      <c r="G63" s="89"/>
      <c r="H63" s="102"/>
      <c r="I63" s="89"/>
      <c r="J63" s="89"/>
      <c r="K63" s="102"/>
      <c r="L63" s="89"/>
      <c r="M63" s="89"/>
      <c r="N63" s="112"/>
    </row>
    <row r="64" spans="1:14" ht="15" thickBot="1" x14ac:dyDescent="0.25">
      <c r="A64" s="103">
        <v>52</v>
      </c>
      <c r="B64" s="89"/>
      <c r="C64" s="85"/>
      <c r="D64" s="89"/>
      <c r="E64" s="102"/>
      <c r="F64" s="102"/>
      <c r="G64" s="89"/>
      <c r="H64" s="102"/>
      <c r="I64" s="89"/>
      <c r="J64" s="89"/>
      <c r="K64" s="102"/>
      <c r="L64" s="89"/>
      <c r="M64" s="89"/>
      <c r="N64" s="112"/>
    </row>
    <row r="65" spans="1:14" ht="15" thickBot="1" x14ac:dyDescent="0.25">
      <c r="A65" s="103">
        <v>53</v>
      </c>
      <c r="B65" s="89"/>
      <c r="C65" s="85"/>
      <c r="D65" s="89"/>
      <c r="E65" s="102"/>
      <c r="F65" s="102"/>
      <c r="G65" s="89"/>
      <c r="H65" s="102"/>
      <c r="I65" s="89"/>
      <c r="J65" s="89"/>
      <c r="K65" s="102"/>
      <c r="L65" s="89"/>
      <c r="M65" s="89"/>
      <c r="N65" s="112"/>
    </row>
    <row r="66" spans="1:14" ht="15" thickBot="1" x14ac:dyDescent="0.25">
      <c r="A66" s="103">
        <v>54</v>
      </c>
      <c r="B66" s="89"/>
      <c r="C66" s="85"/>
      <c r="D66" s="89"/>
      <c r="E66" s="102"/>
      <c r="F66" s="102"/>
      <c r="G66" s="89"/>
      <c r="H66" s="102"/>
      <c r="I66" s="89"/>
      <c r="J66" s="89"/>
      <c r="K66" s="102"/>
      <c r="L66" s="89"/>
      <c r="M66" s="89"/>
      <c r="N66" s="112"/>
    </row>
    <row r="67" spans="1:14" ht="15" thickBot="1" x14ac:dyDescent="0.25">
      <c r="A67" s="103">
        <v>55</v>
      </c>
      <c r="B67" s="89"/>
      <c r="C67" s="85"/>
      <c r="D67" s="89"/>
      <c r="E67" s="102"/>
      <c r="F67" s="102"/>
      <c r="G67" s="89"/>
      <c r="H67" s="102"/>
      <c r="I67" s="89"/>
      <c r="J67" s="89"/>
      <c r="K67" s="102"/>
      <c r="L67" s="89"/>
      <c r="M67" s="89"/>
      <c r="N67" s="112"/>
    </row>
    <row r="68" spans="1:14" ht="15" thickBot="1" x14ac:dyDescent="0.25">
      <c r="A68" s="103">
        <v>56</v>
      </c>
      <c r="B68" s="89"/>
      <c r="C68" s="85"/>
      <c r="D68" s="89"/>
      <c r="E68" s="102"/>
      <c r="F68" s="102"/>
      <c r="G68" s="89"/>
      <c r="H68" s="102"/>
      <c r="I68" s="89"/>
      <c r="J68" s="89"/>
      <c r="K68" s="102"/>
      <c r="L68" s="89"/>
      <c r="M68" s="89"/>
      <c r="N68" s="112"/>
    </row>
    <row r="69" spans="1:14" ht="15" thickBot="1" x14ac:dyDescent="0.25">
      <c r="A69" s="103">
        <v>57</v>
      </c>
      <c r="B69" s="89"/>
      <c r="C69" s="85"/>
      <c r="D69" s="89"/>
      <c r="E69" s="102"/>
      <c r="F69" s="102"/>
      <c r="G69" s="89"/>
      <c r="H69" s="102"/>
      <c r="I69" s="89"/>
      <c r="J69" s="89"/>
      <c r="K69" s="102"/>
      <c r="L69" s="89"/>
      <c r="M69" s="89"/>
      <c r="N69" s="112"/>
    </row>
    <row r="70" spans="1:14" ht="15" thickBot="1" x14ac:dyDescent="0.25">
      <c r="A70" s="103">
        <v>58</v>
      </c>
      <c r="B70" s="89"/>
      <c r="C70" s="85"/>
      <c r="D70" s="89"/>
      <c r="E70" s="102"/>
      <c r="F70" s="102"/>
      <c r="G70" s="89"/>
      <c r="H70" s="102"/>
      <c r="I70" s="89"/>
      <c r="J70" s="89"/>
      <c r="K70" s="102"/>
      <c r="L70" s="89"/>
      <c r="M70" s="89"/>
      <c r="N70" s="112"/>
    </row>
    <row r="71" spans="1:14" ht="15" thickBot="1" x14ac:dyDescent="0.25">
      <c r="A71" s="103">
        <v>59</v>
      </c>
      <c r="B71" s="89"/>
      <c r="C71" s="85"/>
      <c r="D71" s="89"/>
      <c r="E71" s="102"/>
      <c r="F71" s="102"/>
      <c r="G71" s="89"/>
      <c r="H71" s="102"/>
      <c r="I71" s="89"/>
      <c r="J71" s="89"/>
      <c r="K71" s="102"/>
      <c r="L71" s="89"/>
      <c r="M71" s="89"/>
      <c r="N71" s="112"/>
    </row>
    <row r="72" spans="1:14" ht="15" thickBot="1" x14ac:dyDescent="0.25">
      <c r="A72" s="103">
        <v>60</v>
      </c>
      <c r="B72" s="89"/>
      <c r="C72" s="85"/>
      <c r="D72" s="89"/>
      <c r="E72" s="102"/>
      <c r="F72" s="102"/>
      <c r="G72" s="89"/>
      <c r="H72" s="102"/>
      <c r="I72" s="89"/>
      <c r="J72" s="89"/>
      <c r="K72" s="102"/>
      <c r="L72" s="89"/>
      <c r="M72" s="89"/>
      <c r="N72" s="112"/>
    </row>
    <row r="73" spans="1:14" ht="15" thickBot="1" x14ac:dyDescent="0.25">
      <c r="A73" s="103">
        <v>61</v>
      </c>
      <c r="B73" s="89"/>
      <c r="C73" s="85"/>
      <c r="D73" s="89"/>
      <c r="E73" s="102"/>
      <c r="F73" s="102"/>
      <c r="G73" s="89"/>
      <c r="H73" s="102"/>
      <c r="I73" s="89"/>
      <c r="J73" s="89"/>
      <c r="K73" s="102"/>
      <c r="L73" s="89"/>
      <c r="M73" s="89"/>
      <c r="N73" s="112"/>
    </row>
    <row r="74" spans="1:14" ht="15" thickBot="1" x14ac:dyDescent="0.25">
      <c r="A74" s="103">
        <v>62</v>
      </c>
      <c r="B74" s="89"/>
      <c r="C74" s="85"/>
      <c r="D74" s="89"/>
      <c r="E74" s="102"/>
      <c r="F74" s="102"/>
      <c r="G74" s="89"/>
      <c r="H74" s="102"/>
      <c r="I74" s="89"/>
      <c r="J74" s="89"/>
      <c r="K74" s="102"/>
      <c r="L74" s="89"/>
      <c r="M74" s="89"/>
      <c r="N74" s="112"/>
    </row>
    <row r="75" spans="1:14" ht="15" thickBot="1" x14ac:dyDescent="0.25">
      <c r="A75" s="103">
        <v>63</v>
      </c>
      <c r="B75" s="89"/>
      <c r="C75" s="85"/>
      <c r="D75" s="89"/>
      <c r="E75" s="102"/>
      <c r="F75" s="102"/>
      <c r="G75" s="89"/>
      <c r="H75" s="102"/>
      <c r="I75" s="89"/>
      <c r="J75" s="89"/>
      <c r="K75" s="102"/>
      <c r="L75" s="89"/>
      <c r="M75" s="89"/>
      <c r="N75" s="112"/>
    </row>
    <row r="76" spans="1:14" ht="15" thickBot="1" x14ac:dyDescent="0.25">
      <c r="A76" s="103">
        <v>64</v>
      </c>
      <c r="B76" s="89"/>
      <c r="C76" s="85"/>
      <c r="D76" s="89"/>
      <c r="E76" s="102"/>
      <c r="F76" s="102"/>
      <c r="G76" s="89"/>
      <c r="H76" s="102"/>
      <c r="I76" s="89"/>
      <c r="J76" s="89"/>
      <c r="K76" s="102"/>
      <c r="L76" s="89"/>
      <c r="M76" s="89"/>
      <c r="N76" s="112"/>
    </row>
    <row r="77" spans="1:14" ht="15" thickBot="1" x14ac:dyDescent="0.25">
      <c r="A77" s="103">
        <v>65</v>
      </c>
      <c r="B77" s="89"/>
      <c r="C77" s="85"/>
      <c r="D77" s="89"/>
      <c r="E77" s="102"/>
      <c r="F77" s="102"/>
      <c r="G77" s="89"/>
      <c r="H77" s="102"/>
      <c r="I77" s="89"/>
      <c r="J77" s="89"/>
      <c r="K77" s="102"/>
      <c r="L77" s="89"/>
      <c r="M77" s="89"/>
      <c r="N77" s="112"/>
    </row>
    <row r="78" spans="1:14" ht="15" thickBot="1" x14ac:dyDescent="0.25">
      <c r="A78" s="103">
        <v>66</v>
      </c>
      <c r="B78" s="89"/>
      <c r="C78" s="85"/>
      <c r="D78" s="89"/>
      <c r="E78" s="102"/>
      <c r="F78" s="102"/>
      <c r="G78" s="89"/>
      <c r="H78" s="102"/>
      <c r="I78" s="89"/>
      <c r="J78" s="89"/>
      <c r="K78" s="102"/>
      <c r="L78" s="89"/>
      <c r="M78" s="89"/>
      <c r="N78" s="112"/>
    </row>
    <row r="79" spans="1:14" ht="15" thickBot="1" x14ac:dyDescent="0.25">
      <c r="A79" s="103">
        <v>67</v>
      </c>
      <c r="B79" s="89"/>
      <c r="C79" s="85"/>
      <c r="D79" s="89"/>
      <c r="E79" s="102"/>
      <c r="F79" s="102"/>
      <c r="G79" s="89"/>
      <c r="H79" s="102"/>
      <c r="I79" s="89"/>
      <c r="J79" s="89"/>
      <c r="K79" s="102"/>
      <c r="L79" s="89"/>
      <c r="M79" s="89"/>
      <c r="N79" s="112"/>
    </row>
    <row r="80" spans="1:14" ht="15" thickBot="1" x14ac:dyDescent="0.25">
      <c r="A80" s="103">
        <v>68</v>
      </c>
      <c r="B80" s="89"/>
      <c r="C80" s="85"/>
      <c r="D80" s="89"/>
      <c r="E80" s="102"/>
      <c r="F80" s="102"/>
      <c r="G80" s="89"/>
      <c r="H80" s="102"/>
      <c r="I80" s="89"/>
      <c r="J80" s="89"/>
      <c r="K80" s="102"/>
      <c r="L80" s="89"/>
      <c r="M80" s="89"/>
      <c r="N80" s="112"/>
    </row>
    <row r="81" spans="1:14" ht="15" thickBot="1" x14ac:dyDescent="0.25">
      <c r="A81" s="103">
        <v>69</v>
      </c>
      <c r="B81" s="89"/>
      <c r="C81" s="85"/>
      <c r="D81" s="89"/>
      <c r="E81" s="102"/>
      <c r="F81" s="102"/>
      <c r="G81" s="89"/>
      <c r="H81" s="102"/>
      <c r="I81" s="89"/>
      <c r="J81" s="89"/>
      <c r="K81" s="102"/>
      <c r="L81" s="89"/>
      <c r="M81" s="89"/>
      <c r="N81" s="112"/>
    </row>
    <row r="82" spans="1:14" ht="15" thickBot="1" x14ac:dyDescent="0.25">
      <c r="A82" s="103">
        <v>70</v>
      </c>
      <c r="B82" s="89"/>
      <c r="C82" s="85"/>
      <c r="D82" s="89"/>
      <c r="E82" s="102"/>
      <c r="F82" s="102"/>
      <c r="G82" s="89"/>
      <c r="H82" s="102"/>
      <c r="I82" s="89"/>
      <c r="J82" s="89"/>
      <c r="K82" s="102"/>
      <c r="L82" s="89"/>
      <c r="M82" s="89"/>
      <c r="N82" s="112"/>
    </row>
    <row r="83" spans="1:14" ht="15" thickBot="1" x14ac:dyDescent="0.25">
      <c r="A83" s="103">
        <v>71</v>
      </c>
      <c r="B83" s="89"/>
      <c r="C83" s="85"/>
      <c r="D83" s="89"/>
      <c r="E83" s="102"/>
      <c r="F83" s="102"/>
      <c r="G83" s="89"/>
      <c r="H83" s="102"/>
      <c r="I83" s="89"/>
      <c r="J83" s="89"/>
      <c r="K83" s="102"/>
      <c r="L83" s="89"/>
      <c r="M83" s="89"/>
      <c r="N83" s="112"/>
    </row>
    <row r="84" spans="1:14" ht="15" thickBot="1" x14ac:dyDescent="0.25">
      <c r="A84" s="103">
        <v>72</v>
      </c>
      <c r="B84" s="89"/>
      <c r="C84" s="85"/>
      <c r="D84" s="89"/>
      <c r="E84" s="102"/>
      <c r="F84" s="102"/>
      <c r="G84" s="89"/>
      <c r="H84" s="102"/>
      <c r="I84" s="89"/>
      <c r="J84" s="89"/>
      <c r="K84" s="102"/>
      <c r="L84" s="89"/>
      <c r="M84" s="89"/>
      <c r="N84" s="112"/>
    </row>
    <row r="85" spans="1:14" ht="15" thickBot="1" x14ac:dyDescent="0.25">
      <c r="A85" s="103">
        <v>73</v>
      </c>
      <c r="B85" s="89"/>
      <c r="C85" s="85"/>
      <c r="D85" s="89"/>
      <c r="E85" s="102"/>
      <c r="F85" s="102"/>
      <c r="G85" s="89"/>
      <c r="H85" s="102"/>
      <c r="I85" s="89"/>
      <c r="J85" s="89"/>
      <c r="K85" s="102"/>
      <c r="L85" s="89"/>
      <c r="M85" s="89"/>
      <c r="N85" s="112"/>
    </row>
    <row r="86" spans="1:14" ht="15" thickBot="1" x14ac:dyDescent="0.25">
      <c r="A86" s="103">
        <v>74</v>
      </c>
      <c r="B86" s="89"/>
      <c r="C86" s="85"/>
      <c r="D86" s="89"/>
      <c r="E86" s="102"/>
      <c r="F86" s="102"/>
      <c r="G86" s="89"/>
      <c r="H86" s="102"/>
      <c r="I86" s="89"/>
      <c r="J86" s="89"/>
      <c r="K86" s="102"/>
      <c r="L86" s="89"/>
      <c r="M86" s="89"/>
      <c r="N86" s="112"/>
    </row>
    <row r="87" spans="1:14" ht="15" thickBot="1" x14ac:dyDescent="0.25">
      <c r="A87" s="103">
        <v>75</v>
      </c>
      <c r="B87" s="89"/>
      <c r="C87" s="85"/>
      <c r="D87" s="89"/>
      <c r="E87" s="102"/>
      <c r="F87" s="102"/>
      <c r="G87" s="89"/>
      <c r="H87" s="102"/>
      <c r="I87" s="89"/>
      <c r="J87" s="89"/>
      <c r="K87" s="102"/>
      <c r="L87" s="89"/>
      <c r="M87" s="89"/>
      <c r="N87" s="112"/>
    </row>
    <row r="88" spans="1:14" ht="15" thickBot="1" x14ac:dyDescent="0.25">
      <c r="A88" s="103">
        <v>76</v>
      </c>
      <c r="B88" s="89"/>
      <c r="C88" s="85"/>
      <c r="D88" s="89"/>
      <c r="E88" s="102"/>
      <c r="F88" s="102"/>
      <c r="G88" s="89"/>
      <c r="H88" s="102"/>
      <c r="I88" s="89"/>
      <c r="J88" s="89"/>
      <c r="K88" s="102"/>
      <c r="L88" s="89"/>
      <c r="M88" s="89"/>
      <c r="N88" s="112"/>
    </row>
    <row r="89" spans="1:14" ht="15" thickBot="1" x14ac:dyDescent="0.25">
      <c r="A89" s="103">
        <v>77</v>
      </c>
      <c r="B89" s="89"/>
      <c r="C89" s="85"/>
      <c r="D89" s="89"/>
      <c r="E89" s="102"/>
      <c r="F89" s="102"/>
      <c r="G89" s="89"/>
      <c r="H89" s="102"/>
      <c r="I89" s="89"/>
      <c r="J89" s="89"/>
      <c r="K89" s="102"/>
      <c r="L89" s="89"/>
      <c r="M89" s="89"/>
      <c r="N89" s="112"/>
    </row>
    <row r="90" spans="1:14" ht="15" thickBot="1" x14ac:dyDescent="0.25">
      <c r="A90" s="103">
        <v>78</v>
      </c>
      <c r="B90" s="89"/>
      <c r="C90" s="85"/>
      <c r="D90" s="89"/>
      <c r="E90" s="102"/>
      <c r="F90" s="102"/>
      <c r="G90" s="89"/>
      <c r="H90" s="102"/>
      <c r="I90" s="89"/>
      <c r="J90" s="89"/>
      <c r="K90" s="102"/>
      <c r="L90" s="89"/>
      <c r="M90" s="89"/>
      <c r="N90" s="112"/>
    </row>
    <row r="91" spans="1:14" ht="15" thickBot="1" x14ac:dyDescent="0.25">
      <c r="A91" s="103">
        <v>79</v>
      </c>
      <c r="B91" s="89"/>
      <c r="C91" s="85"/>
      <c r="D91" s="89"/>
      <c r="E91" s="102"/>
      <c r="F91" s="102"/>
      <c r="G91" s="89"/>
      <c r="H91" s="102"/>
      <c r="I91" s="89"/>
      <c r="J91" s="89"/>
      <c r="K91" s="102"/>
      <c r="L91" s="89"/>
      <c r="M91" s="89"/>
      <c r="N91" s="112"/>
    </row>
    <row r="92" spans="1:14" ht="15" thickBot="1" x14ac:dyDescent="0.25">
      <c r="A92" s="103">
        <v>80</v>
      </c>
      <c r="B92" s="89"/>
      <c r="C92" s="85"/>
      <c r="D92" s="89"/>
      <c r="E92" s="102"/>
      <c r="F92" s="102"/>
      <c r="G92" s="89"/>
      <c r="H92" s="102"/>
      <c r="I92" s="89"/>
      <c r="J92" s="89"/>
      <c r="K92" s="102"/>
      <c r="L92" s="89"/>
      <c r="M92" s="89"/>
      <c r="N92" s="112"/>
    </row>
    <row r="93" spans="1:14" ht="15" thickBot="1" x14ac:dyDescent="0.25">
      <c r="A93" s="103">
        <v>81</v>
      </c>
      <c r="B93" s="89"/>
      <c r="C93" s="85"/>
      <c r="D93" s="89"/>
      <c r="E93" s="102"/>
      <c r="F93" s="102"/>
      <c r="G93" s="89"/>
      <c r="H93" s="102"/>
      <c r="I93" s="89"/>
      <c r="J93" s="89"/>
      <c r="K93" s="102"/>
      <c r="L93" s="89"/>
      <c r="M93" s="89"/>
      <c r="N93" s="112"/>
    </row>
    <row r="94" spans="1:14" ht="15" thickBot="1" x14ac:dyDescent="0.25">
      <c r="A94" s="103">
        <v>82</v>
      </c>
      <c r="B94" s="89"/>
      <c r="C94" s="85"/>
      <c r="D94" s="89"/>
      <c r="E94" s="102"/>
      <c r="F94" s="102"/>
      <c r="G94" s="89"/>
      <c r="H94" s="102"/>
      <c r="I94" s="89"/>
      <c r="J94" s="89"/>
      <c r="K94" s="102"/>
      <c r="L94" s="89"/>
      <c r="M94" s="89"/>
      <c r="N94" s="112"/>
    </row>
    <row r="95" spans="1:14" ht="15" thickBot="1" x14ac:dyDescent="0.25">
      <c r="A95" s="103">
        <v>83</v>
      </c>
      <c r="B95" s="89"/>
      <c r="C95" s="85"/>
      <c r="D95" s="89"/>
      <c r="E95" s="102"/>
      <c r="F95" s="102"/>
      <c r="G95" s="89"/>
      <c r="H95" s="102"/>
      <c r="I95" s="89"/>
      <c r="J95" s="89"/>
      <c r="K95" s="102"/>
      <c r="L95" s="89"/>
      <c r="M95" s="89"/>
      <c r="N95" s="112"/>
    </row>
    <row r="96" spans="1:14" ht="15" thickBot="1" x14ac:dyDescent="0.25">
      <c r="A96" s="103">
        <v>84</v>
      </c>
      <c r="B96" s="89"/>
      <c r="C96" s="85"/>
      <c r="D96" s="89"/>
      <c r="E96" s="102"/>
      <c r="F96" s="102"/>
      <c r="G96" s="89"/>
      <c r="H96" s="102"/>
      <c r="I96" s="89"/>
      <c r="J96" s="89"/>
      <c r="K96" s="102"/>
      <c r="L96" s="89"/>
      <c r="M96" s="89"/>
      <c r="N96" s="112"/>
    </row>
    <row r="97" spans="1:14" ht="15" thickBot="1" x14ac:dyDescent="0.25">
      <c r="A97" s="103">
        <v>85</v>
      </c>
      <c r="B97" s="89"/>
      <c r="C97" s="85"/>
      <c r="D97" s="89"/>
      <c r="E97" s="102"/>
      <c r="F97" s="102"/>
      <c r="G97" s="89"/>
      <c r="H97" s="102"/>
      <c r="I97" s="89"/>
      <c r="J97" s="89"/>
      <c r="K97" s="102"/>
      <c r="L97" s="89"/>
      <c r="M97" s="89"/>
      <c r="N97" s="112"/>
    </row>
    <row r="98" spans="1:14" ht="15" thickBot="1" x14ac:dyDescent="0.25">
      <c r="A98" s="103">
        <v>86</v>
      </c>
      <c r="B98" s="114"/>
      <c r="C98" s="115"/>
      <c r="D98" s="114"/>
      <c r="E98" s="114"/>
      <c r="F98" s="116"/>
      <c r="G98" s="114"/>
      <c r="H98" s="116"/>
      <c r="I98" s="114"/>
      <c r="J98" s="114"/>
      <c r="K98" s="116"/>
      <c r="L98" s="114"/>
      <c r="M98" s="114"/>
      <c r="N98" s="117"/>
    </row>
  </sheetData>
  <mergeCells count="6">
    <mergeCell ref="I7:J7"/>
    <mergeCell ref="I8:J8"/>
    <mergeCell ref="I9:J9"/>
    <mergeCell ref="I3:L3"/>
    <mergeCell ref="I6:J6"/>
    <mergeCell ref="K6:L6"/>
  </mergeCells>
  <conditionalFormatting sqref="M1:M1048576">
    <cfRule type="containsText" dxfId="195" priority="3" operator="containsText" text="NON CLOTURÉ">
      <formula>NOT(ISERROR(SEARCH("NON CLOTURÉ",M1)))</formula>
    </cfRule>
    <cfRule type="containsText" dxfId="194" priority="4" operator="containsText" text="CLOTURE">
      <formula>NOT(ISERROR(SEARCH("CLOTURE",M1)))</formula>
    </cfRule>
    <cfRule type="containsText" dxfId="193" priority="5" operator="containsText" text="EN COURS">
      <formula>NOT(ISERROR(SEARCH("EN COURS",M1)))</formula>
    </cfRule>
  </conditionalFormatting>
  <conditionalFormatting sqref="C1:C1048576">
    <cfRule type="containsText" dxfId="192" priority="1" operator="containsText" text="NON-CONFORMITÉ MAJEURE (NCMaj)">
      <formula>NOT(ISERROR(SEARCH("NON-CONFORMITÉ MAJEURE (NCMaj)",C1)))</formula>
    </cfRule>
    <cfRule type="containsText" dxfId="191" priority="2" operator="containsText" text="NON-CONFORMITÉ MINEURE (NCMin)">
      <formula>NOT(ISERROR(SEARCH("NON-CONFORMITÉ MINEURE (NCMin)",C1)))</formula>
    </cfRule>
  </conditionalFormatting>
  <dataValidations count="2">
    <dataValidation type="list" allowBlank="1" showInputMessage="1" showErrorMessage="1" sqref="E13" xr:uid="{74C405C0-B78F-4DA1-94B2-52D09727F869}">
      <formula1>STRUCTURE</formula1>
    </dataValidation>
    <dataValidation type="list" allowBlank="1" showInputMessage="1" showErrorMessage="1" sqref="F13" xr:uid="{F8861693-6C5B-4A5E-9344-087AA4FBBEE1}">
      <formula1>INDIRECT($E13)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9EB113A-A950-43E2-A2B9-D728AA1A5D48}">
          <x14:formula1>
            <xm:f>Liste!$F$3:$F$7</xm:f>
          </x14:formula1>
          <xm:sqref>C13:C98</xm:sqref>
        </x14:dataValidation>
        <x14:dataValidation type="list" allowBlank="1" showInputMessage="1" showErrorMessage="1" xr:uid="{10E2CC79-1FB5-4506-AE42-8B2749B3D109}">
          <x14:formula1>
            <xm:f>Liste!$H$4:$H$7</xm:f>
          </x14:formula1>
          <xm:sqref>M13:M98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7AD6A9-D555-454B-9E27-1DEF32FD735C}">
  <sheetPr codeName="Feuil4"/>
  <dimension ref="A1:O665"/>
  <sheetViews>
    <sheetView zoomScale="60" zoomScaleNormal="60" workbookViewId="0">
      <selection activeCell="F20" sqref="F20"/>
    </sheetView>
  </sheetViews>
  <sheetFormatPr baseColWidth="10" defaultColWidth="10.7109375" defaultRowHeight="14.25" x14ac:dyDescent="0.25"/>
  <cols>
    <col min="1" max="1" width="7.7109375" style="23" customWidth="1"/>
    <col min="2" max="2" width="14.28515625" style="23" customWidth="1"/>
    <col min="3" max="3" width="17.5703125" style="23" bestFit="1" customWidth="1"/>
    <col min="4" max="4" width="25" style="23" customWidth="1"/>
    <col min="5" max="6" width="29.7109375" style="25" customWidth="1"/>
    <col min="7" max="8" width="37.28515625" style="25" customWidth="1"/>
    <col min="9" max="9" width="47.7109375" style="25" customWidth="1"/>
    <col min="10" max="10" width="24.5703125" style="23" customWidth="1"/>
    <col min="11" max="11" width="30.7109375" style="23" customWidth="1"/>
    <col min="12" max="12" width="44.7109375" style="25" customWidth="1"/>
    <col min="13" max="13" width="49.7109375" style="25" customWidth="1"/>
    <col min="14" max="14" width="39.28515625" style="23" customWidth="1"/>
    <col min="15" max="15" width="38.28515625" style="23" bestFit="1" customWidth="1"/>
    <col min="16" max="16" width="44.7109375" style="23" customWidth="1"/>
    <col min="17" max="16384" width="10.7109375" style="23"/>
  </cols>
  <sheetData>
    <row r="1" spans="1:15" s="13" customFormat="1" ht="18" x14ac:dyDescent="0.25">
      <c r="B1" s="14"/>
      <c r="E1" s="15"/>
      <c r="F1" s="15"/>
      <c r="G1" s="15"/>
      <c r="H1" s="15"/>
      <c r="I1" s="15"/>
      <c r="L1" s="15"/>
      <c r="M1" s="30"/>
      <c r="N1" s="16"/>
    </row>
    <row r="2" spans="1:15" s="13" customFormat="1" ht="18.75" thickBot="1" x14ac:dyDescent="0.3">
      <c r="B2" s="14"/>
      <c r="E2" s="15"/>
      <c r="F2" s="15"/>
      <c r="G2" s="15"/>
      <c r="H2" s="15"/>
      <c r="I2" s="15"/>
      <c r="L2" s="15"/>
      <c r="M2" s="30"/>
      <c r="N2" s="16"/>
    </row>
    <row r="3" spans="1:15" s="13" customFormat="1" ht="38.65" customHeight="1" thickBot="1" x14ac:dyDescent="0.3">
      <c r="B3" s="14"/>
      <c r="E3" s="15"/>
      <c r="F3" s="15"/>
      <c r="G3" s="15"/>
      <c r="H3" s="15"/>
      <c r="I3" s="15"/>
      <c r="J3" s="171" t="s">
        <v>28</v>
      </c>
      <c r="K3" s="172"/>
      <c r="L3" s="172"/>
      <c r="M3" s="173"/>
      <c r="N3" s="16"/>
    </row>
    <row r="4" spans="1:15" s="13" customFormat="1" ht="24" thickBot="1" x14ac:dyDescent="0.3">
      <c r="B4" s="14"/>
      <c r="E4" s="15"/>
      <c r="F4" s="15"/>
      <c r="G4" s="15"/>
      <c r="H4" s="15"/>
      <c r="I4" s="15"/>
      <c r="J4" s="53" t="s">
        <v>25</v>
      </c>
      <c r="K4" s="63" t="s">
        <v>26</v>
      </c>
      <c r="L4" s="50" t="s">
        <v>35</v>
      </c>
      <c r="M4" s="69" t="s">
        <v>36</v>
      </c>
      <c r="N4" s="16"/>
    </row>
    <row r="5" spans="1:15" s="13" customFormat="1" ht="24" thickBot="1" x14ac:dyDescent="0.3">
      <c r="F5" s="38"/>
      <c r="G5" s="38"/>
      <c r="H5" s="15"/>
      <c r="I5" s="15"/>
      <c r="J5" s="60">
        <f>COUNTIF($D:$D,"NON-CONFORMITÉ MAJEURE (NCMaj)")</f>
        <v>0</v>
      </c>
      <c r="K5" s="67">
        <f>COUNTIF($D:$D,"NON-CONFORMITÉ MINEURE (NCMin)")</f>
        <v>0</v>
      </c>
      <c r="L5" s="50">
        <f>COUNTIF($D:$D,"PISTE DE PROGRÈS (PP)")</f>
        <v>7</v>
      </c>
      <c r="M5" s="50">
        <f>COUNTIF($D:$D,"POINT FORT (PF)")</f>
        <v>0</v>
      </c>
      <c r="N5" s="16"/>
    </row>
    <row r="6" spans="1:15" s="13" customFormat="1" ht="25.9" customHeight="1" thickBot="1" x14ac:dyDescent="0.3">
      <c r="F6" s="39"/>
      <c r="G6" s="39"/>
      <c r="H6" s="15"/>
      <c r="I6" s="15"/>
      <c r="J6" s="176" t="s">
        <v>34</v>
      </c>
      <c r="K6" s="177"/>
      <c r="L6" s="180">
        <f>MAX(A:A)</f>
        <v>78</v>
      </c>
      <c r="M6" s="181"/>
      <c r="N6" s="16"/>
    </row>
    <row r="7" spans="1:15" s="13" customFormat="1" ht="24" customHeight="1" thickBot="1" x14ac:dyDescent="0.3">
      <c r="B7" s="29"/>
      <c r="G7" s="15"/>
      <c r="H7" s="15"/>
      <c r="I7" s="15"/>
      <c r="J7" s="191" t="s">
        <v>31</v>
      </c>
      <c r="K7" s="192"/>
      <c r="L7" s="191">
        <f>COUNTIF(N:N,"NON RETENU")</f>
        <v>0</v>
      </c>
      <c r="M7" s="192"/>
      <c r="N7" s="16"/>
    </row>
    <row r="8" spans="1:15" s="13" customFormat="1" ht="25.9" customHeight="1" thickBot="1" x14ac:dyDescent="0.3">
      <c r="B8" s="45"/>
      <c r="G8" s="15"/>
      <c r="H8" s="15"/>
      <c r="I8" s="15"/>
      <c r="J8" s="185" t="s">
        <v>3</v>
      </c>
      <c r="K8" s="186"/>
      <c r="L8" s="62">
        <f>COUNTIF(N:N,"CLOTURÉ")</f>
        <v>0</v>
      </c>
      <c r="M8" s="70">
        <f>($L$8/$L$6)</f>
        <v>0</v>
      </c>
      <c r="N8" s="16"/>
    </row>
    <row r="9" spans="1:15" s="13" customFormat="1" ht="24" thickBot="1" x14ac:dyDescent="0.3">
      <c r="B9" s="46"/>
      <c r="D9" s="18"/>
      <c r="E9" s="15"/>
      <c r="F9" s="15"/>
      <c r="G9" s="15"/>
      <c r="H9" s="15"/>
      <c r="I9" s="15"/>
      <c r="J9" s="187" t="s">
        <v>1</v>
      </c>
      <c r="K9" s="188"/>
      <c r="L9" s="61">
        <f>COUNTIF(N:N,"EN COURS")</f>
        <v>0</v>
      </c>
      <c r="M9" s="71">
        <f>($L$9/$L$6)</f>
        <v>0</v>
      </c>
      <c r="N9" s="40"/>
    </row>
    <row r="10" spans="1:15" s="13" customFormat="1" ht="24" customHeight="1" thickBot="1" x14ac:dyDescent="0.3">
      <c r="B10" s="14"/>
      <c r="E10" s="15"/>
      <c r="F10" s="15"/>
      <c r="G10" s="15"/>
      <c r="H10" s="15"/>
      <c r="I10" s="15"/>
      <c r="J10" s="189" t="s">
        <v>19</v>
      </c>
      <c r="K10" s="190"/>
      <c r="L10" s="56">
        <f>COUNTIF(N:N,"NON CLOTURÉ")</f>
        <v>0</v>
      </c>
      <c r="M10" s="72">
        <f>($L$10/$L$6)</f>
        <v>0</v>
      </c>
      <c r="N10" s="16"/>
    </row>
    <row r="11" spans="1:15" s="13" customFormat="1" ht="24" customHeight="1" x14ac:dyDescent="0.25">
      <c r="B11" s="14"/>
      <c r="E11" s="15"/>
      <c r="F11" s="15"/>
      <c r="G11" s="15"/>
      <c r="H11" s="15"/>
      <c r="I11" s="15"/>
      <c r="J11" s="21"/>
      <c r="K11" s="21"/>
      <c r="L11" s="21"/>
      <c r="M11" s="41"/>
      <c r="N11" s="16"/>
    </row>
    <row r="12" spans="1:15" ht="40.9" customHeight="1" thickBot="1" x14ac:dyDescent="0.3">
      <c r="A12" s="77" t="s">
        <v>16</v>
      </c>
      <c r="B12" s="78" t="s">
        <v>5</v>
      </c>
      <c r="C12" s="79" t="s">
        <v>6</v>
      </c>
      <c r="D12" s="79" t="s">
        <v>7</v>
      </c>
      <c r="E12" s="80" t="s">
        <v>32</v>
      </c>
      <c r="F12" s="80" t="s">
        <v>39</v>
      </c>
      <c r="G12" s="80" t="s">
        <v>37</v>
      </c>
      <c r="H12" s="80" t="s">
        <v>45</v>
      </c>
      <c r="I12" s="80" t="s">
        <v>9</v>
      </c>
      <c r="J12" s="78" t="s">
        <v>10</v>
      </c>
      <c r="K12" s="81" t="s">
        <v>11</v>
      </c>
      <c r="L12" s="80" t="s">
        <v>12</v>
      </c>
      <c r="M12" s="81" t="s">
        <v>13</v>
      </c>
      <c r="N12" s="80" t="s">
        <v>14</v>
      </c>
      <c r="O12" s="82" t="s">
        <v>15</v>
      </c>
    </row>
    <row r="13" spans="1:15" ht="28.5" x14ac:dyDescent="0.25">
      <c r="A13" s="126">
        <v>1</v>
      </c>
      <c r="B13" s="104">
        <v>44378</v>
      </c>
      <c r="C13" s="105" t="s">
        <v>2</v>
      </c>
      <c r="D13" s="105" t="s">
        <v>22</v>
      </c>
      <c r="E13" s="106"/>
      <c r="F13" s="106" t="s">
        <v>52</v>
      </c>
      <c r="G13" s="105"/>
      <c r="H13" s="105" t="e">
        <f>VLOOKUP(Tableau151718[[#This Row],[Processus]],Liste!#REF!,2,FALSE)</f>
        <v>#REF!</v>
      </c>
      <c r="I13" s="105"/>
      <c r="J13" s="104"/>
      <c r="K13" s="107"/>
      <c r="L13" s="105"/>
      <c r="M13" s="105"/>
      <c r="N13" s="104"/>
      <c r="O13" s="108"/>
    </row>
    <row r="14" spans="1:15" ht="172.15" customHeight="1" x14ac:dyDescent="0.25">
      <c r="A14" s="109">
        <v>2</v>
      </c>
      <c r="B14" s="84">
        <v>44460</v>
      </c>
      <c r="C14" s="85" t="s">
        <v>2</v>
      </c>
      <c r="D14" s="85" t="s">
        <v>22</v>
      </c>
      <c r="E14" s="85"/>
      <c r="F14" s="83" t="s">
        <v>52</v>
      </c>
      <c r="G14" s="85"/>
      <c r="H14" s="85" t="e">
        <f>VLOOKUP(Tableau151718[[#This Row],[Processus]],Liste!#REF!,2,FALSE)</f>
        <v>#REF!</v>
      </c>
      <c r="I14" s="85"/>
      <c r="J14" s="84"/>
      <c r="K14" s="86"/>
      <c r="L14" s="85"/>
      <c r="M14" s="85"/>
      <c r="N14" s="84"/>
      <c r="O14" s="119"/>
    </row>
    <row r="15" spans="1:15" ht="65.650000000000006" customHeight="1" x14ac:dyDescent="0.25">
      <c r="A15" s="109">
        <v>3</v>
      </c>
      <c r="B15" s="84">
        <v>44852</v>
      </c>
      <c r="C15" s="85" t="s">
        <v>2</v>
      </c>
      <c r="D15" s="85" t="s">
        <v>22</v>
      </c>
      <c r="E15" s="85"/>
      <c r="F15" s="83" t="s">
        <v>51</v>
      </c>
      <c r="G15" s="85"/>
      <c r="H15" s="85" t="e">
        <f>VLOOKUP(Tableau151718[[#This Row],[Processus]],Liste!#REF!,2,FALSE)</f>
        <v>#REF!</v>
      </c>
      <c r="I15" s="85"/>
      <c r="J15" s="84"/>
      <c r="K15" s="85"/>
      <c r="L15" s="85"/>
      <c r="M15" s="85"/>
      <c r="N15" s="84"/>
      <c r="O15" s="111"/>
    </row>
    <row r="16" spans="1:15" ht="106.5" customHeight="1" x14ac:dyDescent="0.25">
      <c r="A16" s="109">
        <v>4</v>
      </c>
      <c r="B16" s="84">
        <v>44852</v>
      </c>
      <c r="C16" s="85" t="s">
        <v>2</v>
      </c>
      <c r="D16" s="85" t="s">
        <v>22</v>
      </c>
      <c r="E16" s="85"/>
      <c r="F16" s="83" t="s">
        <v>48</v>
      </c>
      <c r="G16" s="85"/>
      <c r="H16" s="85" t="e">
        <f>VLOOKUP(Tableau151718[[#This Row],[Processus]],Liste!#REF!,2,FALSE)</f>
        <v>#REF!</v>
      </c>
      <c r="I16" s="85"/>
      <c r="J16" s="84"/>
      <c r="K16" s="85"/>
      <c r="L16" s="85"/>
      <c r="M16" s="85"/>
      <c r="N16" s="84"/>
      <c r="O16" s="119"/>
    </row>
    <row r="17" spans="1:15" ht="172.9" customHeight="1" x14ac:dyDescent="0.25">
      <c r="A17" s="109">
        <v>5</v>
      </c>
      <c r="B17" s="84">
        <v>44852</v>
      </c>
      <c r="C17" s="85" t="s">
        <v>2</v>
      </c>
      <c r="D17" s="85" t="s">
        <v>22</v>
      </c>
      <c r="E17" s="85"/>
      <c r="F17" s="83" t="s">
        <v>47</v>
      </c>
      <c r="G17" s="85"/>
      <c r="H17" s="85" t="e">
        <f>VLOOKUP(Tableau151718[[#This Row],[Processus]],Liste!#REF!,2,FALSE)</f>
        <v>#REF!</v>
      </c>
      <c r="I17" s="85"/>
      <c r="J17" s="84"/>
      <c r="K17" s="85"/>
      <c r="L17" s="85"/>
      <c r="M17" s="85"/>
      <c r="N17" s="84"/>
      <c r="O17" s="119"/>
    </row>
    <row r="18" spans="1:15" ht="76.5" customHeight="1" x14ac:dyDescent="0.25">
      <c r="A18" s="127">
        <v>6</v>
      </c>
      <c r="B18" s="84">
        <v>44852</v>
      </c>
      <c r="C18" s="85" t="s">
        <v>2</v>
      </c>
      <c r="D18" s="85" t="s">
        <v>22</v>
      </c>
      <c r="E18" s="85"/>
      <c r="F18" s="83" t="s">
        <v>50</v>
      </c>
      <c r="G18" s="85"/>
      <c r="H18" s="85" t="e">
        <f>VLOOKUP(Tableau151718[[#This Row],[Processus]],Liste!#REF!,2,FALSE)</f>
        <v>#REF!</v>
      </c>
      <c r="I18" s="85"/>
      <c r="J18" s="84"/>
      <c r="K18" s="85"/>
      <c r="L18" s="85"/>
      <c r="M18" s="85"/>
      <c r="N18" s="84"/>
      <c r="O18" s="111"/>
    </row>
    <row r="19" spans="1:15" ht="91.5" customHeight="1" x14ac:dyDescent="0.25">
      <c r="A19" s="109">
        <v>7</v>
      </c>
      <c r="B19" s="84">
        <v>44852</v>
      </c>
      <c r="C19" s="83" t="s">
        <v>2</v>
      </c>
      <c r="D19" s="85" t="s">
        <v>22</v>
      </c>
      <c r="E19" s="85"/>
      <c r="F19" s="83" t="s">
        <v>52</v>
      </c>
      <c r="G19" s="85"/>
      <c r="H19" s="85" t="e">
        <f>VLOOKUP(Tableau151718[[#This Row],[Processus]],Liste!#REF!,2,FALSE)</f>
        <v>#REF!</v>
      </c>
      <c r="I19" s="85"/>
      <c r="J19" s="84"/>
      <c r="K19" s="85"/>
      <c r="L19" s="85"/>
      <c r="M19" s="85"/>
      <c r="N19" s="84"/>
      <c r="O19" s="119"/>
    </row>
    <row r="20" spans="1:15" ht="81.400000000000006" customHeight="1" x14ac:dyDescent="0.25">
      <c r="A20" s="109"/>
      <c r="B20" s="84"/>
      <c r="C20" s="83"/>
      <c r="D20" s="85"/>
      <c r="E20" s="85"/>
      <c r="F20" s="83"/>
      <c r="G20" s="85"/>
      <c r="H20" s="85"/>
      <c r="I20" s="85"/>
      <c r="J20" s="84"/>
      <c r="K20" s="85"/>
      <c r="L20" s="85"/>
      <c r="M20" s="85"/>
      <c r="N20" s="84"/>
      <c r="O20" s="119"/>
    </row>
    <row r="21" spans="1:15" ht="49.9" customHeight="1" x14ac:dyDescent="0.25">
      <c r="A21" s="109"/>
      <c r="B21" s="84"/>
      <c r="C21" s="83"/>
      <c r="D21" s="85"/>
      <c r="E21" s="85"/>
      <c r="F21" s="83"/>
      <c r="G21" s="85"/>
      <c r="H21" s="85"/>
      <c r="I21" s="85"/>
      <c r="J21" s="84"/>
      <c r="K21" s="85"/>
      <c r="L21" s="85"/>
      <c r="M21" s="85"/>
      <c r="N21" s="84"/>
      <c r="O21" s="111"/>
    </row>
    <row r="22" spans="1:15" ht="100.15" customHeight="1" x14ac:dyDescent="0.25">
      <c r="A22" s="109"/>
      <c r="B22" s="84"/>
      <c r="C22" s="83"/>
      <c r="D22" s="85"/>
      <c r="E22" s="85"/>
      <c r="F22" s="83"/>
      <c r="G22" s="85"/>
      <c r="H22" s="85"/>
      <c r="I22" s="85"/>
      <c r="J22" s="84"/>
      <c r="K22" s="85"/>
      <c r="L22" s="85"/>
      <c r="M22" s="85"/>
      <c r="N22" s="84"/>
      <c r="O22" s="119"/>
    </row>
    <row r="23" spans="1:15" ht="82.15" customHeight="1" x14ac:dyDescent="0.25">
      <c r="A23" s="127"/>
      <c r="B23" s="84"/>
      <c r="C23" s="83"/>
      <c r="D23" s="85"/>
      <c r="E23" s="85"/>
      <c r="F23" s="83"/>
      <c r="G23" s="85"/>
      <c r="H23" s="85"/>
      <c r="I23" s="85"/>
      <c r="J23" s="84"/>
      <c r="K23" s="85"/>
      <c r="L23" s="85"/>
      <c r="M23" s="85"/>
      <c r="N23" s="84"/>
      <c r="O23" s="111"/>
    </row>
    <row r="24" spans="1:15" ht="100.5" customHeight="1" x14ac:dyDescent="0.25">
      <c r="A24" s="109"/>
      <c r="B24" s="84"/>
      <c r="C24" s="83"/>
      <c r="D24" s="85"/>
      <c r="E24" s="85"/>
      <c r="F24" s="83"/>
      <c r="G24" s="85"/>
      <c r="H24" s="85"/>
      <c r="I24" s="85"/>
      <c r="J24" s="84"/>
      <c r="K24" s="85"/>
      <c r="L24" s="85"/>
      <c r="M24" s="85"/>
      <c r="N24" s="84"/>
      <c r="O24" s="111"/>
    </row>
    <row r="25" spans="1:15" x14ac:dyDescent="0.25">
      <c r="A25" s="109"/>
      <c r="B25" s="84"/>
      <c r="C25" s="83"/>
      <c r="D25" s="85"/>
      <c r="E25" s="85"/>
      <c r="F25" s="83"/>
      <c r="G25" s="85"/>
      <c r="H25" s="85"/>
      <c r="I25" s="85"/>
      <c r="J25" s="84"/>
      <c r="K25" s="85"/>
      <c r="L25" s="85"/>
      <c r="M25" s="85"/>
      <c r="N25" s="84"/>
      <c r="O25" s="119"/>
    </row>
    <row r="26" spans="1:15" ht="49.5" customHeight="1" x14ac:dyDescent="0.25">
      <c r="A26" s="109"/>
      <c r="B26" s="84"/>
      <c r="C26" s="83"/>
      <c r="D26" s="85"/>
      <c r="E26" s="85"/>
      <c r="F26" s="83"/>
      <c r="G26" s="85"/>
      <c r="H26" s="85"/>
      <c r="I26" s="85"/>
      <c r="J26" s="84"/>
      <c r="K26" s="85"/>
      <c r="L26" s="85"/>
      <c r="M26" s="85"/>
      <c r="N26" s="84"/>
      <c r="O26" s="111"/>
    </row>
    <row r="27" spans="1:15" ht="93.4" customHeight="1" x14ac:dyDescent="0.25">
      <c r="A27" s="109"/>
      <c r="B27" s="84"/>
      <c r="C27" s="83"/>
      <c r="D27" s="85"/>
      <c r="E27" s="85"/>
      <c r="F27" s="83"/>
      <c r="G27" s="85"/>
      <c r="H27" s="85"/>
      <c r="I27" s="85"/>
      <c r="J27" s="84"/>
      <c r="K27" s="85"/>
      <c r="L27" s="85"/>
      <c r="M27" s="85"/>
      <c r="N27" s="83"/>
      <c r="O27" s="119"/>
    </row>
    <row r="28" spans="1:15" ht="109.9" customHeight="1" x14ac:dyDescent="0.25">
      <c r="A28" s="109"/>
      <c r="B28" s="84"/>
      <c r="C28" s="83"/>
      <c r="D28" s="85"/>
      <c r="E28" s="85"/>
      <c r="F28" s="83"/>
      <c r="G28" s="85"/>
      <c r="H28" s="85"/>
      <c r="I28" s="85"/>
      <c r="J28" s="84"/>
      <c r="K28" s="85"/>
      <c r="L28" s="85"/>
      <c r="M28" s="85"/>
      <c r="N28" s="84"/>
      <c r="O28" s="119"/>
    </row>
    <row r="29" spans="1:15" ht="82.15" customHeight="1" x14ac:dyDescent="0.25">
      <c r="A29" s="109"/>
      <c r="B29" s="84"/>
      <c r="C29" s="83"/>
      <c r="D29" s="85"/>
      <c r="E29" s="85"/>
      <c r="F29" s="83"/>
      <c r="G29" s="85"/>
      <c r="H29" s="85"/>
      <c r="I29" s="85"/>
      <c r="J29" s="84"/>
      <c r="K29" s="85"/>
      <c r="L29" s="85"/>
      <c r="M29" s="85"/>
      <c r="N29" s="83"/>
      <c r="O29" s="119"/>
    </row>
    <row r="30" spans="1:15" ht="82.9" customHeight="1" x14ac:dyDescent="0.25">
      <c r="A30" s="127"/>
      <c r="B30" s="84"/>
      <c r="C30" s="83"/>
      <c r="D30" s="85"/>
      <c r="E30" s="85"/>
      <c r="F30" s="83"/>
      <c r="G30" s="85"/>
      <c r="H30" s="85"/>
      <c r="I30" s="85"/>
      <c r="J30" s="84"/>
      <c r="K30" s="85"/>
      <c r="L30" s="85"/>
      <c r="M30" s="85"/>
      <c r="N30" s="83"/>
      <c r="O30" s="119"/>
    </row>
    <row r="31" spans="1:15" ht="105.4" customHeight="1" x14ac:dyDescent="0.25">
      <c r="A31" s="109"/>
      <c r="B31" s="84"/>
      <c r="C31" s="83"/>
      <c r="D31" s="85"/>
      <c r="E31" s="85"/>
      <c r="F31" s="83"/>
      <c r="G31" s="85"/>
      <c r="H31" s="85"/>
      <c r="I31" s="85"/>
      <c r="J31" s="84"/>
      <c r="K31" s="85"/>
      <c r="L31" s="85"/>
      <c r="M31" s="85"/>
      <c r="N31" s="83"/>
      <c r="O31" s="119"/>
    </row>
    <row r="32" spans="1:15" ht="87" customHeight="1" x14ac:dyDescent="0.25">
      <c r="A32" s="109"/>
      <c r="B32" s="84"/>
      <c r="C32" s="83"/>
      <c r="D32" s="85"/>
      <c r="E32" s="85"/>
      <c r="F32" s="83"/>
      <c r="G32" s="85"/>
      <c r="H32" s="85"/>
      <c r="I32" s="85"/>
      <c r="J32" s="84"/>
      <c r="K32" s="85"/>
      <c r="L32" s="85"/>
      <c r="M32" s="83"/>
      <c r="N32" s="84"/>
      <c r="O32" s="119"/>
    </row>
    <row r="33" spans="1:15" ht="160.9" customHeight="1" x14ac:dyDescent="0.25">
      <c r="A33" s="109"/>
      <c r="B33" s="84"/>
      <c r="C33" s="83"/>
      <c r="D33" s="85"/>
      <c r="E33" s="83"/>
      <c r="F33" s="83"/>
      <c r="G33" s="85"/>
      <c r="H33" s="85"/>
      <c r="I33" s="85"/>
      <c r="J33" s="84"/>
      <c r="K33" s="86"/>
      <c r="L33" s="85"/>
      <c r="M33" s="85"/>
      <c r="N33" s="84"/>
      <c r="O33" s="119"/>
    </row>
    <row r="34" spans="1:15" ht="81.400000000000006" customHeight="1" x14ac:dyDescent="0.25">
      <c r="A34" s="109"/>
      <c r="B34" s="84"/>
      <c r="C34" s="83"/>
      <c r="D34" s="85"/>
      <c r="E34" s="83"/>
      <c r="F34" s="83"/>
      <c r="G34" s="85"/>
      <c r="H34" s="85"/>
      <c r="I34" s="85"/>
      <c r="J34" s="84"/>
      <c r="K34" s="85"/>
      <c r="L34" s="85"/>
      <c r="M34" s="83"/>
      <c r="N34" s="84"/>
      <c r="O34" s="119"/>
    </row>
    <row r="35" spans="1:15" ht="45.4" customHeight="1" x14ac:dyDescent="0.25">
      <c r="A35" s="109"/>
      <c r="B35" s="84"/>
      <c r="C35" s="83"/>
      <c r="D35" s="85"/>
      <c r="E35" s="83"/>
      <c r="F35" s="83"/>
      <c r="G35" s="85"/>
      <c r="H35" s="85"/>
      <c r="I35" s="85"/>
      <c r="J35" s="83"/>
      <c r="K35" s="85"/>
      <c r="L35" s="85"/>
      <c r="M35" s="83"/>
      <c r="N35" s="84"/>
      <c r="O35" s="119"/>
    </row>
    <row r="36" spans="1:15" ht="45.4" customHeight="1" x14ac:dyDescent="0.25">
      <c r="A36" s="109"/>
      <c r="B36" s="84"/>
      <c r="C36" s="83"/>
      <c r="D36" s="85"/>
      <c r="E36" s="83"/>
      <c r="F36" s="83"/>
      <c r="G36" s="85"/>
      <c r="H36" s="85"/>
      <c r="I36" s="85"/>
      <c r="J36" s="83"/>
      <c r="K36" s="83"/>
      <c r="L36" s="85"/>
      <c r="M36" s="83"/>
      <c r="N36" s="83"/>
      <c r="O36" s="119"/>
    </row>
    <row r="37" spans="1:15" ht="45.4" customHeight="1" x14ac:dyDescent="0.25">
      <c r="A37" s="127"/>
      <c r="B37" s="84"/>
      <c r="C37" s="83"/>
      <c r="D37" s="85"/>
      <c r="E37" s="83"/>
      <c r="F37" s="83"/>
      <c r="G37" s="85"/>
      <c r="H37" s="85"/>
      <c r="I37" s="85"/>
      <c r="J37" s="83"/>
      <c r="K37" s="83"/>
      <c r="L37" s="85"/>
      <c r="M37" s="83"/>
      <c r="N37" s="83"/>
      <c r="O37" s="119"/>
    </row>
    <row r="38" spans="1:15" ht="45.4" customHeight="1" x14ac:dyDescent="0.25">
      <c r="A38" s="109"/>
      <c r="B38" s="84"/>
      <c r="C38" s="83"/>
      <c r="D38" s="85"/>
      <c r="E38" s="83"/>
      <c r="F38" s="83"/>
      <c r="G38" s="85"/>
      <c r="H38" s="85"/>
      <c r="I38" s="85"/>
      <c r="J38" s="83"/>
      <c r="K38" s="83"/>
      <c r="L38" s="85"/>
      <c r="M38" s="83"/>
      <c r="N38" s="83"/>
      <c r="O38" s="119"/>
    </row>
    <row r="39" spans="1:15" ht="45.4" customHeight="1" x14ac:dyDescent="0.25">
      <c r="A39" s="109"/>
      <c r="B39" s="84"/>
      <c r="C39" s="83"/>
      <c r="D39" s="85"/>
      <c r="E39" s="83"/>
      <c r="F39" s="83"/>
      <c r="G39" s="85"/>
      <c r="H39" s="85"/>
      <c r="I39" s="85"/>
      <c r="J39" s="83"/>
      <c r="K39" s="83"/>
      <c r="L39" s="85"/>
      <c r="M39" s="83"/>
      <c r="N39" s="83"/>
      <c r="O39" s="119"/>
    </row>
    <row r="40" spans="1:15" x14ac:dyDescent="0.25">
      <c r="A40" s="109"/>
      <c r="B40" s="84"/>
      <c r="C40" s="83"/>
      <c r="D40" s="85"/>
      <c r="E40" s="83"/>
      <c r="F40" s="83"/>
      <c r="G40" s="85"/>
      <c r="H40" s="85"/>
      <c r="I40" s="85"/>
      <c r="J40" s="84"/>
      <c r="K40" s="86"/>
      <c r="L40" s="85"/>
      <c r="M40" s="85"/>
      <c r="N40" s="84"/>
      <c r="O40" s="119"/>
    </row>
    <row r="41" spans="1:15" ht="97.5" customHeight="1" x14ac:dyDescent="0.25">
      <c r="A41" s="109"/>
      <c r="B41" s="84"/>
      <c r="C41" s="83"/>
      <c r="D41" s="85"/>
      <c r="E41" s="83"/>
      <c r="F41" s="83"/>
      <c r="G41" s="85"/>
      <c r="H41" s="85"/>
      <c r="I41" s="85"/>
      <c r="J41" s="84"/>
      <c r="K41" s="86"/>
      <c r="L41" s="85"/>
      <c r="M41" s="85"/>
      <c r="N41" s="84"/>
      <c r="O41" s="119"/>
    </row>
    <row r="42" spans="1:15" ht="45" customHeight="1" x14ac:dyDescent="0.25">
      <c r="A42" s="109"/>
      <c r="B42" s="84"/>
      <c r="C42" s="83"/>
      <c r="D42" s="85"/>
      <c r="E42" s="83"/>
      <c r="F42" s="83"/>
      <c r="G42" s="85"/>
      <c r="H42" s="85"/>
      <c r="I42" s="85"/>
      <c r="J42" s="84"/>
      <c r="K42" s="85"/>
      <c r="L42" s="85"/>
      <c r="M42" s="85"/>
      <c r="N42" s="83"/>
      <c r="O42" s="119"/>
    </row>
    <row r="43" spans="1:15" ht="45" customHeight="1" x14ac:dyDescent="0.25">
      <c r="A43" s="109"/>
      <c r="B43" s="84"/>
      <c r="C43" s="83"/>
      <c r="D43" s="85"/>
      <c r="E43" s="83"/>
      <c r="F43" s="83"/>
      <c r="G43" s="85"/>
      <c r="H43" s="85"/>
      <c r="I43" s="85"/>
      <c r="J43" s="84"/>
      <c r="K43" s="85"/>
      <c r="L43" s="85"/>
      <c r="M43" s="85"/>
      <c r="N43" s="83"/>
      <c r="O43" s="119"/>
    </row>
    <row r="44" spans="1:15" ht="45" customHeight="1" x14ac:dyDescent="0.25">
      <c r="A44" s="127"/>
      <c r="B44" s="84"/>
      <c r="C44" s="83"/>
      <c r="D44" s="85"/>
      <c r="E44" s="83"/>
      <c r="F44" s="83"/>
      <c r="G44" s="85"/>
      <c r="H44" s="85"/>
      <c r="I44" s="85"/>
      <c r="J44" s="84"/>
      <c r="K44" s="85"/>
      <c r="L44" s="85"/>
      <c r="M44" s="85"/>
      <c r="N44" s="83"/>
      <c r="O44" s="119"/>
    </row>
    <row r="45" spans="1:15" ht="45" customHeight="1" x14ac:dyDescent="0.25">
      <c r="A45" s="109"/>
      <c r="B45" s="84"/>
      <c r="C45" s="83"/>
      <c r="D45" s="85"/>
      <c r="E45" s="83"/>
      <c r="F45" s="83"/>
      <c r="G45" s="85"/>
      <c r="H45" s="85"/>
      <c r="I45" s="85"/>
      <c r="J45" s="84"/>
      <c r="K45" s="85"/>
      <c r="L45" s="85"/>
      <c r="M45" s="85"/>
      <c r="N45" s="83"/>
      <c r="O45" s="119"/>
    </row>
    <row r="46" spans="1:15" ht="45" customHeight="1" x14ac:dyDescent="0.25">
      <c r="A46" s="109"/>
      <c r="B46" s="84"/>
      <c r="C46" s="83"/>
      <c r="D46" s="85"/>
      <c r="E46" s="83"/>
      <c r="F46" s="83"/>
      <c r="G46" s="85"/>
      <c r="H46" s="85"/>
      <c r="I46" s="85"/>
      <c r="J46" s="84"/>
      <c r="K46" s="85"/>
      <c r="L46" s="85"/>
      <c r="M46" s="85"/>
      <c r="N46" s="83"/>
      <c r="O46" s="119"/>
    </row>
    <row r="47" spans="1:15" ht="48.4" customHeight="1" x14ac:dyDescent="0.25">
      <c r="A47" s="109"/>
      <c r="B47" s="84"/>
      <c r="C47" s="83"/>
      <c r="D47" s="85"/>
      <c r="E47" s="83"/>
      <c r="F47" s="83"/>
      <c r="G47" s="85"/>
      <c r="H47" s="85"/>
      <c r="I47" s="85"/>
      <c r="J47" s="84"/>
      <c r="K47" s="85"/>
      <c r="L47" s="85"/>
      <c r="M47" s="85"/>
      <c r="N47" s="83"/>
      <c r="O47" s="119"/>
    </row>
    <row r="48" spans="1:15" ht="48.4" customHeight="1" x14ac:dyDescent="0.25">
      <c r="A48" s="109"/>
      <c r="B48" s="84"/>
      <c r="C48" s="83"/>
      <c r="D48" s="85"/>
      <c r="E48" s="83"/>
      <c r="F48" s="83"/>
      <c r="G48" s="85"/>
      <c r="H48" s="85"/>
      <c r="I48" s="85"/>
      <c r="J48" s="84"/>
      <c r="K48" s="85"/>
      <c r="L48" s="85"/>
      <c r="M48" s="85"/>
      <c r="N48" s="83"/>
      <c r="O48" s="119"/>
    </row>
    <row r="49" spans="1:15" ht="48.4" customHeight="1" x14ac:dyDescent="0.25">
      <c r="A49" s="109"/>
      <c r="B49" s="84"/>
      <c r="C49" s="83"/>
      <c r="D49" s="85"/>
      <c r="E49" s="83"/>
      <c r="F49" s="83"/>
      <c r="G49" s="85"/>
      <c r="H49" s="85"/>
      <c r="I49" s="85"/>
      <c r="J49" s="84"/>
      <c r="K49" s="85"/>
      <c r="L49" s="85"/>
      <c r="M49" s="85"/>
      <c r="N49" s="83"/>
      <c r="O49" s="119"/>
    </row>
    <row r="50" spans="1:15" ht="48.4" customHeight="1" x14ac:dyDescent="0.25">
      <c r="A50" s="109"/>
      <c r="B50" s="84"/>
      <c r="C50" s="83"/>
      <c r="D50" s="85"/>
      <c r="E50" s="83"/>
      <c r="F50" s="83"/>
      <c r="G50" s="85"/>
      <c r="H50" s="85"/>
      <c r="I50" s="85"/>
      <c r="J50" s="84"/>
      <c r="K50" s="85"/>
      <c r="L50" s="85"/>
      <c r="M50" s="85"/>
      <c r="N50" s="83"/>
      <c r="O50" s="119"/>
    </row>
    <row r="51" spans="1:15" x14ac:dyDescent="0.25">
      <c r="A51" s="127"/>
      <c r="B51" s="84"/>
      <c r="C51" s="83"/>
      <c r="D51" s="85"/>
      <c r="E51" s="83"/>
      <c r="F51" s="83"/>
      <c r="G51" s="85"/>
      <c r="H51" s="85"/>
      <c r="I51" s="85"/>
      <c r="J51" s="84"/>
      <c r="K51" s="85"/>
      <c r="L51" s="85"/>
      <c r="M51" s="85"/>
      <c r="N51" s="83"/>
      <c r="O51" s="119"/>
    </row>
    <row r="52" spans="1:15" ht="97.9" customHeight="1" x14ac:dyDescent="0.25">
      <c r="A52" s="109"/>
      <c r="B52" s="84"/>
      <c r="C52" s="83"/>
      <c r="D52" s="85"/>
      <c r="E52" s="83"/>
      <c r="F52" s="83"/>
      <c r="G52" s="85"/>
      <c r="H52" s="85"/>
      <c r="I52" s="85"/>
      <c r="J52" s="84"/>
      <c r="K52" s="85"/>
      <c r="L52" s="85"/>
      <c r="M52" s="85"/>
      <c r="N52" s="83"/>
      <c r="O52" s="119"/>
    </row>
    <row r="53" spans="1:15" ht="46.9" customHeight="1" x14ac:dyDescent="0.25">
      <c r="A53" s="109"/>
      <c r="B53" s="84"/>
      <c r="C53" s="83"/>
      <c r="D53" s="85"/>
      <c r="E53" s="83"/>
      <c r="F53" s="83"/>
      <c r="G53" s="85"/>
      <c r="H53" s="85"/>
      <c r="I53" s="85"/>
      <c r="J53" s="84"/>
      <c r="K53" s="85"/>
      <c r="L53" s="85"/>
      <c r="M53" s="85"/>
      <c r="N53" s="83"/>
      <c r="O53" s="119"/>
    </row>
    <row r="54" spans="1:15" ht="46.9" customHeight="1" x14ac:dyDescent="0.25">
      <c r="A54" s="109"/>
      <c r="B54" s="84"/>
      <c r="C54" s="83"/>
      <c r="D54" s="85"/>
      <c r="E54" s="83"/>
      <c r="F54" s="83"/>
      <c r="G54" s="85"/>
      <c r="H54" s="85"/>
      <c r="I54" s="85"/>
      <c r="J54" s="84"/>
      <c r="K54" s="85"/>
      <c r="L54" s="85"/>
      <c r="M54" s="85"/>
      <c r="N54" s="83"/>
      <c r="O54" s="119"/>
    </row>
    <row r="55" spans="1:15" ht="46.9" customHeight="1" x14ac:dyDescent="0.25">
      <c r="A55" s="109"/>
      <c r="B55" s="84"/>
      <c r="C55" s="83"/>
      <c r="D55" s="85"/>
      <c r="E55" s="83"/>
      <c r="F55" s="83"/>
      <c r="G55" s="85"/>
      <c r="H55" s="85"/>
      <c r="I55" s="85"/>
      <c r="J55" s="84"/>
      <c r="K55" s="85"/>
      <c r="L55" s="85"/>
      <c r="M55" s="85"/>
      <c r="N55" s="83"/>
      <c r="O55" s="119"/>
    </row>
    <row r="56" spans="1:15" ht="67.150000000000006" customHeight="1" x14ac:dyDescent="0.25">
      <c r="A56" s="109"/>
      <c r="B56" s="84"/>
      <c r="C56" s="83"/>
      <c r="D56" s="85"/>
      <c r="E56" s="83"/>
      <c r="F56" s="83"/>
      <c r="G56" s="85"/>
      <c r="H56" s="85"/>
      <c r="I56" s="85"/>
      <c r="J56" s="84"/>
      <c r="K56" s="85"/>
      <c r="L56" s="85"/>
      <c r="M56" s="85"/>
      <c r="N56" s="83"/>
      <c r="O56" s="119"/>
    </row>
    <row r="57" spans="1:15" ht="67.150000000000006" customHeight="1" x14ac:dyDescent="0.25">
      <c r="A57" s="109"/>
      <c r="B57" s="84"/>
      <c r="C57" s="83"/>
      <c r="D57" s="85"/>
      <c r="E57" s="83"/>
      <c r="F57" s="83"/>
      <c r="G57" s="85"/>
      <c r="H57" s="85"/>
      <c r="I57" s="85"/>
      <c r="J57" s="84"/>
      <c r="K57" s="85"/>
      <c r="L57" s="85"/>
      <c r="M57" s="85"/>
      <c r="N57" s="83"/>
      <c r="O57" s="119"/>
    </row>
    <row r="58" spans="1:15" ht="67.150000000000006" customHeight="1" x14ac:dyDescent="0.25">
      <c r="A58" s="127"/>
      <c r="B58" s="84"/>
      <c r="C58" s="83"/>
      <c r="D58" s="85"/>
      <c r="E58" s="83"/>
      <c r="F58" s="83"/>
      <c r="G58" s="85"/>
      <c r="H58" s="85"/>
      <c r="I58" s="85"/>
      <c r="J58" s="84"/>
      <c r="K58" s="85"/>
      <c r="L58" s="85"/>
      <c r="M58" s="85"/>
      <c r="N58" s="83"/>
      <c r="O58" s="119"/>
    </row>
    <row r="59" spans="1:15" ht="67.150000000000006" customHeight="1" x14ac:dyDescent="0.25">
      <c r="A59" s="109"/>
      <c r="B59" s="84"/>
      <c r="C59" s="83"/>
      <c r="D59" s="85"/>
      <c r="E59" s="83"/>
      <c r="F59" s="83"/>
      <c r="G59" s="85"/>
      <c r="H59" s="85"/>
      <c r="I59" s="85"/>
      <c r="J59" s="84"/>
      <c r="K59" s="85"/>
      <c r="L59" s="85"/>
      <c r="M59" s="85"/>
      <c r="N59" s="83"/>
      <c r="O59" s="119"/>
    </row>
    <row r="60" spans="1:15" ht="67.150000000000006" customHeight="1" x14ac:dyDescent="0.25">
      <c r="A60" s="109"/>
      <c r="B60" s="84"/>
      <c r="C60" s="83"/>
      <c r="D60" s="85"/>
      <c r="E60" s="83"/>
      <c r="F60" s="83"/>
      <c r="G60" s="85"/>
      <c r="H60" s="85"/>
      <c r="I60" s="85"/>
      <c r="J60" s="84"/>
      <c r="K60" s="85"/>
      <c r="L60" s="85"/>
      <c r="M60" s="85"/>
      <c r="N60" s="83"/>
      <c r="O60" s="119"/>
    </row>
    <row r="61" spans="1:15" ht="59.65" customHeight="1" x14ac:dyDescent="0.25">
      <c r="A61" s="109"/>
      <c r="B61" s="84"/>
      <c r="C61" s="83"/>
      <c r="D61" s="85"/>
      <c r="E61" s="83"/>
      <c r="F61" s="83"/>
      <c r="G61" s="85"/>
      <c r="H61" s="85"/>
      <c r="I61" s="85"/>
      <c r="J61" s="84"/>
      <c r="K61" s="85"/>
      <c r="L61" s="85"/>
      <c r="M61" s="85"/>
      <c r="N61" s="83"/>
      <c r="O61" s="119"/>
    </row>
    <row r="62" spans="1:15" ht="59.65" customHeight="1" x14ac:dyDescent="0.25">
      <c r="A62" s="109"/>
      <c r="B62" s="84"/>
      <c r="C62" s="83"/>
      <c r="D62" s="85"/>
      <c r="E62" s="83"/>
      <c r="F62" s="83"/>
      <c r="G62" s="85"/>
      <c r="H62" s="85"/>
      <c r="I62" s="85"/>
      <c r="J62" s="84"/>
      <c r="K62" s="85"/>
      <c r="L62" s="85"/>
      <c r="M62" s="85"/>
      <c r="N62" s="83"/>
      <c r="O62" s="119"/>
    </row>
    <row r="63" spans="1:15" ht="113.65" customHeight="1" x14ac:dyDescent="0.25">
      <c r="A63" s="109"/>
      <c r="B63" s="84"/>
      <c r="C63" s="83"/>
      <c r="D63" s="85"/>
      <c r="E63" s="83"/>
      <c r="F63" s="83"/>
      <c r="G63" s="85"/>
      <c r="H63" s="85"/>
      <c r="I63" s="85"/>
      <c r="J63" s="84"/>
      <c r="K63" s="85"/>
      <c r="L63" s="85"/>
      <c r="M63" s="85"/>
      <c r="N63" s="83"/>
      <c r="O63" s="119"/>
    </row>
    <row r="64" spans="1:15" ht="59.65" customHeight="1" x14ac:dyDescent="0.25">
      <c r="A64" s="109"/>
      <c r="B64" s="84"/>
      <c r="C64" s="83"/>
      <c r="D64" s="85"/>
      <c r="E64" s="83"/>
      <c r="F64" s="83"/>
      <c r="G64" s="85"/>
      <c r="H64" s="85"/>
      <c r="I64" s="85"/>
      <c r="J64" s="84"/>
      <c r="K64" s="85"/>
      <c r="L64" s="85"/>
      <c r="M64" s="85"/>
      <c r="N64" s="83"/>
      <c r="O64" s="119"/>
    </row>
    <row r="65" spans="1:15" ht="59.65" customHeight="1" x14ac:dyDescent="0.25">
      <c r="A65" s="127"/>
      <c r="B65" s="84"/>
      <c r="C65" s="83"/>
      <c r="D65" s="85"/>
      <c r="E65" s="83"/>
      <c r="F65" s="83"/>
      <c r="G65" s="85"/>
      <c r="H65" s="85"/>
      <c r="I65" s="85"/>
      <c r="J65" s="84"/>
      <c r="K65" s="85"/>
      <c r="L65" s="85"/>
      <c r="M65" s="85"/>
      <c r="N65" s="83"/>
      <c r="O65" s="119"/>
    </row>
    <row r="66" spans="1:15" ht="59.65" customHeight="1" x14ac:dyDescent="0.25">
      <c r="A66" s="109"/>
      <c r="B66" s="84"/>
      <c r="C66" s="83"/>
      <c r="D66" s="85"/>
      <c r="E66" s="83"/>
      <c r="F66" s="83"/>
      <c r="G66" s="85"/>
      <c r="H66" s="85"/>
      <c r="I66" s="85"/>
      <c r="J66" s="84"/>
      <c r="K66" s="85"/>
      <c r="L66" s="85"/>
      <c r="M66" s="85"/>
      <c r="N66" s="83"/>
      <c r="O66" s="119"/>
    </row>
    <row r="67" spans="1:15" x14ac:dyDescent="0.25">
      <c r="A67" s="109"/>
      <c r="B67" s="84"/>
      <c r="C67" s="83"/>
      <c r="D67" s="85"/>
      <c r="E67" s="85"/>
      <c r="F67" s="83"/>
      <c r="G67" s="85"/>
      <c r="H67" s="85"/>
      <c r="I67" s="85"/>
      <c r="J67" s="84"/>
      <c r="K67" s="85"/>
      <c r="L67" s="85"/>
      <c r="M67" s="85"/>
      <c r="N67" s="83"/>
      <c r="O67" s="119"/>
    </row>
    <row r="68" spans="1:15" ht="78" customHeight="1" x14ac:dyDescent="0.25">
      <c r="A68" s="109"/>
      <c r="B68" s="84"/>
      <c r="C68" s="83"/>
      <c r="D68" s="85"/>
      <c r="E68" s="85"/>
      <c r="F68" s="83"/>
      <c r="G68" s="85"/>
      <c r="H68" s="85"/>
      <c r="I68" s="85"/>
      <c r="J68" s="84"/>
      <c r="K68" s="85"/>
      <c r="L68" s="85"/>
      <c r="M68" s="85"/>
      <c r="N68" s="83"/>
      <c r="O68" s="111"/>
    </row>
    <row r="69" spans="1:15" x14ac:dyDescent="0.25">
      <c r="A69" s="109"/>
      <c r="B69" s="84"/>
      <c r="C69" s="83"/>
      <c r="D69" s="85"/>
      <c r="E69" s="85"/>
      <c r="F69" s="83"/>
      <c r="G69" s="85"/>
      <c r="H69" s="85"/>
      <c r="I69" s="85"/>
      <c r="J69" s="84"/>
      <c r="K69" s="85"/>
      <c r="L69" s="85"/>
      <c r="M69" s="85"/>
      <c r="N69" s="83"/>
      <c r="O69" s="119"/>
    </row>
    <row r="70" spans="1:15" x14ac:dyDescent="0.25">
      <c r="A70" s="109"/>
      <c r="B70" s="84"/>
      <c r="C70" s="83"/>
      <c r="D70" s="85"/>
      <c r="E70" s="85"/>
      <c r="F70" s="83"/>
      <c r="G70" s="85"/>
      <c r="H70" s="85"/>
      <c r="I70" s="85"/>
      <c r="J70" s="84"/>
      <c r="K70" s="85"/>
      <c r="L70" s="85"/>
      <c r="M70" s="85"/>
      <c r="N70" s="83"/>
      <c r="O70" s="119"/>
    </row>
    <row r="71" spans="1:15" x14ac:dyDescent="0.25">
      <c r="A71" s="109"/>
      <c r="B71" s="84"/>
      <c r="C71" s="83"/>
      <c r="D71" s="85"/>
      <c r="E71" s="83"/>
      <c r="F71" s="83"/>
      <c r="G71" s="85"/>
      <c r="H71" s="85"/>
      <c r="I71" s="85"/>
      <c r="J71" s="84"/>
      <c r="K71" s="85"/>
      <c r="L71" s="85"/>
      <c r="M71" s="85"/>
      <c r="N71" s="83"/>
      <c r="O71" s="119"/>
    </row>
    <row r="72" spans="1:15" x14ac:dyDescent="0.25">
      <c r="A72" s="109">
        <v>60</v>
      </c>
      <c r="B72" s="84"/>
      <c r="C72" s="83"/>
      <c r="D72" s="83"/>
      <c r="E72" s="85"/>
      <c r="F72" s="85"/>
      <c r="G72" s="85"/>
      <c r="H72" s="85"/>
      <c r="I72" s="85"/>
      <c r="J72" s="84"/>
      <c r="K72" s="85"/>
      <c r="L72" s="85"/>
      <c r="M72" s="85"/>
      <c r="N72" s="83"/>
      <c r="O72" s="119"/>
    </row>
    <row r="73" spans="1:15" x14ac:dyDescent="0.25">
      <c r="A73" s="109">
        <v>61</v>
      </c>
      <c r="B73" s="84"/>
      <c r="C73" s="83"/>
      <c r="D73" s="83"/>
      <c r="E73" s="85"/>
      <c r="F73" s="85"/>
      <c r="G73" s="85"/>
      <c r="H73" s="85"/>
      <c r="I73" s="85"/>
      <c r="J73" s="84"/>
      <c r="K73" s="85"/>
      <c r="L73" s="85"/>
      <c r="M73" s="85"/>
      <c r="N73" s="83"/>
      <c r="O73" s="119"/>
    </row>
    <row r="74" spans="1:15" x14ac:dyDescent="0.25">
      <c r="A74" s="109">
        <v>62</v>
      </c>
      <c r="B74" s="84"/>
      <c r="C74" s="83"/>
      <c r="D74" s="83"/>
      <c r="E74" s="85"/>
      <c r="F74" s="85"/>
      <c r="G74" s="85"/>
      <c r="H74" s="85"/>
      <c r="I74" s="85"/>
      <c r="J74" s="84"/>
      <c r="K74" s="85"/>
      <c r="L74" s="85"/>
      <c r="M74" s="85"/>
      <c r="N74" s="83"/>
      <c r="O74" s="119"/>
    </row>
    <row r="75" spans="1:15" x14ac:dyDescent="0.25">
      <c r="A75" s="109">
        <v>63</v>
      </c>
      <c r="B75" s="84"/>
      <c r="C75" s="83"/>
      <c r="D75" s="83"/>
      <c r="E75" s="85"/>
      <c r="F75" s="85"/>
      <c r="G75" s="85"/>
      <c r="H75" s="85"/>
      <c r="I75" s="85"/>
      <c r="J75" s="84"/>
      <c r="K75" s="85"/>
      <c r="L75" s="85"/>
      <c r="M75" s="85"/>
      <c r="N75" s="83"/>
      <c r="O75" s="119"/>
    </row>
    <row r="76" spans="1:15" x14ac:dyDescent="0.25">
      <c r="A76" s="109">
        <v>64</v>
      </c>
      <c r="B76" s="84"/>
      <c r="C76" s="83"/>
      <c r="D76" s="83"/>
      <c r="E76" s="85"/>
      <c r="F76" s="85"/>
      <c r="G76" s="85"/>
      <c r="H76" s="85"/>
      <c r="I76" s="85"/>
      <c r="J76" s="84"/>
      <c r="K76" s="85"/>
      <c r="L76" s="85"/>
      <c r="M76" s="85"/>
      <c r="N76" s="83"/>
      <c r="O76" s="119"/>
    </row>
    <row r="77" spans="1:15" x14ac:dyDescent="0.25">
      <c r="A77" s="109">
        <v>65</v>
      </c>
      <c r="B77" s="84"/>
      <c r="C77" s="83"/>
      <c r="D77" s="83"/>
      <c r="E77" s="85"/>
      <c r="F77" s="85"/>
      <c r="G77" s="85"/>
      <c r="H77" s="85"/>
      <c r="I77" s="85"/>
      <c r="J77" s="84"/>
      <c r="K77" s="85"/>
      <c r="L77" s="85"/>
      <c r="M77" s="85"/>
      <c r="N77" s="83"/>
      <c r="O77" s="119"/>
    </row>
    <row r="78" spans="1:15" x14ac:dyDescent="0.25">
      <c r="A78" s="109">
        <v>66</v>
      </c>
      <c r="B78" s="84"/>
      <c r="C78" s="83"/>
      <c r="D78" s="83"/>
      <c r="E78" s="85"/>
      <c r="F78" s="85"/>
      <c r="G78" s="85"/>
      <c r="H78" s="85"/>
      <c r="I78" s="85"/>
      <c r="J78" s="84"/>
      <c r="K78" s="85"/>
      <c r="L78" s="85"/>
      <c r="M78" s="85"/>
      <c r="N78" s="83"/>
      <c r="O78" s="119"/>
    </row>
    <row r="79" spans="1:15" x14ac:dyDescent="0.25">
      <c r="A79" s="109">
        <v>67</v>
      </c>
      <c r="B79" s="84"/>
      <c r="C79" s="83"/>
      <c r="D79" s="83"/>
      <c r="E79" s="85"/>
      <c r="F79" s="85"/>
      <c r="G79" s="85"/>
      <c r="H79" s="85"/>
      <c r="I79" s="85"/>
      <c r="J79" s="84"/>
      <c r="K79" s="85"/>
      <c r="L79" s="85"/>
      <c r="M79" s="85"/>
      <c r="N79" s="83"/>
      <c r="O79" s="119"/>
    </row>
    <row r="80" spans="1:15" x14ac:dyDescent="0.25">
      <c r="A80" s="109">
        <v>68</v>
      </c>
      <c r="B80" s="84"/>
      <c r="C80" s="83"/>
      <c r="D80" s="83"/>
      <c r="E80" s="85"/>
      <c r="F80" s="85"/>
      <c r="G80" s="85"/>
      <c r="H80" s="85"/>
      <c r="I80" s="85"/>
      <c r="J80" s="84"/>
      <c r="K80" s="85"/>
      <c r="L80" s="85"/>
      <c r="M80" s="85"/>
      <c r="N80" s="83"/>
      <c r="O80" s="119"/>
    </row>
    <row r="81" spans="1:15" x14ac:dyDescent="0.25">
      <c r="A81" s="109">
        <v>69</v>
      </c>
      <c r="B81" s="84"/>
      <c r="C81" s="83"/>
      <c r="D81" s="83"/>
      <c r="E81" s="85"/>
      <c r="F81" s="85"/>
      <c r="G81" s="85"/>
      <c r="H81" s="85"/>
      <c r="I81" s="85"/>
      <c r="J81" s="84"/>
      <c r="K81" s="85"/>
      <c r="L81" s="85"/>
      <c r="M81" s="85"/>
      <c r="N81" s="83"/>
      <c r="O81" s="119"/>
    </row>
    <row r="82" spans="1:15" x14ac:dyDescent="0.25">
      <c r="A82" s="109">
        <v>70</v>
      </c>
      <c r="B82" s="84"/>
      <c r="C82" s="83"/>
      <c r="D82" s="83"/>
      <c r="E82" s="85"/>
      <c r="F82" s="85"/>
      <c r="G82" s="85"/>
      <c r="H82" s="85"/>
      <c r="I82" s="85"/>
      <c r="J82" s="84"/>
      <c r="K82" s="85"/>
      <c r="L82" s="85"/>
      <c r="M82" s="85"/>
      <c r="N82" s="83"/>
      <c r="O82" s="119"/>
    </row>
    <row r="83" spans="1:15" x14ac:dyDescent="0.25">
      <c r="A83" s="109">
        <v>71</v>
      </c>
      <c r="B83" s="84"/>
      <c r="C83" s="83"/>
      <c r="D83" s="83"/>
      <c r="E83" s="85"/>
      <c r="F83" s="85"/>
      <c r="G83" s="85"/>
      <c r="H83" s="85"/>
      <c r="I83" s="85"/>
      <c r="J83" s="84"/>
      <c r="K83" s="85"/>
      <c r="L83" s="85"/>
      <c r="M83" s="85"/>
      <c r="N83" s="83"/>
      <c r="O83" s="119"/>
    </row>
    <row r="84" spans="1:15" x14ac:dyDescent="0.25">
      <c r="A84" s="109">
        <v>72</v>
      </c>
      <c r="B84" s="84"/>
      <c r="C84" s="83"/>
      <c r="D84" s="83"/>
      <c r="E84" s="85"/>
      <c r="F84" s="85"/>
      <c r="G84" s="85"/>
      <c r="H84" s="85"/>
      <c r="I84" s="85"/>
      <c r="J84" s="84"/>
      <c r="K84" s="85"/>
      <c r="L84" s="85"/>
      <c r="M84" s="85"/>
      <c r="N84" s="83"/>
      <c r="O84" s="119"/>
    </row>
    <row r="85" spans="1:15" x14ac:dyDescent="0.25">
      <c r="A85" s="109">
        <v>73</v>
      </c>
      <c r="B85" s="84"/>
      <c r="C85" s="83"/>
      <c r="D85" s="83"/>
      <c r="E85" s="85"/>
      <c r="F85" s="85"/>
      <c r="G85" s="85"/>
      <c r="H85" s="85"/>
      <c r="I85" s="85"/>
      <c r="J85" s="84"/>
      <c r="K85" s="85"/>
      <c r="L85" s="85"/>
      <c r="M85" s="85"/>
      <c r="N85" s="83"/>
      <c r="O85" s="119"/>
    </row>
    <row r="86" spans="1:15" x14ac:dyDescent="0.25">
      <c r="A86" s="109">
        <v>74</v>
      </c>
      <c r="B86" s="84"/>
      <c r="C86" s="83"/>
      <c r="D86" s="83"/>
      <c r="E86" s="85"/>
      <c r="F86" s="85"/>
      <c r="G86" s="85"/>
      <c r="H86" s="85"/>
      <c r="I86" s="85"/>
      <c r="J86" s="84"/>
      <c r="K86" s="85"/>
      <c r="L86" s="85"/>
      <c r="M86" s="85"/>
      <c r="N86" s="83"/>
      <c r="O86" s="119"/>
    </row>
    <row r="87" spans="1:15" x14ac:dyDescent="0.25">
      <c r="A87" s="109">
        <v>75</v>
      </c>
      <c r="B87" s="84"/>
      <c r="C87" s="83"/>
      <c r="D87" s="83"/>
      <c r="E87" s="85"/>
      <c r="F87" s="85"/>
      <c r="G87" s="85"/>
      <c r="H87" s="85"/>
      <c r="I87" s="85"/>
      <c r="J87" s="84"/>
      <c r="K87" s="85"/>
      <c r="L87" s="85"/>
      <c r="M87" s="85"/>
      <c r="N87" s="83"/>
      <c r="O87" s="119"/>
    </row>
    <row r="88" spans="1:15" x14ac:dyDescent="0.25">
      <c r="A88" s="109">
        <v>76</v>
      </c>
      <c r="B88" s="84"/>
      <c r="C88" s="83"/>
      <c r="D88" s="83"/>
      <c r="E88" s="85"/>
      <c r="F88" s="85"/>
      <c r="G88" s="85"/>
      <c r="H88" s="85"/>
      <c r="I88" s="85"/>
      <c r="J88" s="84"/>
      <c r="K88" s="85"/>
      <c r="L88" s="85"/>
      <c r="M88" s="85"/>
      <c r="N88" s="83"/>
      <c r="O88" s="119"/>
    </row>
    <row r="89" spans="1:15" x14ac:dyDescent="0.25">
      <c r="A89" s="109">
        <v>77</v>
      </c>
      <c r="B89" s="83"/>
      <c r="C89" s="83"/>
      <c r="D89" s="83"/>
      <c r="E89" s="85"/>
      <c r="F89" s="85"/>
      <c r="G89" s="85"/>
      <c r="H89" s="85"/>
      <c r="I89" s="85"/>
      <c r="J89" s="83"/>
      <c r="K89" s="83"/>
      <c r="L89" s="85"/>
      <c r="M89" s="85"/>
      <c r="N89" s="83"/>
      <c r="O89" s="119"/>
    </row>
    <row r="90" spans="1:15" ht="15" thickBot="1" x14ac:dyDescent="0.3">
      <c r="A90" s="109">
        <v>78</v>
      </c>
      <c r="B90" s="128"/>
      <c r="C90" s="128"/>
      <c r="D90" s="128"/>
      <c r="E90" s="115"/>
      <c r="F90" s="115"/>
      <c r="G90" s="115"/>
      <c r="H90" s="115"/>
      <c r="I90" s="115"/>
      <c r="J90" s="128"/>
      <c r="K90" s="128"/>
      <c r="L90" s="115"/>
      <c r="M90" s="115"/>
      <c r="N90" s="128"/>
      <c r="O90" s="129"/>
    </row>
    <row r="91" spans="1:15" x14ac:dyDescent="0.25">
      <c r="B91" s="24"/>
      <c r="J91" s="24"/>
    </row>
    <row r="92" spans="1:15" x14ac:dyDescent="0.25">
      <c r="B92" s="24"/>
      <c r="J92" s="24"/>
    </row>
    <row r="93" spans="1:15" x14ac:dyDescent="0.25">
      <c r="B93" s="24"/>
      <c r="J93" s="24"/>
    </row>
    <row r="94" spans="1:15" x14ac:dyDescent="0.25">
      <c r="B94" s="24"/>
      <c r="J94" s="24"/>
    </row>
    <row r="95" spans="1:15" x14ac:dyDescent="0.25">
      <c r="B95" s="24"/>
      <c r="J95" s="24"/>
    </row>
    <row r="96" spans="1:15" x14ac:dyDescent="0.25">
      <c r="B96" s="24"/>
      <c r="J96" s="24"/>
    </row>
    <row r="97" spans="2:10" x14ac:dyDescent="0.25">
      <c r="B97" s="24"/>
      <c r="J97" s="24"/>
    </row>
    <row r="98" spans="2:10" x14ac:dyDescent="0.25">
      <c r="B98" s="24"/>
      <c r="J98" s="24"/>
    </row>
    <row r="99" spans="2:10" x14ac:dyDescent="0.25">
      <c r="B99" s="24"/>
      <c r="J99" s="24"/>
    </row>
    <row r="100" spans="2:10" x14ac:dyDescent="0.25">
      <c r="B100" s="24"/>
      <c r="J100" s="24"/>
    </row>
    <row r="101" spans="2:10" x14ac:dyDescent="0.25">
      <c r="B101" s="24"/>
      <c r="J101" s="24"/>
    </row>
    <row r="102" spans="2:10" x14ac:dyDescent="0.25">
      <c r="B102" s="24"/>
      <c r="J102" s="24"/>
    </row>
    <row r="103" spans="2:10" x14ac:dyDescent="0.25">
      <c r="B103" s="24"/>
      <c r="J103" s="24"/>
    </row>
    <row r="104" spans="2:10" x14ac:dyDescent="0.25">
      <c r="B104" s="24"/>
      <c r="J104" s="24"/>
    </row>
    <row r="105" spans="2:10" x14ac:dyDescent="0.25">
      <c r="B105" s="24"/>
      <c r="J105" s="24"/>
    </row>
    <row r="106" spans="2:10" x14ac:dyDescent="0.25">
      <c r="B106" s="24"/>
      <c r="J106" s="24"/>
    </row>
    <row r="107" spans="2:10" x14ac:dyDescent="0.25">
      <c r="B107" s="24"/>
      <c r="J107" s="24"/>
    </row>
    <row r="108" spans="2:10" x14ac:dyDescent="0.25">
      <c r="B108" s="24"/>
      <c r="J108" s="24"/>
    </row>
    <row r="109" spans="2:10" x14ac:dyDescent="0.25">
      <c r="B109" s="24"/>
      <c r="J109" s="24"/>
    </row>
    <row r="110" spans="2:10" x14ac:dyDescent="0.25">
      <c r="B110" s="24"/>
      <c r="J110" s="24"/>
    </row>
    <row r="111" spans="2:10" x14ac:dyDescent="0.25">
      <c r="B111" s="24"/>
      <c r="J111" s="24"/>
    </row>
    <row r="112" spans="2:10" x14ac:dyDescent="0.25">
      <c r="B112" s="24"/>
      <c r="J112" s="24"/>
    </row>
    <row r="113" spans="2:10" x14ac:dyDescent="0.25">
      <c r="B113" s="24"/>
      <c r="J113" s="24"/>
    </row>
    <row r="114" spans="2:10" x14ac:dyDescent="0.25">
      <c r="B114" s="24"/>
      <c r="J114" s="24"/>
    </row>
    <row r="115" spans="2:10" x14ac:dyDescent="0.25">
      <c r="B115" s="24"/>
      <c r="J115" s="24"/>
    </row>
    <row r="116" spans="2:10" x14ac:dyDescent="0.25">
      <c r="B116" s="24"/>
      <c r="J116" s="24"/>
    </row>
    <row r="117" spans="2:10" x14ac:dyDescent="0.25">
      <c r="B117" s="24"/>
      <c r="J117" s="24"/>
    </row>
    <row r="118" spans="2:10" x14ac:dyDescent="0.25">
      <c r="B118" s="24"/>
      <c r="J118" s="24"/>
    </row>
    <row r="119" spans="2:10" x14ac:dyDescent="0.25">
      <c r="B119" s="24"/>
      <c r="J119" s="24"/>
    </row>
    <row r="120" spans="2:10" x14ac:dyDescent="0.25">
      <c r="B120" s="24"/>
      <c r="J120" s="24"/>
    </row>
    <row r="121" spans="2:10" x14ac:dyDescent="0.25">
      <c r="B121" s="24"/>
      <c r="J121" s="24"/>
    </row>
    <row r="122" spans="2:10" x14ac:dyDescent="0.25">
      <c r="B122" s="24"/>
      <c r="J122" s="24"/>
    </row>
    <row r="123" spans="2:10" x14ac:dyDescent="0.25">
      <c r="B123" s="24"/>
      <c r="J123" s="24"/>
    </row>
    <row r="124" spans="2:10" x14ac:dyDescent="0.25">
      <c r="B124" s="24"/>
      <c r="J124" s="24"/>
    </row>
    <row r="125" spans="2:10" x14ac:dyDescent="0.25">
      <c r="B125" s="24"/>
      <c r="J125" s="24"/>
    </row>
    <row r="126" spans="2:10" x14ac:dyDescent="0.25">
      <c r="B126" s="24"/>
      <c r="J126" s="24"/>
    </row>
    <row r="127" spans="2:10" x14ac:dyDescent="0.25">
      <c r="B127" s="24"/>
      <c r="J127" s="24"/>
    </row>
    <row r="128" spans="2:10" x14ac:dyDescent="0.25">
      <c r="B128" s="24"/>
      <c r="J128" s="24"/>
    </row>
    <row r="129" spans="2:10" x14ac:dyDescent="0.25">
      <c r="B129" s="24"/>
      <c r="J129" s="24"/>
    </row>
    <row r="130" spans="2:10" x14ac:dyDescent="0.25">
      <c r="B130" s="24"/>
      <c r="J130" s="24"/>
    </row>
    <row r="131" spans="2:10" x14ac:dyDescent="0.25">
      <c r="B131" s="24"/>
      <c r="J131" s="24"/>
    </row>
    <row r="132" spans="2:10" x14ac:dyDescent="0.25">
      <c r="B132" s="24"/>
      <c r="J132" s="24"/>
    </row>
    <row r="133" spans="2:10" x14ac:dyDescent="0.25">
      <c r="B133" s="24"/>
      <c r="J133" s="24"/>
    </row>
    <row r="134" spans="2:10" x14ac:dyDescent="0.25">
      <c r="B134" s="24"/>
      <c r="J134" s="24"/>
    </row>
    <row r="135" spans="2:10" x14ac:dyDescent="0.25">
      <c r="B135" s="24"/>
      <c r="J135" s="24"/>
    </row>
    <row r="136" spans="2:10" x14ac:dyDescent="0.25">
      <c r="B136" s="24"/>
      <c r="J136" s="24"/>
    </row>
    <row r="137" spans="2:10" x14ac:dyDescent="0.25">
      <c r="B137" s="24"/>
      <c r="J137" s="24"/>
    </row>
    <row r="138" spans="2:10" x14ac:dyDescent="0.25">
      <c r="B138" s="24"/>
      <c r="J138" s="24"/>
    </row>
    <row r="139" spans="2:10" x14ac:dyDescent="0.25">
      <c r="B139" s="24"/>
      <c r="J139" s="24"/>
    </row>
    <row r="140" spans="2:10" x14ac:dyDescent="0.25">
      <c r="B140" s="24"/>
      <c r="J140" s="24"/>
    </row>
    <row r="141" spans="2:10" x14ac:dyDescent="0.25">
      <c r="B141" s="24"/>
      <c r="J141" s="24"/>
    </row>
    <row r="142" spans="2:10" x14ac:dyDescent="0.25">
      <c r="B142" s="24"/>
      <c r="J142" s="24"/>
    </row>
    <row r="143" spans="2:10" x14ac:dyDescent="0.25">
      <c r="B143" s="24"/>
      <c r="J143" s="24"/>
    </row>
    <row r="144" spans="2:10" x14ac:dyDescent="0.25">
      <c r="B144" s="24"/>
      <c r="J144" s="24"/>
    </row>
    <row r="145" spans="2:10" x14ac:dyDescent="0.25">
      <c r="B145" s="24"/>
      <c r="J145" s="24"/>
    </row>
    <row r="146" spans="2:10" x14ac:dyDescent="0.25">
      <c r="B146" s="24"/>
      <c r="J146" s="24"/>
    </row>
    <row r="147" spans="2:10" x14ac:dyDescent="0.25">
      <c r="B147" s="24"/>
      <c r="J147" s="24"/>
    </row>
    <row r="148" spans="2:10" x14ac:dyDescent="0.25">
      <c r="B148" s="24"/>
      <c r="J148" s="24"/>
    </row>
    <row r="149" spans="2:10" x14ac:dyDescent="0.25">
      <c r="B149" s="24"/>
      <c r="J149" s="24"/>
    </row>
    <row r="150" spans="2:10" x14ac:dyDescent="0.25">
      <c r="B150" s="24"/>
      <c r="J150" s="24"/>
    </row>
    <row r="151" spans="2:10" x14ac:dyDescent="0.25">
      <c r="B151" s="24"/>
      <c r="J151" s="24"/>
    </row>
    <row r="152" spans="2:10" x14ac:dyDescent="0.25">
      <c r="B152" s="24"/>
      <c r="J152" s="24"/>
    </row>
    <row r="153" spans="2:10" x14ac:dyDescent="0.25">
      <c r="B153" s="24"/>
      <c r="J153" s="24"/>
    </row>
    <row r="154" spans="2:10" x14ac:dyDescent="0.25">
      <c r="B154" s="24"/>
      <c r="J154" s="24"/>
    </row>
    <row r="155" spans="2:10" x14ac:dyDescent="0.25">
      <c r="B155" s="24"/>
      <c r="J155" s="24"/>
    </row>
    <row r="156" spans="2:10" x14ac:dyDescent="0.25">
      <c r="B156" s="24"/>
      <c r="J156" s="24"/>
    </row>
    <row r="157" spans="2:10" x14ac:dyDescent="0.25">
      <c r="B157" s="24"/>
      <c r="J157" s="24"/>
    </row>
    <row r="158" spans="2:10" x14ac:dyDescent="0.25">
      <c r="B158" s="24"/>
      <c r="J158" s="24"/>
    </row>
    <row r="159" spans="2:10" x14ac:dyDescent="0.25">
      <c r="B159" s="24"/>
      <c r="J159" s="24"/>
    </row>
    <row r="160" spans="2:10" x14ac:dyDescent="0.25">
      <c r="B160" s="24"/>
      <c r="J160" s="24"/>
    </row>
    <row r="161" spans="2:10" x14ac:dyDescent="0.25">
      <c r="B161" s="24"/>
      <c r="J161" s="24"/>
    </row>
    <row r="162" spans="2:10" x14ac:dyDescent="0.25">
      <c r="B162" s="24"/>
      <c r="J162" s="24"/>
    </row>
    <row r="163" spans="2:10" x14ac:dyDescent="0.25">
      <c r="B163" s="24"/>
      <c r="J163" s="24"/>
    </row>
    <row r="164" spans="2:10" x14ac:dyDescent="0.25">
      <c r="B164" s="24"/>
      <c r="J164" s="24"/>
    </row>
    <row r="165" spans="2:10" x14ac:dyDescent="0.25">
      <c r="B165" s="24"/>
      <c r="J165" s="24"/>
    </row>
    <row r="166" spans="2:10" x14ac:dyDescent="0.25">
      <c r="B166" s="24"/>
      <c r="J166" s="24"/>
    </row>
    <row r="167" spans="2:10" x14ac:dyDescent="0.25">
      <c r="B167" s="24"/>
      <c r="J167" s="24"/>
    </row>
    <row r="168" spans="2:10" x14ac:dyDescent="0.25">
      <c r="B168" s="24"/>
      <c r="J168" s="24"/>
    </row>
    <row r="169" spans="2:10" x14ac:dyDescent="0.25">
      <c r="B169" s="24"/>
      <c r="J169" s="24"/>
    </row>
    <row r="170" spans="2:10" x14ac:dyDescent="0.25">
      <c r="B170" s="24"/>
      <c r="J170" s="24"/>
    </row>
    <row r="171" spans="2:10" x14ac:dyDescent="0.25">
      <c r="B171" s="24"/>
      <c r="J171" s="24"/>
    </row>
    <row r="172" spans="2:10" x14ac:dyDescent="0.25">
      <c r="B172" s="24"/>
      <c r="J172" s="24"/>
    </row>
    <row r="173" spans="2:10" x14ac:dyDescent="0.25">
      <c r="B173" s="24"/>
      <c r="J173" s="24"/>
    </row>
    <row r="174" spans="2:10" x14ac:dyDescent="0.25">
      <c r="B174" s="24"/>
      <c r="J174" s="24"/>
    </row>
    <row r="175" spans="2:10" x14ac:dyDescent="0.25">
      <c r="B175" s="24"/>
      <c r="J175" s="24"/>
    </row>
    <row r="176" spans="2:10" x14ac:dyDescent="0.25">
      <c r="B176" s="24"/>
      <c r="J176" s="24"/>
    </row>
    <row r="177" spans="2:10" x14ac:dyDescent="0.25">
      <c r="B177" s="24"/>
      <c r="J177" s="24"/>
    </row>
    <row r="178" spans="2:10" x14ac:dyDescent="0.25">
      <c r="B178" s="24"/>
      <c r="J178" s="24"/>
    </row>
    <row r="179" spans="2:10" x14ac:dyDescent="0.25">
      <c r="B179" s="24"/>
      <c r="J179" s="24"/>
    </row>
    <row r="180" spans="2:10" x14ac:dyDescent="0.25">
      <c r="B180" s="24"/>
      <c r="J180" s="24"/>
    </row>
    <row r="181" spans="2:10" x14ac:dyDescent="0.25">
      <c r="B181" s="24"/>
      <c r="J181" s="24"/>
    </row>
    <row r="182" spans="2:10" x14ac:dyDescent="0.25">
      <c r="B182" s="24"/>
      <c r="J182" s="24"/>
    </row>
    <row r="183" spans="2:10" x14ac:dyDescent="0.25">
      <c r="B183" s="24"/>
      <c r="J183" s="24"/>
    </row>
    <row r="184" spans="2:10" x14ac:dyDescent="0.25">
      <c r="B184" s="24"/>
      <c r="J184" s="24"/>
    </row>
    <row r="185" spans="2:10" x14ac:dyDescent="0.25">
      <c r="B185" s="24"/>
      <c r="J185" s="24"/>
    </row>
    <row r="186" spans="2:10" x14ac:dyDescent="0.25">
      <c r="B186" s="24"/>
      <c r="J186" s="24"/>
    </row>
    <row r="187" spans="2:10" x14ac:dyDescent="0.25">
      <c r="B187" s="24"/>
      <c r="J187" s="24"/>
    </row>
    <row r="188" spans="2:10" x14ac:dyDescent="0.25">
      <c r="B188" s="24"/>
      <c r="J188" s="24"/>
    </row>
    <row r="189" spans="2:10" x14ac:dyDescent="0.25">
      <c r="B189" s="24"/>
      <c r="J189" s="24"/>
    </row>
    <row r="190" spans="2:10" x14ac:dyDescent="0.25">
      <c r="B190" s="24"/>
      <c r="J190" s="24"/>
    </row>
    <row r="191" spans="2:10" x14ac:dyDescent="0.25">
      <c r="B191" s="24"/>
      <c r="J191" s="24"/>
    </row>
    <row r="192" spans="2:10" x14ac:dyDescent="0.25">
      <c r="B192" s="24"/>
      <c r="J192" s="24"/>
    </row>
    <row r="193" spans="2:10" x14ac:dyDescent="0.25">
      <c r="B193" s="24"/>
      <c r="J193" s="24"/>
    </row>
    <row r="194" spans="2:10" x14ac:dyDescent="0.25">
      <c r="B194" s="24"/>
      <c r="J194" s="24"/>
    </row>
    <row r="195" spans="2:10" x14ac:dyDescent="0.25">
      <c r="B195" s="24"/>
      <c r="J195" s="24"/>
    </row>
    <row r="196" spans="2:10" x14ac:dyDescent="0.25">
      <c r="B196" s="24"/>
      <c r="J196" s="24"/>
    </row>
    <row r="197" spans="2:10" x14ac:dyDescent="0.25">
      <c r="B197" s="24"/>
      <c r="J197" s="24"/>
    </row>
    <row r="198" spans="2:10" x14ac:dyDescent="0.25">
      <c r="B198" s="24"/>
      <c r="J198" s="24"/>
    </row>
    <row r="199" spans="2:10" x14ac:dyDescent="0.25">
      <c r="B199" s="24"/>
      <c r="J199" s="24"/>
    </row>
    <row r="200" spans="2:10" x14ac:dyDescent="0.25">
      <c r="B200" s="24"/>
      <c r="J200" s="24"/>
    </row>
    <row r="201" spans="2:10" x14ac:dyDescent="0.25">
      <c r="B201" s="24"/>
      <c r="J201" s="24"/>
    </row>
    <row r="202" spans="2:10" x14ac:dyDescent="0.25">
      <c r="B202" s="24"/>
      <c r="J202" s="24"/>
    </row>
    <row r="203" spans="2:10" x14ac:dyDescent="0.25">
      <c r="B203" s="24"/>
      <c r="J203" s="24"/>
    </row>
    <row r="204" spans="2:10" x14ac:dyDescent="0.25">
      <c r="B204" s="24"/>
      <c r="J204" s="24"/>
    </row>
    <row r="205" spans="2:10" x14ac:dyDescent="0.25">
      <c r="B205" s="24"/>
      <c r="J205" s="24"/>
    </row>
    <row r="206" spans="2:10" x14ac:dyDescent="0.25">
      <c r="B206" s="24"/>
      <c r="J206" s="24"/>
    </row>
    <row r="207" spans="2:10" x14ac:dyDescent="0.25">
      <c r="B207" s="24"/>
      <c r="J207" s="24"/>
    </row>
    <row r="208" spans="2:10" x14ac:dyDescent="0.25">
      <c r="B208" s="24"/>
      <c r="J208" s="24"/>
    </row>
    <row r="209" spans="2:10" x14ac:dyDescent="0.25">
      <c r="B209" s="24"/>
      <c r="J209" s="24"/>
    </row>
    <row r="210" spans="2:10" x14ac:dyDescent="0.25">
      <c r="B210" s="24"/>
      <c r="J210" s="24"/>
    </row>
    <row r="211" spans="2:10" x14ac:dyDescent="0.25">
      <c r="B211" s="24"/>
      <c r="J211" s="24"/>
    </row>
    <row r="212" spans="2:10" x14ac:dyDescent="0.25">
      <c r="B212" s="24"/>
      <c r="J212" s="24"/>
    </row>
    <row r="213" spans="2:10" x14ac:dyDescent="0.25">
      <c r="B213" s="24"/>
      <c r="J213" s="24"/>
    </row>
    <row r="214" spans="2:10" x14ac:dyDescent="0.25">
      <c r="B214" s="24"/>
      <c r="J214" s="24"/>
    </row>
    <row r="215" spans="2:10" x14ac:dyDescent="0.25">
      <c r="B215" s="24"/>
      <c r="J215" s="24"/>
    </row>
    <row r="216" spans="2:10" x14ac:dyDescent="0.25">
      <c r="B216" s="24"/>
      <c r="J216" s="24"/>
    </row>
    <row r="217" spans="2:10" x14ac:dyDescent="0.25">
      <c r="B217" s="24"/>
      <c r="J217" s="24"/>
    </row>
    <row r="218" spans="2:10" x14ac:dyDescent="0.25">
      <c r="B218" s="24"/>
      <c r="J218" s="24"/>
    </row>
    <row r="219" spans="2:10" x14ac:dyDescent="0.25">
      <c r="B219" s="24"/>
      <c r="J219" s="24"/>
    </row>
    <row r="220" spans="2:10" x14ac:dyDescent="0.25">
      <c r="B220" s="24"/>
      <c r="J220" s="24"/>
    </row>
    <row r="221" spans="2:10" x14ac:dyDescent="0.25">
      <c r="B221" s="24"/>
      <c r="J221" s="24"/>
    </row>
    <row r="222" spans="2:10" x14ac:dyDescent="0.25">
      <c r="B222" s="24"/>
      <c r="J222" s="24"/>
    </row>
    <row r="223" spans="2:10" x14ac:dyDescent="0.25">
      <c r="B223" s="24"/>
      <c r="J223" s="24"/>
    </row>
    <row r="224" spans="2:10" x14ac:dyDescent="0.25">
      <c r="B224" s="24"/>
      <c r="J224" s="24"/>
    </row>
    <row r="225" spans="2:10" x14ac:dyDescent="0.25">
      <c r="B225" s="24"/>
      <c r="J225" s="24"/>
    </row>
    <row r="226" spans="2:10" x14ac:dyDescent="0.25">
      <c r="B226" s="24"/>
      <c r="J226" s="24"/>
    </row>
    <row r="227" spans="2:10" x14ac:dyDescent="0.25">
      <c r="B227" s="24"/>
      <c r="J227" s="24"/>
    </row>
    <row r="228" spans="2:10" x14ac:dyDescent="0.25">
      <c r="B228" s="24"/>
      <c r="J228" s="24"/>
    </row>
    <row r="229" spans="2:10" x14ac:dyDescent="0.25">
      <c r="B229" s="24"/>
      <c r="J229" s="24"/>
    </row>
    <row r="230" spans="2:10" x14ac:dyDescent="0.25">
      <c r="B230" s="24"/>
      <c r="J230" s="24"/>
    </row>
    <row r="231" spans="2:10" x14ac:dyDescent="0.25">
      <c r="B231" s="24"/>
      <c r="J231" s="24"/>
    </row>
    <row r="232" spans="2:10" x14ac:dyDescent="0.25">
      <c r="B232" s="24"/>
      <c r="J232" s="24"/>
    </row>
    <row r="233" spans="2:10" x14ac:dyDescent="0.25">
      <c r="B233" s="24"/>
      <c r="J233" s="24"/>
    </row>
    <row r="234" spans="2:10" x14ac:dyDescent="0.25">
      <c r="B234" s="24"/>
      <c r="J234" s="24"/>
    </row>
    <row r="235" spans="2:10" x14ac:dyDescent="0.25">
      <c r="B235" s="24"/>
      <c r="J235" s="24"/>
    </row>
    <row r="236" spans="2:10" x14ac:dyDescent="0.25">
      <c r="B236" s="24"/>
      <c r="J236" s="24"/>
    </row>
    <row r="237" spans="2:10" x14ac:dyDescent="0.25">
      <c r="B237" s="24"/>
      <c r="J237" s="24"/>
    </row>
    <row r="238" spans="2:10" x14ac:dyDescent="0.25">
      <c r="B238" s="24"/>
      <c r="J238" s="24"/>
    </row>
    <row r="239" spans="2:10" x14ac:dyDescent="0.25">
      <c r="B239" s="24"/>
      <c r="J239" s="24"/>
    </row>
    <row r="240" spans="2:10" x14ac:dyDescent="0.25">
      <c r="B240" s="24"/>
      <c r="J240" s="24"/>
    </row>
    <row r="241" spans="2:10" x14ac:dyDescent="0.25">
      <c r="B241" s="24"/>
      <c r="J241" s="24"/>
    </row>
    <row r="242" spans="2:10" x14ac:dyDescent="0.25">
      <c r="B242" s="24"/>
      <c r="J242" s="24"/>
    </row>
    <row r="243" spans="2:10" x14ac:dyDescent="0.25">
      <c r="B243" s="24"/>
      <c r="J243" s="24"/>
    </row>
    <row r="244" spans="2:10" x14ac:dyDescent="0.25">
      <c r="B244" s="24"/>
      <c r="J244" s="24"/>
    </row>
    <row r="245" spans="2:10" x14ac:dyDescent="0.25">
      <c r="B245" s="24"/>
      <c r="J245" s="24"/>
    </row>
    <row r="246" spans="2:10" x14ac:dyDescent="0.25">
      <c r="B246" s="24"/>
      <c r="J246" s="24"/>
    </row>
    <row r="247" spans="2:10" x14ac:dyDescent="0.25">
      <c r="B247" s="24"/>
      <c r="J247" s="24"/>
    </row>
    <row r="248" spans="2:10" x14ac:dyDescent="0.25">
      <c r="B248" s="24"/>
      <c r="J248" s="24"/>
    </row>
    <row r="249" spans="2:10" x14ac:dyDescent="0.25">
      <c r="B249" s="24"/>
      <c r="J249" s="24"/>
    </row>
    <row r="250" spans="2:10" x14ac:dyDescent="0.25">
      <c r="B250" s="24"/>
      <c r="J250" s="24"/>
    </row>
    <row r="251" spans="2:10" x14ac:dyDescent="0.25">
      <c r="B251" s="24"/>
      <c r="J251" s="24"/>
    </row>
    <row r="252" spans="2:10" x14ac:dyDescent="0.25">
      <c r="B252" s="24"/>
      <c r="J252" s="24"/>
    </row>
    <row r="253" spans="2:10" x14ac:dyDescent="0.25">
      <c r="B253" s="24"/>
      <c r="J253" s="24"/>
    </row>
    <row r="254" spans="2:10" x14ac:dyDescent="0.25">
      <c r="B254" s="24"/>
      <c r="J254" s="24"/>
    </row>
    <row r="255" spans="2:10" x14ac:dyDescent="0.25">
      <c r="B255" s="24"/>
      <c r="J255" s="24"/>
    </row>
    <row r="256" spans="2:10" x14ac:dyDescent="0.25">
      <c r="B256" s="24"/>
      <c r="J256" s="24"/>
    </row>
    <row r="257" spans="2:10" x14ac:dyDescent="0.25">
      <c r="B257" s="24"/>
      <c r="J257" s="24"/>
    </row>
    <row r="258" spans="2:10" x14ac:dyDescent="0.25">
      <c r="B258" s="24"/>
      <c r="J258" s="24"/>
    </row>
    <row r="259" spans="2:10" x14ac:dyDescent="0.25">
      <c r="B259" s="24"/>
      <c r="J259" s="24"/>
    </row>
    <row r="260" spans="2:10" x14ac:dyDescent="0.25">
      <c r="B260" s="24"/>
      <c r="J260" s="24"/>
    </row>
    <row r="261" spans="2:10" x14ac:dyDescent="0.25">
      <c r="B261" s="24"/>
      <c r="J261" s="24"/>
    </row>
    <row r="262" spans="2:10" x14ac:dyDescent="0.25">
      <c r="B262" s="24"/>
      <c r="J262" s="24"/>
    </row>
    <row r="263" spans="2:10" x14ac:dyDescent="0.25">
      <c r="B263" s="24"/>
      <c r="J263" s="24"/>
    </row>
    <row r="264" spans="2:10" x14ac:dyDescent="0.25">
      <c r="B264" s="24"/>
      <c r="J264" s="24"/>
    </row>
    <row r="265" spans="2:10" x14ac:dyDescent="0.25">
      <c r="B265" s="24"/>
      <c r="J265" s="24"/>
    </row>
    <row r="266" spans="2:10" x14ac:dyDescent="0.25">
      <c r="B266" s="24"/>
      <c r="J266" s="24"/>
    </row>
    <row r="267" spans="2:10" x14ac:dyDescent="0.25">
      <c r="B267" s="24"/>
      <c r="J267" s="24"/>
    </row>
    <row r="268" spans="2:10" x14ac:dyDescent="0.25">
      <c r="B268" s="24"/>
      <c r="J268" s="24"/>
    </row>
    <row r="269" spans="2:10" x14ac:dyDescent="0.25">
      <c r="B269" s="24"/>
      <c r="J269" s="24"/>
    </row>
    <row r="270" spans="2:10" x14ac:dyDescent="0.25">
      <c r="B270" s="24"/>
      <c r="J270" s="24"/>
    </row>
    <row r="271" spans="2:10" x14ac:dyDescent="0.25">
      <c r="B271" s="24"/>
      <c r="J271" s="24"/>
    </row>
    <row r="272" spans="2:10" x14ac:dyDescent="0.25">
      <c r="B272" s="24"/>
      <c r="J272" s="24"/>
    </row>
    <row r="273" spans="2:10" x14ac:dyDescent="0.25">
      <c r="B273" s="24"/>
      <c r="J273" s="24"/>
    </row>
    <row r="274" spans="2:10" x14ac:dyDescent="0.25">
      <c r="B274" s="24"/>
      <c r="J274" s="24"/>
    </row>
    <row r="275" spans="2:10" x14ac:dyDescent="0.25">
      <c r="B275" s="24"/>
      <c r="J275" s="24"/>
    </row>
    <row r="276" spans="2:10" x14ac:dyDescent="0.25">
      <c r="B276" s="24"/>
      <c r="J276" s="24"/>
    </row>
    <row r="277" spans="2:10" x14ac:dyDescent="0.25">
      <c r="B277" s="24"/>
      <c r="J277" s="24"/>
    </row>
    <row r="278" spans="2:10" x14ac:dyDescent="0.25">
      <c r="B278" s="24"/>
      <c r="J278" s="24"/>
    </row>
    <row r="279" spans="2:10" x14ac:dyDescent="0.25">
      <c r="B279" s="24"/>
      <c r="J279" s="24"/>
    </row>
    <row r="280" spans="2:10" x14ac:dyDescent="0.25">
      <c r="B280" s="24"/>
      <c r="J280" s="24"/>
    </row>
    <row r="281" spans="2:10" x14ac:dyDescent="0.25">
      <c r="B281" s="24"/>
      <c r="J281" s="24"/>
    </row>
    <row r="282" spans="2:10" x14ac:dyDescent="0.25">
      <c r="B282" s="24"/>
      <c r="J282" s="24"/>
    </row>
    <row r="283" spans="2:10" x14ac:dyDescent="0.25">
      <c r="B283" s="24"/>
      <c r="J283" s="24"/>
    </row>
    <row r="284" spans="2:10" x14ac:dyDescent="0.25">
      <c r="B284" s="24"/>
      <c r="J284" s="24"/>
    </row>
    <row r="285" spans="2:10" x14ac:dyDescent="0.25">
      <c r="B285" s="24"/>
      <c r="J285" s="24"/>
    </row>
    <row r="286" spans="2:10" x14ac:dyDescent="0.25">
      <c r="B286" s="24"/>
      <c r="J286" s="24"/>
    </row>
    <row r="287" spans="2:10" x14ac:dyDescent="0.25">
      <c r="B287" s="24"/>
      <c r="J287" s="24"/>
    </row>
    <row r="288" spans="2:10" x14ac:dyDescent="0.25">
      <c r="B288" s="24"/>
      <c r="J288" s="24"/>
    </row>
    <row r="289" spans="2:10" x14ac:dyDescent="0.25">
      <c r="B289" s="24"/>
      <c r="J289" s="24"/>
    </row>
    <row r="290" spans="2:10" x14ac:dyDescent="0.25">
      <c r="B290" s="24"/>
      <c r="J290" s="24"/>
    </row>
    <row r="291" spans="2:10" x14ac:dyDescent="0.25">
      <c r="B291" s="24"/>
      <c r="J291" s="24"/>
    </row>
    <row r="292" spans="2:10" x14ac:dyDescent="0.25">
      <c r="B292" s="24"/>
      <c r="J292" s="24"/>
    </row>
    <row r="293" spans="2:10" x14ac:dyDescent="0.25">
      <c r="B293" s="24"/>
      <c r="J293" s="24"/>
    </row>
    <row r="294" spans="2:10" x14ac:dyDescent="0.25">
      <c r="B294" s="24"/>
      <c r="J294" s="24"/>
    </row>
    <row r="295" spans="2:10" x14ac:dyDescent="0.25">
      <c r="B295" s="24"/>
      <c r="J295" s="24"/>
    </row>
    <row r="296" spans="2:10" x14ac:dyDescent="0.25">
      <c r="B296" s="24"/>
      <c r="J296" s="24"/>
    </row>
    <row r="297" spans="2:10" x14ac:dyDescent="0.25">
      <c r="B297" s="24"/>
      <c r="J297" s="24"/>
    </row>
    <row r="298" spans="2:10" x14ac:dyDescent="0.25">
      <c r="B298" s="24"/>
      <c r="J298" s="24"/>
    </row>
    <row r="299" spans="2:10" x14ac:dyDescent="0.25">
      <c r="B299" s="24"/>
      <c r="J299" s="24"/>
    </row>
    <row r="300" spans="2:10" x14ac:dyDescent="0.25">
      <c r="B300" s="24"/>
      <c r="J300" s="24"/>
    </row>
    <row r="301" spans="2:10" x14ac:dyDescent="0.25">
      <c r="B301" s="24"/>
      <c r="J301" s="24"/>
    </row>
    <row r="302" spans="2:10" x14ac:dyDescent="0.25">
      <c r="B302" s="24"/>
      <c r="J302" s="24"/>
    </row>
    <row r="303" spans="2:10" x14ac:dyDescent="0.25">
      <c r="B303" s="24"/>
      <c r="J303" s="24"/>
    </row>
    <row r="304" spans="2:10" x14ac:dyDescent="0.25">
      <c r="B304" s="24"/>
      <c r="J304" s="24"/>
    </row>
    <row r="305" spans="2:10" x14ac:dyDescent="0.25">
      <c r="B305" s="24"/>
      <c r="J305" s="24"/>
    </row>
    <row r="306" spans="2:10" x14ac:dyDescent="0.25">
      <c r="B306" s="24"/>
      <c r="J306" s="24"/>
    </row>
    <row r="307" spans="2:10" x14ac:dyDescent="0.25">
      <c r="B307" s="24"/>
      <c r="J307" s="24"/>
    </row>
    <row r="308" spans="2:10" x14ac:dyDescent="0.25">
      <c r="B308" s="24"/>
      <c r="J308" s="24"/>
    </row>
    <row r="309" spans="2:10" x14ac:dyDescent="0.25">
      <c r="B309" s="24"/>
      <c r="J309" s="24"/>
    </row>
    <row r="310" spans="2:10" x14ac:dyDescent="0.25">
      <c r="B310" s="24"/>
      <c r="J310" s="24"/>
    </row>
    <row r="311" spans="2:10" x14ac:dyDescent="0.25">
      <c r="B311" s="24"/>
      <c r="J311" s="24"/>
    </row>
    <row r="312" spans="2:10" x14ac:dyDescent="0.25">
      <c r="B312" s="24"/>
      <c r="J312" s="24"/>
    </row>
    <row r="313" spans="2:10" x14ac:dyDescent="0.25">
      <c r="B313" s="24"/>
      <c r="J313" s="24"/>
    </row>
    <row r="314" spans="2:10" x14ac:dyDescent="0.25">
      <c r="B314" s="24"/>
      <c r="J314" s="24"/>
    </row>
    <row r="315" spans="2:10" x14ac:dyDescent="0.25">
      <c r="B315" s="24"/>
      <c r="J315" s="24"/>
    </row>
    <row r="316" spans="2:10" x14ac:dyDescent="0.25">
      <c r="B316" s="24"/>
      <c r="J316" s="24"/>
    </row>
    <row r="317" spans="2:10" x14ac:dyDescent="0.25">
      <c r="B317" s="24"/>
      <c r="J317" s="24"/>
    </row>
    <row r="318" spans="2:10" x14ac:dyDescent="0.25">
      <c r="B318" s="24"/>
      <c r="J318" s="24"/>
    </row>
    <row r="319" spans="2:10" x14ac:dyDescent="0.25">
      <c r="B319" s="24"/>
      <c r="J319" s="24"/>
    </row>
    <row r="320" spans="2:10" x14ac:dyDescent="0.25">
      <c r="B320" s="24"/>
      <c r="J320" s="24"/>
    </row>
    <row r="321" spans="2:10" x14ac:dyDescent="0.25">
      <c r="B321" s="24"/>
      <c r="J321" s="24"/>
    </row>
    <row r="322" spans="2:10" x14ac:dyDescent="0.25">
      <c r="B322" s="24"/>
      <c r="J322" s="24"/>
    </row>
    <row r="323" spans="2:10" x14ac:dyDescent="0.25">
      <c r="B323" s="24"/>
      <c r="J323" s="24"/>
    </row>
    <row r="324" spans="2:10" x14ac:dyDescent="0.25">
      <c r="B324" s="24"/>
      <c r="J324" s="24"/>
    </row>
    <row r="325" spans="2:10" x14ac:dyDescent="0.25">
      <c r="B325" s="24"/>
      <c r="J325" s="24"/>
    </row>
    <row r="326" spans="2:10" x14ac:dyDescent="0.25">
      <c r="B326" s="24"/>
      <c r="J326" s="24"/>
    </row>
    <row r="327" spans="2:10" x14ac:dyDescent="0.25">
      <c r="B327" s="24"/>
      <c r="J327" s="24"/>
    </row>
    <row r="328" spans="2:10" x14ac:dyDescent="0.25">
      <c r="B328" s="24"/>
      <c r="J328" s="24"/>
    </row>
    <row r="329" spans="2:10" x14ac:dyDescent="0.25">
      <c r="B329" s="24"/>
      <c r="J329" s="24"/>
    </row>
    <row r="330" spans="2:10" x14ac:dyDescent="0.25">
      <c r="B330" s="24"/>
      <c r="J330" s="24"/>
    </row>
    <row r="331" spans="2:10" x14ac:dyDescent="0.25">
      <c r="B331" s="24"/>
      <c r="J331" s="24"/>
    </row>
    <row r="332" spans="2:10" x14ac:dyDescent="0.25">
      <c r="B332" s="24"/>
      <c r="J332" s="24"/>
    </row>
    <row r="333" spans="2:10" x14ac:dyDescent="0.25">
      <c r="B333" s="24"/>
      <c r="J333" s="24"/>
    </row>
    <row r="334" spans="2:10" x14ac:dyDescent="0.25">
      <c r="B334" s="24"/>
      <c r="J334" s="24"/>
    </row>
    <row r="335" spans="2:10" x14ac:dyDescent="0.25">
      <c r="B335" s="24"/>
      <c r="J335" s="24"/>
    </row>
    <row r="336" spans="2:10" x14ac:dyDescent="0.25">
      <c r="B336" s="24"/>
      <c r="J336" s="24"/>
    </row>
    <row r="337" spans="2:10" x14ac:dyDescent="0.25">
      <c r="B337" s="24"/>
      <c r="J337" s="24"/>
    </row>
    <row r="338" spans="2:10" x14ac:dyDescent="0.25">
      <c r="B338" s="24"/>
      <c r="J338" s="24"/>
    </row>
    <row r="339" spans="2:10" x14ac:dyDescent="0.25">
      <c r="B339" s="24"/>
      <c r="J339" s="24"/>
    </row>
    <row r="340" spans="2:10" x14ac:dyDescent="0.25">
      <c r="B340" s="24"/>
      <c r="J340" s="24"/>
    </row>
    <row r="341" spans="2:10" x14ac:dyDescent="0.25">
      <c r="B341" s="24"/>
      <c r="J341" s="24"/>
    </row>
    <row r="342" spans="2:10" x14ac:dyDescent="0.25">
      <c r="B342" s="24"/>
      <c r="J342" s="24"/>
    </row>
    <row r="343" spans="2:10" x14ac:dyDescent="0.25">
      <c r="B343" s="24"/>
      <c r="J343" s="24"/>
    </row>
    <row r="344" spans="2:10" x14ac:dyDescent="0.25">
      <c r="B344" s="24"/>
      <c r="J344" s="24"/>
    </row>
    <row r="345" spans="2:10" x14ac:dyDescent="0.25">
      <c r="B345" s="24"/>
      <c r="J345" s="24"/>
    </row>
    <row r="346" spans="2:10" x14ac:dyDescent="0.25">
      <c r="B346" s="24"/>
      <c r="J346" s="24"/>
    </row>
    <row r="347" spans="2:10" x14ac:dyDescent="0.25">
      <c r="B347" s="24"/>
      <c r="J347" s="24"/>
    </row>
    <row r="348" spans="2:10" x14ac:dyDescent="0.25">
      <c r="B348" s="24"/>
      <c r="J348" s="24"/>
    </row>
    <row r="349" spans="2:10" x14ac:dyDescent="0.25">
      <c r="B349" s="24"/>
      <c r="J349" s="24"/>
    </row>
    <row r="350" spans="2:10" x14ac:dyDescent="0.25">
      <c r="B350" s="24"/>
      <c r="J350" s="24"/>
    </row>
    <row r="351" spans="2:10" x14ac:dyDescent="0.25">
      <c r="B351" s="24"/>
      <c r="J351" s="24"/>
    </row>
    <row r="352" spans="2:10" x14ac:dyDescent="0.25">
      <c r="B352" s="24"/>
      <c r="J352" s="24"/>
    </row>
    <row r="353" spans="2:10" x14ac:dyDescent="0.25">
      <c r="B353" s="24"/>
      <c r="J353" s="24"/>
    </row>
    <row r="354" spans="2:10" x14ac:dyDescent="0.25">
      <c r="B354" s="24"/>
      <c r="J354" s="24"/>
    </row>
    <row r="355" spans="2:10" x14ac:dyDescent="0.25">
      <c r="B355" s="24"/>
      <c r="J355" s="24"/>
    </row>
    <row r="356" spans="2:10" x14ac:dyDescent="0.25">
      <c r="B356" s="24"/>
      <c r="J356" s="24"/>
    </row>
    <row r="357" spans="2:10" x14ac:dyDescent="0.25">
      <c r="B357" s="24"/>
      <c r="J357" s="24"/>
    </row>
    <row r="358" spans="2:10" x14ac:dyDescent="0.25">
      <c r="B358" s="24"/>
      <c r="J358" s="24"/>
    </row>
    <row r="359" spans="2:10" x14ac:dyDescent="0.25">
      <c r="B359" s="24"/>
      <c r="J359" s="24"/>
    </row>
    <row r="360" spans="2:10" x14ac:dyDescent="0.25">
      <c r="B360" s="24"/>
      <c r="J360" s="24"/>
    </row>
    <row r="361" spans="2:10" x14ac:dyDescent="0.25">
      <c r="B361" s="24"/>
      <c r="J361" s="24"/>
    </row>
    <row r="362" spans="2:10" x14ac:dyDescent="0.25">
      <c r="B362" s="24"/>
      <c r="J362" s="24"/>
    </row>
    <row r="363" spans="2:10" x14ac:dyDescent="0.25">
      <c r="B363" s="24"/>
      <c r="J363" s="24"/>
    </row>
    <row r="364" spans="2:10" x14ac:dyDescent="0.25">
      <c r="B364" s="24"/>
      <c r="J364" s="24"/>
    </row>
    <row r="365" spans="2:10" x14ac:dyDescent="0.25">
      <c r="B365" s="24"/>
      <c r="J365" s="24"/>
    </row>
    <row r="366" spans="2:10" x14ac:dyDescent="0.25">
      <c r="B366" s="24"/>
      <c r="J366" s="24"/>
    </row>
    <row r="367" spans="2:10" x14ac:dyDescent="0.25">
      <c r="B367" s="24"/>
      <c r="J367" s="24"/>
    </row>
    <row r="368" spans="2:10" x14ac:dyDescent="0.25">
      <c r="B368" s="24"/>
      <c r="J368" s="24"/>
    </row>
    <row r="369" spans="2:10" x14ac:dyDescent="0.25">
      <c r="B369" s="24"/>
      <c r="J369" s="24"/>
    </row>
    <row r="370" spans="2:10" x14ac:dyDescent="0.25">
      <c r="B370" s="24"/>
      <c r="J370" s="24"/>
    </row>
    <row r="371" spans="2:10" x14ac:dyDescent="0.25">
      <c r="B371" s="24"/>
      <c r="J371" s="24"/>
    </row>
    <row r="372" spans="2:10" x14ac:dyDescent="0.25">
      <c r="B372" s="24"/>
      <c r="J372" s="24"/>
    </row>
    <row r="373" spans="2:10" x14ac:dyDescent="0.25">
      <c r="B373" s="24"/>
      <c r="J373" s="24"/>
    </row>
    <row r="374" spans="2:10" x14ac:dyDescent="0.25">
      <c r="B374" s="24"/>
      <c r="J374" s="24"/>
    </row>
    <row r="375" spans="2:10" x14ac:dyDescent="0.25">
      <c r="B375" s="24"/>
      <c r="J375" s="24"/>
    </row>
    <row r="376" spans="2:10" x14ac:dyDescent="0.25">
      <c r="B376" s="24"/>
      <c r="J376" s="24"/>
    </row>
    <row r="377" spans="2:10" x14ac:dyDescent="0.25">
      <c r="B377" s="24"/>
      <c r="J377" s="24"/>
    </row>
    <row r="378" spans="2:10" x14ac:dyDescent="0.25">
      <c r="B378" s="24"/>
      <c r="J378" s="24"/>
    </row>
    <row r="379" spans="2:10" x14ac:dyDescent="0.25">
      <c r="B379" s="24"/>
      <c r="J379" s="24"/>
    </row>
    <row r="380" spans="2:10" x14ac:dyDescent="0.25">
      <c r="B380" s="24"/>
      <c r="J380" s="24"/>
    </row>
    <row r="381" spans="2:10" x14ac:dyDescent="0.25">
      <c r="B381" s="24"/>
      <c r="J381" s="24"/>
    </row>
    <row r="382" spans="2:10" x14ac:dyDescent="0.25">
      <c r="B382" s="24"/>
      <c r="J382" s="24"/>
    </row>
    <row r="383" spans="2:10" x14ac:dyDescent="0.25">
      <c r="B383" s="24"/>
      <c r="J383" s="24"/>
    </row>
    <row r="384" spans="2:10" x14ac:dyDescent="0.25">
      <c r="B384" s="24"/>
      <c r="J384" s="24"/>
    </row>
    <row r="385" spans="2:10" x14ac:dyDescent="0.25">
      <c r="B385" s="24"/>
      <c r="J385" s="24"/>
    </row>
    <row r="386" spans="2:10" x14ac:dyDescent="0.25">
      <c r="B386" s="24"/>
      <c r="J386" s="24"/>
    </row>
    <row r="387" spans="2:10" x14ac:dyDescent="0.25">
      <c r="B387" s="24"/>
      <c r="J387" s="24"/>
    </row>
    <row r="388" spans="2:10" x14ac:dyDescent="0.25">
      <c r="B388" s="24"/>
      <c r="J388" s="24"/>
    </row>
    <row r="389" spans="2:10" x14ac:dyDescent="0.25">
      <c r="B389" s="24"/>
      <c r="J389" s="24"/>
    </row>
    <row r="390" spans="2:10" x14ac:dyDescent="0.25">
      <c r="B390" s="24"/>
      <c r="J390" s="24"/>
    </row>
    <row r="391" spans="2:10" x14ac:dyDescent="0.25">
      <c r="B391" s="24"/>
      <c r="J391" s="24"/>
    </row>
    <row r="392" spans="2:10" x14ac:dyDescent="0.25">
      <c r="B392" s="24"/>
      <c r="J392" s="24"/>
    </row>
    <row r="393" spans="2:10" x14ac:dyDescent="0.25">
      <c r="B393" s="24"/>
      <c r="J393" s="24"/>
    </row>
    <row r="394" spans="2:10" x14ac:dyDescent="0.25">
      <c r="B394" s="24"/>
      <c r="J394" s="24"/>
    </row>
    <row r="395" spans="2:10" x14ac:dyDescent="0.25">
      <c r="B395" s="24"/>
      <c r="J395" s="24"/>
    </row>
    <row r="396" spans="2:10" x14ac:dyDescent="0.25">
      <c r="B396" s="24"/>
      <c r="J396" s="24"/>
    </row>
    <row r="397" spans="2:10" x14ac:dyDescent="0.25">
      <c r="B397" s="24"/>
      <c r="J397" s="24"/>
    </row>
    <row r="398" spans="2:10" x14ac:dyDescent="0.25">
      <c r="B398" s="24"/>
      <c r="J398" s="24"/>
    </row>
    <row r="399" spans="2:10" x14ac:dyDescent="0.25">
      <c r="B399" s="24"/>
      <c r="J399" s="24"/>
    </row>
    <row r="400" spans="2:10" x14ac:dyDescent="0.25">
      <c r="B400" s="24"/>
      <c r="J400" s="24"/>
    </row>
    <row r="401" spans="2:10" x14ac:dyDescent="0.25">
      <c r="B401" s="24"/>
      <c r="J401" s="24"/>
    </row>
    <row r="402" spans="2:10" x14ac:dyDescent="0.25">
      <c r="B402" s="24"/>
      <c r="J402" s="24"/>
    </row>
    <row r="403" spans="2:10" x14ac:dyDescent="0.25">
      <c r="B403" s="24"/>
      <c r="J403" s="24"/>
    </row>
    <row r="404" spans="2:10" x14ac:dyDescent="0.25">
      <c r="B404" s="24"/>
      <c r="J404" s="24"/>
    </row>
    <row r="405" spans="2:10" x14ac:dyDescent="0.25">
      <c r="B405" s="24"/>
      <c r="J405" s="24"/>
    </row>
    <row r="406" spans="2:10" x14ac:dyDescent="0.25">
      <c r="B406" s="24"/>
      <c r="J406" s="24"/>
    </row>
    <row r="407" spans="2:10" x14ac:dyDescent="0.25">
      <c r="B407" s="24"/>
      <c r="J407" s="24"/>
    </row>
    <row r="408" spans="2:10" x14ac:dyDescent="0.25">
      <c r="B408" s="24"/>
      <c r="J408" s="24"/>
    </row>
    <row r="409" spans="2:10" x14ac:dyDescent="0.25">
      <c r="B409" s="24"/>
      <c r="J409" s="24"/>
    </row>
    <row r="410" spans="2:10" x14ac:dyDescent="0.25">
      <c r="B410" s="24"/>
      <c r="J410" s="24"/>
    </row>
    <row r="411" spans="2:10" x14ac:dyDescent="0.25">
      <c r="B411" s="24"/>
      <c r="J411" s="24"/>
    </row>
    <row r="412" spans="2:10" x14ac:dyDescent="0.25">
      <c r="B412" s="24"/>
      <c r="J412" s="24"/>
    </row>
    <row r="413" spans="2:10" x14ac:dyDescent="0.25">
      <c r="B413" s="24"/>
      <c r="J413" s="24"/>
    </row>
    <row r="414" spans="2:10" x14ac:dyDescent="0.25">
      <c r="B414" s="24"/>
      <c r="J414" s="24"/>
    </row>
    <row r="415" spans="2:10" x14ac:dyDescent="0.25">
      <c r="B415" s="24"/>
      <c r="J415" s="24"/>
    </row>
    <row r="416" spans="2:10" x14ac:dyDescent="0.25">
      <c r="B416" s="24"/>
      <c r="J416" s="24"/>
    </row>
    <row r="417" spans="2:10" x14ac:dyDescent="0.25">
      <c r="B417" s="24"/>
      <c r="J417" s="24"/>
    </row>
    <row r="418" spans="2:10" x14ac:dyDescent="0.25">
      <c r="B418" s="24"/>
      <c r="J418" s="24"/>
    </row>
    <row r="419" spans="2:10" x14ac:dyDescent="0.25">
      <c r="B419" s="24"/>
      <c r="J419" s="24"/>
    </row>
    <row r="420" spans="2:10" x14ac:dyDescent="0.25">
      <c r="B420" s="24"/>
      <c r="J420" s="24"/>
    </row>
    <row r="421" spans="2:10" x14ac:dyDescent="0.25">
      <c r="B421" s="24"/>
      <c r="J421" s="24"/>
    </row>
    <row r="422" spans="2:10" x14ac:dyDescent="0.25">
      <c r="B422" s="24"/>
      <c r="J422" s="24"/>
    </row>
    <row r="423" spans="2:10" x14ac:dyDescent="0.25">
      <c r="B423" s="24"/>
      <c r="J423" s="24"/>
    </row>
    <row r="424" spans="2:10" x14ac:dyDescent="0.25">
      <c r="B424" s="24"/>
      <c r="J424" s="24"/>
    </row>
    <row r="425" spans="2:10" x14ac:dyDescent="0.25">
      <c r="B425" s="24"/>
      <c r="J425" s="24"/>
    </row>
    <row r="426" spans="2:10" x14ac:dyDescent="0.25">
      <c r="B426" s="24"/>
      <c r="J426" s="24"/>
    </row>
    <row r="427" spans="2:10" x14ac:dyDescent="0.25">
      <c r="B427" s="24"/>
      <c r="J427" s="24"/>
    </row>
    <row r="428" spans="2:10" x14ac:dyDescent="0.25">
      <c r="B428" s="24"/>
      <c r="J428" s="24"/>
    </row>
    <row r="429" spans="2:10" x14ac:dyDescent="0.25">
      <c r="B429" s="24"/>
      <c r="J429" s="24"/>
    </row>
    <row r="430" spans="2:10" x14ac:dyDescent="0.25">
      <c r="B430" s="24"/>
      <c r="J430" s="24"/>
    </row>
    <row r="431" spans="2:10" x14ac:dyDescent="0.25">
      <c r="B431" s="24"/>
      <c r="J431" s="24"/>
    </row>
    <row r="432" spans="2:10" x14ac:dyDescent="0.25">
      <c r="B432" s="24"/>
      <c r="J432" s="24"/>
    </row>
    <row r="433" spans="2:10" x14ac:dyDescent="0.25">
      <c r="B433" s="24"/>
      <c r="J433" s="24"/>
    </row>
    <row r="434" spans="2:10" x14ac:dyDescent="0.25">
      <c r="B434" s="24"/>
      <c r="J434" s="24"/>
    </row>
    <row r="435" spans="2:10" x14ac:dyDescent="0.25">
      <c r="B435" s="24"/>
      <c r="J435" s="24"/>
    </row>
    <row r="436" spans="2:10" x14ac:dyDescent="0.25">
      <c r="B436" s="24"/>
      <c r="J436" s="24"/>
    </row>
    <row r="437" spans="2:10" x14ac:dyDescent="0.25">
      <c r="B437" s="24"/>
      <c r="J437" s="24"/>
    </row>
    <row r="438" spans="2:10" x14ac:dyDescent="0.25">
      <c r="B438" s="24"/>
      <c r="J438" s="24"/>
    </row>
    <row r="439" spans="2:10" x14ac:dyDescent="0.25">
      <c r="B439" s="24"/>
      <c r="J439" s="24"/>
    </row>
    <row r="440" spans="2:10" x14ac:dyDescent="0.25">
      <c r="B440" s="24"/>
      <c r="J440" s="24"/>
    </row>
    <row r="441" spans="2:10" x14ac:dyDescent="0.25">
      <c r="B441" s="24"/>
      <c r="J441" s="24"/>
    </row>
    <row r="442" spans="2:10" x14ac:dyDescent="0.25">
      <c r="B442" s="24"/>
      <c r="J442" s="24"/>
    </row>
    <row r="443" spans="2:10" x14ac:dyDescent="0.25">
      <c r="B443" s="24"/>
      <c r="J443" s="24"/>
    </row>
    <row r="444" spans="2:10" x14ac:dyDescent="0.25">
      <c r="B444" s="24"/>
      <c r="J444" s="24"/>
    </row>
    <row r="445" spans="2:10" x14ac:dyDescent="0.25">
      <c r="B445" s="24"/>
      <c r="J445" s="24"/>
    </row>
    <row r="446" spans="2:10" x14ac:dyDescent="0.25">
      <c r="B446" s="24"/>
      <c r="J446" s="24"/>
    </row>
    <row r="447" spans="2:10" x14ac:dyDescent="0.25">
      <c r="B447" s="24"/>
      <c r="J447" s="24"/>
    </row>
    <row r="448" spans="2:10" x14ac:dyDescent="0.25">
      <c r="B448" s="24"/>
      <c r="J448" s="24"/>
    </row>
    <row r="449" spans="2:10" x14ac:dyDescent="0.25">
      <c r="B449" s="24"/>
      <c r="J449" s="24"/>
    </row>
    <row r="450" spans="2:10" x14ac:dyDescent="0.25">
      <c r="B450" s="24"/>
      <c r="J450" s="24"/>
    </row>
    <row r="451" spans="2:10" x14ac:dyDescent="0.25">
      <c r="B451" s="24"/>
      <c r="J451" s="24"/>
    </row>
    <row r="452" spans="2:10" x14ac:dyDescent="0.25">
      <c r="B452" s="24"/>
      <c r="J452" s="24"/>
    </row>
    <row r="453" spans="2:10" x14ac:dyDescent="0.25">
      <c r="B453" s="24"/>
      <c r="J453" s="24"/>
    </row>
    <row r="454" spans="2:10" x14ac:dyDescent="0.25">
      <c r="B454" s="24"/>
      <c r="J454" s="24"/>
    </row>
    <row r="455" spans="2:10" x14ac:dyDescent="0.25">
      <c r="B455" s="24"/>
      <c r="J455" s="24"/>
    </row>
    <row r="456" spans="2:10" x14ac:dyDescent="0.25">
      <c r="B456" s="24"/>
      <c r="J456" s="24"/>
    </row>
    <row r="457" spans="2:10" x14ac:dyDescent="0.25">
      <c r="B457" s="24"/>
      <c r="J457" s="24"/>
    </row>
    <row r="458" spans="2:10" x14ac:dyDescent="0.25">
      <c r="B458" s="24"/>
      <c r="J458" s="24"/>
    </row>
    <row r="459" spans="2:10" x14ac:dyDescent="0.25">
      <c r="B459" s="24"/>
      <c r="J459" s="24"/>
    </row>
    <row r="460" spans="2:10" x14ac:dyDescent="0.25">
      <c r="B460" s="24"/>
      <c r="J460" s="24"/>
    </row>
    <row r="461" spans="2:10" x14ac:dyDescent="0.25">
      <c r="B461" s="24"/>
      <c r="J461" s="24"/>
    </row>
    <row r="462" spans="2:10" x14ac:dyDescent="0.25">
      <c r="B462" s="24"/>
      <c r="J462" s="24"/>
    </row>
    <row r="463" spans="2:10" x14ac:dyDescent="0.25">
      <c r="B463" s="24"/>
      <c r="J463" s="24"/>
    </row>
    <row r="464" spans="2:10" x14ac:dyDescent="0.25">
      <c r="B464" s="24"/>
      <c r="J464" s="24"/>
    </row>
    <row r="465" spans="2:10" x14ac:dyDescent="0.25">
      <c r="B465" s="24"/>
      <c r="J465" s="24"/>
    </row>
    <row r="466" spans="2:10" x14ac:dyDescent="0.25">
      <c r="B466" s="24"/>
      <c r="J466" s="24"/>
    </row>
    <row r="467" spans="2:10" x14ac:dyDescent="0.25">
      <c r="B467" s="24"/>
      <c r="J467" s="24"/>
    </row>
    <row r="468" spans="2:10" x14ac:dyDescent="0.25">
      <c r="B468" s="24"/>
      <c r="J468" s="24"/>
    </row>
    <row r="469" spans="2:10" x14ac:dyDescent="0.25">
      <c r="B469" s="24"/>
      <c r="J469" s="24"/>
    </row>
    <row r="470" spans="2:10" x14ac:dyDescent="0.25">
      <c r="B470" s="24"/>
      <c r="J470" s="24"/>
    </row>
    <row r="471" spans="2:10" x14ac:dyDescent="0.25">
      <c r="B471" s="24"/>
      <c r="J471" s="24"/>
    </row>
    <row r="472" spans="2:10" x14ac:dyDescent="0.25">
      <c r="B472" s="24"/>
      <c r="J472" s="24"/>
    </row>
    <row r="473" spans="2:10" x14ac:dyDescent="0.25">
      <c r="B473" s="24"/>
      <c r="J473" s="24"/>
    </row>
    <row r="474" spans="2:10" x14ac:dyDescent="0.25">
      <c r="B474" s="24"/>
      <c r="J474" s="24"/>
    </row>
    <row r="475" spans="2:10" x14ac:dyDescent="0.25">
      <c r="B475" s="24"/>
      <c r="J475" s="24"/>
    </row>
    <row r="476" spans="2:10" x14ac:dyDescent="0.25">
      <c r="B476" s="24"/>
      <c r="J476" s="24"/>
    </row>
    <row r="477" spans="2:10" x14ac:dyDescent="0.25">
      <c r="B477" s="24"/>
      <c r="J477" s="24"/>
    </row>
    <row r="478" spans="2:10" x14ac:dyDescent="0.25">
      <c r="B478" s="24"/>
      <c r="J478" s="24"/>
    </row>
    <row r="479" spans="2:10" x14ac:dyDescent="0.25">
      <c r="B479" s="24"/>
      <c r="J479" s="24"/>
    </row>
    <row r="480" spans="2:10" x14ac:dyDescent="0.25">
      <c r="B480" s="24"/>
      <c r="J480" s="24"/>
    </row>
    <row r="481" spans="2:10" x14ac:dyDescent="0.25">
      <c r="B481" s="24"/>
      <c r="J481" s="24"/>
    </row>
    <row r="482" spans="2:10" x14ac:dyDescent="0.25">
      <c r="B482" s="24"/>
      <c r="J482" s="24"/>
    </row>
    <row r="483" spans="2:10" x14ac:dyDescent="0.25">
      <c r="B483" s="24"/>
      <c r="J483" s="24"/>
    </row>
    <row r="484" spans="2:10" x14ac:dyDescent="0.25">
      <c r="B484" s="24"/>
      <c r="J484" s="24"/>
    </row>
    <row r="485" spans="2:10" x14ac:dyDescent="0.25">
      <c r="B485" s="24"/>
      <c r="J485" s="24"/>
    </row>
    <row r="486" spans="2:10" x14ac:dyDescent="0.25">
      <c r="B486" s="24"/>
      <c r="J486" s="24"/>
    </row>
    <row r="487" spans="2:10" x14ac:dyDescent="0.25">
      <c r="B487" s="24"/>
      <c r="J487" s="24"/>
    </row>
    <row r="488" spans="2:10" x14ac:dyDescent="0.25">
      <c r="B488" s="24"/>
      <c r="J488" s="24"/>
    </row>
    <row r="489" spans="2:10" x14ac:dyDescent="0.25">
      <c r="B489" s="24"/>
      <c r="J489" s="24"/>
    </row>
    <row r="490" spans="2:10" x14ac:dyDescent="0.25">
      <c r="B490" s="24"/>
      <c r="J490" s="24"/>
    </row>
    <row r="491" spans="2:10" x14ac:dyDescent="0.25">
      <c r="B491" s="24"/>
      <c r="J491" s="24"/>
    </row>
    <row r="492" spans="2:10" x14ac:dyDescent="0.25">
      <c r="B492" s="24"/>
      <c r="J492" s="24"/>
    </row>
    <row r="493" spans="2:10" x14ac:dyDescent="0.25">
      <c r="B493" s="24"/>
      <c r="J493" s="24"/>
    </row>
    <row r="494" spans="2:10" x14ac:dyDescent="0.25">
      <c r="B494" s="24"/>
      <c r="J494" s="24"/>
    </row>
    <row r="495" spans="2:10" x14ac:dyDescent="0.25">
      <c r="B495" s="24"/>
      <c r="J495" s="24"/>
    </row>
    <row r="496" spans="2:10" x14ac:dyDescent="0.25">
      <c r="B496" s="24"/>
      <c r="J496" s="24"/>
    </row>
    <row r="497" spans="2:10" x14ac:dyDescent="0.25">
      <c r="B497" s="24"/>
      <c r="J497" s="24"/>
    </row>
    <row r="498" spans="2:10" x14ac:dyDescent="0.25">
      <c r="B498" s="24"/>
      <c r="J498" s="24"/>
    </row>
    <row r="499" spans="2:10" x14ac:dyDescent="0.25">
      <c r="B499" s="24"/>
      <c r="J499" s="24"/>
    </row>
    <row r="500" spans="2:10" x14ac:dyDescent="0.25">
      <c r="B500" s="24"/>
      <c r="J500" s="24"/>
    </row>
    <row r="501" spans="2:10" x14ac:dyDescent="0.25">
      <c r="B501" s="24"/>
      <c r="J501" s="24"/>
    </row>
    <row r="502" spans="2:10" x14ac:dyDescent="0.25">
      <c r="B502" s="24"/>
      <c r="J502" s="24"/>
    </row>
    <row r="503" spans="2:10" x14ac:dyDescent="0.25">
      <c r="B503" s="24"/>
      <c r="J503" s="24"/>
    </row>
    <row r="504" spans="2:10" x14ac:dyDescent="0.25">
      <c r="B504" s="24"/>
      <c r="J504" s="24"/>
    </row>
    <row r="505" spans="2:10" x14ac:dyDescent="0.25">
      <c r="B505" s="24"/>
      <c r="J505" s="24"/>
    </row>
    <row r="506" spans="2:10" x14ac:dyDescent="0.25">
      <c r="B506" s="24"/>
      <c r="J506" s="24"/>
    </row>
    <row r="507" spans="2:10" x14ac:dyDescent="0.25">
      <c r="B507" s="24"/>
      <c r="J507" s="24"/>
    </row>
    <row r="508" spans="2:10" x14ac:dyDescent="0.25">
      <c r="B508" s="24"/>
      <c r="J508" s="24"/>
    </row>
    <row r="509" spans="2:10" x14ac:dyDescent="0.25">
      <c r="B509" s="24"/>
      <c r="J509" s="24"/>
    </row>
    <row r="510" spans="2:10" x14ac:dyDescent="0.25">
      <c r="B510" s="24"/>
      <c r="J510" s="24"/>
    </row>
    <row r="511" spans="2:10" x14ac:dyDescent="0.25">
      <c r="B511" s="24"/>
      <c r="J511" s="24"/>
    </row>
    <row r="512" spans="2:10" x14ac:dyDescent="0.25">
      <c r="B512" s="24"/>
      <c r="J512" s="24"/>
    </row>
    <row r="513" spans="2:10" x14ac:dyDescent="0.25">
      <c r="B513" s="24"/>
      <c r="J513" s="24"/>
    </row>
    <row r="514" spans="2:10" x14ac:dyDescent="0.25">
      <c r="B514" s="24"/>
      <c r="J514" s="24"/>
    </row>
    <row r="515" spans="2:10" x14ac:dyDescent="0.25">
      <c r="B515" s="24"/>
      <c r="J515" s="24"/>
    </row>
    <row r="516" spans="2:10" x14ac:dyDescent="0.25">
      <c r="B516" s="24"/>
      <c r="J516" s="24"/>
    </row>
    <row r="517" spans="2:10" x14ac:dyDescent="0.25">
      <c r="B517" s="24"/>
      <c r="J517" s="24"/>
    </row>
    <row r="518" spans="2:10" x14ac:dyDescent="0.25">
      <c r="B518" s="24"/>
      <c r="J518" s="24"/>
    </row>
    <row r="519" spans="2:10" x14ac:dyDescent="0.25">
      <c r="B519" s="24"/>
      <c r="J519" s="24"/>
    </row>
    <row r="520" spans="2:10" x14ac:dyDescent="0.25">
      <c r="B520" s="24"/>
      <c r="J520" s="24"/>
    </row>
    <row r="521" spans="2:10" x14ac:dyDescent="0.25">
      <c r="B521" s="24"/>
      <c r="J521" s="24"/>
    </row>
    <row r="522" spans="2:10" x14ac:dyDescent="0.25">
      <c r="B522" s="24"/>
      <c r="J522" s="24"/>
    </row>
    <row r="523" spans="2:10" x14ac:dyDescent="0.25">
      <c r="B523" s="24"/>
      <c r="J523" s="24"/>
    </row>
    <row r="524" spans="2:10" x14ac:dyDescent="0.25">
      <c r="B524" s="24"/>
      <c r="J524" s="24"/>
    </row>
    <row r="525" spans="2:10" x14ac:dyDescent="0.25">
      <c r="B525" s="24"/>
      <c r="J525" s="24"/>
    </row>
    <row r="526" spans="2:10" x14ac:dyDescent="0.25">
      <c r="B526" s="24"/>
      <c r="J526" s="24"/>
    </row>
    <row r="527" spans="2:10" x14ac:dyDescent="0.25">
      <c r="B527" s="24"/>
      <c r="J527" s="24"/>
    </row>
    <row r="528" spans="2:10" x14ac:dyDescent="0.25">
      <c r="B528" s="24"/>
      <c r="J528" s="24"/>
    </row>
    <row r="529" spans="2:10" x14ac:dyDescent="0.25">
      <c r="B529" s="24"/>
      <c r="J529" s="24"/>
    </row>
    <row r="530" spans="2:10" x14ac:dyDescent="0.25">
      <c r="B530" s="24"/>
      <c r="J530" s="24"/>
    </row>
    <row r="531" spans="2:10" x14ac:dyDescent="0.25">
      <c r="B531" s="24"/>
      <c r="J531" s="24"/>
    </row>
    <row r="532" spans="2:10" x14ac:dyDescent="0.25">
      <c r="B532" s="24"/>
      <c r="J532" s="24"/>
    </row>
    <row r="533" spans="2:10" x14ac:dyDescent="0.25">
      <c r="B533" s="24"/>
      <c r="J533" s="24"/>
    </row>
    <row r="534" spans="2:10" x14ac:dyDescent="0.25">
      <c r="B534" s="24"/>
      <c r="J534" s="24"/>
    </row>
    <row r="535" spans="2:10" x14ac:dyDescent="0.25">
      <c r="B535" s="24"/>
      <c r="J535" s="24"/>
    </row>
    <row r="536" spans="2:10" x14ac:dyDescent="0.25">
      <c r="B536" s="24"/>
      <c r="J536" s="24"/>
    </row>
    <row r="537" spans="2:10" x14ac:dyDescent="0.25">
      <c r="B537" s="24"/>
      <c r="J537" s="24"/>
    </row>
    <row r="538" spans="2:10" x14ac:dyDescent="0.25">
      <c r="B538" s="24"/>
      <c r="J538" s="24"/>
    </row>
    <row r="539" spans="2:10" x14ac:dyDescent="0.25">
      <c r="B539" s="24"/>
      <c r="J539" s="24"/>
    </row>
    <row r="540" spans="2:10" x14ac:dyDescent="0.25">
      <c r="B540" s="24"/>
      <c r="J540" s="24"/>
    </row>
    <row r="541" spans="2:10" x14ac:dyDescent="0.25">
      <c r="B541" s="24"/>
      <c r="J541" s="24"/>
    </row>
    <row r="542" spans="2:10" x14ac:dyDescent="0.25">
      <c r="B542" s="24"/>
      <c r="J542" s="24"/>
    </row>
    <row r="543" spans="2:10" x14ac:dyDescent="0.25">
      <c r="B543" s="24"/>
      <c r="J543" s="24"/>
    </row>
    <row r="544" spans="2:10" x14ac:dyDescent="0.25">
      <c r="B544" s="24"/>
      <c r="J544" s="24"/>
    </row>
    <row r="545" spans="2:10" x14ac:dyDescent="0.25">
      <c r="B545" s="24"/>
      <c r="J545" s="24"/>
    </row>
    <row r="546" spans="2:10" x14ac:dyDescent="0.25">
      <c r="B546" s="24"/>
      <c r="J546" s="24"/>
    </row>
    <row r="547" spans="2:10" x14ac:dyDescent="0.25">
      <c r="B547" s="24"/>
      <c r="J547" s="24"/>
    </row>
    <row r="548" spans="2:10" x14ac:dyDescent="0.25">
      <c r="B548" s="24"/>
      <c r="J548" s="24"/>
    </row>
    <row r="549" spans="2:10" x14ac:dyDescent="0.25">
      <c r="B549" s="24"/>
      <c r="J549" s="24"/>
    </row>
    <row r="550" spans="2:10" x14ac:dyDescent="0.25">
      <c r="B550" s="24"/>
      <c r="J550" s="24"/>
    </row>
    <row r="551" spans="2:10" x14ac:dyDescent="0.25">
      <c r="B551" s="24"/>
      <c r="J551" s="24"/>
    </row>
    <row r="552" spans="2:10" x14ac:dyDescent="0.25">
      <c r="B552" s="24"/>
      <c r="J552" s="24"/>
    </row>
    <row r="553" spans="2:10" x14ac:dyDescent="0.25">
      <c r="B553" s="24"/>
      <c r="J553" s="24"/>
    </row>
    <row r="554" spans="2:10" x14ac:dyDescent="0.25">
      <c r="B554" s="24"/>
      <c r="J554" s="24"/>
    </row>
    <row r="555" spans="2:10" x14ac:dyDescent="0.25">
      <c r="B555" s="24"/>
      <c r="J555" s="24"/>
    </row>
    <row r="556" spans="2:10" x14ac:dyDescent="0.25">
      <c r="B556" s="24"/>
      <c r="J556" s="24"/>
    </row>
    <row r="557" spans="2:10" x14ac:dyDescent="0.25">
      <c r="B557" s="24"/>
      <c r="J557" s="24"/>
    </row>
    <row r="558" spans="2:10" x14ac:dyDescent="0.25">
      <c r="B558" s="24"/>
      <c r="J558" s="24"/>
    </row>
    <row r="559" spans="2:10" x14ac:dyDescent="0.25">
      <c r="B559" s="24"/>
      <c r="J559" s="24"/>
    </row>
    <row r="560" spans="2:10" x14ac:dyDescent="0.25">
      <c r="B560" s="24"/>
      <c r="J560" s="24"/>
    </row>
    <row r="561" spans="2:10" x14ac:dyDescent="0.25">
      <c r="B561" s="24"/>
      <c r="J561" s="24"/>
    </row>
    <row r="562" spans="2:10" x14ac:dyDescent="0.25">
      <c r="B562" s="24"/>
      <c r="J562" s="24"/>
    </row>
    <row r="563" spans="2:10" x14ac:dyDescent="0.25">
      <c r="B563" s="24"/>
      <c r="J563" s="24"/>
    </row>
    <row r="564" spans="2:10" x14ac:dyDescent="0.25">
      <c r="B564" s="24"/>
      <c r="J564" s="24"/>
    </row>
    <row r="565" spans="2:10" x14ac:dyDescent="0.25">
      <c r="B565" s="24"/>
      <c r="J565" s="24"/>
    </row>
    <row r="566" spans="2:10" x14ac:dyDescent="0.25">
      <c r="B566" s="24"/>
      <c r="J566" s="24"/>
    </row>
    <row r="567" spans="2:10" x14ac:dyDescent="0.25">
      <c r="B567" s="24"/>
      <c r="J567" s="24"/>
    </row>
    <row r="568" spans="2:10" x14ac:dyDescent="0.25">
      <c r="B568" s="24"/>
      <c r="J568" s="24"/>
    </row>
    <row r="569" spans="2:10" x14ac:dyDescent="0.25">
      <c r="B569" s="24"/>
      <c r="J569" s="24"/>
    </row>
    <row r="570" spans="2:10" x14ac:dyDescent="0.25">
      <c r="B570" s="24"/>
      <c r="J570" s="24"/>
    </row>
    <row r="571" spans="2:10" x14ac:dyDescent="0.25">
      <c r="B571" s="24"/>
      <c r="J571" s="24"/>
    </row>
    <row r="572" spans="2:10" x14ac:dyDescent="0.25">
      <c r="B572" s="24"/>
      <c r="J572" s="24"/>
    </row>
    <row r="573" spans="2:10" x14ac:dyDescent="0.25">
      <c r="B573" s="24"/>
      <c r="J573" s="24"/>
    </row>
    <row r="574" spans="2:10" x14ac:dyDescent="0.25">
      <c r="B574" s="24"/>
      <c r="J574" s="24"/>
    </row>
    <row r="575" spans="2:10" x14ac:dyDescent="0.25">
      <c r="B575" s="24"/>
      <c r="J575" s="24"/>
    </row>
    <row r="576" spans="2:10" x14ac:dyDescent="0.25">
      <c r="B576" s="24"/>
      <c r="J576" s="24"/>
    </row>
    <row r="577" spans="2:10" x14ac:dyDescent="0.25">
      <c r="B577" s="24"/>
      <c r="J577" s="24"/>
    </row>
    <row r="578" spans="2:10" x14ac:dyDescent="0.25">
      <c r="B578" s="24"/>
      <c r="J578" s="24"/>
    </row>
    <row r="579" spans="2:10" x14ac:dyDescent="0.25">
      <c r="B579" s="24"/>
      <c r="J579" s="24"/>
    </row>
    <row r="580" spans="2:10" x14ac:dyDescent="0.25">
      <c r="B580" s="24"/>
      <c r="J580" s="24"/>
    </row>
    <row r="581" spans="2:10" x14ac:dyDescent="0.25">
      <c r="B581" s="24"/>
      <c r="J581" s="24"/>
    </row>
    <row r="582" spans="2:10" x14ac:dyDescent="0.25">
      <c r="B582" s="24"/>
      <c r="J582" s="24"/>
    </row>
    <row r="583" spans="2:10" x14ac:dyDescent="0.25">
      <c r="B583" s="24"/>
      <c r="J583" s="24"/>
    </row>
    <row r="584" spans="2:10" x14ac:dyDescent="0.25">
      <c r="B584" s="24"/>
      <c r="J584" s="24"/>
    </row>
    <row r="585" spans="2:10" x14ac:dyDescent="0.25">
      <c r="B585" s="24"/>
      <c r="J585" s="24"/>
    </row>
    <row r="586" spans="2:10" x14ac:dyDescent="0.25">
      <c r="B586" s="24"/>
      <c r="J586" s="24"/>
    </row>
    <row r="587" spans="2:10" x14ac:dyDescent="0.25">
      <c r="B587" s="24"/>
      <c r="J587" s="24"/>
    </row>
    <row r="588" spans="2:10" x14ac:dyDescent="0.25">
      <c r="B588" s="24"/>
      <c r="J588" s="24"/>
    </row>
    <row r="589" spans="2:10" x14ac:dyDescent="0.25">
      <c r="B589" s="24"/>
      <c r="J589" s="24"/>
    </row>
    <row r="590" spans="2:10" x14ac:dyDescent="0.25">
      <c r="B590" s="24"/>
      <c r="J590" s="24"/>
    </row>
    <row r="591" spans="2:10" x14ac:dyDescent="0.25">
      <c r="B591" s="24"/>
      <c r="J591" s="24"/>
    </row>
    <row r="592" spans="2:10" x14ac:dyDescent="0.25">
      <c r="B592" s="24"/>
      <c r="J592" s="24"/>
    </row>
    <row r="593" spans="2:10" x14ac:dyDescent="0.25">
      <c r="B593" s="24"/>
      <c r="J593" s="24"/>
    </row>
    <row r="594" spans="2:10" x14ac:dyDescent="0.25">
      <c r="B594" s="24"/>
      <c r="J594" s="24"/>
    </row>
    <row r="595" spans="2:10" x14ac:dyDescent="0.25">
      <c r="B595" s="24"/>
      <c r="J595" s="24"/>
    </row>
    <row r="596" spans="2:10" x14ac:dyDescent="0.25">
      <c r="B596" s="24"/>
      <c r="J596" s="24"/>
    </row>
    <row r="597" spans="2:10" x14ac:dyDescent="0.25">
      <c r="B597" s="24"/>
      <c r="J597" s="24"/>
    </row>
    <row r="598" spans="2:10" x14ac:dyDescent="0.25">
      <c r="B598" s="24"/>
      <c r="J598" s="24"/>
    </row>
    <row r="599" spans="2:10" x14ac:dyDescent="0.25">
      <c r="B599" s="24"/>
      <c r="J599" s="24"/>
    </row>
    <row r="600" spans="2:10" x14ac:dyDescent="0.25">
      <c r="B600" s="24"/>
      <c r="J600" s="24"/>
    </row>
    <row r="601" spans="2:10" x14ac:dyDescent="0.25">
      <c r="B601" s="24"/>
      <c r="J601" s="24"/>
    </row>
    <row r="602" spans="2:10" x14ac:dyDescent="0.25">
      <c r="B602" s="24"/>
      <c r="J602" s="24"/>
    </row>
    <row r="603" spans="2:10" x14ac:dyDescent="0.25">
      <c r="B603" s="24"/>
      <c r="J603" s="24"/>
    </row>
    <row r="604" spans="2:10" x14ac:dyDescent="0.25">
      <c r="B604" s="24"/>
      <c r="J604" s="24"/>
    </row>
    <row r="605" spans="2:10" x14ac:dyDescent="0.25">
      <c r="B605" s="24"/>
      <c r="J605" s="24"/>
    </row>
    <row r="606" spans="2:10" x14ac:dyDescent="0.25">
      <c r="B606" s="24"/>
      <c r="J606" s="24"/>
    </row>
    <row r="607" spans="2:10" x14ac:dyDescent="0.25">
      <c r="B607" s="24"/>
      <c r="J607" s="24"/>
    </row>
    <row r="608" spans="2:10" x14ac:dyDescent="0.25">
      <c r="B608" s="24"/>
      <c r="J608" s="24"/>
    </row>
    <row r="609" spans="2:10" x14ac:dyDescent="0.25">
      <c r="B609" s="24"/>
      <c r="J609" s="24"/>
    </row>
    <row r="610" spans="2:10" x14ac:dyDescent="0.25">
      <c r="B610" s="24"/>
      <c r="J610" s="24"/>
    </row>
    <row r="611" spans="2:10" x14ac:dyDescent="0.25">
      <c r="B611" s="24"/>
      <c r="J611" s="24"/>
    </row>
    <row r="612" spans="2:10" x14ac:dyDescent="0.25">
      <c r="B612" s="24"/>
      <c r="J612" s="24"/>
    </row>
    <row r="613" spans="2:10" x14ac:dyDescent="0.25">
      <c r="B613" s="24"/>
      <c r="J613" s="24"/>
    </row>
    <row r="614" spans="2:10" x14ac:dyDescent="0.25">
      <c r="B614" s="24"/>
      <c r="J614" s="24"/>
    </row>
    <row r="615" spans="2:10" x14ac:dyDescent="0.25">
      <c r="B615" s="24"/>
      <c r="J615" s="24"/>
    </row>
    <row r="616" spans="2:10" x14ac:dyDescent="0.25">
      <c r="B616" s="24"/>
      <c r="J616" s="24"/>
    </row>
    <row r="617" spans="2:10" x14ac:dyDescent="0.25">
      <c r="B617" s="24"/>
      <c r="J617" s="24"/>
    </row>
    <row r="618" spans="2:10" x14ac:dyDescent="0.25">
      <c r="B618" s="24"/>
      <c r="J618" s="24"/>
    </row>
    <row r="619" spans="2:10" x14ac:dyDescent="0.25">
      <c r="B619" s="24"/>
      <c r="J619" s="24"/>
    </row>
    <row r="620" spans="2:10" x14ac:dyDescent="0.25">
      <c r="B620" s="24"/>
      <c r="J620" s="24"/>
    </row>
    <row r="621" spans="2:10" x14ac:dyDescent="0.25">
      <c r="B621" s="24"/>
      <c r="J621" s="24"/>
    </row>
    <row r="622" spans="2:10" x14ac:dyDescent="0.25">
      <c r="B622" s="24"/>
      <c r="J622" s="24"/>
    </row>
    <row r="623" spans="2:10" x14ac:dyDescent="0.25">
      <c r="B623" s="24"/>
      <c r="J623" s="24"/>
    </row>
    <row r="624" spans="2:10" x14ac:dyDescent="0.25">
      <c r="B624" s="24"/>
      <c r="J624" s="24"/>
    </row>
    <row r="625" spans="2:10" x14ac:dyDescent="0.25">
      <c r="B625" s="24"/>
      <c r="J625" s="24"/>
    </row>
    <row r="626" spans="2:10" x14ac:dyDescent="0.25">
      <c r="B626" s="24"/>
      <c r="J626" s="24"/>
    </row>
    <row r="627" spans="2:10" x14ac:dyDescent="0.25">
      <c r="B627" s="24"/>
      <c r="J627" s="24"/>
    </row>
    <row r="628" spans="2:10" x14ac:dyDescent="0.25">
      <c r="B628" s="24"/>
      <c r="J628" s="24"/>
    </row>
    <row r="629" spans="2:10" x14ac:dyDescent="0.25">
      <c r="B629" s="24"/>
      <c r="J629" s="24"/>
    </row>
    <row r="630" spans="2:10" x14ac:dyDescent="0.25">
      <c r="B630" s="24"/>
      <c r="J630" s="24"/>
    </row>
    <row r="631" spans="2:10" x14ac:dyDescent="0.25">
      <c r="B631" s="24"/>
      <c r="J631" s="24"/>
    </row>
    <row r="632" spans="2:10" x14ac:dyDescent="0.25">
      <c r="B632" s="24"/>
      <c r="J632" s="24"/>
    </row>
    <row r="633" spans="2:10" x14ac:dyDescent="0.25">
      <c r="B633" s="24"/>
      <c r="J633" s="24"/>
    </row>
    <row r="634" spans="2:10" x14ac:dyDescent="0.25">
      <c r="B634" s="24"/>
      <c r="J634" s="24"/>
    </row>
    <row r="635" spans="2:10" x14ac:dyDescent="0.25">
      <c r="B635" s="24"/>
      <c r="J635" s="24"/>
    </row>
    <row r="636" spans="2:10" x14ac:dyDescent="0.25">
      <c r="B636" s="24"/>
      <c r="J636" s="24"/>
    </row>
    <row r="637" spans="2:10" x14ac:dyDescent="0.25">
      <c r="B637" s="24"/>
      <c r="J637" s="24"/>
    </row>
    <row r="638" spans="2:10" x14ac:dyDescent="0.25">
      <c r="B638" s="24"/>
      <c r="J638" s="24"/>
    </row>
    <row r="639" spans="2:10" x14ac:dyDescent="0.25">
      <c r="B639" s="24"/>
      <c r="J639" s="24"/>
    </row>
    <row r="640" spans="2:10" x14ac:dyDescent="0.25">
      <c r="B640" s="24"/>
      <c r="J640" s="24"/>
    </row>
    <row r="641" spans="2:10" x14ac:dyDescent="0.25">
      <c r="B641" s="24"/>
      <c r="J641" s="24"/>
    </row>
    <row r="642" spans="2:10" x14ac:dyDescent="0.25">
      <c r="B642" s="24"/>
      <c r="J642" s="24"/>
    </row>
    <row r="643" spans="2:10" x14ac:dyDescent="0.25">
      <c r="B643" s="24"/>
      <c r="J643" s="24"/>
    </row>
    <row r="644" spans="2:10" x14ac:dyDescent="0.25">
      <c r="B644" s="24"/>
      <c r="J644" s="24"/>
    </row>
    <row r="645" spans="2:10" x14ac:dyDescent="0.25">
      <c r="B645" s="24"/>
      <c r="J645" s="24"/>
    </row>
    <row r="646" spans="2:10" x14ac:dyDescent="0.25">
      <c r="B646" s="24"/>
      <c r="J646" s="24"/>
    </row>
    <row r="647" spans="2:10" x14ac:dyDescent="0.25">
      <c r="B647" s="24"/>
      <c r="J647" s="24"/>
    </row>
    <row r="648" spans="2:10" x14ac:dyDescent="0.25">
      <c r="B648" s="24"/>
      <c r="J648" s="24"/>
    </row>
    <row r="649" spans="2:10" x14ac:dyDescent="0.25">
      <c r="B649" s="24"/>
      <c r="J649" s="24"/>
    </row>
    <row r="650" spans="2:10" x14ac:dyDescent="0.25">
      <c r="B650" s="24"/>
      <c r="J650" s="24"/>
    </row>
    <row r="651" spans="2:10" x14ac:dyDescent="0.25">
      <c r="B651" s="24"/>
      <c r="J651" s="24"/>
    </row>
    <row r="652" spans="2:10" x14ac:dyDescent="0.25">
      <c r="B652" s="24"/>
      <c r="J652" s="24"/>
    </row>
    <row r="653" spans="2:10" x14ac:dyDescent="0.25">
      <c r="B653" s="24"/>
      <c r="J653" s="24"/>
    </row>
    <row r="654" spans="2:10" x14ac:dyDescent="0.25">
      <c r="B654" s="24"/>
      <c r="J654" s="24"/>
    </row>
    <row r="655" spans="2:10" x14ac:dyDescent="0.25">
      <c r="B655" s="24"/>
      <c r="J655" s="24"/>
    </row>
    <row r="656" spans="2:10" x14ac:dyDescent="0.25">
      <c r="B656" s="24"/>
      <c r="J656" s="24"/>
    </row>
    <row r="657" spans="2:10" x14ac:dyDescent="0.25">
      <c r="B657" s="24"/>
      <c r="J657" s="24"/>
    </row>
    <row r="658" spans="2:10" x14ac:dyDescent="0.25">
      <c r="B658" s="24"/>
      <c r="J658" s="24"/>
    </row>
    <row r="659" spans="2:10" x14ac:dyDescent="0.25">
      <c r="B659" s="24"/>
      <c r="J659" s="24"/>
    </row>
    <row r="660" spans="2:10" x14ac:dyDescent="0.25">
      <c r="J660" s="24"/>
    </row>
    <row r="661" spans="2:10" x14ac:dyDescent="0.25">
      <c r="J661" s="24"/>
    </row>
    <row r="662" spans="2:10" x14ac:dyDescent="0.25">
      <c r="J662" s="24"/>
    </row>
    <row r="663" spans="2:10" x14ac:dyDescent="0.25">
      <c r="J663" s="24"/>
    </row>
    <row r="664" spans="2:10" x14ac:dyDescent="0.25">
      <c r="J664" s="24"/>
    </row>
    <row r="665" spans="2:10" x14ac:dyDescent="0.25">
      <c r="J665" s="24"/>
    </row>
  </sheetData>
  <mergeCells count="8">
    <mergeCell ref="J8:K8"/>
    <mergeCell ref="J9:K9"/>
    <mergeCell ref="J10:K10"/>
    <mergeCell ref="J3:M3"/>
    <mergeCell ref="J6:K6"/>
    <mergeCell ref="L6:M6"/>
    <mergeCell ref="J7:K7"/>
    <mergeCell ref="L7:M7"/>
  </mergeCells>
  <conditionalFormatting sqref="N91:N1048576 N40:N70 N72:N88 N1:N32">
    <cfRule type="containsText" dxfId="190" priority="22" operator="containsText" text="NON CLOTURÉ">
      <formula>NOT(ISERROR(SEARCH("NON CLOTURÉ",N1)))</formula>
    </cfRule>
    <cfRule type="containsText" dxfId="189" priority="23" operator="containsText" text="CLOTURÉ">
      <formula>NOT(ISERROR(SEARCH("CLOTURÉ",N1)))</formula>
    </cfRule>
    <cfRule type="containsText" dxfId="188" priority="24" operator="containsText" text="EN COURS">
      <formula>NOT(ISERROR(SEARCH("EN COURS",N1)))</formula>
    </cfRule>
  </conditionalFormatting>
  <conditionalFormatting sqref="N32">
    <cfRule type="containsText" dxfId="187" priority="16" operator="containsText" text="NON CLOTURÉ">
      <formula>NOT(ISERROR(SEARCH("NON CLOTURÉ",N32)))</formula>
    </cfRule>
    <cfRule type="containsText" dxfId="186" priority="17" operator="containsText" text="CLOTURÉ">
      <formula>NOT(ISERROR(SEARCH("CLOTURÉ",N32)))</formula>
    </cfRule>
    <cfRule type="containsText" dxfId="185" priority="18" operator="containsText" text="EN COURS">
      <formula>NOT(ISERROR(SEARCH("EN COURS",N32)))</formula>
    </cfRule>
  </conditionalFormatting>
  <conditionalFormatting sqref="N33:N39">
    <cfRule type="containsText" dxfId="184" priority="13" operator="containsText" text="NON CLOTURÉ">
      <formula>NOT(ISERROR(SEARCH("NON CLOTURÉ",N33)))</formula>
    </cfRule>
    <cfRule type="containsText" dxfId="183" priority="14" operator="containsText" text="CLOTURE">
      <formula>NOT(ISERROR(SEARCH("CLOTURE",N33)))</formula>
    </cfRule>
    <cfRule type="containsText" dxfId="182" priority="15" operator="containsText" text="EN COURS">
      <formula>NOT(ISERROR(SEARCH("EN COURS",N33)))</formula>
    </cfRule>
  </conditionalFormatting>
  <conditionalFormatting sqref="N40:N41">
    <cfRule type="containsText" dxfId="181" priority="10" operator="containsText" text="NON CLOTURÉ">
      <formula>NOT(ISERROR(SEARCH("NON CLOTURÉ",N40)))</formula>
    </cfRule>
    <cfRule type="containsText" dxfId="180" priority="11" operator="containsText" text="CLOTURÉ">
      <formula>NOT(ISERROR(SEARCH("CLOTURÉ",N40)))</formula>
    </cfRule>
    <cfRule type="containsText" dxfId="179" priority="12" operator="containsText" text="EN COURS">
      <formula>NOT(ISERROR(SEARCH("EN COURS",N40)))</formula>
    </cfRule>
  </conditionalFormatting>
  <conditionalFormatting sqref="N72:N1048576 N1:N70">
    <cfRule type="containsText" dxfId="178" priority="9" operator="containsText" text="NON RETENU">
      <formula>NOT(ISERROR(SEARCH("NON RETENU",N1)))</formula>
    </cfRule>
  </conditionalFormatting>
  <conditionalFormatting sqref="D72:D1048576 D1:D4 D7:D70">
    <cfRule type="containsText" dxfId="177" priority="7" operator="containsText" text="NON-CONFORMITÉ MINEURE (NCMin)">
      <formula>NOT(ISERROR(SEARCH("NON-CONFORMITÉ MINEURE (NCMin)",D1)))</formula>
    </cfRule>
    <cfRule type="containsText" dxfId="176" priority="8" operator="containsText" text="NON-CONFORMITÉ MAJEURE (NCMaj)">
      <formula>NOT(ISERROR(SEARCH("NON-CONFORMITÉ MAJEURE (NCMaj)",D1)))</formula>
    </cfRule>
  </conditionalFormatting>
  <conditionalFormatting sqref="N71">
    <cfRule type="containsText" dxfId="175" priority="4" operator="containsText" text="NON CLOTURÉ">
      <formula>NOT(ISERROR(SEARCH("NON CLOTURÉ",N71)))</formula>
    </cfRule>
    <cfRule type="containsText" dxfId="174" priority="5" operator="containsText" text="CLOTURÉ">
      <formula>NOT(ISERROR(SEARCH("CLOTURÉ",N71)))</formula>
    </cfRule>
    <cfRule type="containsText" dxfId="173" priority="6" operator="containsText" text="EN COURS">
      <formula>NOT(ISERROR(SEARCH("EN COURS",N71)))</formula>
    </cfRule>
  </conditionalFormatting>
  <conditionalFormatting sqref="N71">
    <cfRule type="containsText" dxfId="172" priority="3" operator="containsText" text="NON RETENU">
      <formula>NOT(ISERROR(SEARCH("NON RETENU",N71)))</formula>
    </cfRule>
  </conditionalFormatting>
  <conditionalFormatting sqref="D71">
    <cfRule type="containsText" dxfId="171" priority="1" operator="containsText" text="NON-CONFORMITÉ MINEURE (NCMin)">
      <formula>NOT(ISERROR(SEARCH("NON-CONFORMITÉ MINEURE (NCMin)",D71)))</formula>
    </cfRule>
    <cfRule type="containsText" dxfId="170" priority="2" operator="containsText" text="NON-CONFORMITÉ MAJEURE (NCMaj)">
      <formula>NOT(ISERROR(SEARCH("NON-CONFORMITÉ MAJEURE (NCMaj)",D71)))</formula>
    </cfRule>
  </conditionalFormatting>
  <dataValidations count="2">
    <dataValidation type="list" allowBlank="1" showInputMessage="1" showErrorMessage="1" sqref="F13:F71" xr:uid="{44D6EC74-CF40-4C43-87C5-5A2DD37E0D5F}">
      <formula1>STRUCTURE</formula1>
    </dataValidation>
    <dataValidation type="list" allowBlank="1" showInputMessage="1" showErrorMessage="1" sqref="G13:G71" xr:uid="{6D355673-9EDC-465F-A442-42EE175E84F0}">
      <formula1>INDIRECT($F13)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244D92E9-253A-4CB6-8F2F-15D83B3186F7}">
          <x14:formula1>
            <xm:f>Liste!$C$4:$C$6</xm:f>
          </x14:formula1>
          <xm:sqref>N32 N40:N41</xm:sqref>
        </x14:dataValidation>
        <x14:dataValidation type="list" allowBlank="1" showInputMessage="1" showErrorMessage="1" xr:uid="{6258B3C3-AD7E-42D5-8DCF-F7ABBA3BE55E}">
          <x14:formula1>
            <xm:f>Liste!$F$3:$F$7</xm:f>
          </x14:formula1>
          <xm:sqref>D13:D71</xm:sqref>
        </x14:dataValidation>
        <x14:dataValidation type="list" allowBlank="1" showInputMessage="1" showErrorMessage="1" xr:uid="{174D1815-F667-41AC-B4D7-96DF6217C4D6}">
          <x14:formula1>
            <xm:f>Liste!$A$4:$A$5</xm:f>
          </x14:formula1>
          <xm:sqref>C13:C88</xm:sqref>
        </x14:dataValidation>
        <x14:dataValidation type="list" allowBlank="1" showInputMessage="1" showErrorMessage="1" xr:uid="{3A1C012A-1419-48CD-973F-0041C8E93BB7}">
          <x14:formula1>
            <xm:f>Liste!$H$4:$H$7</xm:f>
          </x14:formula1>
          <xm:sqref>N13:N88</xm:sqref>
        </x14:dataValidation>
        <x14:dataValidation type="list" allowBlank="1" showInputMessage="1" showErrorMessage="1" xr:uid="{D44D1697-3A0B-4106-8BAD-26CD13586CA7}">
          <x14:formula1>
            <xm:f>Liste!#REF!</xm:f>
          </x14:formula1>
          <xm:sqref>E72:G88 E28 E91:G1048576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3:O11"/>
  <sheetViews>
    <sheetView zoomScale="80" zoomScaleNormal="80" workbookViewId="0">
      <selection activeCell="J8" sqref="J8"/>
    </sheetView>
  </sheetViews>
  <sheetFormatPr baseColWidth="10" defaultColWidth="10.85546875" defaultRowHeight="15" x14ac:dyDescent="0.25"/>
  <cols>
    <col min="1" max="1" width="12.7109375" style="1" customWidth="1"/>
    <col min="2" max="2" width="1.7109375" style="1" customWidth="1"/>
    <col min="3" max="3" width="21.7109375" style="1" bestFit="1" customWidth="1"/>
    <col min="4" max="5" width="1.7109375" style="1" customWidth="1"/>
    <col min="6" max="6" width="35.28515625" style="1" customWidth="1"/>
    <col min="7" max="7" width="1.7109375" style="1" customWidth="1"/>
    <col min="8" max="8" width="31.85546875" style="1" bestFit="1" customWidth="1"/>
    <col min="9" max="9" width="1.7109375" style="1" customWidth="1"/>
    <col min="10" max="10" width="24.7109375" style="1" customWidth="1"/>
    <col min="11" max="11" width="1.85546875" style="1" customWidth="1"/>
    <col min="12" max="13" width="28.28515625" style="1" customWidth="1"/>
    <col min="14" max="14" width="1.7109375" style="1" customWidth="1"/>
    <col min="15" max="15" width="20.7109375" style="1" bestFit="1" customWidth="1"/>
    <col min="16" max="16384" width="10.85546875" style="1"/>
  </cols>
  <sheetData>
    <row r="3" spans="1:15" s="8" customFormat="1" x14ac:dyDescent="0.25">
      <c r="A3" s="7" t="s">
        <v>40</v>
      </c>
      <c r="C3" s="9" t="s">
        <v>43</v>
      </c>
      <c r="F3" s="10" t="s">
        <v>41</v>
      </c>
      <c r="H3" s="11" t="s">
        <v>44</v>
      </c>
      <c r="J3" s="10" t="s">
        <v>38</v>
      </c>
      <c r="K3" s="12"/>
    </row>
    <row r="4" spans="1:15" x14ac:dyDescent="0.25">
      <c r="A4" s="2" t="s">
        <v>0</v>
      </c>
      <c r="C4" s="2" t="s">
        <v>3</v>
      </c>
      <c r="F4" s="2" t="s">
        <v>21</v>
      </c>
      <c r="H4" s="2" t="s">
        <v>3</v>
      </c>
      <c r="J4" s="3" t="s">
        <v>47</v>
      </c>
      <c r="K4" s="6"/>
      <c r="O4" s="4"/>
    </row>
    <row r="5" spans="1:15" x14ac:dyDescent="0.25">
      <c r="A5" s="2" t="s">
        <v>2</v>
      </c>
      <c r="C5" s="2" t="s">
        <v>19</v>
      </c>
      <c r="F5" s="2" t="s">
        <v>20</v>
      </c>
      <c r="H5" s="2" t="s">
        <v>19</v>
      </c>
      <c r="J5" s="3" t="s">
        <v>48</v>
      </c>
      <c r="K5" s="6"/>
      <c r="O5" s="4"/>
    </row>
    <row r="6" spans="1:15" x14ac:dyDescent="0.25">
      <c r="C6" s="2" t="s">
        <v>1</v>
      </c>
      <c r="F6" s="2" t="s">
        <v>22</v>
      </c>
      <c r="H6" s="2" t="s">
        <v>1</v>
      </c>
      <c r="J6" s="3" t="s">
        <v>49</v>
      </c>
      <c r="K6" s="5"/>
    </row>
    <row r="7" spans="1:15" x14ac:dyDescent="0.25">
      <c r="F7" s="2" t="s">
        <v>23</v>
      </c>
      <c r="H7" s="2" t="s">
        <v>31</v>
      </c>
      <c r="J7" s="2" t="s">
        <v>50</v>
      </c>
      <c r="K7" s="6"/>
      <c r="O7" s="4"/>
    </row>
    <row r="8" spans="1:15" x14ac:dyDescent="0.25">
      <c r="J8" s="2" t="s">
        <v>51</v>
      </c>
      <c r="K8" s="6"/>
      <c r="O8" s="4"/>
    </row>
    <row r="9" spans="1:15" ht="48.4" customHeight="1" x14ac:dyDescent="0.25">
      <c r="J9" s="3" t="s">
        <v>52</v>
      </c>
      <c r="K9" s="5"/>
    </row>
    <row r="10" spans="1:15" ht="35.65" customHeight="1" x14ac:dyDescent="0.25"/>
    <row r="11" spans="1:15" ht="33" customHeight="1" x14ac:dyDescent="0.25"/>
  </sheetData>
  <sortState xmlns:xlrd2="http://schemas.microsoft.com/office/spreadsheetml/2017/richdata2" ref="A4:A5">
    <sortCondition ref="A4:A5"/>
  </sortState>
  <pageMargins left="0.7" right="0.7" top="0.75" bottom="0.75" header="0.3" footer="0.3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8D3847-A546-457D-927F-595FEA607772}">
  <sheetPr codeName="Feuil6">
    <tabColor rgb="FF002060"/>
  </sheetPr>
  <dimension ref="A11:N28"/>
  <sheetViews>
    <sheetView zoomScale="80" zoomScaleNormal="80" workbookViewId="0">
      <selection activeCell="E45" sqref="E45"/>
    </sheetView>
  </sheetViews>
  <sheetFormatPr baseColWidth="10" defaultColWidth="20.5703125" defaultRowHeight="14.25" x14ac:dyDescent="0.2"/>
  <cols>
    <col min="1" max="2" width="20.5703125" style="26"/>
    <col min="3" max="5" width="31.28515625" style="26" customWidth="1"/>
    <col min="6" max="6" width="28.5703125" style="26" customWidth="1"/>
    <col min="7" max="7" width="20.5703125" style="26"/>
    <col min="8" max="8" width="27" style="26" customWidth="1"/>
    <col min="9" max="11" width="20.5703125" style="26"/>
    <col min="12" max="12" width="29.28515625" style="26" customWidth="1"/>
    <col min="13" max="16384" width="20.5703125" style="26"/>
  </cols>
  <sheetData>
    <row r="11" spans="1:14" ht="15" thickBot="1" x14ac:dyDescent="0.25"/>
    <row r="12" spans="1:14" s="23" customFormat="1" ht="40.9" customHeight="1" thickBot="1" x14ac:dyDescent="0.3">
      <c r="A12" s="130" t="s">
        <v>16</v>
      </c>
      <c r="B12" s="131" t="s">
        <v>5</v>
      </c>
      <c r="C12" s="130" t="s">
        <v>7</v>
      </c>
      <c r="D12" s="132" t="s">
        <v>8</v>
      </c>
      <c r="E12" s="132" t="s">
        <v>39</v>
      </c>
      <c r="F12" s="132" t="s">
        <v>37</v>
      </c>
      <c r="G12" s="132" t="s">
        <v>46</v>
      </c>
      <c r="H12" s="132" t="s">
        <v>9</v>
      </c>
      <c r="I12" s="131" t="s">
        <v>10</v>
      </c>
      <c r="J12" s="133" t="s">
        <v>11</v>
      </c>
      <c r="K12" s="132" t="s">
        <v>12</v>
      </c>
      <c r="L12" s="131" t="s">
        <v>13</v>
      </c>
      <c r="M12" s="132" t="s">
        <v>42</v>
      </c>
      <c r="N12" s="131" t="s">
        <v>15</v>
      </c>
    </row>
    <row r="13" spans="1:14" x14ac:dyDescent="0.2">
      <c r="A13" s="134">
        <v>1</v>
      </c>
      <c r="B13" s="135">
        <v>44897</v>
      </c>
      <c r="C13" s="136" t="s">
        <v>23</v>
      </c>
      <c r="D13" s="137"/>
      <c r="E13" s="137" t="s">
        <v>47</v>
      </c>
      <c r="F13" s="136"/>
      <c r="G13" s="136" t="e">
        <f>VLOOKUP(Tableau15[[#This Row],[Processus]],Liste!#REF!,2,FALSE)</f>
        <v>#REF!</v>
      </c>
      <c r="H13" s="136"/>
      <c r="I13" s="135"/>
      <c r="J13" s="138"/>
      <c r="K13" s="136"/>
      <c r="L13" s="136"/>
      <c r="M13" s="135"/>
      <c r="N13" s="139"/>
    </row>
    <row r="14" spans="1:14" ht="15" thickBot="1" x14ac:dyDescent="0.25">
      <c r="A14" s="113">
        <v>2</v>
      </c>
      <c r="B14" s="146">
        <v>44897</v>
      </c>
      <c r="C14" s="115" t="s">
        <v>23</v>
      </c>
      <c r="D14" s="128"/>
      <c r="E14" s="128" t="s">
        <v>47</v>
      </c>
      <c r="F14" s="115"/>
      <c r="G14" s="115" t="e">
        <f>VLOOKUP(Tableau15[[#This Row],[Processus]],Liste!#REF!,2,FALSE)</f>
        <v>#REF!</v>
      </c>
      <c r="H14" s="115"/>
      <c r="I14" s="146"/>
      <c r="J14" s="193"/>
      <c r="K14" s="115"/>
      <c r="L14" s="115"/>
      <c r="M14" s="146"/>
      <c r="N14" s="129"/>
    </row>
    <row r="15" spans="1:14" x14ac:dyDescent="0.2">
      <c r="A15" s="140"/>
      <c r="B15" s="141"/>
      <c r="C15" s="142"/>
      <c r="D15" s="143"/>
      <c r="E15" s="143"/>
      <c r="F15" s="142"/>
      <c r="G15" s="142"/>
      <c r="H15" s="142"/>
      <c r="I15" s="143"/>
      <c r="J15" s="143"/>
      <c r="K15" s="143"/>
      <c r="L15" s="143"/>
      <c r="M15" s="143"/>
      <c r="N15" s="144"/>
    </row>
    <row r="16" spans="1:14" x14ac:dyDescent="0.2">
      <c r="A16" s="109"/>
      <c r="B16" s="84"/>
      <c r="C16" s="85"/>
      <c r="D16" s="83"/>
      <c r="E16" s="83"/>
      <c r="F16" s="85"/>
      <c r="G16" s="85"/>
      <c r="H16" s="118"/>
      <c r="I16" s="83"/>
      <c r="J16" s="83"/>
      <c r="K16" s="83"/>
      <c r="L16" s="83"/>
      <c r="M16" s="83"/>
      <c r="N16" s="111"/>
    </row>
    <row r="17" spans="1:14" x14ac:dyDescent="0.2">
      <c r="A17" s="140"/>
      <c r="B17" s="141"/>
      <c r="C17" s="142"/>
      <c r="D17" s="143"/>
      <c r="E17" s="143"/>
      <c r="F17" s="142"/>
      <c r="G17" s="142"/>
      <c r="H17" s="142"/>
      <c r="I17" s="143"/>
      <c r="J17" s="143"/>
      <c r="K17" s="143"/>
      <c r="L17" s="143"/>
      <c r="M17" s="143"/>
      <c r="N17" s="144"/>
    </row>
    <row r="18" spans="1:14" x14ac:dyDescent="0.2">
      <c r="A18" s="109"/>
      <c r="B18" s="84"/>
      <c r="C18" s="85"/>
      <c r="D18" s="83"/>
      <c r="E18" s="83"/>
      <c r="F18" s="85"/>
      <c r="G18" s="85"/>
      <c r="H18" s="85"/>
      <c r="I18" s="83"/>
      <c r="J18" s="83"/>
      <c r="K18" s="83"/>
      <c r="L18" s="83"/>
      <c r="M18" s="83"/>
      <c r="N18" s="111"/>
    </row>
    <row r="19" spans="1:14" x14ac:dyDescent="0.2">
      <c r="A19" s="140"/>
      <c r="B19" s="141"/>
      <c r="C19" s="142"/>
      <c r="D19" s="143"/>
      <c r="E19" s="143"/>
      <c r="F19" s="142"/>
      <c r="G19" s="142"/>
      <c r="H19" s="142"/>
      <c r="I19" s="143"/>
      <c r="J19" s="143"/>
      <c r="K19" s="143"/>
      <c r="L19" s="143"/>
      <c r="M19" s="143"/>
      <c r="N19" s="144"/>
    </row>
    <row r="20" spans="1:14" x14ac:dyDescent="0.2">
      <c r="A20" s="109"/>
      <c r="B20" s="84"/>
      <c r="C20" s="85"/>
      <c r="D20" s="83"/>
      <c r="E20" s="83"/>
      <c r="F20" s="85"/>
      <c r="G20" s="85"/>
      <c r="H20" s="85"/>
      <c r="I20" s="84"/>
      <c r="J20" s="85"/>
      <c r="K20" s="85"/>
      <c r="L20" s="85"/>
      <c r="M20" s="83"/>
      <c r="N20" s="119"/>
    </row>
    <row r="21" spans="1:14" x14ac:dyDescent="0.2">
      <c r="A21" s="140"/>
      <c r="B21" s="141"/>
      <c r="C21" s="142"/>
      <c r="D21" s="143"/>
      <c r="E21" s="143"/>
      <c r="F21" s="142"/>
      <c r="G21" s="142"/>
      <c r="H21" s="142"/>
      <c r="I21" s="141"/>
      <c r="J21" s="142"/>
      <c r="K21" s="142"/>
      <c r="L21" s="142"/>
      <c r="M21" s="143"/>
      <c r="N21" s="145"/>
    </row>
    <row r="22" spans="1:14" x14ac:dyDescent="0.2">
      <c r="A22" s="109"/>
      <c r="B22" s="84"/>
      <c r="C22" s="85"/>
      <c r="D22" s="83"/>
      <c r="E22" s="83"/>
      <c r="F22" s="85"/>
      <c r="G22" s="85"/>
      <c r="H22" s="85"/>
      <c r="I22" s="84"/>
      <c r="J22" s="85"/>
      <c r="K22" s="85"/>
      <c r="L22" s="85"/>
      <c r="M22" s="83"/>
      <c r="N22" s="119"/>
    </row>
    <row r="23" spans="1:14" x14ac:dyDescent="0.2">
      <c r="A23" s="140"/>
      <c r="B23" s="141"/>
      <c r="C23" s="142"/>
      <c r="D23" s="143"/>
      <c r="E23" s="143"/>
      <c r="F23" s="142"/>
      <c r="G23" s="142"/>
      <c r="H23" s="142"/>
      <c r="I23" s="141"/>
      <c r="J23" s="142"/>
      <c r="K23" s="142"/>
      <c r="L23" s="142"/>
      <c r="M23" s="143"/>
      <c r="N23" s="145"/>
    </row>
    <row r="24" spans="1:14" ht="15" thickBot="1" x14ac:dyDescent="0.25">
      <c r="A24" s="113"/>
      <c r="B24" s="146"/>
      <c r="C24" s="115"/>
      <c r="D24" s="128"/>
      <c r="E24" s="128"/>
      <c r="F24" s="115"/>
      <c r="G24" s="115"/>
      <c r="H24" s="115"/>
      <c r="I24" s="146"/>
      <c r="J24" s="115"/>
      <c r="K24" s="115"/>
      <c r="L24" s="115"/>
      <c r="M24" s="128"/>
      <c r="N24" s="129"/>
    </row>
    <row r="25" spans="1:14" x14ac:dyDescent="0.2">
      <c r="A25" s="140"/>
      <c r="B25" s="141"/>
      <c r="C25" s="142"/>
      <c r="D25" s="143"/>
      <c r="E25" s="143"/>
      <c r="F25" s="142"/>
      <c r="G25" s="142"/>
      <c r="H25" s="142"/>
      <c r="I25" s="141"/>
      <c r="J25" s="147"/>
      <c r="K25" s="142"/>
      <c r="L25" s="142"/>
      <c r="M25" s="141"/>
      <c r="N25" s="145"/>
    </row>
    <row r="26" spans="1:14" x14ac:dyDescent="0.2">
      <c r="A26" s="109"/>
      <c r="B26" s="84"/>
      <c r="C26" s="85"/>
      <c r="D26" s="83"/>
      <c r="E26" s="83"/>
      <c r="F26" s="85"/>
      <c r="G26" s="85"/>
      <c r="H26" s="85"/>
      <c r="I26" s="84"/>
      <c r="J26" s="86"/>
      <c r="K26" s="85"/>
      <c r="L26" s="85"/>
      <c r="M26" s="84"/>
      <c r="N26" s="119"/>
    </row>
    <row r="27" spans="1:14" x14ac:dyDescent="0.2">
      <c r="A27" s="140"/>
      <c r="B27" s="148"/>
      <c r="C27" s="142"/>
      <c r="D27" s="143"/>
      <c r="E27" s="143"/>
      <c r="F27" s="142"/>
      <c r="G27" s="143"/>
      <c r="H27" s="142"/>
      <c r="I27" s="149"/>
      <c r="J27" s="149"/>
      <c r="K27" s="149"/>
      <c r="L27" s="149"/>
      <c r="M27" s="149"/>
      <c r="N27" s="144"/>
    </row>
    <row r="28" spans="1:14" ht="15" thickBot="1" x14ac:dyDescent="0.25">
      <c r="A28" s="113"/>
      <c r="B28" s="150"/>
      <c r="C28" s="115"/>
      <c r="D28" s="128"/>
      <c r="E28" s="128"/>
      <c r="F28" s="115"/>
      <c r="G28" s="128"/>
      <c r="H28" s="115"/>
      <c r="I28" s="128"/>
      <c r="J28" s="128"/>
      <c r="K28" s="128"/>
      <c r="L28" s="128"/>
      <c r="M28" s="128"/>
      <c r="N28" s="151"/>
    </row>
  </sheetData>
  <conditionalFormatting sqref="M15:M24">
    <cfRule type="containsText" dxfId="169" priority="21" operator="containsText" text="NON CLOTURÉ">
      <formula>NOT(ISERROR(SEARCH("NON CLOTURÉ",M15)))</formula>
    </cfRule>
    <cfRule type="containsText" dxfId="168" priority="22" operator="containsText" text="CLOTURÉ">
      <formula>NOT(ISERROR(SEARCH("CLOTURÉ",M15)))</formula>
    </cfRule>
    <cfRule type="containsText" dxfId="167" priority="23" operator="containsText" text="EN COURS">
      <formula>NOT(ISERROR(SEARCH("EN COURS",M15)))</formula>
    </cfRule>
  </conditionalFormatting>
  <conditionalFormatting sqref="C15:C19">
    <cfRule type="containsText" dxfId="166" priority="19" operator="containsText" text="NON-CONFORMITÉ MAJEURE (NCMaj)">
      <formula>NOT(ISERROR(SEARCH("NON-CONFORMITÉ MAJEURE (NCMaj)",C15)))</formula>
    </cfRule>
    <cfRule type="containsText" dxfId="165" priority="20" operator="containsText" text="NON-CONFORMITÉ MINEURE (NCMin)">
      <formula>NOT(ISERROR(SEARCH("NON-CONFORMITÉ MINEURE (NCMin)",C15)))</formula>
    </cfRule>
  </conditionalFormatting>
  <conditionalFormatting sqref="M20:M24">
    <cfRule type="containsText" dxfId="164" priority="18" operator="containsText" text="NON RETENU">
      <formula>NOT(ISERROR(SEARCH("NON RETENU",M20)))</formula>
    </cfRule>
  </conditionalFormatting>
  <conditionalFormatting sqref="C20:C24">
    <cfRule type="containsText" dxfId="163" priority="16" operator="containsText" text="NON-CONFORMITÉ MINEURE (NCMin)">
      <formula>NOT(ISERROR(SEARCH("NON-CONFORMITÉ MINEURE (NCMin)",C20)))</formula>
    </cfRule>
    <cfRule type="containsText" dxfId="162" priority="17" operator="containsText" text="NON-CONFORMITÉ MAJEURE (NCMaj)">
      <formula>NOT(ISERROR(SEARCH("NON-CONFORMITÉ MAJEURE (NCMaj)",C20)))</formula>
    </cfRule>
  </conditionalFormatting>
  <conditionalFormatting sqref="M25:M26">
    <cfRule type="containsText" dxfId="161" priority="13" operator="containsText" text="NON CLOTURÉ">
      <formula>NOT(ISERROR(SEARCH("NON CLOTURÉ",M25)))</formula>
    </cfRule>
    <cfRule type="containsText" dxfId="160" priority="14" operator="containsText" text="CLOTURÉ">
      <formula>NOT(ISERROR(SEARCH("CLOTURÉ",M25)))</formula>
    </cfRule>
    <cfRule type="containsText" dxfId="159" priority="15" operator="containsText" text="EN COURS">
      <formula>NOT(ISERROR(SEARCH("EN COURS",M25)))</formula>
    </cfRule>
  </conditionalFormatting>
  <conditionalFormatting sqref="C25:C28">
    <cfRule type="containsText" dxfId="158" priority="11" operator="containsText" text="NON-CONFORMITÉ MINEURE (NCMin)">
      <formula>NOT(ISERROR(SEARCH("NON-CONFORMITÉ MINEURE (NCMin)",C25)))</formula>
    </cfRule>
    <cfRule type="containsText" dxfId="157" priority="12" operator="containsText" text="NON-CONFORMITÉ MAJEURE (NCMaj)">
      <formula>NOT(ISERROR(SEARCH("NON-CONFORMITÉ MAJEURE (NCMaj)",C25)))</formula>
    </cfRule>
  </conditionalFormatting>
  <conditionalFormatting sqref="M12:M14">
    <cfRule type="containsText" dxfId="54" priority="3" operator="containsText" text="NON CLOTURÉ">
      <formula>NOT(ISERROR(SEARCH("NON CLOTURÉ",M12)))</formula>
    </cfRule>
    <cfRule type="containsText" dxfId="53" priority="4" operator="containsText" text="CLOTURÉ">
      <formula>NOT(ISERROR(SEARCH("CLOTURÉ",M12)))</formula>
    </cfRule>
    <cfRule type="containsText" dxfId="52" priority="5" operator="containsText" text="EN COURS">
      <formula>NOT(ISERROR(SEARCH("EN COURS",M12)))</formula>
    </cfRule>
  </conditionalFormatting>
  <conditionalFormatting sqref="C12:C14">
    <cfRule type="containsText" dxfId="51" priority="1" operator="containsText" text="NON-CONFORMITÉ MAJEURE (NCMaj)">
      <formula>NOT(ISERROR(SEARCH("NON-CONFORMITÉ MAJEURE (NCMaj)",C12)))</formula>
    </cfRule>
    <cfRule type="containsText" dxfId="50" priority="2" operator="containsText" text="NON-CONFORMITÉ MINEURE (NCMin)">
      <formula>NOT(ISERROR(SEARCH("NON-CONFORMITÉ MINEURE (NCMin)",C12)))</formula>
    </cfRule>
  </conditionalFormatting>
  <dataValidations count="2">
    <dataValidation type="list" allowBlank="1" showInputMessage="1" showErrorMessage="1" sqref="F13:F28" xr:uid="{71AB14F5-BA47-4800-9163-07E5C24DD252}">
      <formula1>INDIRECT($E13)</formula1>
    </dataValidation>
    <dataValidation type="list" allowBlank="1" showInputMessage="1" showErrorMessage="1" sqref="E13:E28" xr:uid="{70864862-C699-475E-AD0F-4102E9EE6D5D}">
      <formula1>STRUCTURE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B71591B-D264-4BCE-9C79-7E599BE42246}">
          <x14:formula1>
            <xm:f>Liste!$C$4:$C$6</xm:f>
          </x14:formula1>
          <xm:sqref>M25:M26 M13:M14</xm:sqref>
        </x14:dataValidation>
        <x14:dataValidation type="list" allowBlank="1" showInputMessage="1" showErrorMessage="1" xr:uid="{9549B443-C96C-4310-94F1-25E1B2807FF3}">
          <x14:formula1>
            <xm:f>Liste!$F$3:$F$7</xm:f>
          </x14:formula1>
          <xm:sqref>C13:C28</xm:sqref>
        </x14:dataValidation>
        <x14:dataValidation type="list" allowBlank="1" showInputMessage="1" showErrorMessage="1" xr:uid="{2CE3FFAC-B0C8-410D-A053-49DE375626FC}">
          <x14:formula1>
            <xm:f>Liste!$H$4:$H$7</xm:f>
          </x14:formula1>
          <xm:sqref>M20:M24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29F865-2E0E-44FB-84A3-110D5A70D69A}">
  <sheetPr codeName="Feuil7">
    <tabColor rgb="FFFFC000"/>
  </sheetPr>
  <dimension ref="A9:N17"/>
  <sheetViews>
    <sheetView zoomScale="80" zoomScaleNormal="80" workbookViewId="0">
      <selection activeCell="B23" sqref="B23"/>
    </sheetView>
  </sheetViews>
  <sheetFormatPr baseColWidth="10" defaultColWidth="20.5703125" defaultRowHeight="14.25" x14ac:dyDescent="0.2"/>
  <cols>
    <col min="1" max="2" width="20.5703125" style="26"/>
    <col min="3" max="5" width="31.28515625" style="26" customWidth="1"/>
    <col min="6" max="6" width="28.5703125" style="26" customWidth="1"/>
    <col min="7" max="11" width="20.5703125" style="26"/>
    <col min="12" max="12" width="29.28515625" style="26" customWidth="1"/>
    <col min="13" max="16384" width="20.5703125" style="26"/>
  </cols>
  <sheetData>
    <row r="9" spans="1:14" ht="26.25" x14ac:dyDescent="0.2">
      <c r="A9" s="29"/>
    </row>
    <row r="11" spans="1:14" ht="15" thickBot="1" x14ac:dyDescent="0.25"/>
    <row r="12" spans="1:14" s="23" customFormat="1" ht="40.9" customHeight="1" thickBot="1" x14ac:dyDescent="0.3">
      <c r="A12" s="73" t="s">
        <v>16</v>
      </c>
      <c r="B12" s="74" t="s">
        <v>5</v>
      </c>
      <c r="C12" s="73" t="s">
        <v>7</v>
      </c>
      <c r="D12" s="75" t="s">
        <v>8</v>
      </c>
      <c r="E12" s="75" t="s">
        <v>39</v>
      </c>
      <c r="F12" s="75" t="s">
        <v>37</v>
      </c>
      <c r="G12" s="75" t="s">
        <v>46</v>
      </c>
      <c r="H12" s="75" t="s">
        <v>9</v>
      </c>
      <c r="I12" s="74" t="s">
        <v>10</v>
      </c>
      <c r="J12" s="76" t="s">
        <v>11</v>
      </c>
      <c r="K12" s="75" t="s">
        <v>12</v>
      </c>
      <c r="L12" s="74" t="s">
        <v>13</v>
      </c>
      <c r="M12" s="75" t="s">
        <v>42</v>
      </c>
      <c r="N12" s="74" t="s">
        <v>15</v>
      </c>
    </row>
    <row r="13" spans="1:14" x14ac:dyDescent="0.2">
      <c r="A13" s="140"/>
      <c r="B13" s="141"/>
      <c r="C13" s="142"/>
      <c r="D13" s="143"/>
      <c r="E13" s="143"/>
      <c r="F13" s="142"/>
      <c r="G13" s="142"/>
      <c r="H13" s="152"/>
      <c r="I13" s="143"/>
      <c r="J13" s="143"/>
      <c r="K13" s="143"/>
      <c r="L13" s="143"/>
      <c r="M13" s="143"/>
      <c r="N13" s="144"/>
    </row>
    <row r="14" spans="1:14" x14ac:dyDescent="0.2">
      <c r="A14" s="109"/>
      <c r="B14" s="84"/>
      <c r="C14" s="85"/>
      <c r="D14" s="83"/>
      <c r="E14" s="83"/>
      <c r="F14" s="85"/>
      <c r="G14" s="85"/>
      <c r="H14" s="85"/>
      <c r="I14" s="84"/>
      <c r="J14" s="85"/>
      <c r="K14" s="85"/>
      <c r="L14" s="85"/>
      <c r="M14" s="83"/>
      <c r="N14" s="119"/>
    </row>
    <row r="15" spans="1:14" ht="15" thickBot="1" x14ac:dyDescent="0.25">
      <c r="A15" s="153"/>
      <c r="B15" s="154"/>
      <c r="C15" s="155"/>
      <c r="D15" s="156"/>
      <c r="E15" s="156"/>
      <c r="F15" s="155"/>
      <c r="G15" s="155"/>
      <c r="H15" s="155"/>
      <c r="I15" s="154"/>
      <c r="J15" s="155"/>
      <c r="K15" s="155"/>
      <c r="L15" s="155"/>
      <c r="M15" s="156"/>
      <c r="N15" s="157"/>
    </row>
    <row r="16" spans="1:14" ht="15" thickBot="1" x14ac:dyDescent="0.25">
      <c r="A16" s="153"/>
      <c r="B16" s="154"/>
      <c r="C16" s="155"/>
      <c r="D16" s="156"/>
      <c r="E16" s="156"/>
      <c r="F16" s="155"/>
      <c r="G16" s="155"/>
      <c r="H16" s="155"/>
      <c r="I16" s="154"/>
      <c r="J16" s="155"/>
      <c r="K16" s="155"/>
      <c r="L16" s="155"/>
      <c r="M16" s="154"/>
      <c r="N16" s="158"/>
    </row>
    <row r="17" spans="1:14" ht="15" thickBot="1" x14ac:dyDescent="0.25">
      <c r="A17" s="159"/>
      <c r="B17" s="160"/>
      <c r="C17" s="161"/>
      <c r="D17" s="162"/>
      <c r="E17" s="161"/>
      <c r="F17" s="161"/>
      <c r="G17" s="161"/>
      <c r="H17" s="161"/>
      <c r="I17" s="160"/>
      <c r="J17" s="163"/>
      <c r="K17" s="161"/>
      <c r="L17" s="161"/>
      <c r="M17" s="160"/>
      <c r="N17" s="164"/>
    </row>
  </sheetData>
  <conditionalFormatting sqref="M13:M15">
    <cfRule type="containsText" dxfId="156" priority="29" operator="containsText" text="NON CLOTURÉ">
      <formula>NOT(ISERROR(SEARCH("NON CLOTURÉ",M13)))</formula>
    </cfRule>
    <cfRule type="containsText" dxfId="155" priority="30" operator="containsText" text="CLOTURÉ">
      <formula>NOT(ISERROR(SEARCH("CLOTURÉ",M13)))</formula>
    </cfRule>
    <cfRule type="containsText" dxfId="154" priority="31" operator="containsText" text="EN COURS">
      <formula>NOT(ISERROR(SEARCH("EN COURS",M13)))</formula>
    </cfRule>
  </conditionalFormatting>
  <conditionalFormatting sqref="C13">
    <cfRule type="containsText" dxfId="153" priority="27" operator="containsText" text="NON-CONFORMITÉ MAJEURE (NCMaj)">
      <formula>NOT(ISERROR(SEARCH("NON-CONFORMITÉ MAJEURE (NCMaj)",C13)))</formula>
    </cfRule>
    <cfRule type="containsText" dxfId="152" priority="28" operator="containsText" text="NON-CONFORMITÉ MINEURE (NCMin)">
      <formula>NOT(ISERROR(SEARCH("NON-CONFORMITÉ MINEURE (NCMin)",C13)))</formula>
    </cfRule>
  </conditionalFormatting>
  <conditionalFormatting sqref="M14:M15">
    <cfRule type="containsText" dxfId="151" priority="26" operator="containsText" text="NON RETENU">
      <formula>NOT(ISERROR(SEARCH("NON RETENU",M14)))</formula>
    </cfRule>
  </conditionalFormatting>
  <conditionalFormatting sqref="C14:C15">
    <cfRule type="containsText" dxfId="150" priority="24" operator="containsText" text="NON-CONFORMITÉ MINEURE (NCMin)">
      <formula>NOT(ISERROR(SEARCH("NON-CONFORMITÉ MINEURE (NCMin)",C14)))</formula>
    </cfRule>
    <cfRule type="containsText" dxfId="149" priority="25" operator="containsText" text="NON-CONFORMITÉ MAJEURE (NCMaj)">
      <formula>NOT(ISERROR(SEARCH("NON-CONFORMITÉ MAJEURE (NCMaj)",C14)))</formula>
    </cfRule>
  </conditionalFormatting>
  <conditionalFormatting sqref="M16">
    <cfRule type="containsText" dxfId="148" priority="21" operator="containsText" text="NON CLOTURÉ">
      <formula>NOT(ISERROR(SEARCH("NON CLOTURÉ",M16)))</formula>
    </cfRule>
    <cfRule type="containsText" dxfId="147" priority="22" operator="containsText" text="CLOTURÉ">
      <formula>NOT(ISERROR(SEARCH("CLOTURÉ",M16)))</formula>
    </cfRule>
    <cfRule type="containsText" dxfId="146" priority="23" operator="containsText" text="EN COURS">
      <formula>NOT(ISERROR(SEARCH("EN COURS",M16)))</formula>
    </cfRule>
  </conditionalFormatting>
  <conditionalFormatting sqref="M16">
    <cfRule type="containsText" dxfId="145" priority="18" operator="containsText" text="NON CLOTURÉ">
      <formula>NOT(ISERROR(SEARCH("NON CLOTURÉ",M16)))</formula>
    </cfRule>
    <cfRule type="containsText" dxfId="144" priority="19" operator="containsText" text="CLOTURÉ">
      <formula>NOT(ISERROR(SEARCH("CLOTURÉ",M16)))</formula>
    </cfRule>
    <cfRule type="containsText" dxfId="143" priority="20" operator="containsText" text="EN COURS">
      <formula>NOT(ISERROR(SEARCH("EN COURS",M16)))</formula>
    </cfRule>
  </conditionalFormatting>
  <conditionalFormatting sqref="C16">
    <cfRule type="containsText" dxfId="142" priority="16" operator="containsText" text="NON-CONFORMITÉ MINEURE (NCMin)">
      <formula>NOT(ISERROR(SEARCH("NON-CONFORMITÉ MINEURE (NCMin)",C16)))</formula>
    </cfRule>
    <cfRule type="containsText" dxfId="141" priority="17" operator="containsText" text="NON-CONFORMITÉ MAJEURE (NCMaj)">
      <formula>NOT(ISERROR(SEARCH("NON-CONFORMITÉ MAJEURE (NCMaj)",C16)))</formula>
    </cfRule>
  </conditionalFormatting>
  <conditionalFormatting sqref="M17">
    <cfRule type="containsText" dxfId="140" priority="13" operator="containsText" text="NON CLOTURÉ">
      <formula>NOT(ISERROR(SEARCH("NON CLOTURÉ",M17)))</formula>
    </cfRule>
    <cfRule type="containsText" dxfId="139" priority="14" operator="containsText" text="CLOTURE">
      <formula>NOT(ISERROR(SEARCH("CLOTURE",M17)))</formula>
    </cfRule>
    <cfRule type="containsText" dxfId="138" priority="15" operator="containsText" text="EN COURS">
      <formula>NOT(ISERROR(SEARCH("EN COURS",M17)))</formula>
    </cfRule>
  </conditionalFormatting>
  <conditionalFormatting sqref="C17">
    <cfRule type="containsText" dxfId="137" priority="11" operator="containsText" text="NON-CONFORMITÉ MAJEURE (NCMaj)">
      <formula>NOT(ISERROR(SEARCH("NON-CONFORMITÉ MAJEURE (NCMaj)",C17)))</formula>
    </cfRule>
    <cfRule type="containsText" dxfId="136" priority="12" operator="containsText" text="NON-CONFORMITÉ MINEURE (NCMin)">
      <formula>NOT(ISERROR(SEARCH("NON-CONFORMITÉ MINEURE (NCMin)",C17)))</formula>
    </cfRule>
  </conditionalFormatting>
  <conditionalFormatting sqref="M12">
    <cfRule type="containsText" dxfId="49" priority="3" operator="containsText" text="NON CLOTURÉ">
      <formula>NOT(ISERROR(SEARCH("NON CLOTURÉ",M12)))</formula>
    </cfRule>
    <cfRule type="containsText" dxfId="48" priority="4" operator="containsText" text="CLOTURÉ">
      <formula>NOT(ISERROR(SEARCH("CLOTURÉ",M12)))</formula>
    </cfRule>
    <cfRule type="containsText" dxfId="47" priority="5" operator="containsText" text="EN COURS">
      <formula>NOT(ISERROR(SEARCH("EN COURS",M12)))</formula>
    </cfRule>
  </conditionalFormatting>
  <conditionalFormatting sqref="C12">
    <cfRule type="containsText" dxfId="46" priority="1" operator="containsText" text="NON-CONFORMITÉ MAJEURE (NCMaj)">
      <formula>NOT(ISERROR(SEARCH("NON-CONFORMITÉ MAJEURE (NCMaj)",C12)))</formula>
    </cfRule>
    <cfRule type="containsText" dxfId="45" priority="2" operator="containsText" text="NON-CONFORMITÉ MINEURE (NCMin)">
      <formula>NOT(ISERROR(SEARCH("NON-CONFORMITÉ MINEURE (NCMin)",C12)))</formula>
    </cfRule>
  </conditionalFormatting>
  <dataValidations count="2">
    <dataValidation type="list" allowBlank="1" showInputMessage="1" showErrorMessage="1" sqref="F13:F17" xr:uid="{66223877-F703-4716-A6DF-D600EB61CD71}">
      <formula1>INDIRECT($E13)</formula1>
    </dataValidation>
    <dataValidation type="list" allowBlank="1" showInputMessage="1" showErrorMessage="1" sqref="E13:E17" xr:uid="{6AD7E1D9-1B66-47C5-96B9-AD62FDBEC8F3}">
      <formula1>STRUCTURE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C731BE0-9E0D-4547-A8E9-00B210179FE6}">
          <x14:formula1>
            <xm:f>Liste!$F$3:$F$7</xm:f>
          </x14:formula1>
          <xm:sqref>C13:C17</xm:sqref>
        </x14:dataValidation>
        <x14:dataValidation type="list" allowBlank="1" showInputMessage="1" showErrorMessage="1" xr:uid="{15F15527-9F9B-4E8D-A148-254ED52E8CA4}">
          <x14:formula1>
            <xm:f>Liste!$H$4:$H$7</xm:f>
          </x14:formula1>
          <xm:sqref>M14:M17</xm:sqref>
        </x14:dataValidation>
        <x14:dataValidation type="list" allowBlank="1" showInputMessage="1" showErrorMessage="1" xr:uid="{DFFE4CA2-CEB7-4F83-AA63-0ACFDD861883}">
          <x14:formula1>
            <xm:f>Liste!$C$4:$C$6</xm:f>
          </x14:formula1>
          <xm:sqref>M16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CC7CB5-7014-4842-879D-D26AC15117DE}">
  <sheetPr codeName="Feuil8">
    <tabColor rgb="FFFF0000"/>
  </sheetPr>
  <dimension ref="A9:N16"/>
  <sheetViews>
    <sheetView zoomScale="80" zoomScaleNormal="80" workbookViewId="0">
      <selection activeCell="F41" sqref="F41"/>
    </sheetView>
  </sheetViews>
  <sheetFormatPr baseColWidth="10" defaultColWidth="20.5703125" defaultRowHeight="14.25" x14ac:dyDescent="0.2"/>
  <cols>
    <col min="1" max="2" width="20.5703125" style="26"/>
    <col min="3" max="5" width="31.28515625" style="26" customWidth="1"/>
    <col min="6" max="6" width="28.5703125" style="26" customWidth="1"/>
    <col min="7" max="11" width="20.5703125" style="26"/>
    <col min="12" max="12" width="29.28515625" style="26" customWidth="1"/>
    <col min="13" max="16384" width="20.5703125" style="26"/>
  </cols>
  <sheetData>
    <row r="9" spans="1:14" ht="26.25" x14ac:dyDescent="0.2">
      <c r="A9" s="29"/>
    </row>
    <row r="11" spans="1:14" ht="15" thickBot="1" x14ac:dyDescent="0.25"/>
    <row r="12" spans="1:14" s="23" customFormat="1" ht="40.9" customHeight="1" x14ac:dyDescent="0.25">
      <c r="A12" s="130" t="s">
        <v>16</v>
      </c>
      <c r="B12" s="131" t="s">
        <v>5</v>
      </c>
      <c r="C12" s="130" t="s">
        <v>7</v>
      </c>
      <c r="D12" s="132" t="s">
        <v>8</v>
      </c>
      <c r="E12" s="132" t="s">
        <v>39</v>
      </c>
      <c r="F12" s="132" t="s">
        <v>37</v>
      </c>
      <c r="G12" s="132" t="s">
        <v>46</v>
      </c>
      <c r="H12" s="132" t="s">
        <v>9</v>
      </c>
      <c r="I12" s="131" t="s">
        <v>10</v>
      </c>
      <c r="J12" s="133" t="s">
        <v>11</v>
      </c>
      <c r="K12" s="132" t="s">
        <v>12</v>
      </c>
      <c r="L12" s="131" t="s">
        <v>13</v>
      </c>
      <c r="M12" s="132" t="s">
        <v>42</v>
      </c>
      <c r="N12" s="131" t="s">
        <v>15</v>
      </c>
    </row>
    <row r="13" spans="1:14" x14ac:dyDescent="0.2">
      <c r="A13" s="140">
        <v>3</v>
      </c>
      <c r="B13" s="141">
        <v>44897</v>
      </c>
      <c r="C13" s="142" t="s">
        <v>23</v>
      </c>
      <c r="D13" s="143"/>
      <c r="E13" s="143" t="s">
        <v>50</v>
      </c>
      <c r="F13" s="142"/>
      <c r="G13" s="142" t="e">
        <v>#REF!</v>
      </c>
      <c r="H13" s="142"/>
      <c r="I13" s="143"/>
      <c r="J13" s="143"/>
      <c r="K13" s="143"/>
      <c r="L13" s="143"/>
      <c r="M13" s="143"/>
      <c r="N13" s="144"/>
    </row>
    <row r="14" spans="1:14" ht="15" thickBot="1" x14ac:dyDescent="0.25">
      <c r="A14" s="113">
        <v>4</v>
      </c>
      <c r="B14" s="146">
        <v>44897</v>
      </c>
      <c r="C14" s="115" t="s">
        <v>23</v>
      </c>
      <c r="D14" s="128"/>
      <c r="E14" s="128" t="s">
        <v>50</v>
      </c>
      <c r="F14" s="115"/>
      <c r="G14" s="115" t="e">
        <v>#REF!</v>
      </c>
      <c r="H14" s="194"/>
      <c r="I14" s="128"/>
      <c r="J14" s="128"/>
      <c r="K14" s="128"/>
      <c r="L14" s="128"/>
      <c r="M14" s="128"/>
      <c r="N14" s="151"/>
    </row>
    <row r="15" spans="1:14" ht="15" thickBot="1" x14ac:dyDescent="0.25">
      <c r="A15" s="153">
        <v>5</v>
      </c>
      <c r="B15" s="195">
        <v>44825</v>
      </c>
      <c r="C15" s="155" t="s">
        <v>23</v>
      </c>
      <c r="D15" s="156"/>
      <c r="E15" s="156" t="s">
        <v>50</v>
      </c>
      <c r="F15" s="155"/>
      <c r="G15" s="156" t="s">
        <v>33</v>
      </c>
      <c r="H15" s="155"/>
      <c r="I15" s="156"/>
      <c r="J15" s="156"/>
      <c r="K15" s="156"/>
      <c r="L15" s="156"/>
      <c r="M15" s="156"/>
      <c r="N15" s="158"/>
    </row>
    <row r="16" spans="1:14" ht="29.25" thickBot="1" x14ac:dyDescent="0.25">
      <c r="A16" s="159">
        <v>1</v>
      </c>
      <c r="B16" s="160">
        <v>44601</v>
      </c>
      <c r="C16" s="161" t="s">
        <v>20</v>
      </c>
      <c r="D16" s="162"/>
      <c r="E16" s="161" t="s">
        <v>50</v>
      </c>
      <c r="F16" s="161"/>
      <c r="G16" s="161" t="e">
        <f>VLOOKUP(Tableau1523[[#This Row],[Processus]],Liste!#REF!,2,FALSE)</f>
        <v>#REF!</v>
      </c>
      <c r="H16" s="161"/>
      <c r="I16" s="160"/>
      <c r="J16" s="163"/>
      <c r="K16" s="161"/>
      <c r="L16" s="161"/>
      <c r="M16" s="160"/>
      <c r="N16" s="164"/>
    </row>
  </sheetData>
  <conditionalFormatting sqref="M12:M14">
    <cfRule type="containsText" dxfId="44" priority="10" operator="containsText" text="NON CLOTURÉ">
      <formula>NOT(ISERROR(SEARCH("NON CLOTURÉ",M12)))</formula>
    </cfRule>
    <cfRule type="containsText" dxfId="43" priority="11" operator="containsText" text="CLOTURÉ">
      <formula>NOT(ISERROR(SEARCH("CLOTURÉ",M12)))</formula>
    </cfRule>
    <cfRule type="containsText" dxfId="42" priority="12" operator="containsText" text="EN COURS">
      <formula>NOT(ISERROR(SEARCH("EN COURS",M12)))</formula>
    </cfRule>
  </conditionalFormatting>
  <conditionalFormatting sqref="C12:C14">
    <cfRule type="containsText" dxfId="41" priority="8" operator="containsText" text="NON-CONFORMITÉ MAJEURE (NCMaj)">
      <formula>NOT(ISERROR(SEARCH("NON-CONFORMITÉ MAJEURE (NCMaj)",C12)))</formula>
    </cfRule>
    <cfRule type="containsText" dxfId="40" priority="9" operator="containsText" text="NON-CONFORMITÉ MINEURE (NCMin)">
      <formula>NOT(ISERROR(SEARCH("NON-CONFORMITÉ MINEURE (NCMin)",C12)))</formula>
    </cfRule>
  </conditionalFormatting>
  <conditionalFormatting sqref="C15">
    <cfRule type="containsText" dxfId="39" priority="6" operator="containsText" text="NON-CONFORMITÉ MINEURE (NCMin)">
      <formula>NOT(ISERROR(SEARCH("NON-CONFORMITÉ MINEURE (NCMin)",C15)))</formula>
    </cfRule>
    <cfRule type="containsText" dxfId="38" priority="7" operator="containsText" text="NON-CONFORMITÉ MAJEURE (NCMaj)">
      <formula>NOT(ISERROR(SEARCH("NON-CONFORMITÉ MAJEURE (NCMaj)",C15)))</formula>
    </cfRule>
  </conditionalFormatting>
  <conditionalFormatting sqref="M16">
    <cfRule type="containsText" dxfId="37" priority="3" operator="containsText" text="NON CLOTURÉ">
      <formula>NOT(ISERROR(SEARCH("NON CLOTURÉ",M16)))</formula>
    </cfRule>
    <cfRule type="containsText" dxfId="36" priority="4" operator="containsText" text="CLOTURE">
      <formula>NOT(ISERROR(SEARCH("CLOTURE",M16)))</formula>
    </cfRule>
    <cfRule type="containsText" dxfId="35" priority="5" operator="containsText" text="EN COURS">
      <formula>NOT(ISERROR(SEARCH("EN COURS",M16)))</formula>
    </cfRule>
  </conditionalFormatting>
  <conditionalFormatting sqref="C16">
    <cfRule type="containsText" dxfId="34" priority="1" operator="containsText" text="NON-CONFORMITÉ MAJEURE (NCMaj)">
      <formula>NOT(ISERROR(SEARCH("NON-CONFORMITÉ MAJEURE (NCMaj)",C16)))</formula>
    </cfRule>
    <cfRule type="containsText" dxfId="33" priority="2" operator="containsText" text="NON-CONFORMITÉ MINEURE (NCMin)">
      <formula>NOT(ISERROR(SEARCH("NON-CONFORMITÉ MINEURE (NCMin)",C16)))</formula>
    </cfRule>
  </conditionalFormatting>
  <dataValidations count="2">
    <dataValidation type="list" allowBlank="1" showInputMessage="1" showErrorMessage="1" sqref="F13:F16" xr:uid="{727D6894-F386-4434-A095-0F11A0F81176}">
      <formula1>INDIRECT($E13)</formula1>
    </dataValidation>
    <dataValidation type="list" allowBlank="1" showInputMessage="1" showErrorMessage="1" sqref="E13:E16" xr:uid="{3A6BBCC0-3C72-404D-9D44-34993958073C}">
      <formula1>STRUCTURE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AD9BBEA-EEED-4065-9037-4620CA25DA08}">
          <x14:formula1>
            <xm:f>Liste!$F$3:$F$7</xm:f>
          </x14:formula1>
          <xm:sqref>C13:C16</xm:sqref>
        </x14:dataValidation>
        <x14:dataValidation type="list" allowBlank="1" showInputMessage="1" showErrorMessage="1" xr:uid="{B9998892-3C80-46FA-9DC0-1B9211B0228E}">
          <x14:formula1>
            <xm:f>Liste!$H$4:$H$7</xm:f>
          </x14:formula1>
          <xm:sqref>M16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52EC5E-6DD1-492F-B376-07BBAECD5B4A}">
  <sheetPr codeName="Feuil9">
    <tabColor rgb="FF0070C0"/>
  </sheetPr>
  <dimension ref="A9:N14"/>
  <sheetViews>
    <sheetView zoomScale="80" zoomScaleNormal="80" workbookViewId="0">
      <selection activeCell="F35" sqref="F35"/>
    </sheetView>
  </sheetViews>
  <sheetFormatPr baseColWidth="10" defaultColWidth="20.5703125" defaultRowHeight="14.25" x14ac:dyDescent="0.2"/>
  <cols>
    <col min="1" max="2" width="20.5703125" style="26"/>
    <col min="3" max="5" width="31.28515625" style="26" customWidth="1"/>
    <col min="6" max="6" width="28.5703125" style="26" customWidth="1"/>
    <col min="7" max="11" width="20.5703125" style="26"/>
    <col min="12" max="12" width="29.28515625" style="26" customWidth="1"/>
    <col min="13" max="16384" width="20.5703125" style="26"/>
  </cols>
  <sheetData>
    <row r="9" spans="1:14" ht="26.25" x14ac:dyDescent="0.2">
      <c r="A9" s="29"/>
    </row>
    <row r="11" spans="1:14" ht="15" thickBot="1" x14ac:dyDescent="0.25"/>
    <row r="12" spans="1:14" s="23" customFormat="1" ht="40.9" customHeight="1" thickBot="1" x14ac:dyDescent="0.3">
      <c r="A12" s="73" t="s">
        <v>16</v>
      </c>
      <c r="B12" s="74" t="s">
        <v>5</v>
      </c>
      <c r="C12" s="73" t="s">
        <v>7</v>
      </c>
      <c r="D12" s="75" t="s">
        <v>8</v>
      </c>
      <c r="E12" s="75" t="s">
        <v>39</v>
      </c>
      <c r="F12" s="75" t="s">
        <v>37</v>
      </c>
      <c r="G12" s="75" t="s">
        <v>46</v>
      </c>
      <c r="H12" s="75" t="s">
        <v>9</v>
      </c>
      <c r="I12" s="74" t="s">
        <v>10</v>
      </c>
      <c r="J12" s="76" t="s">
        <v>11</v>
      </c>
      <c r="K12" s="75" t="s">
        <v>12</v>
      </c>
      <c r="L12" s="74" t="s">
        <v>13</v>
      </c>
      <c r="M12" s="75" t="s">
        <v>42</v>
      </c>
      <c r="N12" s="74" t="s">
        <v>15</v>
      </c>
    </row>
    <row r="13" spans="1:14" ht="29.25" thickBot="1" x14ac:dyDescent="0.25">
      <c r="A13" s="153">
        <v>1</v>
      </c>
      <c r="B13" s="154">
        <v>44825</v>
      </c>
      <c r="C13" s="155" t="s">
        <v>20</v>
      </c>
      <c r="D13" s="156"/>
      <c r="E13" s="156" t="s">
        <v>48</v>
      </c>
      <c r="F13" s="155"/>
      <c r="G13" s="155" t="e">
        <f>VLOOKUP(Tableau152[[#This Row],[Processus]],Liste!#REF!,2,FALSE)</f>
        <v>#REF!</v>
      </c>
      <c r="H13" s="155"/>
      <c r="I13" s="154"/>
      <c r="J13" s="196"/>
      <c r="K13" s="155"/>
      <c r="L13" s="155"/>
      <c r="M13" s="154"/>
      <c r="N13" s="157"/>
    </row>
    <row r="14" spans="1:14" ht="15" thickBot="1" x14ac:dyDescent="0.25">
      <c r="A14" s="113"/>
      <c r="B14" s="146"/>
      <c r="C14" s="115"/>
      <c r="D14" s="128"/>
      <c r="E14" s="128"/>
      <c r="F14" s="115"/>
      <c r="G14" s="115"/>
      <c r="H14" s="115"/>
      <c r="I14" s="146"/>
      <c r="J14" s="115"/>
      <c r="K14" s="115"/>
      <c r="L14" s="115"/>
      <c r="M14" s="128"/>
      <c r="N14" s="129"/>
    </row>
  </sheetData>
  <conditionalFormatting sqref="M14">
    <cfRule type="containsText" dxfId="130" priority="26" operator="containsText" text="NON CLOTURÉ">
      <formula>NOT(ISERROR(SEARCH("NON CLOTURÉ",M14)))</formula>
    </cfRule>
    <cfRule type="containsText" dxfId="129" priority="27" operator="containsText" text="CLOTURÉ">
      <formula>NOT(ISERROR(SEARCH("CLOTURÉ",M14)))</formula>
    </cfRule>
    <cfRule type="containsText" dxfId="128" priority="28" operator="containsText" text="EN COURS">
      <formula>NOT(ISERROR(SEARCH("EN COURS",M14)))</formula>
    </cfRule>
  </conditionalFormatting>
  <conditionalFormatting sqref="M14">
    <cfRule type="containsText" dxfId="125" priority="23" operator="containsText" text="NON RETENU">
      <formula>NOT(ISERROR(SEARCH("NON RETENU",M14)))</formula>
    </cfRule>
  </conditionalFormatting>
  <conditionalFormatting sqref="C14">
    <cfRule type="containsText" dxfId="124" priority="21" operator="containsText" text="NON-CONFORMITÉ MINEURE (NCMin)">
      <formula>NOT(ISERROR(SEARCH("NON-CONFORMITÉ MINEURE (NCMin)",C14)))</formula>
    </cfRule>
    <cfRule type="containsText" dxfId="123" priority="22" operator="containsText" text="NON-CONFORMITÉ MAJEURE (NCMaj)">
      <formula>NOT(ISERROR(SEARCH("NON-CONFORMITÉ MAJEURE (NCMaj)",C14)))</formula>
    </cfRule>
  </conditionalFormatting>
  <conditionalFormatting sqref="M12">
    <cfRule type="containsText" dxfId="32" priority="8" operator="containsText" text="NON CLOTURÉ">
      <formula>NOT(ISERROR(SEARCH("NON CLOTURÉ",M12)))</formula>
    </cfRule>
    <cfRule type="containsText" dxfId="31" priority="9" operator="containsText" text="CLOTURÉ">
      <formula>NOT(ISERROR(SEARCH("CLOTURÉ",M12)))</formula>
    </cfRule>
    <cfRule type="containsText" dxfId="30" priority="10" operator="containsText" text="EN COURS">
      <formula>NOT(ISERROR(SEARCH("EN COURS",M12)))</formula>
    </cfRule>
  </conditionalFormatting>
  <conditionalFormatting sqref="C12">
    <cfRule type="containsText" dxfId="29" priority="6" operator="containsText" text="NON-CONFORMITÉ MAJEURE (NCMaj)">
      <formula>NOT(ISERROR(SEARCH("NON-CONFORMITÉ MAJEURE (NCMaj)",C12)))</formula>
    </cfRule>
    <cfRule type="containsText" dxfId="28" priority="7" operator="containsText" text="NON-CONFORMITÉ MINEURE (NCMin)">
      <formula>NOT(ISERROR(SEARCH("NON-CONFORMITÉ MINEURE (NCMin)",C12)))</formula>
    </cfRule>
  </conditionalFormatting>
  <conditionalFormatting sqref="M13">
    <cfRule type="containsText" dxfId="27" priority="3" operator="containsText" text="NON CLOTURÉ">
      <formula>NOT(ISERROR(SEARCH("NON CLOTURÉ",M13)))</formula>
    </cfRule>
    <cfRule type="containsText" dxfId="26" priority="4" operator="containsText" text="CLOTURÉ">
      <formula>NOT(ISERROR(SEARCH("CLOTURÉ",M13)))</formula>
    </cfRule>
    <cfRule type="containsText" dxfId="25" priority="5" operator="containsText" text="EN COURS">
      <formula>NOT(ISERROR(SEARCH("EN COURS",M13)))</formula>
    </cfRule>
  </conditionalFormatting>
  <conditionalFormatting sqref="C13">
    <cfRule type="containsText" dxfId="24" priority="1" operator="containsText" text="NON-CONFORMITÉ MINEURE (NCMin)">
      <formula>NOT(ISERROR(SEARCH("NON-CONFORMITÉ MINEURE (NCMin)",C13)))</formula>
    </cfRule>
    <cfRule type="containsText" dxfId="23" priority="2" operator="containsText" text="NON-CONFORMITÉ MAJEURE (NCMaj)">
      <formula>NOT(ISERROR(SEARCH("NON-CONFORMITÉ MAJEURE (NCMaj)",C13)))</formula>
    </cfRule>
  </conditionalFormatting>
  <dataValidations count="2">
    <dataValidation type="list" allowBlank="1" showInputMessage="1" showErrorMessage="1" sqref="F13:F14" xr:uid="{F7C2AAD2-E58B-4CA4-B373-13956CB7966E}">
      <formula1>INDIRECT($E13)</formula1>
    </dataValidation>
    <dataValidation type="list" allowBlank="1" showInputMessage="1" showErrorMessage="1" sqref="E13:E14" xr:uid="{DCFD0644-B223-4C54-8CEC-4720E1E3E0BF}">
      <formula1>STRUCTURE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24A071A6-068D-4E3A-9340-B3DD40E07788}">
          <x14:formula1>
            <xm:f>Liste!$F$3:$F$7</xm:f>
          </x14:formula1>
          <xm:sqref>C13:C14</xm:sqref>
        </x14:dataValidation>
        <x14:dataValidation type="list" allowBlank="1" showInputMessage="1" showErrorMessage="1" xr:uid="{62C11EB2-E89D-4372-93BA-A9FE96DB07D0}">
          <x14:formula1>
            <xm:f>Liste!$H$4:$H$7</xm:f>
          </x14:formula1>
          <xm:sqref>M14</xm:sqref>
        </x14:dataValidation>
        <x14:dataValidation type="list" allowBlank="1" showInputMessage="1" showErrorMessage="1" xr:uid="{E0B23E68-AB80-4D36-B17C-F854A8776EB6}">
          <x14:formula1>
            <xm:f>Liste!$C$4:$C$6</xm:f>
          </x14:formula1>
          <xm:sqref>M13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EF2F31-37A5-47CD-AC12-3F6860DCEDCB}">
  <sheetPr codeName="Feuil10">
    <tabColor theme="9"/>
  </sheetPr>
  <dimension ref="A11:N14"/>
  <sheetViews>
    <sheetView zoomScale="80" zoomScaleNormal="80" workbookViewId="0">
      <selection activeCell="E13" sqref="E13"/>
    </sheetView>
  </sheetViews>
  <sheetFormatPr baseColWidth="10" defaultColWidth="20.5703125" defaultRowHeight="14.25" x14ac:dyDescent="0.2"/>
  <cols>
    <col min="1" max="2" width="20.5703125" style="26"/>
    <col min="3" max="5" width="31.28515625" style="26" customWidth="1"/>
    <col min="6" max="6" width="28.5703125" style="26" customWidth="1"/>
    <col min="7" max="11" width="20.5703125" style="26"/>
    <col min="12" max="12" width="29.28515625" style="26" customWidth="1"/>
    <col min="13" max="16384" width="20.5703125" style="26"/>
  </cols>
  <sheetData>
    <row r="11" spans="1:14" ht="15" thickBot="1" x14ac:dyDescent="0.25"/>
    <row r="12" spans="1:14" s="23" customFormat="1" ht="40.9" customHeight="1" thickBot="1" x14ac:dyDescent="0.3">
      <c r="A12" s="73" t="s">
        <v>16</v>
      </c>
      <c r="B12" s="74" t="s">
        <v>5</v>
      </c>
      <c r="C12" s="73" t="s">
        <v>7</v>
      </c>
      <c r="D12" s="75" t="s">
        <v>8</v>
      </c>
      <c r="E12" s="75" t="s">
        <v>39</v>
      </c>
      <c r="F12" s="75" t="s">
        <v>37</v>
      </c>
      <c r="G12" s="75" t="s">
        <v>46</v>
      </c>
      <c r="H12" s="75" t="s">
        <v>9</v>
      </c>
      <c r="I12" s="74" t="s">
        <v>10</v>
      </c>
      <c r="J12" s="76" t="s">
        <v>11</v>
      </c>
      <c r="K12" s="75" t="s">
        <v>12</v>
      </c>
      <c r="L12" s="74" t="s">
        <v>13</v>
      </c>
      <c r="M12" s="75" t="s">
        <v>42</v>
      </c>
      <c r="N12" s="74" t="s">
        <v>15</v>
      </c>
    </row>
    <row r="13" spans="1:14" ht="15" thickBot="1" x14ac:dyDescent="0.25">
      <c r="A13" s="153">
        <v>3</v>
      </c>
      <c r="B13" s="154">
        <v>44852</v>
      </c>
      <c r="C13" s="155" t="s">
        <v>22</v>
      </c>
      <c r="D13" s="156"/>
      <c r="E13" s="156" t="s">
        <v>52</v>
      </c>
      <c r="F13" s="155"/>
      <c r="G13" s="155" t="e">
        <f>VLOOKUP(Tableau152[[#This Row],[Processus]],Liste!#REF!,2,FALSE)</f>
        <v>#REF!</v>
      </c>
      <c r="H13" s="155"/>
      <c r="I13" s="154"/>
      <c r="J13" s="155"/>
      <c r="K13" s="155"/>
      <c r="L13" s="155"/>
      <c r="M13" s="154"/>
      <c r="N13" s="158"/>
    </row>
    <row r="14" spans="1:14" ht="15" thickBot="1" x14ac:dyDescent="0.25">
      <c r="A14" s="113"/>
      <c r="B14" s="146"/>
      <c r="C14" s="115"/>
      <c r="D14" s="128"/>
      <c r="E14" s="128"/>
      <c r="F14" s="115"/>
      <c r="G14" s="115"/>
      <c r="H14" s="115"/>
      <c r="I14" s="146"/>
      <c r="J14" s="115"/>
      <c r="K14" s="115"/>
      <c r="L14" s="115"/>
      <c r="M14" s="128"/>
      <c r="N14" s="129"/>
    </row>
  </sheetData>
  <conditionalFormatting sqref="M14">
    <cfRule type="containsText" dxfId="122" priority="32" operator="containsText" text="NON CLOTURÉ">
      <formula>NOT(ISERROR(SEARCH("NON CLOTURÉ",M14)))</formula>
    </cfRule>
    <cfRule type="containsText" dxfId="121" priority="33" operator="containsText" text="CLOTURÉ">
      <formula>NOT(ISERROR(SEARCH("CLOTURÉ",M14)))</formula>
    </cfRule>
    <cfRule type="containsText" dxfId="120" priority="34" operator="containsText" text="EN COURS">
      <formula>NOT(ISERROR(SEARCH("EN COURS",M14)))</formula>
    </cfRule>
  </conditionalFormatting>
  <conditionalFormatting sqref="M14">
    <cfRule type="containsText" dxfId="117" priority="29" operator="containsText" text="NON RETENU">
      <formula>NOT(ISERROR(SEARCH("NON RETENU",M14)))</formula>
    </cfRule>
  </conditionalFormatting>
  <conditionalFormatting sqref="C14">
    <cfRule type="containsText" dxfId="116" priority="27" operator="containsText" text="NON-CONFORMITÉ MINEURE (NCMin)">
      <formula>NOT(ISERROR(SEARCH("NON-CONFORMITÉ MINEURE (NCMin)",C14)))</formula>
    </cfRule>
    <cfRule type="containsText" dxfId="115" priority="28" operator="containsText" text="NON-CONFORMITÉ MAJEURE (NCMaj)">
      <formula>NOT(ISERROR(SEARCH("NON-CONFORMITÉ MAJEURE (NCMaj)",C14)))</formula>
    </cfRule>
  </conditionalFormatting>
  <conditionalFormatting sqref="M12">
    <cfRule type="containsText" dxfId="22" priority="11" operator="containsText" text="NON CLOTURÉ">
      <formula>NOT(ISERROR(SEARCH("NON CLOTURÉ",M12)))</formula>
    </cfRule>
    <cfRule type="containsText" dxfId="21" priority="12" operator="containsText" text="CLOTURÉ">
      <formula>NOT(ISERROR(SEARCH("CLOTURÉ",M12)))</formula>
    </cfRule>
    <cfRule type="containsText" dxfId="20" priority="13" operator="containsText" text="EN COURS">
      <formula>NOT(ISERROR(SEARCH("EN COURS",M12)))</formula>
    </cfRule>
  </conditionalFormatting>
  <conditionalFormatting sqref="C12">
    <cfRule type="containsText" dxfId="19" priority="9" operator="containsText" text="NON-CONFORMITÉ MAJEURE (NCMaj)">
      <formula>NOT(ISERROR(SEARCH("NON-CONFORMITÉ MAJEURE (NCMaj)",C12)))</formula>
    </cfRule>
    <cfRule type="containsText" dxfId="18" priority="10" operator="containsText" text="NON-CONFORMITÉ MINEURE (NCMin)">
      <formula>NOT(ISERROR(SEARCH("NON-CONFORMITÉ MINEURE (NCMin)",C12)))</formula>
    </cfRule>
  </conditionalFormatting>
  <conditionalFormatting sqref="M13">
    <cfRule type="containsText" dxfId="17" priority="6" operator="containsText" text="NON CLOTURÉ">
      <formula>NOT(ISERROR(SEARCH("NON CLOTURÉ",M13)))</formula>
    </cfRule>
    <cfRule type="containsText" dxfId="16" priority="7" operator="containsText" text="CLOTURÉ">
      <formula>NOT(ISERROR(SEARCH("CLOTURÉ",M13)))</formula>
    </cfRule>
    <cfRule type="containsText" dxfId="15" priority="8" operator="containsText" text="EN COURS">
      <formula>NOT(ISERROR(SEARCH("EN COURS",M13)))</formula>
    </cfRule>
  </conditionalFormatting>
  <conditionalFormatting sqref="M13">
    <cfRule type="containsText" dxfId="14" priority="3" operator="containsText" text="NON CLOTURÉ">
      <formula>NOT(ISERROR(SEARCH("NON CLOTURÉ",M13)))</formula>
    </cfRule>
    <cfRule type="containsText" dxfId="13" priority="4" operator="containsText" text="CLOTURÉ">
      <formula>NOT(ISERROR(SEARCH("CLOTURÉ",M13)))</formula>
    </cfRule>
    <cfRule type="containsText" dxfId="12" priority="5" operator="containsText" text="EN COURS">
      <formula>NOT(ISERROR(SEARCH("EN COURS",M13)))</formula>
    </cfRule>
  </conditionalFormatting>
  <conditionalFormatting sqref="C13">
    <cfRule type="containsText" dxfId="11" priority="1" operator="containsText" text="NON-CONFORMITÉ MINEURE (NCMin)">
      <formula>NOT(ISERROR(SEARCH("NON-CONFORMITÉ MINEURE (NCMin)",C13)))</formula>
    </cfRule>
    <cfRule type="containsText" dxfId="10" priority="2" operator="containsText" text="NON-CONFORMITÉ MAJEURE (NCMaj)">
      <formula>NOT(ISERROR(SEARCH("NON-CONFORMITÉ MAJEURE (NCMaj)",C13)))</formula>
    </cfRule>
  </conditionalFormatting>
  <dataValidations count="2">
    <dataValidation type="list" allowBlank="1" showInputMessage="1" showErrorMessage="1" sqref="F13:F14" xr:uid="{161DC7A2-8C7C-49B1-98D1-90A050C184E2}">
      <formula1>INDIRECT($E13)</formula1>
    </dataValidation>
    <dataValidation type="list" allowBlank="1" showInputMessage="1" showErrorMessage="1" sqref="E13:E14" xr:uid="{17F6DE4A-C886-4C84-BC3A-86112CF7BB90}">
      <formula1>STRUCTURE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D99F03CC-6326-4598-89C4-1A204079EA9E}">
          <x14:formula1>
            <xm:f>Liste!$F$3:$F$7</xm:f>
          </x14:formula1>
          <xm:sqref>C13:C14</xm:sqref>
        </x14:dataValidation>
        <x14:dataValidation type="list" allowBlank="1" showInputMessage="1" showErrorMessage="1" xr:uid="{1FC84330-F88C-441F-88FF-3B5DD99C2ED7}">
          <x14:formula1>
            <xm:f>Liste!$H$4:$H$7</xm:f>
          </x14:formula1>
          <xm:sqref>M13:M14</xm:sqref>
        </x14:dataValidation>
        <x14:dataValidation type="list" allowBlank="1" showInputMessage="1" showErrorMessage="1" xr:uid="{678BDAEB-4B47-45DB-9758-652ED480C02E}">
          <x14:formula1>
            <xm:f>Liste!$C$4:$C$6</xm:f>
          </x14:formula1>
          <xm:sqref>M13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CD58F1-4BFD-47B1-BE58-29F50D639597}">
  <sheetPr codeName="Feuil11">
    <tabColor rgb="FFFFFF00"/>
  </sheetPr>
  <dimension ref="A11:N14"/>
  <sheetViews>
    <sheetView workbookViewId="0">
      <selection activeCell="F14" sqref="F14"/>
    </sheetView>
  </sheetViews>
  <sheetFormatPr baseColWidth="10" defaultRowHeight="15" x14ac:dyDescent="0.25"/>
  <cols>
    <col min="1" max="1" width="7.85546875" customWidth="1"/>
    <col min="2" max="2" width="10.7109375" customWidth="1"/>
    <col min="3" max="3" width="15.5703125" customWidth="1"/>
    <col min="4" max="4" width="16.42578125" customWidth="1"/>
    <col min="5" max="5" width="18.7109375" customWidth="1"/>
    <col min="6" max="6" width="15.28515625" customWidth="1"/>
    <col min="7" max="7" width="20.140625" customWidth="1"/>
    <col min="8" max="8" width="17.140625" customWidth="1"/>
    <col min="9" max="9" width="14.140625" customWidth="1"/>
    <col min="10" max="10" width="13.28515625" customWidth="1"/>
    <col min="11" max="11" width="14.7109375" bestFit="1" customWidth="1"/>
    <col min="12" max="12" width="17.7109375" bestFit="1" customWidth="1"/>
    <col min="13" max="13" width="16.42578125" customWidth="1"/>
    <col min="14" max="14" width="23.85546875" bestFit="1" customWidth="1"/>
  </cols>
  <sheetData>
    <row r="11" spans="1:14" ht="15.75" thickBot="1" x14ac:dyDescent="0.3"/>
    <row r="12" spans="1:14" s="23" customFormat="1" ht="40.9" customHeight="1" thickBot="1" x14ac:dyDescent="0.3">
      <c r="A12" s="73" t="s">
        <v>16</v>
      </c>
      <c r="B12" s="74" t="s">
        <v>5</v>
      </c>
      <c r="C12" s="73" t="s">
        <v>7</v>
      </c>
      <c r="D12" s="198" t="s">
        <v>8</v>
      </c>
      <c r="E12" s="198" t="s">
        <v>39</v>
      </c>
      <c r="F12" s="198" t="s">
        <v>37</v>
      </c>
      <c r="G12" s="75" t="s">
        <v>46</v>
      </c>
      <c r="H12" s="75" t="s">
        <v>9</v>
      </c>
      <c r="I12" s="74" t="s">
        <v>10</v>
      </c>
      <c r="J12" s="76" t="s">
        <v>11</v>
      </c>
      <c r="K12" s="75" t="s">
        <v>12</v>
      </c>
      <c r="L12" s="74" t="s">
        <v>13</v>
      </c>
      <c r="M12" s="75" t="s">
        <v>42</v>
      </c>
      <c r="N12" s="74" t="s">
        <v>15</v>
      </c>
    </row>
    <row r="13" spans="1:14" ht="42.75" x14ac:dyDescent="0.25">
      <c r="A13" s="140">
        <v>2</v>
      </c>
      <c r="B13" s="141">
        <v>44825</v>
      </c>
      <c r="C13" s="142" t="s">
        <v>22</v>
      </c>
      <c r="D13" s="143"/>
      <c r="E13" s="143" t="s">
        <v>51</v>
      </c>
      <c r="F13" s="142"/>
      <c r="G13" s="142" t="e">
        <v>#REF!</v>
      </c>
      <c r="H13" s="142"/>
      <c r="I13" s="141"/>
      <c r="J13" s="147"/>
      <c r="K13" s="142"/>
      <c r="L13" s="142"/>
      <c r="M13" s="141"/>
      <c r="N13" s="145"/>
    </row>
    <row r="14" spans="1:14" ht="29.25" thickBot="1" x14ac:dyDescent="0.3">
      <c r="A14" s="113">
        <v>4</v>
      </c>
      <c r="B14" s="150">
        <v>44825</v>
      </c>
      <c r="C14" s="115" t="s">
        <v>23</v>
      </c>
      <c r="D14" s="83"/>
      <c r="E14" s="83" t="s">
        <v>51</v>
      </c>
      <c r="F14" s="85"/>
      <c r="G14" s="128" t="s">
        <v>33</v>
      </c>
      <c r="H14" s="115"/>
      <c r="I14" s="197"/>
      <c r="J14" s="197"/>
      <c r="K14" s="197"/>
      <c r="L14" s="197"/>
      <c r="M14" s="197"/>
      <c r="N14" s="151"/>
    </row>
  </sheetData>
  <conditionalFormatting sqref="M12">
    <cfRule type="containsText" dxfId="9" priority="8" operator="containsText" text="NON CLOTURÉ">
      <formula>NOT(ISERROR(SEARCH("NON CLOTURÉ",M12)))</formula>
    </cfRule>
    <cfRule type="containsText" dxfId="8" priority="9" operator="containsText" text="CLOTURÉ">
      <formula>NOT(ISERROR(SEARCH("CLOTURÉ",M12)))</formula>
    </cfRule>
    <cfRule type="containsText" dxfId="7" priority="10" operator="containsText" text="EN COURS">
      <formula>NOT(ISERROR(SEARCH("EN COURS",M12)))</formula>
    </cfRule>
  </conditionalFormatting>
  <conditionalFormatting sqref="C12">
    <cfRule type="containsText" dxfId="6" priority="6" operator="containsText" text="NON-CONFORMITÉ MAJEURE (NCMaj)">
      <formula>NOT(ISERROR(SEARCH("NON-CONFORMITÉ MAJEURE (NCMaj)",C12)))</formula>
    </cfRule>
    <cfRule type="containsText" dxfId="5" priority="7" operator="containsText" text="NON-CONFORMITÉ MINEURE (NCMin)">
      <formula>NOT(ISERROR(SEARCH("NON-CONFORMITÉ MINEURE (NCMin)",C12)))</formula>
    </cfRule>
  </conditionalFormatting>
  <conditionalFormatting sqref="M13">
    <cfRule type="containsText" dxfId="4" priority="3" operator="containsText" text="NON CLOTURÉ">
      <formula>NOT(ISERROR(SEARCH("NON CLOTURÉ",M13)))</formula>
    </cfRule>
    <cfRule type="containsText" dxfId="3" priority="4" operator="containsText" text="CLOTURÉ">
      <formula>NOT(ISERROR(SEARCH("CLOTURÉ",M13)))</formula>
    </cfRule>
    <cfRule type="containsText" dxfId="2" priority="5" operator="containsText" text="EN COURS">
      <formula>NOT(ISERROR(SEARCH("EN COURS",M13)))</formula>
    </cfRule>
  </conditionalFormatting>
  <conditionalFormatting sqref="C13:C14">
    <cfRule type="containsText" dxfId="1" priority="1" operator="containsText" text="NON-CONFORMITÉ MINEURE (NCMin)">
      <formula>NOT(ISERROR(SEARCH("NON-CONFORMITÉ MINEURE (NCMin)",C13)))</formula>
    </cfRule>
    <cfRule type="containsText" dxfId="0" priority="2" operator="containsText" text="NON-CONFORMITÉ MAJEURE (NCMaj)">
      <formula>NOT(ISERROR(SEARCH("NON-CONFORMITÉ MAJEURE (NCMaj)",C13)))</formula>
    </cfRule>
  </conditionalFormatting>
  <dataValidations count="2">
    <dataValidation type="list" allowBlank="1" showInputMessage="1" showErrorMessage="1" sqref="F13:F14" xr:uid="{E95F224F-9B65-49CE-B8C4-5F12F67284CD}">
      <formula1>INDIRECT($E13)</formula1>
    </dataValidation>
    <dataValidation type="list" allowBlank="1" showInputMessage="1" showErrorMessage="1" sqref="E13:E14" xr:uid="{8B68DFFA-6290-4F39-ADDC-C1DBF5F07C64}">
      <formula1>STRUCTURE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19BA96C-5B21-4A61-A10D-39F35E75388F}">
          <x14:formula1>
            <xm:f>Liste!$C$4:$C$6</xm:f>
          </x14:formula1>
          <xm:sqref>M13</xm:sqref>
        </x14:dataValidation>
        <x14:dataValidation type="list" allowBlank="1" showInputMessage="1" showErrorMessage="1" xr:uid="{DDB55976-312D-4B59-A2D8-0DFEECEFC652}">
          <x14:formula1>
            <xm:f>Liste!$F$3:$F$7</xm:f>
          </x14:formula1>
          <xm:sqref>C13:C14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5</vt:i4>
      </vt:variant>
    </vt:vector>
  </HeadingPairs>
  <TitlesOfParts>
    <vt:vector size="16" baseType="lpstr">
      <vt:lpstr>ISO9001</vt:lpstr>
      <vt:lpstr>QUALIPSAD</vt:lpstr>
      <vt:lpstr>QUALIOPI</vt:lpstr>
      <vt:lpstr>AMELIORATIONS</vt:lpstr>
      <vt:lpstr>Liste</vt:lpstr>
      <vt:lpstr>STUDIPO</vt:lpstr>
      <vt:lpstr>STUDIPO_RESEAU</vt:lpstr>
      <vt:lpstr>APPART_RESEAU</vt:lpstr>
      <vt:lpstr>STUDIPO_01</vt:lpstr>
      <vt:lpstr>WORLI</vt:lpstr>
      <vt:lpstr>APPART_PARIS</vt:lpstr>
      <vt:lpstr>ÉTAT_FINAL_DE_L_AMÉLIORATION</vt:lpstr>
      <vt:lpstr>ÉTAT_FINAL_DU_CONSTAT</vt:lpstr>
      <vt:lpstr>NATURE</vt:lpstr>
      <vt:lpstr>SOURCE</vt:lpstr>
      <vt:lpstr>STRUCTURE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</dc:creator>
  <cp:lastModifiedBy>GEOFFREY</cp:lastModifiedBy>
  <dcterms:created xsi:type="dcterms:W3CDTF">2020-10-15T08:33:08Z</dcterms:created>
  <dcterms:modified xsi:type="dcterms:W3CDTF">2022-12-25T22:50:04Z</dcterms:modified>
</cp:coreProperties>
</file>