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144" windowWidth="19620" windowHeight="90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0" i="1"/>
  <c r="B31" s="1"/>
  <c r="B32" s="1"/>
  <c r="B33" s="1"/>
  <c r="C8"/>
  <c r="C9" s="1"/>
  <c r="B14" s="1"/>
  <c r="B15" l="1"/>
  <c r="C21"/>
  <c r="B16"/>
  <c r="B17"/>
  <c r="B13"/>
  <c r="C19" l="1"/>
  <c r="C24" s="1"/>
</calcChain>
</file>

<file path=xl/sharedStrings.xml><?xml version="1.0" encoding="utf-8"?>
<sst xmlns="http://schemas.openxmlformats.org/spreadsheetml/2006/main" count="21" uniqueCount="20">
  <si>
    <t>Revenu Total</t>
  </si>
  <si>
    <t>Salaire</t>
  </si>
  <si>
    <t>Dividende</t>
  </si>
  <si>
    <t>Impôt</t>
  </si>
  <si>
    <t>Jusqu'à 5 875 euros : 0%</t>
  </si>
  <si>
    <t>de 5 875 euros à 11 720 euros : 5,50%</t>
  </si>
  <si>
    <t>de 11 720 euros à 26 030 euros : 14,00%</t>
  </si>
  <si>
    <t>de 26 030 euros à 69 783 euros : 30,00%</t>
  </si>
  <si>
    <t>au-delà de 69 783 euros : 40,00%</t>
  </si>
  <si>
    <t>Total</t>
  </si>
  <si>
    <t>Abattement</t>
  </si>
  <si>
    <t>Impot</t>
  </si>
  <si>
    <t>CA</t>
  </si>
  <si>
    <t>Charges</t>
  </si>
  <si>
    <t>Charges sociales</t>
  </si>
  <si>
    <t>Resultat</t>
  </si>
  <si>
    <t>IS</t>
  </si>
  <si>
    <t>Impôt à payer avt abattement</t>
  </si>
  <si>
    <t>A saisir</t>
  </si>
  <si>
    <t>(salaire + dividende)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</si>
</sst>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3" borderId="1" xfId="0" applyFill="1" applyBorder="1"/>
    <xf numFmtId="0" fontId="0" fillId="3" borderId="2" xfId="0" applyFill="1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left" indent="1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left" indent="1"/>
    </xf>
    <xf numFmtId="0" fontId="0" fillId="0" borderId="6" xfId="0" applyBorder="1"/>
    <xf numFmtId="0" fontId="0" fillId="0" borderId="3" xfId="0" applyBorder="1" applyAlignment="1">
      <alignment horizontal="left" indent="1"/>
    </xf>
    <xf numFmtId="0" fontId="2" fillId="0" borderId="0" xfId="0" applyFont="1" applyAlignment="1">
      <alignment horizontal="right"/>
    </xf>
    <xf numFmtId="0" fontId="0" fillId="0" borderId="7" xfId="0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164" fontId="2" fillId="0" borderId="3" xfId="1" applyNumberFormat="1" applyFont="1" applyBorder="1"/>
    <xf numFmtId="43" fontId="0" fillId="0" borderId="0" xfId="1" applyFont="1"/>
    <xf numFmtId="0" fontId="2" fillId="3" borderId="1" xfId="0" applyFont="1" applyFill="1" applyBorder="1"/>
    <xf numFmtId="164" fontId="2" fillId="3" borderId="3" xfId="0" applyNumberFormat="1" applyFont="1" applyFill="1" applyBorder="1"/>
    <xf numFmtId="0" fontId="0" fillId="4" borderId="0" xfId="0" applyFill="1"/>
    <xf numFmtId="0" fontId="0" fillId="2" borderId="1" xfId="0" applyFill="1" applyBorder="1" applyAlignment="1">
      <alignment horizontal="right"/>
    </xf>
    <xf numFmtId="43" fontId="0" fillId="2" borderId="3" xfId="1" applyFont="1" applyFill="1" applyBorder="1"/>
    <xf numFmtId="0" fontId="0" fillId="4" borderId="3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topLeftCell="A10" workbookViewId="0">
      <selection activeCell="C6" sqref="C6"/>
    </sheetView>
  </sheetViews>
  <sheetFormatPr baseColWidth="10" defaultRowHeight="14.4"/>
  <cols>
    <col min="2" max="2" width="16.21875" customWidth="1"/>
    <col min="3" max="3" width="11.6640625" bestFit="1" customWidth="1"/>
  </cols>
  <sheetData>
    <row r="1" spans="1:9" ht="15" thickBot="1">
      <c r="A1" s="4" t="s">
        <v>0</v>
      </c>
      <c r="B1" s="5"/>
      <c r="C1" s="24">
        <v>100000</v>
      </c>
      <c r="D1" t="s">
        <v>19</v>
      </c>
      <c r="G1" s="21" t="s">
        <v>18</v>
      </c>
    </row>
    <row r="5" spans="1:9">
      <c r="B5" t="s">
        <v>1</v>
      </c>
      <c r="C5" s="21">
        <v>50000</v>
      </c>
    </row>
    <row r="6" spans="1:9">
      <c r="I6" s="1"/>
    </row>
    <row r="7" spans="1:9">
      <c r="I7" s="1"/>
    </row>
    <row r="8" spans="1:9" ht="15" thickBot="1">
      <c r="B8" t="s">
        <v>2</v>
      </c>
      <c r="C8" s="14">
        <f>C1-C5</f>
        <v>50000</v>
      </c>
      <c r="I8" s="1"/>
    </row>
    <row r="9" spans="1:9" ht="15" thickTop="1">
      <c r="A9" s="13"/>
      <c r="B9" s="13" t="s">
        <v>9</v>
      </c>
      <c r="C9" s="13">
        <f>C8+C5</f>
        <v>100000</v>
      </c>
      <c r="I9" s="1"/>
    </row>
    <row r="10" spans="1:9">
      <c r="I10" s="1"/>
    </row>
    <row r="12" spans="1:9" ht="15" thickBot="1">
      <c r="A12" t="s">
        <v>3</v>
      </c>
    </row>
    <row r="13" spans="1:9" ht="15" thickBot="1">
      <c r="B13" s="8">
        <f>IF(C9&gt;5875,0,0)</f>
        <v>0</v>
      </c>
      <c r="C13" s="9"/>
      <c r="D13" s="10" t="s">
        <v>4</v>
      </c>
      <c r="E13" s="11"/>
      <c r="F13" s="1"/>
    </row>
    <row r="14" spans="1:9" ht="15" thickBot="1">
      <c r="B14" s="2">
        <f>IF(C9&gt;11720,(11720-5875)*5.5/100,IF(C9&lt;11720,(C9-5875)*14/100,0))</f>
        <v>321.47500000000002</v>
      </c>
      <c r="C14" s="3"/>
      <c r="D14" s="7" t="s">
        <v>5</v>
      </c>
      <c r="E14" s="3"/>
      <c r="F14" s="12"/>
    </row>
    <row r="15" spans="1:9" ht="15" thickBot="1">
      <c r="B15" s="2">
        <f>IF(C9&gt;26030,(26030-11720)*14/100,IF(C9&lt;26030,(C9-11720)*14/100,0))</f>
        <v>2003.4</v>
      </c>
      <c r="C15" s="3"/>
      <c r="D15" s="7" t="s">
        <v>6</v>
      </c>
      <c r="E15" s="3"/>
      <c r="F15" s="12"/>
    </row>
    <row r="16" spans="1:9" ht="15" thickBot="1">
      <c r="B16" s="2">
        <f>IF(C9&gt;69783,(69783-26030)*30/100,IF(C9&lt;69783,(C11-26030)*30/100,0))</f>
        <v>13125.9</v>
      </c>
      <c r="C16" s="3"/>
      <c r="D16" s="7" t="s">
        <v>7</v>
      </c>
      <c r="E16" s="3"/>
      <c r="F16" s="12"/>
    </row>
    <row r="17" spans="1:6" ht="15" thickBot="1">
      <c r="B17" s="2">
        <f>IF(C9&gt;69783,(C9-69783)*40/100,0)</f>
        <v>12086.8</v>
      </c>
      <c r="C17" s="3"/>
      <c r="D17" s="7" t="s">
        <v>8</v>
      </c>
      <c r="E17" s="3"/>
      <c r="F17" s="12"/>
    </row>
    <row r="18" spans="1:6" ht="15" thickBot="1"/>
    <row r="19" spans="1:6" ht="15" thickBot="1">
      <c r="A19" s="15"/>
      <c r="B19" s="16" t="s">
        <v>17</v>
      </c>
      <c r="C19" s="17">
        <f>SUM(B13:B17)</f>
        <v>27537.574999999997</v>
      </c>
    </row>
    <row r="21" spans="1:6">
      <c r="B21" t="s">
        <v>10</v>
      </c>
      <c r="C21" s="18">
        <f>(C8*60/100)+3050</f>
        <v>33050</v>
      </c>
    </row>
    <row r="23" spans="1:6" ht="15" thickBot="1"/>
    <row r="24" spans="1:6" ht="15" thickBot="1">
      <c r="B24" s="19" t="s">
        <v>11</v>
      </c>
      <c r="C24" s="20">
        <f>C19-C21</f>
        <v>-5512.4250000000029</v>
      </c>
    </row>
    <row r="28" spans="1:6">
      <c r="A28" s="6" t="s">
        <v>12</v>
      </c>
      <c r="B28" s="18">
        <v>400000</v>
      </c>
    </row>
    <row r="29" spans="1:6">
      <c r="A29" s="6" t="s">
        <v>13</v>
      </c>
      <c r="B29" s="18">
        <v>200000</v>
      </c>
    </row>
    <row r="30" spans="1:6">
      <c r="A30" s="6" t="s">
        <v>1</v>
      </c>
      <c r="B30" s="18">
        <f>C5</f>
        <v>50000</v>
      </c>
    </row>
    <row r="31" spans="1:6">
      <c r="A31" s="6" t="s">
        <v>14</v>
      </c>
      <c r="B31" s="18">
        <f>B30*25/100</f>
        <v>12500</v>
      </c>
    </row>
    <row r="32" spans="1:6" ht="15" thickBot="1">
      <c r="A32" s="6" t="s">
        <v>15</v>
      </c>
      <c r="B32" s="18">
        <f>B28-B29-B30-B31</f>
        <v>137500</v>
      </c>
    </row>
    <row r="33" spans="1:2" ht="15" thickBot="1">
      <c r="A33" s="22" t="s">
        <v>16</v>
      </c>
      <c r="B33" s="23">
        <f>B32/3</f>
        <v>45833.333333333336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2010-07-10T10:13:25Z</dcterms:created>
  <dcterms:modified xsi:type="dcterms:W3CDTF">2010-07-10T17:28:44Z</dcterms:modified>
</cp:coreProperties>
</file>