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quiviger\Desktop\"/>
    </mc:Choice>
  </mc:AlternateContent>
  <xr:revisionPtr revIDLastSave="0" documentId="13_ncr:1_{4F406B0E-14B4-4BC8-BE4D-E17DA4A96970}" xr6:coauthVersionLast="47" xr6:coauthVersionMax="47" xr10:uidLastSave="{00000000-0000-0000-0000-000000000000}"/>
  <bookViews>
    <workbookView xWindow="-110" yWindow="-110" windowWidth="19420" windowHeight="10540" xr2:uid="{9AD9B300-CFAF-4959-8805-DD6FE340505B}"/>
  </bookViews>
  <sheets>
    <sheet name="travail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" l="1"/>
  <c r="B7" i="1"/>
  <c r="N7" i="1" s="1"/>
  <c r="P6" i="1"/>
  <c r="N6" i="1"/>
  <c r="B6" i="1"/>
  <c r="P5" i="1"/>
  <c r="B5" i="1"/>
  <c r="N5" i="1" s="1"/>
  <c r="P4" i="1"/>
  <c r="N4" i="1"/>
  <c r="B4" i="1"/>
  <c r="P3" i="1"/>
  <c r="B3" i="1"/>
  <c r="N3" i="1" s="1"/>
  <c r="P2" i="1"/>
  <c r="N2" i="1"/>
  <c r="B2" i="1"/>
  <c r="S5" i="1" l="1"/>
  <c r="S4" i="1"/>
  <c r="S2" i="1"/>
  <c r="S3" i="1"/>
  <c r="S7" i="1" l="1"/>
  <c r="S6" i="1"/>
</calcChain>
</file>

<file path=xl/sharedStrings.xml><?xml version="1.0" encoding="utf-8"?>
<sst xmlns="http://schemas.openxmlformats.org/spreadsheetml/2006/main" count="105" uniqueCount="56">
  <si>
    <t>N° licence</t>
  </si>
  <si>
    <t>2008051949339</t>
  </si>
  <si>
    <t>2005091866451</t>
  </si>
  <si>
    <t>Saison</t>
  </si>
  <si>
    <t>année fin de saison</t>
  </si>
  <si>
    <t>Club CODE</t>
  </si>
  <si>
    <t>Club NOM</t>
  </si>
  <si>
    <t>N° département pratique</t>
  </si>
  <si>
    <t>Bassin</t>
  </si>
  <si>
    <t>Nom</t>
  </si>
  <si>
    <t>Prénom</t>
  </si>
  <si>
    <t>Sexe</t>
  </si>
  <si>
    <t>Nationalité</t>
  </si>
  <si>
    <t>Année de naissance</t>
  </si>
  <si>
    <t>Date de naissance</t>
  </si>
  <si>
    <t>Age</t>
  </si>
  <si>
    <t>Classe âge</t>
  </si>
  <si>
    <t>EDR/jeunes/senior</t>
  </si>
  <si>
    <t>Qualité</t>
  </si>
  <si>
    <t>1ère ligne</t>
  </si>
  <si>
    <t>classe école</t>
  </si>
  <si>
    <t>attractivité</t>
  </si>
  <si>
    <t>fidélisation</t>
  </si>
  <si>
    <t>reprise licence</t>
  </si>
  <si>
    <t>licenciés</t>
  </si>
  <si>
    <t>fidélisation continu</t>
  </si>
  <si>
    <t>fidélisation arrêt</t>
  </si>
  <si>
    <t>fidélisation départ</t>
  </si>
  <si>
    <t>attractivité nouveau</t>
  </si>
  <si>
    <t>attractivité renouvellement</t>
  </si>
  <si>
    <t>attractivité arrivée</t>
  </si>
  <si>
    <t>2020-2021</t>
  </si>
  <si>
    <t>5607V</t>
  </si>
  <si>
    <t>A</t>
  </si>
  <si>
    <t>durant</t>
  </si>
  <si>
    <t>paul</t>
  </si>
  <si>
    <t>Masculin</t>
  </si>
  <si>
    <t>France</t>
  </si>
  <si>
    <t>M-14</t>
  </si>
  <si>
    <t>Non</t>
  </si>
  <si>
    <t>nouveau</t>
  </si>
  <si>
    <t>continu</t>
  </si>
  <si>
    <t>4369Z</t>
  </si>
  <si>
    <t>B</t>
  </si>
  <si>
    <t>martin</t>
  </si>
  <si>
    <t>Jean</t>
  </si>
  <si>
    <t>M-16</t>
  </si>
  <si>
    <t>AM</t>
  </si>
  <si>
    <t>Oui</t>
  </si>
  <si>
    <t>2021-2022</t>
  </si>
  <si>
    <t>renouvellement</t>
  </si>
  <si>
    <t>départ</t>
  </si>
  <si>
    <t>M-19</t>
  </si>
  <si>
    <t>2022-2023</t>
  </si>
  <si>
    <t>arrivée</t>
  </si>
  <si>
    <t>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</si>
</sst>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dd/mm/yyyy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1"/>
      <name val="Calibri"/>
      <family val="2"/>
    </font>
    <font>
      <sz val="10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 readingOrder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top" wrapText="1" readingOrder="1"/>
    </xf>
    <xf numFmtId="0" fontId="3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top" wrapText="1" readingOrder="1"/>
    </xf>
    <xf numFmtId="164" fontId="1" fillId="0" borderId="1" xfId="0" applyNumberFormat="1" applyFont="1" applyBorder="1" applyAlignment="1">
      <alignment vertical="center" wrapText="1" readingOrder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rfr-my.sharepoint.com/personal/bertrand_quiviger_ffr_fr/Documents/effectif%202005-2022%20au%2008%20d&#233;cembre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s"/>
      <sheetName val="travail"/>
      <sheetName val="Feuil1"/>
      <sheetName val="TCD travail"/>
      <sheetName val="2005-2022"/>
      <sheetName val="Traitement Bord "/>
      <sheetName val="Tableau bord"/>
      <sheetName val="Feuil3"/>
      <sheetName val="TCD (fidél)"/>
      <sheetName val="TCD (attrac)"/>
      <sheetName val="fidélisation"/>
      <sheetName val="attractivité"/>
      <sheetName val="simul progression"/>
    </sheetNames>
    <sheetDataSet>
      <sheetData sheetId="0">
        <row r="3">
          <cell r="A3" t="str">
            <v>age 2019</v>
          </cell>
          <cell r="B3" t="str">
            <v>classe</v>
          </cell>
          <cell r="D3" t="str">
            <v>catégorie</v>
          </cell>
          <cell r="E3" t="str">
            <v>niveau</v>
          </cell>
        </row>
        <row r="4">
          <cell r="A4">
            <v>3</v>
          </cell>
          <cell r="B4" t="str">
            <v>PS1</v>
          </cell>
          <cell r="D4" t="str">
            <v>M-6</v>
          </cell>
          <cell r="E4" t="str">
            <v>EDR</v>
          </cell>
        </row>
        <row r="5">
          <cell r="A5">
            <v>4</v>
          </cell>
          <cell r="B5" t="str">
            <v>PS2</v>
          </cell>
          <cell r="D5" t="str">
            <v>M-8</v>
          </cell>
          <cell r="E5" t="str">
            <v>EDR</v>
          </cell>
        </row>
        <row r="6">
          <cell r="A6">
            <v>5</v>
          </cell>
          <cell r="B6" t="str">
            <v>MS</v>
          </cell>
          <cell r="D6" t="str">
            <v>M-10</v>
          </cell>
          <cell r="E6" t="str">
            <v>EDR</v>
          </cell>
        </row>
        <row r="7">
          <cell r="A7">
            <v>6</v>
          </cell>
          <cell r="B7" t="str">
            <v>GS</v>
          </cell>
          <cell r="D7" t="str">
            <v>M-12</v>
          </cell>
          <cell r="E7" t="str">
            <v>EDR</v>
          </cell>
        </row>
        <row r="8">
          <cell r="A8">
            <v>7</v>
          </cell>
          <cell r="B8" t="str">
            <v>CP</v>
          </cell>
          <cell r="D8" t="str">
            <v>M-14</v>
          </cell>
          <cell r="E8" t="str">
            <v>EDR</v>
          </cell>
        </row>
        <row r="9">
          <cell r="A9">
            <v>8</v>
          </cell>
          <cell r="B9" t="str">
            <v>CE1</v>
          </cell>
          <cell r="D9" t="str">
            <v>F-15</v>
          </cell>
          <cell r="E9" t="str">
            <v>EDR</v>
          </cell>
        </row>
        <row r="10">
          <cell r="A10">
            <v>9</v>
          </cell>
          <cell r="B10" t="str">
            <v>CE2</v>
          </cell>
          <cell r="D10" t="str">
            <v>F-6</v>
          </cell>
          <cell r="E10" t="str">
            <v>EDR</v>
          </cell>
        </row>
        <row r="11">
          <cell r="A11">
            <v>10</v>
          </cell>
          <cell r="B11" t="str">
            <v>CM1</v>
          </cell>
          <cell r="D11" t="str">
            <v>F-8</v>
          </cell>
          <cell r="E11" t="str">
            <v>EDR</v>
          </cell>
        </row>
        <row r="12">
          <cell r="A12">
            <v>11</v>
          </cell>
          <cell r="B12" t="str">
            <v>CM2</v>
          </cell>
          <cell r="D12" t="str">
            <v>F-10</v>
          </cell>
          <cell r="E12" t="str">
            <v>EDR</v>
          </cell>
        </row>
        <row r="13">
          <cell r="A13">
            <v>12</v>
          </cell>
          <cell r="B13" t="str">
            <v>6ème</v>
          </cell>
          <cell r="D13" t="str">
            <v>F-12</v>
          </cell>
          <cell r="E13" t="str">
            <v>EDR</v>
          </cell>
        </row>
        <row r="14">
          <cell r="A14">
            <v>13</v>
          </cell>
          <cell r="B14" t="str">
            <v>5ème</v>
          </cell>
          <cell r="D14" t="str">
            <v>M-7</v>
          </cell>
          <cell r="E14" t="str">
            <v>EDR</v>
          </cell>
        </row>
        <row r="15">
          <cell r="A15">
            <v>14</v>
          </cell>
          <cell r="B15" t="str">
            <v>4ème</v>
          </cell>
          <cell r="D15" t="str">
            <v>M-9</v>
          </cell>
          <cell r="E15" t="str">
            <v>EDR</v>
          </cell>
        </row>
        <row r="16">
          <cell r="A16">
            <v>15</v>
          </cell>
          <cell r="B16" t="str">
            <v>3ème</v>
          </cell>
          <cell r="D16" t="str">
            <v>M-11</v>
          </cell>
          <cell r="E16" t="str">
            <v>EDR</v>
          </cell>
        </row>
        <row r="17">
          <cell r="A17">
            <v>16</v>
          </cell>
          <cell r="B17" t="str">
            <v>2nde</v>
          </cell>
          <cell r="D17" t="str">
            <v>M-13</v>
          </cell>
          <cell r="E17" t="str">
            <v>EDR</v>
          </cell>
        </row>
        <row r="18">
          <cell r="A18">
            <v>17</v>
          </cell>
          <cell r="B18" t="str">
            <v>première</v>
          </cell>
          <cell r="D18" t="str">
            <v>M-15</v>
          </cell>
          <cell r="E18" t="str">
            <v>EDR</v>
          </cell>
        </row>
        <row r="19">
          <cell r="A19">
            <v>18</v>
          </cell>
          <cell r="B19" t="str">
            <v>Terminale</v>
          </cell>
          <cell r="D19" t="str">
            <v>M-16</v>
          </cell>
          <cell r="E19" t="str">
            <v>jeunes</v>
          </cell>
        </row>
        <row r="20">
          <cell r="A20">
            <v>19</v>
          </cell>
          <cell r="B20" t="str">
            <v>Université</v>
          </cell>
          <cell r="D20" t="str">
            <v>M-18</v>
          </cell>
          <cell r="E20" t="str">
            <v>jeunes</v>
          </cell>
        </row>
        <row r="21">
          <cell r="D21" t="str">
            <v>M-19</v>
          </cell>
          <cell r="E21" t="str">
            <v>jeunes</v>
          </cell>
        </row>
        <row r="22">
          <cell r="D22" t="str">
            <v>F-18</v>
          </cell>
          <cell r="E22" t="str">
            <v>jeunes</v>
          </cell>
        </row>
        <row r="23">
          <cell r="D23" t="str">
            <v>F15 ans</v>
          </cell>
          <cell r="E23" t="str">
            <v>jeunes</v>
          </cell>
        </row>
        <row r="24">
          <cell r="D24" t="str">
            <v>F16 ans</v>
          </cell>
          <cell r="E24" t="str">
            <v>jeunes</v>
          </cell>
        </row>
        <row r="25">
          <cell r="D25" t="str">
            <v>M-17</v>
          </cell>
          <cell r="E25" t="str">
            <v>jeunes</v>
          </cell>
        </row>
        <row r="26">
          <cell r="D26" t="str">
            <v>F+18</v>
          </cell>
          <cell r="E26" t="str">
            <v>senior</v>
          </cell>
        </row>
        <row r="27">
          <cell r="D27" t="str">
            <v>M+18</v>
          </cell>
          <cell r="E27" t="str">
            <v>senior</v>
          </cell>
        </row>
        <row r="28">
          <cell r="D28" t="str">
            <v>M+19</v>
          </cell>
          <cell r="E28" t="str">
            <v>senior</v>
          </cell>
        </row>
      </sheetData>
      <sheetData sheetId="1"/>
      <sheetData sheetId="2"/>
      <sheetData sheetId="3"/>
      <sheetData sheetId="4">
        <row r="12624">
          <cell r="N12624">
            <v>19</v>
          </cell>
        </row>
        <row r="12626">
          <cell r="N12626">
            <v>19</v>
          </cell>
        </row>
        <row r="18857">
          <cell r="N18857">
            <v>34</v>
          </cell>
        </row>
        <row r="20991">
          <cell r="N20991">
            <v>16</v>
          </cell>
        </row>
        <row r="35120">
          <cell r="N35120">
            <v>38</v>
          </cell>
        </row>
        <row r="35220">
          <cell r="N35220">
            <v>18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195E-C239-40E5-BFAB-B36B4791FC92}">
  <sheetPr codeName="Feuil1"/>
  <dimension ref="A1:AC7"/>
  <sheetViews>
    <sheetView tabSelected="1" workbookViewId="0">
      <selection activeCell="M9" sqref="M9"/>
    </sheetView>
  </sheetViews>
  <sheetFormatPr baseColWidth="10" defaultRowHeight="14.5" x14ac:dyDescent="0.35"/>
  <sheetData>
    <row r="1" spans="1:29" s="3" customFormat="1" ht="48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0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2" t="s">
        <v>21</v>
      </c>
      <c r="U1" s="2" t="s">
        <v>22</v>
      </c>
      <c r="V1" s="2" t="s">
        <v>23</v>
      </c>
      <c r="W1" s="2" t="s">
        <v>24</v>
      </c>
      <c r="X1" s="2" t="s">
        <v>25</v>
      </c>
      <c r="Y1" s="2" t="s">
        <v>26</v>
      </c>
      <c r="Z1" s="2" t="s">
        <v>27</v>
      </c>
      <c r="AA1" s="2" t="s">
        <v>28</v>
      </c>
      <c r="AB1" s="2" t="s">
        <v>29</v>
      </c>
      <c r="AC1" s="2" t="s">
        <v>30</v>
      </c>
    </row>
    <row r="2" spans="1:29" s="3" customFormat="1" ht="32" x14ac:dyDescent="0.35">
      <c r="A2" s="4" t="s">
        <v>31</v>
      </c>
      <c r="B2" s="5" t="str">
        <f>MID(A2,6,4)</f>
        <v>2021</v>
      </c>
      <c r="C2" s="4" t="s">
        <v>32</v>
      </c>
      <c r="D2" s="4" t="s">
        <v>33</v>
      </c>
      <c r="E2" s="4">
        <v>22</v>
      </c>
      <c r="F2" s="1"/>
      <c r="G2" s="4" t="s">
        <v>1</v>
      </c>
      <c r="H2" s="1" t="s">
        <v>34</v>
      </c>
      <c r="I2" s="1" t="s">
        <v>35</v>
      </c>
      <c r="J2" s="4" t="s">
        <v>36</v>
      </c>
      <c r="K2" s="4" t="s">
        <v>37</v>
      </c>
      <c r="L2" s="4">
        <v>2008</v>
      </c>
      <c r="M2" s="6">
        <v>39586</v>
      </c>
      <c r="N2" s="1">
        <f>SUM(B2-L2)</f>
        <v>13</v>
      </c>
      <c r="O2" s="4" t="s">
        <v>38</v>
      </c>
      <c r="P2" s="1" t="str">
        <f>VLOOKUP(O2,[1]correspondances!D:E,2,FALSE)</f>
        <v>EDR</v>
      </c>
      <c r="Q2" s="4" t="s">
        <v>33</v>
      </c>
      <c r="R2" s="4" t="s">
        <v>39</v>
      </c>
      <c r="S2" s="3" t="str">
        <f>VLOOKUP('[1]2005-2022'!N12626,[1]correspondances!A:B,2,0)</f>
        <v>Université</v>
      </c>
      <c r="T2" s="3" t="s">
        <v>40</v>
      </c>
      <c r="U2" s="3" t="s">
        <v>41</v>
      </c>
      <c r="W2" s="2"/>
      <c r="X2" s="2"/>
      <c r="Y2" s="2"/>
      <c r="Z2" s="2"/>
      <c r="AA2" s="2"/>
      <c r="AB2" s="2"/>
      <c r="AC2" s="2"/>
    </row>
    <row r="3" spans="1:29" s="3" customFormat="1" ht="32" x14ac:dyDescent="0.35">
      <c r="A3" s="4" t="s">
        <v>31</v>
      </c>
      <c r="B3" s="5" t="str">
        <f>MID(A3,6,4)</f>
        <v>2021</v>
      </c>
      <c r="C3" s="4" t="s">
        <v>42</v>
      </c>
      <c r="D3" s="4" t="s">
        <v>43</v>
      </c>
      <c r="E3" s="4">
        <v>56</v>
      </c>
      <c r="F3" s="1"/>
      <c r="G3" s="4" t="s">
        <v>2</v>
      </c>
      <c r="H3" s="1" t="s">
        <v>44</v>
      </c>
      <c r="I3" s="1" t="s">
        <v>45</v>
      </c>
      <c r="J3" s="4" t="s">
        <v>36</v>
      </c>
      <c r="K3" s="4" t="s">
        <v>37</v>
      </c>
      <c r="L3" s="4">
        <v>2005</v>
      </c>
      <c r="M3" s="6">
        <v>38620</v>
      </c>
      <c r="N3" s="1">
        <f>SUM(B3-L3)</f>
        <v>16</v>
      </c>
      <c r="O3" s="4" t="s">
        <v>46</v>
      </c>
      <c r="P3" s="1" t="str">
        <f>VLOOKUP(O3,[1]correspondances!D:E,2,FALSE)</f>
        <v>jeunes</v>
      </c>
      <c r="Q3" s="4" t="s">
        <v>47</v>
      </c>
      <c r="R3" s="4" t="s">
        <v>48</v>
      </c>
      <c r="S3" s="3" t="str">
        <f>VLOOKUP('[1]2005-2022'!N12624,[1]correspondances!A:B,2,0)</f>
        <v>Université</v>
      </c>
      <c r="T3" s="3" t="s">
        <v>40</v>
      </c>
      <c r="U3" s="3" t="s">
        <v>41</v>
      </c>
      <c r="W3" s="2"/>
      <c r="X3" s="2"/>
      <c r="Y3" s="2"/>
      <c r="Z3" s="2"/>
      <c r="AA3" s="2"/>
      <c r="AB3" s="2"/>
      <c r="AC3" s="2"/>
    </row>
    <row r="4" spans="1:29" s="3" customFormat="1" ht="32" x14ac:dyDescent="0.35">
      <c r="A4" s="1" t="s">
        <v>49</v>
      </c>
      <c r="B4" s="5" t="str">
        <f>MID(A4,6,4)</f>
        <v>2022</v>
      </c>
      <c r="C4" s="1" t="s">
        <v>32</v>
      </c>
      <c r="D4" s="1" t="s">
        <v>33</v>
      </c>
      <c r="E4" s="1">
        <v>22</v>
      </c>
      <c r="F4" s="1"/>
      <c r="G4" s="1" t="s">
        <v>1</v>
      </c>
      <c r="H4" s="1" t="s">
        <v>34</v>
      </c>
      <c r="I4" s="1" t="s">
        <v>35</v>
      </c>
      <c r="J4" s="1" t="s">
        <v>36</v>
      </c>
      <c r="K4" s="1" t="s">
        <v>37</v>
      </c>
      <c r="L4" s="1">
        <v>2008</v>
      </c>
      <c r="M4" s="7">
        <v>39586</v>
      </c>
      <c r="N4" s="1">
        <f>SUM(B4-L4)</f>
        <v>14</v>
      </c>
      <c r="O4" s="1" t="s">
        <v>38</v>
      </c>
      <c r="P4" s="1" t="str">
        <f>VLOOKUP(O4,[1]correspondances!D:E,2,FALSE)</f>
        <v>EDR</v>
      </c>
      <c r="Q4" s="1" t="s">
        <v>33</v>
      </c>
      <c r="R4" s="1" t="s">
        <v>39</v>
      </c>
      <c r="S4" s="3" t="e">
        <f>VLOOKUP('[1]2005-2022'!N18857,[1]correspondances!A:B,2,0)</f>
        <v>#N/A</v>
      </c>
      <c r="T4" s="3" t="s">
        <v>50</v>
      </c>
      <c r="U4" s="3" t="s">
        <v>51</v>
      </c>
      <c r="W4" s="2"/>
      <c r="X4" s="2"/>
      <c r="Y4" s="2"/>
      <c r="Z4" s="2"/>
      <c r="AA4" s="2"/>
      <c r="AB4" s="2"/>
      <c r="AC4" s="2"/>
    </row>
    <row r="5" spans="1:29" s="3" customFormat="1" ht="32" x14ac:dyDescent="0.35">
      <c r="A5" s="1" t="s">
        <v>49</v>
      </c>
      <c r="B5" s="5" t="str">
        <f>MID(A5,6,4)</f>
        <v>2022</v>
      </c>
      <c r="C5" s="1" t="s">
        <v>42</v>
      </c>
      <c r="D5" s="1" t="s">
        <v>43</v>
      </c>
      <c r="E5" s="1">
        <v>56</v>
      </c>
      <c r="F5" s="1"/>
      <c r="G5" s="1" t="s">
        <v>2</v>
      </c>
      <c r="H5" s="1" t="s">
        <v>44</v>
      </c>
      <c r="I5" s="1" t="s">
        <v>45</v>
      </c>
      <c r="J5" s="1" t="s">
        <v>36</v>
      </c>
      <c r="K5" s="1" t="s">
        <v>37</v>
      </c>
      <c r="L5" s="1">
        <v>2005</v>
      </c>
      <c r="M5" s="7">
        <v>38620</v>
      </c>
      <c r="N5" s="1">
        <f>SUM(B5-L5)</f>
        <v>17</v>
      </c>
      <c r="O5" s="1" t="s">
        <v>52</v>
      </c>
      <c r="P5" s="1" t="str">
        <f>VLOOKUP(O5,[1]correspondances!D:E,2,FALSE)</f>
        <v>jeunes</v>
      </c>
      <c r="Q5" s="1" t="s">
        <v>33</v>
      </c>
      <c r="R5" s="1" t="s">
        <v>48</v>
      </c>
      <c r="S5" s="3" t="str">
        <f>VLOOKUP('[1]2005-2022'!N20991,[1]correspondances!A:B,2,0)</f>
        <v>2nde</v>
      </c>
      <c r="T5" s="3" t="s">
        <v>50</v>
      </c>
      <c r="U5" s="3" t="s">
        <v>51</v>
      </c>
      <c r="W5" s="2"/>
      <c r="X5" s="2"/>
      <c r="Y5" s="2"/>
      <c r="Z5" s="2"/>
      <c r="AA5" s="2"/>
      <c r="AB5" s="2"/>
      <c r="AC5" s="2"/>
    </row>
    <row r="6" spans="1:29" s="3" customFormat="1" ht="32" x14ac:dyDescent="0.35">
      <c r="A6" s="4" t="s">
        <v>53</v>
      </c>
      <c r="B6" s="5" t="str">
        <f>MID(A6,6,4)</f>
        <v>2023</v>
      </c>
      <c r="C6" s="4" t="s">
        <v>42</v>
      </c>
      <c r="D6" s="4" t="s">
        <v>43</v>
      </c>
      <c r="E6" s="4">
        <v>56</v>
      </c>
      <c r="F6" s="1"/>
      <c r="G6" s="4" t="s">
        <v>1</v>
      </c>
      <c r="H6" s="1" t="s">
        <v>34</v>
      </c>
      <c r="I6" s="1" t="s">
        <v>35</v>
      </c>
      <c r="J6" s="4" t="s">
        <v>36</v>
      </c>
      <c r="K6" s="4" t="s">
        <v>37</v>
      </c>
      <c r="L6" s="4">
        <v>2008</v>
      </c>
      <c r="M6" s="6">
        <v>39586</v>
      </c>
      <c r="N6" s="1">
        <f>SUM(B6-L6)</f>
        <v>15</v>
      </c>
      <c r="O6" s="4" t="s">
        <v>46</v>
      </c>
      <c r="P6" s="1" t="str">
        <f>VLOOKUP(O6,[1]correspondances!D:E,2,FALSE)</f>
        <v>jeunes</v>
      </c>
      <c r="Q6" s="4" t="s">
        <v>47</v>
      </c>
      <c r="S6" s="3" t="e">
        <f>VLOOKUP('[1]2005-2022'!N35120,[1]correspondances!A:B,2,0)</f>
        <v>#N/A</v>
      </c>
      <c r="T6" s="3" t="s">
        <v>54</v>
      </c>
      <c r="U6" s="3" t="s">
        <v>55</v>
      </c>
      <c r="W6" s="2"/>
      <c r="X6" s="2"/>
      <c r="Y6" s="2"/>
      <c r="Z6" s="2"/>
      <c r="AA6" s="2"/>
      <c r="AB6" s="2"/>
      <c r="AC6" s="2"/>
    </row>
    <row r="7" spans="1:29" s="3" customFormat="1" ht="32" x14ac:dyDescent="0.35">
      <c r="A7" s="4" t="s">
        <v>53</v>
      </c>
      <c r="B7" s="5" t="str">
        <f t="shared" ref="B7" si="0">MID(A7,6,4)</f>
        <v>2023</v>
      </c>
      <c r="C7" s="4" t="s">
        <v>32</v>
      </c>
      <c r="D7" s="4" t="s">
        <v>33</v>
      </c>
      <c r="E7" s="4">
        <v>22</v>
      </c>
      <c r="F7" s="1"/>
      <c r="G7" s="4" t="s">
        <v>2</v>
      </c>
      <c r="H7" s="1" t="s">
        <v>44</v>
      </c>
      <c r="I7" s="1" t="s">
        <v>45</v>
      </c>
      <c r="J7" s="4" t="s">
        <v>36</v>
      </c>
      <c r="K7" s="4" t="s">
        <v>37</v>
      </c>
      <c r="L7" s="4">
        <v>2005</v>
      </c>
      <c r="M7" s="6">
        <v>38620</v>
      </c>
      <c r="N7" s="1">
        <f t="shared" ref="N7" si="1">SUM(B7-L7)</f>
        <v>18</v>
      </c>
      <c r="O7" s="4" t="s">
        <v>52</v>
      </c>
      <c r="P7" s="1" t="str">
        <f>VLOOKUP(O7,[1]correspondances!D:E,2,FALSE)</f>
        <v>jeunes</v>
      </c>
      <c r="Q7" s="4" t="s">
        <v>47</v>
      </c>
      <c r="S7" s="3" t="str">
        <f>VLOOKUP('[1]2005-2022'!N35220,[1]correspondances!A:B,2,0)</f>
        <v>Terminale</v>
      </c>
      <c r="T7" s="3" t="s">
        <v>54</v>
      </c>
      <c r="U7" s="3" t="s">
        <v>55</v>
      </c>
      <c r="W7" s="2"/>
      <c r="X7" s="2"/>
      <c r="Y7" s="2"/>
      <c r="Z7" s="2"/>
      <c r="AA7" s="2"/>
      <c r="AB7" s="2"/>
      <c r="AC7" s="2"/>
    </row>
  </sheetData>
  <conditionalFormatting sqref="G6:G7">
    <cfRule type="duplicateValues" dxfId="3" priority="1"/>
  </conditionalFormatting>
  <conditionalFormatting sqref="G4:G5">
    <cfRule type="duplicateValues" dxfId="2" priority="2"/>
  </conditionalFormatting>
  <conditionalFormatting sqref="G3">
    <cfRule type="duplicateValues" dxfId="1" priority="3"/>
  </conditionalFormatting>
  <conditionalFormatting sqref="G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QUIVIGER</dc:creator>
  <cp:lastModifiedBy>Bertrand QUIVIGER</cp:lastModifiedBy>
  <dcterms:created xsi:type="dcterms:W3CDTF">2022-12-15T12:57:44Z</dcterms:created>
  <dcterms:modified xsi:type="dcterms:W3CDTF">2022-12-15T13:53:41Z</dcterms:modified>
</cp:coreProperties>
</file>