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nedrive-global.kpmg.com/personal/mtalbi_kpmg_fr/Documents/Documents/"/>
    </mc:Choice>
  </mc:AlternateContent>
  <xr:revisionPtr revIDLastSave="0" documentId="8_{F5D939DD-BACF-4FAF-8CFE-833CA1CC0CC0}" xr6:coauthVersionLast="47" xr6:coauthVersionMax="47" xr10:uidLastSave="{00000000-0000-0000-0000-000000000000}"/>
  <bookViews>
    <workbookView xWindow="-120" yWindow="-120" windowWidth="29040" windowHeight="15840" xr2:uid="{0EF8FB20-960B-4D96-9160-61636B32CF31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O15" i="1" s="1"/>
  <c r="N16" i="1"/>
  <c r="O16" i="1" s="1"/>
  <c r="N17" i="1"/>
  <c r="O17" i="1" s="1"/>
  <c r="N18" i="1"/>
  <c r="N19" i="1"/>
  <c r="N20" i="1"/>
  <c r="N21" i="1"/>
  <c r="O21" i="1" s="1"/>
  <c r="N22" i="1"/>
  <c r="O2" i="1"/>
  <c r="O3" i="1"/>
  <c r="O9" i="1"/>
  <c r="O14" i="1"/>
  <c r="N24" i="1"/>
  <c r="N25" i="1"/>
  <c r="O25" i="1" s="1"/>
  <c r="N26" i="1"/>
  <c r="N27" i="1"/>
  <c r="N28" i="1"/>
  <c r="N29" i="1"/>
  <c r="O29" i="1" s="1"/>
  <c r="N30" i="1"/>
  <c r="N31" i="1"/>
  <c r="N32" i="1"/>
  <c r="O32" i="1"/>
  <c r="M32" i="1"/>
  <c r="O31" i="1"/>
  <c r="M31" i="1"/>
  <c r="O30" i="1"/>
  <c r="M30" i="1"/>
  <c r="M29" i="1"/>
  <c r="O28" i="1"/>
  <c r="M28" i="1"/>
  <c r="O27" i="1"/>
  <c r="M27" i="1"/>
  <c r="O26" i="1"/>
  <c r="M26" i="1"/>
  <c r="M25" i="1"/>
  <c r="O24" i="1"/>
  <c r="M24" i="1"/>
  <c r="O23" i="1"/>
  <c r="M23" i="1"/>
  <c r="O22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O8" i="1"/>
  <c r="M8" i="1"/>
  <c r="M7" i="1"/>
  <c r="M6" i="1"/>
  <c r="M5" i="1"/>
  <c r="M4" i="1"/>
  <c r="M3" i="1"/>
  <c r="M2" i="1"/>
</calcChain>
</file>

<file path=xl/sharedStrings.xml><?xml version="1.0" encoding="utf-8"?>
<sst xmlns="http://schemas.openxmlformats.org/spreadsheetml/2006/main" count="17" uniqueCount="17">
  <si>
    <t xml:space="preserve">JANVIER 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</si>
  <si>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</si>
  <si>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</si>
  <si>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</si>
  <si>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</si>
  <si>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</si>
  <si>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</si>
  <si>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</si>
  <si>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</si>
  <si>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</si>
  <si>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</si>
  <si>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</si>
  <si>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A DATE</t>
  </si>
  <si>
    <t>SOUS-TOTAL PROJECTION</t>
  </si>
  <si>
    <t>TOTAL PROJECTION</t>
  </si>
  <si>
    <t>=(SOMME(A2:L2)/NBVAL(A2:L2))</t>
  </si>
  <si>
    <t>=(SOMME(A23:L23)/NBVAL(A23:L23))*11,5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</si>
</sst>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64" fontId="0" fillId="0" borderId="2" xfId="0" applyNumberFormat="1" applyBorder="1"/>
    <xf numFmtId="164" fontId="0" fillId="0" borderId="3" xfId="0" applyNumberFormat="1" applyBorder="1"/>
    <xf numFmtId="164" fontId="0" fillId="0" borderId="1" xfId="0" applyNumberFormat="1" applyBorder="1"/>
    <xf numFmtId="164" fontId="1" fillId="0" borderId="1" xfId="0" applyNumberFormat="1" applyFont="1" applyBorder="1" applyAlignment="1">
      <alignment horizontal="right"/>
    </xf>
    <xf numFmtId="164" fontId="0" fillId="0" borderId="5" xfId="0" applyNumberFormat="1" applyBorder="1"/>
    <xf numFmtId="164" fontId="0" fillId="0" borderId="6" xfId="0" applyNumberFormat="1" applyBorder="1"/>
    <xf numFmtId="164" fontId="0" fillId="0" borderId="8" xfId="0" applyNumberFormat="1" applyBorder="1"/>
    <xf numFmtId="164" fontId="1" fillId="0" borderId="8" xfId="0" applyNumberFormat="1" applyFont="1" applyBorder="1" applyAlignment="1">
      <alignment horizontal="right"/>
    </xf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164" fontId="1" fillId="0" borderId="11" xfId="0" applyNumberFormat="1" applyFont="1" applyBorder="1" applyAlignment="1">
      <alignment horizontal="right"/>
    </xf>
    <xf numFmtId="164" fontId="0" fillId="2" borderId="10" xfId="0" applyNumberFormat="1" applyFill="1" applyBorder="1" applyAlignment="1">
      <alignment horizontal="center" vertical="center"/>
    </xf>
    <xf numFmtId="164" fontId="0" fillId="2" borderId="11" xfId="0" applyNumberForma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right" wrapText="1"/>
    </xf>
    <xf numFmtId="164" fontId="0" fillId="0" borderId="12" xfId="0" applyNumberFormat="1" applyBorder="1"/>
    <xf numFmtId="164" fontId="0" fillId="0" borderId="4" xfId="0" applyNumberFormat="1" applyBorder="1"/>
    <xf numFmtId="164" fontId="0" fillId="0" borderId="0" xfId="0" applyNumberFormat="1"/>
    <xf numFmtId="164" fontId="0" fillId="0" borderId="13" xfId="0" applyNumberFormat="1" applyBorder="1"/>
    <xf numFmtId="164" fontId="0" fillId="0" borderId="14" xfId="0" applyNumberFormat="1" applyBorder="1"/>
    <xf numFmtId="164" fontId="1" fillId="0" borderId="14" xfId="0" applyNumberFormat="1" applyFont="1" applyBorder="1" applyAlignment="1">
      <alignment horizontal="right"/>
    </xf>
    <xf numFmtId="164" fontId="1" fillId="0" borderId="10" xfId="0" applyNumberFormat="1" applyFont="1" applyBorder="1" applyAlignment="1">
      <alignment horizontal="right"/>
    </xf>
    <xf numFmtId="164" fontId="1" fillId="0" borderId="8" xfId="0" applyNumberFormat="1" applyFont="1" applyBorder="1" applyAlignment="1">
      <alignment horizontal="right"/>
    </xf>
    <xf numFmtId="164" fontId="1" fillId="0" borderId="15" xfId="0" applyNumberFormat="1" applyFont="1" applyBorder="1" applyAlignment="1">
      <alignment horizontal="right"/>
    </xf>
    <xf numFmtId="164" fontId="1" fillId="0" borderId="12" xfId="0" applyNumberFormat="1" applyFont="1" applyBorder="1" applyAlignment="1">
      <alignment horizontal="right"/>
    </xf>
    <xf numFmtId="164" fontId="1" fillId="0" borderId="13" xfId="0" applyNumberFormat="1" applyFont="1" applyBorder="1" applyAlignment="1">
      <alignment horizontal="right"/>
    </xf>
    <xf numFmtId="164" fontId="1" fillId="0" borderId="14" xfId="0" applyNumberFormat="1" applyFont="1" applyBorder="1" applyAlignment="1">
      <alignment horizontal="right"/>
    </xf>
    <xf numFmtId="164" fontId="0" fillId="4" borderId="12" xfId="0" applyNumberFormat="1" applyFill="1" applyBorder="1"/>
    <xf numFmtId="164" fontId="0" fillId="4" borderId="13" xfId="0" applyNumberFormat="1" applyFill="1" applyBorder="1"/>
    <xf numFmtId="164" fontId="0" fillId="4" borderId="10" xfId="0" applyNumberFormat="1" applyFill="1" applyBorder="1"/>
    <xf numFmtId="164" fontId="0" fillId="4" borderId="0" xfId="0" applyNumberFormat="1" applyFill="1"/>
    <xf numFmtId="164" fontId="0" fillId="4" borderId="6" xfId="0" applyNumberFormat="1" applyFill="1" applyBorder="1"/>
    <xf numFmtId="164" fontId="0" fillId="4" borderId="3" xfId="0" applyNumberFormat="1" applyFill="1" applyBorder="1"/>
    <xf numFmtId="164" fontId="0" fillId="4" borderId="7" xfId="0" applyNumberFormat="1" applyFill="1" applyBorder="1"/>
    <xf numFmtId="164" fontId="0" fillId="4" borderId="10" xfId="0" applyNumberFormat="1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 wrapText="1"/>
    </xf>
    <xf numFmtId="164" fontId="0" fillId="4" borderId="11" xfId="0" applyNumberFormat="1" applyFill="1" applyBorder="1"/>
    <xf numFmtId="164" fontId="0" fillId="4" borderId="14" xfId="0" applyNumberFormat="1" applyFill="1" applyBorder="1"/>
    <xf numFmtId="164" fontId="0" fillId="4" borderId="8" xfId="0" applyNumberFormat="1" applyFill="1" applyBorder="1"/>
    <xf numFmtId="164" fontId="0" fillId="4" borderId="1" xfId="0" applyNumberFormat="1" applyFill="1" applyBorder="1"/>
    <xf numFmtId="164" fontId="0" fillId="3" borderId="11" xfId="0" quotePrefix="1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CA86C-B243-4A2F-BA2B-3F261989ED74}">
  <dimension ref="A1:O32"/>
  <sheetViews>
    <sheetView tabSelected="1" topLeftCell="B1" workbookViewId="0">
      <selection activeCell="O3" sqref="O3:O7"/>
    </sheetView>
  </sheetViews>
  <sheetFormatPr baseColWidth="10" defaultRowHeight="15" x14ac:dyDescent="0.25"/>
  <cols>
    <col min="1" max="12" width="12.85546875" bestFit="1" customWidth="1"/>
    <col min="13" max="13" width="14.28515625" bestFit="1" customWidth="1"/>
    <col min="14" max="15" width="40.140625" bestFit="1" customWidth="1"/>
  </cols>
  <sheetData>
    <row r="1" spans="1:15" ht="30" x14ac:dyDescent="0.25">
      <c r="A1" s="13" t="s">
        <v>0</v>
      </c>
      <c r="B1" s="13" t="s">
        <v>1</v>
      </c>
      <c r="C1" s="13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13" t="s">
        <v>9</v>
      </c>
      <c r="K1" s="13" t="s">
        <v>10</v>
      </c>
      <c r="L1" s="35" t="s">
        <v>11</v>
      </c>
      <c r="M1" s="14" t="s">
        <v>12</v>
      </c>
      <c r="N1" s="36" t="s">
        <v>13</v>
      </c>
      <c r="O1" s="15" t="s">
        <v>14</v>
      </c>
    </row>
    <row r="2" spans="1:15" x14ac:dyDescent="0.25">
      <c r="A2" s="9">
        <v>85017</v>
      </c>
      <c r="B2" s="10">
        <v>94399</v>
      </c>
      <c r="C2" s="10">
        <v>115808</v>
      </c>
      <c r="D2" s="10">
        <v>120442</v>
      </c>
      <c r="E2" s="10">
        <v>115510</v>
      </c>
      <c r="F2" s="10">
        <v>106771</v>
      </c>
      <c r="G2" s="10">
        <v>118714</v>
      </c>
      <c r="H2" s="10">
        <v>96802</v>
      </c>
      <c r="I2" s="10">
        <v>140352</v>
      </c>
      <c r="J2" s="10">
        <v>106384</v>
      </c>
      <c r="K2" s="10">
        <v>164026</v>
      </c>
      <c r="L2" s="28">
        <v>25422</v>
      </c>
      <c r="M2" s="11">
        <f>SUM(A2:L2)</f>
        <v>1289647</v>
      </c>
      <c r="N2" s="41" t="s">
        <v>15</v>
      </c>
      <c r="O2" s="12" t="str">
        <f>N2</f>
        <v>=(SOMME(A2:L2)/NBVAL(A2:L2))</v>
      </c>
    </row>
    <row r="3" spans="1:15" x14ac:dyDescent="0.25">
      <c r="A3" s="17">
        <v>38947</v>
      </c>
      <c r="B3" s="18">
        <v>28489</v>
      </c>
      <c r="C3" s="18">
        <v>48420</v>
      </c>
      <c r="D3" s="18">
        <v>39643</v>
      </c>
      <c r="E3" s="18">
        <v>35000</v>
      </c>
      <c r="F3" s="18">
        <v>47210</v>
      </c>
      <c r="G3" s="18">
        <v>47442</v>
      </c>
      <c r="H3" s="18">
        <v>32355</v>
      </c>
      <c r="I3" s="18">
        <v>59186</v>
      </c>
      <c r="J3" s="18">
        <v>44583</v>
      </c>
      <c r="K3" s="18">
        <v>40660</v>
      </c>
      <c r="L3" s="29">
        <v>11413</v>
      </c>
      <c r="M3" s="20">
        <f t="shared" ref="M3:M32" si="0">SUM(A3:L3)</f>
        <v>473348</v>
      </c>
      <c r="N3" s="37">
        <f t="shared" ref="N3:N22" si="1">(SUM(A3:L3)/COUNTA(A3:L3))</f>
        <v>39445.666666666664</v>
      </c>
      <c r="O3" s="21">
        <f>SUM(N3:N7)</f>
        <v>79077.25</v>
      </c>
    </row>
    <row r="4" spans="1:15" x14ac:dyDescent="0.25">
      <c r="A4" s="17">
        <v>3165</v>
      </c>
      <c r="B4" s="18">
        <v>5472</v>
      </c>
      <c r="C4" s="18">
        <v>7826</v>
      </c>
      <c r="D4" s="18">
        <v>4951</v>
      </c>
      <c r="E4" s="18">
        <v>5159</v>
      </c>
      <c r="F4" s="18">
        <v>3252</v>
      </c>
      <c r="G4" s="18">
        <v>4337</v>
      </c>
      <c r="H4" s="18">
        <v>4180</v>
      </c>
      <c r="I4" s="18">
        <v>4646</v>
      </c>
      <c r="J4" s="18">
        <v>3135</v>
      </c>
      <c r="K4" s="18">
        <v>6260</v>
      </c>
      <c r="L4" s="29">
        <v>778</v>
      </c>
      <c r="M4" s="20">
        <f t="shared" si="0"/>
        <v>53161</v>
      </c>
      <c r="N4" s="37">
        <f t="shared" si="1"/>
        <v>4430.083333333333</v>
      </c>
      <c r="O4" s="21"/>
    </row>
    <row r="5" spans="1:15" x14ac:dyDescent="0.25">
      <c r="A5" s="17">
        <v>4776</v>
      </c>
      <c r="B5" s="18">
        <v>21015</v>
      </c>
      <c r="C5" s="18">
        <v>4449</v>
      </c>
      <c r="D5" s="18">
        <v>26577</v>
      </c>
      <c r="E5" s="18">
        <v>3500</v>
      </c>
      <c r="F5" s="18">
        <v>3304</v>
      </c>
      <c r="G5" s="18">
        <v>4377</v>
      </c>
      <c r="H5" s="18">
        <v>1345</v>
      </c>
      <c r="I5" s="18">
        <v>6071</v>
      </c>
      <c r="J5" s="18">
        <v>12973</v>
      </c>
      <c r="K5" s="18">
        <v>11509</v>
      </c>
      <c r="L5" s="29">
        <v>416</v>
      </c>
      <c r="M5" s="20">
        <f t="shared" si="0"/>
        <v>100312</v>
      </c>
      <c r="N5" s="37">
        <f t="shared" si="1"/>
        <v>8359.3333333333339</v>
      </c>
      <c r="O5" s="21"/>
    </row>
    <row r="6" spans="1:15" x14ac:dyDescent="0.25">
      <c r="A6" s="17">
        <v>10563.82</v>
      </c>
      <c r="B6" s="18">
        <v>8765.0300000000007</v>
      </c>
      <c r="C6" s="18">
        <v>10095.83</v>
      </c>
      <c r="D6" s="18">
        <v>7487.81</v>
      </c>
      <c r="E6" s="18">
        <v>11096.8</v>
      </c>
      <c r="F6" s="18">
        <v>8450.6</v>
      </c>
      <c r="G6" s="18">
        <v>11705.7</v>
      </c>
      <c r="H6" s="18">
        <v>10317.44</v>
      </c>
      <c r="I6" s="18">
        <v>11732.81</v>
      </c>
      <c r="J6" s="18">
        <v>8791.48</v>
      </c>
      <c r="K6" s="18">
        <v>14216</v>
      </c>
      <c r="L6" s="29">
        <v>2908.6800000000076</v>
      </c>
      <c r="M6" s="20">
        <f t="shared" si="0"/>
        <v>116132</v>
      </c>
      <c r="N6" s="37">
        <f t="shared" si="1"/>
        <v>9677.6666666666661</v>
      </c>
      <c r="O6" s="21"/>
    </row>
    <row r="7" spans="1:15" x14ac:dyDescent="0.25">
      <c r="A7" s="17">
        <v>10393.040000000001</v>
      </c>
      <c r="B7" s="18">
        <v>11978.48</v>
      </c>
      <c r="C7" s="18">
        <v>16542.61</v>
      </c>
      <c r="D7" s="18">
        <v>19812.440000000002</v>
      </c>
      <c r="E7" s="18">
        <v>26416.98</v>
      </c>
      <c r="F7" s="18">
        <v>17864.05</v>
      </c>
      <c r="G7" s="18">
        <v>21629.52</v>
      </c>
      <c r="H7" s="18">
        <v>22468.81</v>
      </c>
      <c r="I7" s="18">
        <v>24780.489999999998</v>
      </c>
      <c r="J7" s="18">
        <v>12814.04</v>
      </c>
      <c r="K7" s="18">
        <v>19049</v>
      </c>
      <c r="L7" s="29">
        <v>2224.539999999979</v>
      </c>
      <c r="M7" s="20">
        <f t="shared" si="0"/>
        <v>205974</v>
      </c>
      <c r="N7" s="37">
        <f t="shared" si="1"/>
        <v>17164.5</v>
      </c>
      <c r="O7" s="21"/>
    </row>
    <row r="8" spans="1:15" x14ac:dyDescent="0.25">
      <c r="A8" s="9">
        <v>481330.05</v>
      </c>
      <c r="B8" s="10">
        <v>396990.67</v>
      </c>
      <c r="C8" s="10">
        <v>631680.62</v>
      </c>
      <c r="D8" s="10">
        <v>473561.54</v>
      </c>
      <c r="E8" s="10">
        <v>505443.06</v>
      </c>
      <c r="F8" s="10">
        <v>622808.09</v>
      </c>
      <c r="G8" s="10">
        <v>583609.53</v>
      </c>
      <c r="H8" s="10">
        <v>551310.92000000004</v>
      </c>
      <c r="I8" s="10">
        <v>631079.88</v>
      </c>
      <c r="J8" s="10">
        <v>689552.92</v>
      </c>
      <c r="K8" s="10">
        <v>835152</v>
      </c>
      <c r="L8" s="30">
        <v>225354.72000000067</v>
      </c>
      <c r="M8" s="10">
        <f t="shared" si="0"/>
        <v>6627874</v>
      </c>
      <c r="N8" s="37">
        <f t="shared" si="1"/>
        <v>552322.83333333337</v>
      </c>
      <c r="O8" s="22">
        <f>N8</f>
        <v>552322.83333333337</v>
      </c>
    </row>
    <row r="9" spans="1:15" x14ac:dyDescent="0.25">
      <c r="A9" s="17">
        <v>133855.4</v>
      </c>
      <c r="B9" s="18">
        <v>101506.5</v>
      </c>
      <c r="C9" s="18">
        <v>194937.62</v>
      </c>
      <c r="D9" s="18">
        <v>167116.66</v>
      </c>
      <c r="E9" s="18">
        <v>146568.99</v>
      </c>
      <c r="F9" s="18">
        <v>219412.85</v>
      </c>
      <c r="G9" s="18">
        <v>192541.33</v>
      </c>
      <c r="H9" s="18">
        <v>176460.52</v>
      </c>
      <c r="I9" s="18">
        <v>221380.2</v>
      </c>
      <c r="J9" s="18">
        <v>227645.62</v>
      </c>
      <c r="K9" s="18">
        <v>315077</v>
      </c>
      <c r="L9" s="31">
        <v>35637.310000000056</v>
      </c>
      <c r="M9" s="20">
        <f t="shared" si="0"/>
        <v>2132140</v>
      </c>
      <c r="N9" s="37">
        <f t="shared" si="1"/>
        <v>177678.33333333334</v>
      </c>
      <c r="O9" s="21">
        <f>SUM(N9:N13)</f>
        <v>399344.91666666669</v>
      </c>
    </row>
    <row r="10" spans="1:15" x14ac:dyDescent="0.25">
      <c r="A10" s="17">
        <v>34920.31</v>
      </c>
      <c r="B10" s="18">
        <v>26965.43</v>
      </c>
      <c r="C10" s="18">
        <v>40272.730000000003</v>
      </c>
      <c r="D10" s="18">
        <v>41572.379999999997</v>
      </c>
      <c r="E10" s="18">
        <v>48000.5</v>
      </c>
      <c r="F10" s="18">
        <v>43526.64</v>
      </c>
      <c r="G10" s="18">
        <v>44660.76</v>
      </c>
      <c r="H10" s="18">
        <v>56647.360000000001</v>
      </c>
      <c r="I10" s="18">
        <v>70036.86</v>
      </c>
      <c r="J10" s="18">
        <v>106743.73</v>
      </c>
      <c r="K10" s="18">
        <v>67083</v>
      </c>
      <c r="L10" s="31">
        <v>7599.3000000000466</v>
      </c>
      <c r="M10" s="20">
        <f t="shared" si="0"/>
        <v>588029</v>
      </c>
      <c r="N10" s="37">
        <f t="shared" si="1"/>
        <v>49002.416666666664</v>
      </c>
      <c r="O10" s="21"/>
    </row>
    <row r="11" spans="1:15" x14ac:dyDescent="0.25">
      <c r="A11" s="17">
        <v>74213.31</v>
      </c>
      <c r="B11" s="18">
        <v>85902.720000000001</v>
      </c>
      <c r="C11" s="18">
        <v>35514.800000000003</v>
      </c>
      <c r="D11" s="18">
        <v>72577.34</v>
      </c>
      <c r="E11" s="18">
        <v>23883.25</v>
      </c>
      <c r="F11" s="18">
        <v>20758.43</v>
      </c>
      <c r="G11" s="18">
        <v>52650.29</v>
      </c>
      <c r="H11" s="18">
        <v>16985.78</v>
      </c>
      <c r="I11" s="18">
        <v>50052.08</v>
      </c>
      <c r="J11" s="18">
        <v>66213.87</v>
      </c>
      <c r="K11" s="18">
        <v>78662</v>
      </c>
      <c r="L11" s="31">
        <v>17268.129999999888</v>
      </c>
      <c r="M11" s="20">
        <f t="shared" si="0"/>
        <v>594682</v>
      </c>
      <c r="N11" s="37">
        <f t="shared" si="1"/>
        <v>49556.833333333336</v>
      </c>
      <c r="O11" s="21"/>
    </row>
    <row r="12" spans="1:15" x14ac:dyDescent="0.25">
      <c r="A12" s="17">
        <v>45873.33</v>
      </c>
      <c r="B12" s="18">
        <v>33827.01</v>
      </c>
      <c r="C12" s="18">
        <v>56634.23</v>
      </c>
      <c r="D12" s="18">
        <v>42451.03</v>
      </c>
      <c r="E12" s="18">
        <v>37697.82</v>
      </c>
      <c r="F12" s="18">
        <v>43820.959999999999</v>
      </c>
      <c r="G12" s="18">
        <v>35334.43</v>
      </c>
      <c r="H12" s="18">
        <v>37735.46</v>
      </c>
      <c r="I12" s="18">
        <v>35419.49</v>
      </c>
      <c r="J12" s="18">
        <v>41866.5</v>
      </c>
      <c r="K12" s="18">
        <v>61531</v>
      </c>
      <c r="L12" s="31">
        <v>14263.739999999991</v>
      </c>
      <c r="M12" s="20">
        <f t="shared" si="0"/>
        <v>486455</v>
      </c>
      <c r="N12" s="37">
        <f t="shared" si="1"/>
        <v>40537.916666666664</v>
      </c>
      <c r="O12" s="21"/>
    </row>
    <row r="13" spans="1:15" x14ac:dyDescent="0.25">
      <c r="A13" s="5">
        <v>57707.96</v>
      </c>
      <c r="B13" s="6">
        <v>49930.5</v>
      </c>
      <c r="C13" s="6">
        <v>134680.09</v>
      </c>
      <c r="D13" s="6">
        <v>54636.97</v>
      </c>
      <c r="E13" s="6">
        <v>82722.67</v>
      </c>
      <c r="F13" s="6">
        <v>122104.76999999999</v>
      </c>
      <c r="G13" s="6">
        <v>101445.37</v>
      </c>
      <c r="H13" s="6">
        <v>119666.28</v>
      </c>
      <c r="I13" s="6">
        <v>89709.91</v>
      </c>
      <c r="J13" s="6">
        <v>67847.69</v>
      </c>
      <c r="K13" s="6">
        <v>87927</v>
      </c>
      <c r="L13" s="32">
        <v>22453.79</v>
      </c>
      <c r="M13" s="7">
        <f t="shared" si="0"/>
        <v>990833</v>
      </c>
      <c r="N13" s="37">
        <f t="shared" si="1"/>
        <v>82569.416666666672</v>
      </c>
      <c r="O13" s="23"/>
    </row>
    <row r="14" spans="1:15" hidden="1" x14ac:dyDescent="0.25">
      <c r="A14" s="1"/>
      <c r="B14" s="2"/>
      <c r="C14" s="2"/>
      <c r="D14" s="2"/>
      <c r="E14" s="2"/>
      <c r="F14" s="2"/>
      <c r="G14" s="2"/>
      <c r="H14" s="2"/>
      <c r="I14" s="2"/>
      <c r="J14" s="2"/>
      <c r="K14" s="2"/>
      <c r="L14" s="33"/>
      <c r="M14" s="3">
        <f t="shared" si="0"/>
        <v>0</v>
      </c>
      <c r="N14" s="37" t="e">
        <f t="shared" si="1"/>
        <v>#DIV/0!</v>
      </c>
      <c r="O14" s="24" t="e">
        <f>N14</f>
        <v>#DIV/0!</v>
      </c>
    </row>
    <row r="15" spans="1:15" hidden="1" x14ac:dyDescent="0.25">
      <c r="A15" s="9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30"/>
      <c r="M15" s="11">
        <f t="shared" si="0"/>
        <v>0</v>
      </c>
      <c r="N15" s="37" t="e">
        <f t="shared" si="1"/>
        <v>#DIV/0!</v>
      </c>
      <c r="O15" s="25" t="e">
        <f>N15</f>
        <v>#DIV/0!</v>
      </c>
    </row>
    <row r="16" spans="1:15" hidden="1" x14ac:dyDescent="0.25">
      <c r="A16" s="17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31"/>
      <c r="M16" s="20">
        <f t="shared" si="0"/>
        <v>0</v>
      </c>
      <c r="N16" s="37" t="e">
        <f t="shared" si="1"/>
        <v>#DIV/0!</v>
      </c>
      <c r="O16" s="26" t="e">
        <f>N16</f>
        <v>#DIV/0!</v>
      </c>
    </row>
    <row r="17" spans="1:15" hidden="1" x14ac:dyDescent="0.25">
      <c r="A17" s="17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31"/>
      <c r="M17" s="20">
        <f t="shared" si="0"/>
        <v>0</v>
      </c>
      <c r="N17" s="37" t="e">
        <f t="shared" si="1"/>
        <v>#DIV/0!</v>
      </c>
      <c r="O17" s="21" t="e">
        <f>SUM(N17:N20)</f>
        <v>#DIV/0!</v>
      </c>
    </row>
    <row r="18" spans="1:15" hidden="1" x14ac:dyDescent="0.25">
      <c r="A18" s="17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31"/>
      <c r="M18" s="20">
        <f t="shared" si="0"/>
        <v>0</v>
      </c>
      <c r="N18" s="37" t="e">
        <f t="shared" si="1"/>
        <v>#DIV/0!</v>
      </c>
      <c r="O18" s="21"/>
    </row>
    <row r="19" spans="1:15" hidden="1" x14ac:dyDescent="0.25">
      <c r="A19" s="17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31"/>
      <c r="M19" s="20">
        <f t="shared" si="0"/>
        <v>0</v>
      </c>
      <c r="N19" s="37" t="e">
        <f t="shared" si="1"/>
        <v>#DIV/0!</v>
      </c>
      <c r="O19" s="21"/>
    </row>
    <row r="20" spans="1:15" hidden="1" x14ac:dyDescent="0.25">
      <c r="A20" s="17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31"/>
      <c r="M20" s="20">
        <f t="shared" si="0"/>
        <v>0</v>
      </c>
      <c r="N20" s="37" t="e">
        <f t="shared" si="1"/>
        <v>#DIV/0!</v>
      </c>
      <c r="O20" s="23"/>
    </row>
    <row r="21" spans="1:15" x14ac:dyDescent="0.25">
      <c r="A21" s="1">
        <v>46942</v>
      </c>
      <c r="B21" s="2">
        <v>56235</v>
      </c>
      <c r="C21" s="2">
        <v>66187</v>
      </c>
      <c r="D21" s="2">
        <v>87060</v>
      </c>
      <c r="E21" s="2">
        <v>39408</v>
      </c>
      <c r="F21" s="2">
        <v>85832</v>
      </c>
      <c r="G21" s="2">
        <v>92996</v>
      </c>
      <c r="H21" s="2">
        <v>63764</v>
      </c>
      <c r="I21" s="2">
        <v>111576</v>
      </c>
      <c r="J21" s="2">
        <v>81375.37</v>
      </c>
      <c r="K21" s="2">
        <v>80015.33</v>
      </c>
      <c r="L21" s="33">
        <v>60912.79</v>
      </c>
      <c r="M21" s="3">
        <f t="shared" si="0"/>
        <v>872303.49</v>
      </c>
      <c r="N21" s="37">
        <f t="shared" si="1"/>
        <v>72691.957500000004</v>
      </c>
      <c r="O21" s="4">
        <f t="shared" ref="O21:O32" si="2">N21</f>
        <v>72691.957500000004</v>
      </c>
    </row>
    <row r="22" spans="1:15" x14ac:dyDescent="0.25">
      <c r="A22" s="5">
        <v>5676.37</v>
      </c>
      <c r="B22" s="6">
        <v>7255.72</v>
      </c>
      <c r="C22" s="6">
        <v>8107.8</v>
      </c>
      <c r="D22" s="6">
        <v>11193.18</v>
      </c>
      <c r="E22" s="6">
        <v>4437.55</v>
      </c>
      <c r="F22" s="6">
        <v>10084.280000000001</v>
      </c>
      <c r="G22" s="6">
        <v>11847.59</v>
      </c>
      <c r="H22" s="6">
        <v>7984.51</v>
      </c>
      <c r="I22" s="6">
        <v>8074.43</v>
      </c>
      <c r="J22" s="6">
        <v>10738.94</v>
      </c>
      <c r="K22" s="6">
        <v>10270.39</v>
      </c>
      <c r="L22" s="34">
        <v>7321.9</v>
      </c>
      <c r="M22" s="7">
        <f t="shared" ref="M22" si="3">SUM(A22:L22)</f>
        <v>102992.65999999999</v>
      </c>
      <c r="N22" s="37">
        <f t="shared" si="1"/>
        <v>8582.7216666666664</v>
      </c>
      <c r="O22" s="8">
        <f>+N22</f>
        <v>8582.7216666666664</v>
      </c>
    </row>
    <row r="23" spans="1:15" x14ac:dyDescent="0.25">
      <c r="A23" s="9">
        <v>344638</v>
      </c>
      <c r="B23" s="10">
        <v>329433</v>
      </c>
      <c r="C23" s="10">
        <v>379329</v>
      </c>
      <c r="D23" s="10">
        <v>486135</v>
      </c>
      <c r="E23" s="10">
        <v>447208</v>
      </c>
      <c r="F23" s="10">
        <v>594386</v>
      </c>
      <c r="G23" s="10">
        <v>427153</v>
      </c>
      <c r="H23" s="10">
        <v>367735</v>
      </c>
      <c r="I23" s="10">
        <v>703150</v>
      </c>
      <c r="J23" s="10"/>
      <c r="K23" s="10"/>
      <c r="L23" s="10"/>
      <c r="M23" s="11">
        <f>SUM(A23:L23)</f>
        <v>4079167</v>
      </c>
      <c r="N23" s="41" t="s">
        <v>16</v>
      </c>
      <c r="O23" s="12" t="str">
        <f t="shared" si="2"/>
        <v>=(SOMME(A23:L23)/NBVAL(A23:L23))*11,5</v>
      </c>
    </row>
    <row r="24" spans="1:15" hidden="1" x14ac:dyDescent="0.25">
      <c r="A24" s="9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6"/>
      <c r="M24" s="11">
        <f t="shared" si="0"/>
        <v>0</v>
      </c>
      <c r="N24" s="37" t="e">
        <f t="shared" ref="N3:N32" si="4">(SUM(A24:L24)/COUNTA(A24:L24))*11.5</f>
        <v>#DIV/0!</v>
      </c>
      <c r="O24" s="12" t="e">
        <f t="shared" si="2"/>
        <v>#DIV/0!</v>
      </c>
    </row>
    <row r="25" spans="1:15" hidden="1" x14ac:dyDescent="0.25">
      <c r="A25" s="17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9"/>
      <c r="M25" s="20">
        <f t="shared" si="0"/>
        <v>0</v>
      </c>
      <c r="N25" s="38" t="e">
        <f t="shared" si="4"/>
        <v>#DIV/0!</v>
      </c>
      <c r="O25" s="27" t="e">
        <f t="shared" si="2"/>
        <v>#DIV/0!</v>
      </c>
    </row>
    <row r="26" spans="1:15" hidden="1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1">
        <f t="shared" si="0"/>
        <v>0</v>
      </c>
      <c r="N26" s="37" t="e">
        <f t="shared" si="4"/>
        <v>#DIV/0!</v>
      </c>
      <c r="O26" s="12" t="e">
        <f t="shared" si="2"/>
        <v>#DIV/0!</v>
      </c>
    </row>
    <row r="27" spans="1:15" hidden="1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20">
        <f t="shared" si="0"/>
        <v>0</v>
      </c>
      <c r="N27" s="38" t="e">
        <f t="shared" si="4"/>
        <v>#DIV/0!</v>
      </c>
      <c r="O27" s="27" t="e">
        <f t="shared" si="2"/>
        <v>#DIV/0!</v>
      </c>
    </row>
    <row r="28" spans="1:15" hidden="1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20">
        <f t="shared" si="0"/>
        <v>0</v>
      </c>
      <c r="N28" s="38" t="e">
        <f t="shared" si="4"/>
        <v>#DIV/0!</v>
      </c>
      <c r="O28" s="27" t="e">
        <f t="shared" si="2"/>
        <v>#DIV/0!</v>
      </c>
    </row>
    <row r="29" spans="1:15" hidden="1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20">
        <f t="shared" si="0"/>
        <v>0</v>
      </c>
      <c r="N29" s="38" t="e">
        <f t="shared" si="4"/>
        <v>#DIV/0!</v>
      </c>
      <c r="O29" s="27" t="e">
        <f t="shared" si="2"/>
        <v>#DIV/0!</v>
      </c>
    </row>
    <row r="30" spans="1:15" hidden="1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20">
        <f t="shared" si="0"/>
        <v>0</v>
      </c>
      <c r="N30" s="38" t="e">
        <f t="shared" si="4"/>
        <v>#DIV/0!</v>
      </c>
      <c r="O30" s="27" t="e">
        <f t="shared" si="2"/>
        <v>#DIV/0!</v>
      </c>
    </row>
    <row r="31" spans="1:15" hidden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7">
        <f t="shared" si="0"/>
        <v>0</v>
      </c>
      <c r="N31" s="39" t="e">
        <f t="shared" si="4"/>
        <v>#DIV/0!</v>
      </c>
      <c r="O31" s="8" t="e">
        <f t="shared" si="2"/>
        <v>#DIV/0!</v>
      </c>
    </row>
    <row r="32" spans="1:15" x14ac:dyDescent="0.25">
      <c r="A32" s="1">
        <v>45194</v>
      </c>
      <c r="B32" s="2">
        <v>48431</v>
      </c>
      <c r="C32" s="2">
        <v>45704</v>
      </c>
      <c r="D32" s="2">
        <v>27366</v>
      </c>
      <c r="E32" s="2">
        <v>80582</v>
      </c>
      <c r="F32" s="2">
        <v>64135.73</v>
      </c>
      <c r="G32" s="2">
        <v>61503</v>
      </c>
      <c r="H32" s="2">
        <v>62825.57</v>
      </c>
      <c r="I32" s="2">
        <v>81793</v>
      </c>
      <c r="J32" s="2"/>
      <c r="K32" s="2"/>
      <c r="L32" s="2"/>
      <c r="M32" s="3">
        <f t="shared" si="0"/>
        <v>517534.3</v>
      </c>
      <c r="N32" s="40">
        <f t="shared" si="4"/>
        <v>661293.82777777768</v>
      </c>
      <c r="O32" s="4">
        <f t="shared" si="2"/>
        <v>661293.82777777768</v>
      </c>
    </row>
  </sheetData>
  <mergeCells count="3">
    <mergeCell ref="O3:O7"/>
    <mergeCell ref="O9:O13"/>
    <mergeCell ref="O17:O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Talbi, Massinissa</cp:lastModifiedBy>
  <dcterms:created xsi:type="dcterms:W3CDTF">2023-01-25T11:10:41Z</dcterms:created>
  <dcterms:modified xsi:type="dcterms:W3CDTF">2023-01-25T13:27:10Z</dcterms:modified>
</cp:coreProperties>
</file>