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i\Downloads\"/>
    </mc:Choice>
  </mc:AlternateContent>
  <xr:revisionPtr revIDLastSave="0" documentId="8_{34C5ECB5-4981-40A4-AA46-829846CC6B6A}" xr6:coauthVersionLast="47" xr6:coauthVersionMax="47" xr10:uidLastSave="{00000000-0000-0000-0000-000000000000}"/>
  <bookViews>
    <workbookView xWindow="-120" yWindow="-120" windowWidth="29040" windowHeight="15840" tabRatio="106" xr2:uid="{CD9558D7-DC29-4E4A-84CE-49E0D520FF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" l="1"/>
  <c r="F4" i="1" s="1"/>
  <c r="E3" i="1"/>
  <c r="F3" i="1" s="1"/>
  <c r="K28" i="1"/>
  <c r="F11" i="1"/>
  <c r="K43" i="1"/>
  <c r="K44" i="1"/>
  <c r="K45" i="1"/>
  <c r="K46" i="1"/>
  <c r="K47" i="1"/>
  <c r="K48" i="1"/>
  <c r="K49" i="1"/>
  <c r="K50" i="1"/>
  <c r="K51" i="1"/>
  <c r="K52" i="1"/>
  <c r="K53" i="1"/>
  <c r="G6" i="1"/>
  <c r="G10" i="1"/>
  <c r="K38" i="1"/>
  <c r="K39" i="1"/>
  <c r="K40" i="1"/>
  <c r="K41" i="1"/>
  <c r="K42" i="1"/>
  <c r="K33" i="1"/>
  <c r="K34" i="1"/>
  <c r="K35" i="1"/>
  <c r="K36" i="1"/>
  <c r="K37" i="1"/>
  <c r="K32" i="1"/>
  <c r="M11" i="1"/>
  <c r="K31" i="1"/>
  <c r="K30" i="1"/>
  <c r="M10" i="1"/>
  <c r="M9" i="1"/>
  <c r="M8" i="1"/>
  <c r="M7" i="1"/>
  <c r="M6" i="1"/>
  <c r="M5" i="1"/>
  <c r="M4" i="1"/>
  <c r="M3" i="1"/>
  <c r="M2" i="1"/>
  <c r="K29" i="1"/>
  <c r="E5" i="1" s="1"/>
  <c r="F5" i="1" s="1"/>
  <c r="C6" i="1"/>
  <c r="G7" i="1" s="1"/>
  <c r="C4" i="1"/>
  <c r="F6" i="1" s="1"/>
  <c r="K27" i="1"/>
  <c r="K18" i="1"/>
  <c r="E2" i="1" s="1"/>
  <c r="F7" i="1" l="1"/>
  <c r="F2" i="1"/>
  <c r="G2" i="1"/>
  <c r="C2" i="1"/>
  <c r="G9" i="1"/>
  <c r="G4" i="1"/>
  <c r="F10" i="1"/>
  <c r="G12" i="1"/>
  <c r="G8" i="1"/>
  <c r="G3" i="1"/>
  <c r="F9" i="1"/>
  <c r="G11" i="1"/>
  <c r="F12" i="1"/>
  <c r="F8" i="1"/>
  <c r="G5" i="1"/>
</calcChain>
</file>

<file path=xl/sharedStrings.xml><?xml version="1.0" encoding="utf-8"?>
<sst xmlns="http://schemas.openxmlformats.org/spreadsheetml/2006/main" count="105" uniqueCount="68">
  <si>
    <t>Septembre</t>
  </si>
  <si>
    <t>Octobre</t>
  </si>
  <si>
    <t>Novembre</t>
  </si>
  <si>
    <t>Décembre</t>
  </si>
  <si>
    <t>Janvier</t>
  </si>
  <si>
    <t>Février</t>
  </si>
  <si>
    <t>Mois</t>
  </si>
  <si>
    <t>Nombres d'heures</t>
  </si>
  <si>
    <t>Date</t>
  </si>
  <si>
    <t>Matière</t>
  </si>
  <si>
    <t>Outil Mathématique</t>
  </si>
  <si>
    <t>Etudiant</t>
  </si>
  <si>
    <t>Matthias Pora</t>
  </si>
  <si>
    <t>Kamelia Bouazza</t>
  </si>
  <si>
    <t>Négociation collective</t>
  </si>
  <si>
    <t>Julia Desquiens</t>
  </si>
  <si>
    <t>Element diagramme rédox</t>
  </si>
  <si>
    <t>Louise Ruckebusch</t>
  </si>
  <si>
    <t>M1 MEEF SVT</t>
  </si>
  <si>
    <t>Salle</t>
  </si>
  <si>
    <t>A8</t>
  </si>
  <si>
    <t>Baptiste Desplanques</t>
  </si>
  <si>
    <t>M51</t>
  </si>
  <si>
    <t>A5</t>
  </si>
  <si>
    <t>Essadek Amara</t>
  </si>
  <si>
    <t>Chimie atomistique</t>
  </si>
  <si>
    <t>Base d'optique</t>
  </si>
  <si>
    <t>SH3 A013</t>
  </si>
  <si>
    <t>Dvlmp interface web + maths</t>
  </si>
  <si>
    <t>Maxence Vely</t>
  </si>
  <si>
    <t>Silène Allard</t>
  </si>
  <si>
    <t>Ecologie scientifique</t>
  </si>
  <si>
    <t>IUTA 2A26</t>
  </si>
  <si>
    <t>Anglais technique</t>
  </si>
  <si>
    <t>Mars</t>
  </si>
  <si>
    <t>Avril</t>
  </si>
  <si>
    <t>Mai</t>
  </si>
  <si>
    <t>Juin</t>
  </si>
  <si>
    <t>Juillet</t>
  </si>
  <si>
    <t>Nom</t>
  </si>
  <si>
    <t>Nombre de fois vu</t>
  </si>
  <si>
    <t>Secrétariat d'examens</t>
  </si>
  <si>
    <t>Heure début</t>
  </si>
  <si>
    <t>Heure de fin</t>
  </si>
  <si>
    <t>Salaire Brut</t>
  </si>
  <si>
    <t>Total horaire</t>
  </si>
  <si>
    <t>Salaire Net</t>
  </si>
  <si>
    <t>Taux horaire Brut x1,5</t>
  </si>
  <si>
    <t>Taux horaire Net x1,5</t>
  </si>
  <si>
    <t>Salmane Oulad Soukaina</t>
  </si>
  <si>
    <t>Microéconomie</t>
  </si>
  <si>
    <t>SH3 B201</t>
  </si>
  <si>
    <t>Introduction architecture </t>
  </si>
  <si>
    <t>Choix juridique</t>
  </si>
  <si>
    <t>SH3 C211</t>
  </si>
  <si>
    <t>Sitty Sania Abdullahi</t>
  </si>
  <si>
    <t>Biostatistiques</t>
  </si>
  <si>
    <t>produits bancaires</t>
  </si>
  <si>
    <t>SH3 208</t>
  </si>
  <si>
    <t>Economie bancaire</t>
  </si>
  <si>
    <t>Fondamentaux embryologie animale</t>
  </si>
  <si>
    <t>Diagramme redox écrit</t>
  </si>
  <si>
    <t>Biologie</t>
  </si>
  <si>
    <t>Chimie écrit</t>
  </si>
  <si>
    <t>Comptabilité de la paie</t>
  </si>
  <si>
    <t>SH3 A003</t>
  </si>
  <si>
    <r>
      <t>Histoire du XX</t>
    </r>
    <r>
      <rPr>
        <vertAlign val="superscript"/>
        <sz val="11"/>
        <color theme="1"/>
        <rFont val="Bookman Old Style"/>
        <family val="1"/>
      </rPr>
      <t xml:space="preserve">eme </t>
    </r>
    <r>
      <rPr>
        <sz val="11"/>
        <color theme="1"/>
        <rFont val="Bookman Old Style"/>
        <family val="1"/>
      </rPr>
      <t>siècle</t>
    </r>
  </si>
  <si>
    <t>IUTB 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</si>
</sst>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h:mm;@"/>
    <numFmt numFmtId="165" formatCode="[$-F400]h:mm:ss\ AM/PM"/>
    <numFmt numFmtId="166" formatCode="[h]:mm:ss;@"/>
    <numFmt numFmtId="167" formatCode="#,##0.00\ &quot;€&quot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8"/>
      <color theme="7" tint="0.39997558519241921"/>
      <name val="Bookman Old Style"/>
      <family val="1"/>
    </font>
    <font>
      <sz val="11"/>
      <color theme="0"/>
      <name val="Bookman Old Style"/>
      <family val="1"/>
    </font>
    <font>
      <vertAlign val="superscript"/>
      <sz val="11"/>
      <color theme="1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4" fillId="4" borderId="0" xfId="0" applyFont="1" applyFill="1" applyAlignment="1">
      <alignment horizontal="center"/>
    </xf>
    <xf numFmtId="0" fontId="3" fillId="0" borderId="0" xfId="0" applyNumberFormat="1" applyFont="1" applyAlignment="1">
      <alignment horizontal="center"/>
    </xf>
    <xf numFmtId="167" fontId="3" fillId="0" borderId="0" xfId="0" applyNumberFormat="1" applyFont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44" fontId="3" fillId="0" borderId="0" xfId="0" applyNumberFormat="1" applyFont="1" applyAlignment="1">
      <alignment horizontal="center"/>
    </xf>
    <xf numFmtId="20" fontId="3" fillId="0" borderId="0" xfId="0" applyNumberFormat="1" applyFont="1" applyAlignment="1">
      <alignment horizontal="center"/>
    </xf>
    <xf numFmtId="20" fontId="3" fillId="0" borderId="7" xfId="0" applyNumberFormat="1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C044A-D0C4-461E-B9F4-05FDD0BF071D}">
  <dimension ref="A1:M53"/>
  <sheetViews>
    <sheetView tabSelected="1" topLeftCell="B1" zoomScaleNormal="100" workbookViewId="0">
      <selection activeCell="E14" sqref="E14"/>
    </sheetView>
  </sheetViews>
  <sheetFormatPr baseColWidth="10" defaultRowHeight="15" x14ac:dyDescent="0.25"/>
  <cols>
    <col min="1" max="1" width="46.7109375" style="3" customWidth="1"/>
    <col min="2" max="2" width="25.28515625" style="3" customWidth="1"/>
    <col min="3" max="3" width="27" style="3" customWidth="1"/>
    <col min="4" max="4" width="12.42578125" style="3" bestFit="1" customWidth="1"/>
    <col min="5" max="5" width="28.85546875" style="3" customWidth="1"/>
    <col min="6" max="6" width="19.140625" style="3" customWidth="1"/>
    <col min="7" max="7" width="39" style="3" customWidth="1"/>
    <col min="8" max="8" width="19.7109375" style="3" customWidth="1"/>
    <col min="9" max="9" width="15" style="3" customWidth="1"/>
    <col min="10" max="10" width="15.28515625" style="3" customWidth="1"/>
    <col min="11" max="11" width="23.42578125" style="3" customWidth="1"/>
    <col min="12" max="12" width="29.5703125" style="3" customWidth="1"/>
    <col min="13" max="13" width="20.5703125" style="3" customWidth="1"/>
    <col min="14" max="16384" width="11.42578125" style="3"/>
  </cols>
  <sheetData>
    <row r="1" spans="1:13" ht="23.25" x14ac:dyDescent="0.35">
      <c r="A1" s="26" t="s">
        <v>41</v>
      </c>
      <c r="C1" s="33" t="s">
        <v>45</v>
      </c>
      <c r="D1" s="2" t="s">
        <v>6</v>
      </c>
      <c r="E1" s="2" t="s">
        <v>7</v>
      </c>
      <c r="F1" s="1" t="s">
        <v>44</v>
      </c>
      <c r="G1" s="1" t="s">
        <v>46</v>
      </c>
      <c r="L1" s="2" t="s">
        <v>39</v>
      </c>
      <c r="M1" s="2" t="s">
        <v>40</v>
      </c>
    </row>
    <row r="2" spans="1:13" x14ac:dyDescent="0.25">
      <c r="C2" s="7">
        <f>SUM(E2:E40)</f>
        <v>2.6458333333333335</v>
      </c>
      <c r="D2" s="24" t="s">
        <v>0</v>
      </c>
      <c r="E2" s="7">
        <f>SUM(K18)</f>
        <v>0.125</v>
      </c>
      <c r="F2" s="34">
        <f>HOUR(E2)*$C$4</f>
        <v>49.814999999999998</v>
      </c>
      <c r="G2" s="34">
        <f>HOUR(E2)*$C$6</f>
        <v>39.42</v>
      </c>
      <c r="L2" s="15" t="s">
        <v>12</v>
      </c>
      <c r="M2" s="25">
        <f>COUNTIF(E18:E150,"Matthias Pora")</f>
        <v>1</v>
      </c>
    </row>
    <row r="3" spans="1:13" x14ac:dyDescent="0.25">
      <c r="C3" s="33" t="s">
        <v>47</v>
      </c>
      <c r="D3" s="24" t="s">
        <v>1</v>
      </c>
      <c r="E3" s="7">
        <f>SUM(K19:K21)</f>
        <v>0.44444444444444442</v>
      </c>
      <c r="F3" s="34">
        <f t="shared" ref="F3:F12" si="0">HOUR(E3)*$C$4</f>
        <v>166.05</v>
      </c>
      <c r="G3" s="34">
        <f t="shared" ref="G3:G12" si="1">HOUR(E3)*$C$6</f>
        <v>131.4</v>
      </c>
      <c r="L3" s="13" t="s">
        <v>13</v>
      </c>
      <c r="M3" s="25">
        <f>COUNTIF(E18:E150,"Kamelia Bouazza")</f>
        <v>1</v>
      </c>
    </row>
    <row r="4" spans="1:13" x14ac:dyDescent="0.25">
      <c r="C4" s="28">
        <f>11.07 *1.5</f>
        <v>16.605</v>
      </c>
      <c r="D4" s="24" t="s">
        <v>2</v>
      </c>
      <c r="E4" s="7">
        <f>SUM(K22:K28)</f>
        <v>0.74305555555555547</v>
      </c>
      <c r="F4" s="34">
        <f t="shared" si="0"/>
        <v>282.28500000000003</v>
      </c>
      <c r="G4" s="34">
        <f t="shared" si="1"/>
        <v>223.38</v>
      </c>
      <c r="L4" s="13" t="s">
        <v>15</v>
      </c>
      <c r="M4" s="25">
        <f>COUNTIF(E18:E150,"Julia Desquiens")</f>
        <v>1</v>
      </c>
    </row>
    <row r="5" spans="1:13" x14ac:dyDescent="0.25">
      <c r="C5" s="33" t="s">
        <v>48</v>
      </c>
      <c r="D5" s="24" t="s">
        <v>3</v>
      </c>
      <c r="E5" s="7">
        <f>SUM(K29:K40)</f>
        <v>1.3333333333333335</v>
      </c>
      <c r="F5" s="34">
        <f>HOUR(E5)*C4</f>
        <v>132.84</v>
      </c>
      <c r="G5" s="34">
        <f t="shared" si="1"/>
        <v>105.12</v>
      </c>
      <c r="L5" s="13" t="s">
        <v>17</v>
      </c>
      <c r="M5" s="25">
        <f>COUNTIF(E18:E150,"Louise Ruckebusch")</f>
        <v>1</v>
      </c>
    </row>
    <row r="6" spans="1:13" x14ac:dyDescent="0.25">
      <c r="C6" s="28">
        <f>8.76*1.5</f>
        <v>13.14</v>
      </c>
      <c r="D6" s="24" t="s">
        <v>4</v>
      </c>
      <c r="E6" s="7"/>
      <c r="F6" s="34">
        <f>HOUR(E6)*$C$4</f>
        <v>0</v>
      </c>
      <c r="G6" s="34">
        <f t="shared" si="1"/>
        <v>0</v>
      </c>
      <c r="L6" s="5" t="s">
        <v>21</v>
      </c>
      <c r="M6" s="25">
        <f>COUNTIF(E18:E150,"Baptiste Desplanques")</f>
        <v>1</v>
      </c>
    </row>
    <row r="7" spans="1:13" x14ac:dyDescent="0.25">
      <c r="D7" s="24" t="s">
        <v>5</v>
      </c>
      <c r="E7" s="7"/>
      <c r="F7" s="34">
        <f t="shared" si="0"/>
        <v>0</v>
      </c>
      <c r="G7" s="34">
        <f t="shared" si="1"/>
        <v>0</v>
      </c>
      <c r="L7" s="5" t="s">
        <v>24</v>
      </c>
      <c r="M7" s="25">
        <f>COUNTIF(E18:E150,"Essadek Amara")</f>
        <v>2</v>
      </c>
    </row>
    <row r="8" spans="1:13" x14ac:dyDescent="0.25">
      <c r="D8" s="24" t="s">
        <v>34</v>
      </c>
      <c r="E8" s="7"/>
      <c r="F8" s="34">
        <f t="shared" si="0"/>
        <v>0</v>
      </c>
      <c r="G8" s="34">
        <f t="shared" si="1"/>
        <v>0</v>
      </c>
      <c r="L8" s="5" t="s">
        <v>29</v>
      </c>
      <c r="M8" s="25">
        <f>COUNTIF(E18:E150,"Maxence Vely")</f>
        <v>3</v>
      </c>
    </row>
    <row r="9" spans="1:13" x14ac:dyDescent="0.25">
      <c r="D9" s="24" t="s">
        <v>35</v>
      </c>
      <c r="E9" s="7"/>
      <c r="F9" s="34">
        <f t="shared" si="0"/>
        <v>0</v>
      </c>
      <c r="G9" s="34">
        <f t="shared" si="1"/>
        <v>0</v>
      </c>
      <c r="L9" s="5" t="s">
        <v>30</v>
      </c>
      <c r="M9" s="25">
        <f>COUNTIF(E18:E150,"Silène Allard")</f>
        <v>1</v>
      </c>
    </row>
    <row r="10" spans="1:13" x14ac:dyDescent="0.25">
      <c r="D10" s="24" t="s">
        <v>36</v>
      </c>
      <c r="E10" s="7"/>
      <c r="F10" s="34">
        <f t="shared" si="0"/>
        <v>0</v>
      </c>
      <c r="G10" s="34">
        <f t="shared" si="1"/>
        <v>0</v>
      </c>
      <c r="L10" s="3" t="s">
        <v>49</v>
      </c>
      <c r="M10" s="25">
        <f>COUNTIF(E19:E150,"Salmane Oulad Soukaina")</f>
        <v>4</v>
      </c>
    </row>
    <row r="11" spans="1:13" x14ac:dyDescent="0.25">
      <c r="D11" s="24" t="s">
        <v>37</v>
      </c>
      <c r="E11" s="7"/>
      <c r="F11" s="34">
        <f t="shared" si="0"/>
        <v>0</v>
      </c>
      <c r="G11" s="34">
        <f t="shared" si="1"/>
        <v>0</v>
      </c>
      <c r="L11" s="3" t="s">
        <v>55</v>
      </c>
      <c r="M11" s="25">
        <f>COUNTIF(E20:E151,"Sitty Sania Abdullahi")</f>
        <v>1</v>
      </c>
    </row>
    <row r="12" spans="1:13" x14ac:dyDescent="0.25">
      <c r="D12" s="24" t="s">
        <v>38</v>
      </c>
      <c r="E12" s="7"/>
      <c r="F12" s="34">
        <f t="shared" si="0"/>
        <v>0</v>
      </c>
      <c r="G12" s="34">
        <f t="shared" si="1"/>
        <v>0</v>
      </c>
    </row>
    <row r="17" spans="3:12" x14ac:dyDescent="0.25">
      <c r="D17" s="1" t="s">
        <v>6</v>
      </c>
      <c r="E17" s="1" t="s">
        <v>11</v>
      </c>
      <c r="F17" s="1" t="s">
        <v>8</v>
      </c>
      <c r="G17" s="1" t="s">
        <v>9</v>
      </c>
      <c r="H17" s="1" t="s">
        <v>19</v>
      </c>
      <c r="I17" s="2" t="s">
        <v>42</v>
      </c>
      <c r="J17" s="2" t="s">
        <v>43</v>
      </c>
      <c r="K17" s="1" t="s">
        <v>7</v>
      </c>
    </row>
    <row r="18" spans="3:12" x14ac:dyDescent="0.25">
      <c r="D18" s="20" t="s">
        <v>0</v>
      </c>
      <c r="E18" s="21" t="s">
        <v>12</v>
      </c>
      <c r="F18" s="22">
        <v>44832</v>
      </c>
      <c r="G18" s="21" t="s">
        <v>10</v>
      </c>
      <c r="H18" s="21" t="s">
        <v>20</v>
      </c>
      <c r="I18" s="23">
        <v>0.33333333333333331</v>
      </c>
      <c r="J18" s="23">
        <v>0.45833333333333331</v>
      </c>
      <c r="K18" s="29">
        <f>J18-I18</f>
        <v>0.125</v>
      </c>
      <c r="L18" s="27"/>
    </row>
    <row r="19" spans="3:12" x14ac:dyDescent="0.25">
      <c r="D19" s="8" t="s">
        <v>1</v>
      </c>
      <c r="E19" s="9" t="s">
        <v>13</v>
      </c>
      <c r="F19" s="9">
        <v>44839</v>
      </c>
      <c r="G19" s="11" t="s">
        <v>14</v>
      </c>
      <c r="H19" s="11" t="s">
        <v>27</v>
      </c>
      <c r="I19" s="10">
        <v>0.54166666666666663</v>
      </c>
      <c r="J19" s="10">
        <v>0.65277777777777779</v>
      </c>
      <c r="K19" s="30">
        <v>0.1111111111111111</v>
      </c>
    </row>
    <row r="20" spans="3:12" x14ac:dyDescent="0.25">
      <c r="C20" s="6"/>
      <c r="D20" s="12"/>
      <c r="E20" s="13" t="s">
        <v>15</v>
      </c>
      <c r="F20" s="13">
        <v>44846</v>
      </c>
      <c r="G20" s="15" t="s">
        <v>16</v>
      </c>
      <c r="H20" s="15" t="s">
        <v>20</v>
      </c>
      <c r="I20" s="14">
        <v>0.3125</v>
      </c>
      <c r="J20" s="14">
        <v>0.4236111111111111</v>
      </c>
      <c r="K20" s="31">
        <v>0.1111111111111111</v>
      </c>
    </row>
    <row r="21" spans="3:12" x14ac:dyDescent="0.25">
      <c r="D21" s="16"/>
      <c r="E21" s="17" t="s">
        <v>17</v>
      </c>
      <c r="F21" s="17">
        <v>44860</v>
      </c>
      <c r="G21" s="19" t="s">
        <v>18</v>
      </c>
      <c r="H21" s="19" t="s">
        <v>20</v>
      </c>
      <c r="I21" s="18">
        <v>0.33333333333333331</v>
      </c>
      <c r="J21" s="18">
        <v>0.55555555555555558</v>
      </c>
      <c r="K21" s="32">
        <v>0.22222222222222221</v>
      </c>
    </row>
    <row r="22" spans="3:12" x14ac:dyDescent="0.25">
      <c r="D22" s="37" t="s">
        <v>2</v>
      </c>
      <c r="E22" s="13" t="s">
        <v>21</v>
      </c>
      <c r="F22" s="13">
        <v>44872</v>
      </c>
      <c r="G22" s="15" t="s">
        <v>22</v>
      </c>
      <c r="H22" s="15" t="s">
        <v>23</v>
      </c>
      <c r="I22" s="14">
        <v>0.3125</v>
      </c>
      <c r="J22" s="14">
        <v>0.4236111111111111</v>
      </c>
      <c r="K22" s="31">
        <v>0.1111111111111111</v>
      </c>
    </row>
    <row r="23" spans="3:12" x14ac:dyDescent="0.25">
      <c r="D23" s="12"/>
      <c r="E23" s="13" t="s">
        <v>24</v>
      </c>
      <c r="F23" s="13">
        <v>44873</v>
      </c>
      <c r="G23" s="15" t="s">
        <v>25</v>
      </c>
      <c r="H23" s="15" t="s">
        <v>23</v>
      </c>
      <c r="I23" s="14">
        <v>0.5625</v>
      </c>
      <c r="J23" s="14">
        <v>0.67361111111111116</v>
      </c>
      <c r="K23" s="31">
        <v>0.1111111111111111</v>
      </c>
    </row>
    <row r="24" spans="3:12" x14ac:dyDescent="0.25">
      <c r="D24" s="12"/>
      <c r="E24" s="13" t="s">
        <v>24</v>
      </c>
      <c r="F24" s="13">
        <v>44874</v>
      </c>
      <c r="G24" s="15" t="s">
        <v>26</v>
      </c>
      <c r="H24" s="15" t="s">
        <v>23</v>
      </c>
      <c r="I24" s="14">
        <v>0.5625</v>
      </c>
      <c r="J24" s="14">
        <v>0.64583333333333337</v>
      </c>
      <c r="K24" s="31">
        <v>8.3333333333333329E-2</v>
      </c>
    </row>
    <row r="25" spans="3:12" x14ac:dyDescent="0.25">
      <c r="D25" s="12"/>
      <c r="E25" s="13" t="s">
        <v>29</v>
      </c>
      <c r="F25" s="13">
        <v>44882</v>
      </c>
      <c r="G25" s="15" t="s">
        <v>28</v>
      </c>
      <c r="H25" s="15" t="s">
        <v>32</v>
      </c>
      <c r="I25" s="14">
        <v>0.5625</v>
      </c>
      <c r="J25" s="14">
        <v>0.75</v>
      </c>
      <c r="K25" s="31">
        <v>0.16666666666666666</v>
      </c>
    </row>
    <row r="26" spans="3:12" x14ac:dyDescent="0.25">
      <c r="D26" s="12"/>
      <c r="E26" s="13" t="s">
        <v>30</v>
      </c>
      <c r="F26" s="13">
        <v>44884</v>
      </c>
      <c r="G26" s="15" t="s">
        <v>31</v>
      </c>
      <c r="H26" s="15" t="s">
        <v>23</v>
      </c>
      <c r="I26" s="14">
        <v>0.375</v>
      </c>
      <c r="J26" s="14">
        <v>0.4375</v>
      </c>
      <c r="K26" s="31">
        <v>6.25E-2</v>
      </c>
    </row>
    <row r="27" spans="3:12" x14ac:dyDescent="0.25">
      <c r="D27" s="12"/>
      <c r="E27" s="13" t="s">
        <v>29</v>
      </c>
      <c r="F27" s="13">
        <v>44889</v>
      </c>
      <c r="G27" s="15" t="s">
        <v>33</v>
      </c>
      <c r="H27" s="15" t="s">
        <v>32</v>
      </c>
      <c r="I27" s="14">
        <v>0.58333333333333337</v>
      </c>
      <c r="J27" s="14">
        <v>0.66666666666666663</v>
      </c>
      <c r="K27" s="31">
        <f>J27-I27</f>
        <v>8.3333333333333259E-2</v>
      </c>
    </row>
    <row r="28" spans="3:12" ht="17.25" x14ac:dyDescent="0.25">
      <c r="D28" s="16"/>
      <c r="E28" s="19"/>
      <c r="F28" s="17">
        <v>44894</v>
      </c>
      <c r="G28" s="19" t="s">
        <v>66</v>
      </c>
      <c r="H28" s="19" t="s">
        <v>67</v>
      </c>
      <c r="I28" s="36">
        <v>0.35416666666666669</v>
      </c>
      <c r="J28" s="36">
        <v>0.47916666666666669</v>
      </c>
      <c r="K28" s="32">
        <f>J28-I28</f>
        <v>0.125</v>
      </c>
    </row>
    <row r="29" spans="3:12" x14ac:dyDescent="0.25">
      <c r="D29" s="4" t="s">
        <v>3</v>
      </c>
      <c r="E29" s="3" t="s">
        <v>49</v>
      </c>
      <c r="F29" s="5">
        <v>44902</v>
      </c>
      <c r="G29" s="3" t="s">
        <v>50</v>
      </c>
      <c r="H29" s="3" t="s">
        <v>51</v>
      </c>
      <c r="I29" s="35">
        <v>0.375</v>
      </c>
      <c r="J29" s="35">
        <v>0.4861111111111111</v>
      </c>
      <c r="K29" s="14">
        <f>J29-I29</f>
        <v>0.1111111111111111</v>
      </c>
    </row>
    <row r="30" spans="3:12" x14ac:dyDescent="0.25">
      <c r="E30" s="3" t="s">
        <v>29</v>
      </c>
      <c r="F30" s="5">
        <v>44903</v>
      </c>
      <c r="G30" s="3" t="s">
        <v>52</v>
      </c>
      <c r="H30" s="3" t="s">
        <v>32</v>
      </c>
      <c r="I30" s="35">
        <v>0.58333333333333337</v>
      </c>
      <c r="J30" s="35">
        <v>0.66666666666666663</v>
      </c>
      <c r="K30" s="14">
        <f>J30-I30</f>
        <v>8.3333333333333259E-2</v>
      </c>
    </row>
    <row r="31" spans="3:12" x14ac:dyDescent="0.25">
      <c r="E31" s="3" t="s">
        <v>49</v>
      </c>
      <c r="F31" s="5">
        <v>44907</v>
      </c>
      <c r="G31" s="3" t="s">
        <v>53</v>
      </c>
      <c r="H31" s="3" t="s">
        <v>54</v>
      </c>
      <c r="I31" s="35">
        <v>0.33333333333333331</v>
      </c>
      <c r="J31" s="35">
        <v>0.44444444444444442</v>
      </c>
      <c r="K31" s="14">
        <f>J31-I31</f>
        <v>0.1111111111111111</v>
      </c>
    </row>
    <row r="32" spans="3:12" x14ac:dyDescent="0.25">
      <c r="E32" s="3" t="s">
        <v>55</v>
      </c>
      <c r="F32" s="5">
        <v>44907</v>
      </c>
      <c r="G32" s="3" t="s">
        <v>56</v>
      </c>
      <c r="H32" s="3" t="s">
        <v>23</v>
      </c>
      <c r="I32" s="35">
        <v>0.54166666666666663</v>
      </c>
      <c r="J32" s="35">
        <v>0.70833333333333337</v>
      </c>
      <c r="K32" s="14">
        <f>J32-I32</f>
        <v>0.16666666666666674</v>
      </c>
    </row>
    <row r="33" spans="5:11" x14ac:dyDescent="0.25">
      <c r="E33" s="3" t="s">
        <v>49</v>
      </c>
      <c r="F33" s="5">
        <v>44908</v>
      </c>
      <c r="G33" s="3" t="s">
        <v>57</v>
      </c>
      <c r="H33" s="3" t="s">
        <v>58</v>
      </c>
      <c r="I33" s="35">
        <v>0.33333333333333331</v>
      </c>
      <c r="J33" s="35">
        <v>0.44444444444444442</v>
      </c>
      <c r="K33" s="14">
        <f t="shared" ref="K33:K53" si="2">J33-I33</f>
        <v>0.1111111111111111</v>
      </c>
    </row>
    <row r="34" spans="5:11" x14ac:dyDescent="0.25">
      <c r="E34" s="3" t="s">
        <v>49</v>
      </c>
      <c r="F34" s="5">
        <v>44908</v>
      </c>
      <c r="G34" s="3" t="s">
        <v>59</v>
      </c>
      <c r="H34" s="3" t="s">
        <v>58</v>
      </c>
      <c r="I34" s="35">
        <v>0.54166666666666663</v>
      </c>
      <c r="J34" s="35">
        <v>0.65277777777777779</v>
      </c>
      <c r="K34" s="14">
        <f t="shared" si="2"/>
        <v>0.11111111111111116</v>
      </c>
    </row>
    <row r="35" spans="5:11" x14ac:dyDescent="0.25">
      <c r="F35" s="5">
        <v>44909</v>
      </c>
      <c r="G35" s="3" t="s">
        <v>61</v>
      </c>
      <c r="H35" s="3" t="s">
        <v>23</v>
      </c>
      <c r="I35" s="35">
        <v>0.5625</v>
      </c>
      <c r="J35" s="35">
        <v>0.67361111111111116</v>
      </c>
      <c r="K35" s="14">
        <f t="shared" si="2"/>
        <v>0.11111111111111116</v>
      </c>
    </row>
    <row r="36" spans="5:11" x14ac:dyDescent="0.25">
      <c r="F36" s="5">
        <v>44909</v>
      </c>
      <c r="G36" s="3" t="s">
        <v>60</v>
      </c>
      <c r="H36" s="3" t="s">
        <v>23</v>
      </c>
      <c r="I36" s="35">
        <v>0.67361111111111116</v>
      </c>
      <c r="J36" s="35">
        <v>0.75694444444444453</v>
      </c>
      <c r="K36" s="14">
        <f t="shared" si="2"/>
        <v>8.333333333333337E-2</v>
      </c>
    </row>
    <row r="37" spans="5:11" x14ac:dyDescent="0.25">
      <c r="F37" s="5">
        <v>44910</v>
      </c>
      <c r="G37" s="3" t="s">
        <v>62</v>
      </c>
      <c r="H37" s="3" t="s">
        <v>23</v>
      </c>
      <c r="I37" s="35">
        <v>0.3125</v>
      </c>
      <c r="J37" s="35">
        <v>0.47916666666666669</v>
      </c>
      <c r="K37" s="14">
        <f t="shared" si="2"/>
        <v>0.16666666666666669</v>
      </c>
    </row>
    <row r="38" spans="5:11" x14ac:dyDescent="0.25">
      <c r="F38" s="5">
        <v>44910</v>
      </c>
      <c r="G38" s="3" t="s">
        <v>63</v>
      </c>
      <c r="H38" s="3" t="s">
        <v>23</v>
      </c>
      <c r="I38" s="35">
        <v>0.5625</v>
      </c>
      <c r="J38" s="35">
        <v>0.67361111111111116</v>
      </c>
      <c r="K38" s="14">
        <f>J38-I38</f>
        <v>0.11111111111111116</v>
      </c>
    </row>
    <row r="39" spans="5:11" x14ac:dyDescent="0.25">
      <c r="F39" s="5">
        <v>44910</v>
      </c>
      <c r="G39" s="3" t="s">
        <v>31</v>
      </c>
      <c r="H39" s="3" t="s">
        <v>23</v>
      </c>
      <c r="I39" s="35">
        <v>0.67361111111111116</v>
      </c>
      <c r="J39" s="35">
        <v>0.72916666666666663</v>
      </c>
      <c r="K39" s="14">
        <f t="shared" si="2"/>
        <v>5.5555555555555469E-2</v>
      </c>
    </row>
    <row r="40" spans="5:11" x14ac:dyDescent="0.25">
      <c r="F40" s="5">
        <v>44911</v>
      </c>
      <c r="G40" s="3" t="s">
        <v>64</v>
      </c>
      <c r="H40" s="3" t="s">
        <v>65</v>
      </c>
      <c r="I40" s="35">
        <v>0.41666666666666669</v>
      </c>
      <c r="J40" s="35">
        <v>0.52777777777777779</v>
      </c>
      <c r="K40" s="14">
        <f t="shared" si="2"/>
        <v>0.1111111111111111</v>
      </c>
    </row>
    <row r="41" spans="5:11" x14ac:dyDescent="0.25">
      <c r="K41" s="14">
        <f t="shared" si="2"/>
        <v>0</v>
      </c>
    </row>
    <row r="42" spans="5:11" x14ac:dyDescent="0.25">
      <c r="K42" s="14">
        <f t="shared" si="2"/>
        <v>0</v>
      </c>
    </row>
    <row r="43" spans="5:11" x14ac:dyDescent="0.25">
      <c r="K43" s="14">
        <f t="shared" si="2"/>
        <v>0</v>
      </c>
    </row>
    <row r="44" spans="5:11" x14ac:dyDescent="0.25">
      <c r="K44" s="14">
        <f t="shared" si="2"/>
        <v>0</v>
      </c>
    </row>
    <row r="45" spans="5:11" x14ac:dyDescent="0.25">
      <c r="K45" s="14">
        <f t="shared" si="2"/>
        <v>0</v>
      </c>
    </row>
    <row r="46" spans="5:11" x14ac:dyDescent="0.25">
      <c r="K46" s="14">
        <f t="shared" si="2"/>
        <v>0</v>
      </c>
    </row>
    <row r="47" spans="5:11" x14ac:dyDescent="0.25">
      <c r="K47" s="14">
        <f t="shared" si="2"/>
        <v>0</v>
      </c>
    </row>
    <row r="48" spans="5:11" x14ac:dyDescent="0.25">
      <c r="K48" s="14">
        <f t="shared" si="2"/>
        <v>0</v>
      </c>
    </row>
    <row r="49" spans="11:11" x14ac:dyDescent="0.25">
      <c r="K49" s="14">
        <f t="shared" si="2"/>
        <v>0</v>
      </c>
    </row>
    <row r="50" spans="11:11" x14ac:dyDescent="0.25">
      <c r="K50" s="14">
        <f t="shared" si="2"/>
        <v>0</v>
      </c>
    </row>
    <row r="51" spans="11:11" x14ac:dyDescent="0.25">
      <c r="K51" s="14">
        <f t="shared" si="2"/>
        <v>0</v>
      </c>
    </row>
    <row r="52" spans="11:11" x14ac:dyDescent="0.25">
      <c r="K52" s="14">
        <f t="shared" si="2"/>
        <v>0</v>
      </c>
    </row>
    <row r="53" spans="11:11" x14ac:dyDescent="0.25">
      <c r="K53" s="14">
        <f t="shared" si="2"/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Dubois</dc:creator>
  <cp:lastModifiedBy>Julien Dubois</cp:lastModifiedBy>
  <dcterms:created xsi:type="dcterms:W3CDTF">2022-11-24T11:50:21Z</dcterms:created>
  <dcterms:modified xsi:type="dcterms:W3CDTF">2022-11-28T13:38:00Z</dcterms:modified>
</cp:coreProperties>
</file>