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ATM\Documents\Comptabilité\Participations financières\"/>
    </mc:Choice>
  </mc:AlternateContent>
  <bookViews>
    <workbookView xWindow="0" yWindow="0" windowWidth="15360" windowHeight="7620"/>
  </bookViews>
  <sheets>
    <sheet name="Feuil1" sheetId="1" r:id="rId1"/>
    <sheet name="Feuil2" sheetId="2" r:id="rId2"/>
  </sheets>
  <definedNames>
    <definedName name="_xlnm._FilterDatabase" localSheetId="0" hidden="1">Feuil1!$A$5:$T$5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9" i="1" l="1"/>
  <c r="S57" i="1"/>
  <c r="C57" i="1"/>
  <c r="P58" i="1" s="1"/>
  <c r="I58" i="1" l="1"/>
  <c r="M58" i="1"/>
  <c r="Q58" i="1"/>
  <c r="F58" i="1"/>
  <c r="J58" i="1"/>
  <c r="N58" i="1"/>
  <c r="R58" i="1"/>
  <c r="G58" i="1"/>
  <c r="K58" i="1"/>
  <c r="O58" i="1"/>
  <c r="H58" i="1"/>
  <c r="L58" i="1"/>
  <c r="S58" i="1" l="1"/>
  <c r="T57" i="1" s="1"/>
  <c r="C9" i="1" l="1"/>
  <c r="C12" i="1"/>
  <c r="C15" i="1"/>
  <c r="C18" i="1"/>
  <c r="C21" i="1"/>
  <c r="C24" i="1"/>
  <c r="C27" i="1"/>
  <c r="C30" i="1"/>
  <c r="C33" i="1"/>
  <c r="C36" i="1"/>
  <c r="C39" i="1"/>
  <c r="C42" i="1"/>
  <c r="C45" i="1"/>
  <c r="C48" i="1"/>
  <c r="C51" i="1"/>
  <c r="C54" i="1"/>
  <c r="P55" i="1" s="1"/>
  <c r="C6" i="1"/>
  <c r="S56" i="1"/>
  <c r="S54" i="1"/>
  <c r="I55" i="1" l="1"/>
  <c r="M55" i="1"/>
  <c r="Q55" i="1"/>
  <c r="F55" i="1"/>
  <c r="J55" i="1"/>
  <c r="N55" i="1"/>
  <c r="R55" i="1"/>
  <c r="G55" i="1"/>
  <c r="K55" i="1"/>
  <c r="O55" i="1"/>
  <c r="H55" i="1"/>
  <c r="L55" i="1"/>
  <c r="K25" i="1"/>
  <c r="S55" i="1" l="1"/>
  <c r="T54" i="1" s="1"/>
  <c r="S53" i="1"/>
  <c r="R52" i="1"/>
  <c r="Q52" i="1"/>
  <c r="N52" i="1"/>
  <c r="M52" i="1"/>
  <c r="J52" i="1"/>
  <c r="I52" i="1"/>
  <c r="F52" i="1"/>
  <c r="S51" i="1"/>
  <c r="P52" i="1"/>
  <c r="S50" i="1"/>
  <c r="S48" i="1"/>
  <c r="R49" i="1"/>
  <c r="S47" i="1"/>
  <c r="R46" i="1"/>
  <c r="Q46" i="1"/>
  <c r="N46" i="1"/>
  <c r="M46" i="1"/>
  <c r="J46" i="1"/>
  <c r="I46" i="1"/>
  <c r="F46" i="1"/>
  <c r="S45" i="1"/>
  <c r="P46" i="1"/>
  <c r="S44" i="1"/>
  <c r="S42" i="1"/>
  <c r="R43" i="1"/>
  <c r="S41" i="1"/>
  <c r="R40" i="1"/>
  <c r="Q40" i="1"/>
  <c r="N40" i="1"/>
  <c r="M40" i="1"/>
  <c r="J40" i="1"/>
  <c r="I40" i="1"/>
  <c r="F40" i="1"/>
  <c r="S39" i="1"/>
  <c r="P40" i="1"/>
  <c r="S38" i="1"/>
  <c r="S36" i="1"/>
  <c r="R37" i="1"/>
  <c r="S35" i="1"/>
  <c r="R34" i="1"/>
  <c r="Q34" i="1"/>
  <c r="N34" i="1"/>
  <c r="M34" i="1"/>
  <c r="J34" i="1"/>
  <c r="I34" i="1"/>
  <c r="F34" i="1"/>
  <c r="S33" i="1"/>
  <c r="P34" i="1"/>
  <c r="S32" i="1"/>
  <c r="S30" i="1"/>
  <c r="P31" i="1"/>
  <c r="S29" i="1"/>
  <c r="S27" i="1"/>
  <c r="P28" i="1"/>
  <c r="S26" i="1"/>
  <c r="S24" i="1"/>
  <c r="P25" i="1"/>
  <c r="S23" i="1"/>
  <c r="S21" i="1"/>
  <c r="P22" i="1"/>
  <c r="S20" i="1"/>
  <c r="S18" i="1"/>
  <c r="P19" i="1"/>
  <c r="S17" i="1"/>
  <c r="S15" i="1"/>
  <c r="P16" i="1"/>
  <c r="S14" i="1"/>
  <c r="S12" i="1"/>
  <c r="P13" i="1"/>
  <c r="S11" i="1"/>
  <c r="S9" i="1"/>
  <c r="P10" i="1"/>
  <c r="F7" i="1"/>
  <c r="M31" i="1" l="1"/>
  <c r="Q31" i="1"/>
  <c r="I31" i="1"/>
  <c r="F28" i="1"/>
  <c r="N28" i="1"/>
  <c r="M28" i="1"/>
  <c r="I28" i="1"/>
  <c r="Q28" i="1"/>
  <c r="J28" i="1"/>
  <c r="R28" i="1"/>
  <c r="I22" i="1"/>
  <c r="M22" i="1"/>
  <c r="Q22" i="1"/>
  <c r="F22" i="1"/>
  <c r="F19" i="1"/>
  <c r="N19" i="1"/>
  <c r="M19" i="1"/>
  <c r="I19" i="1"/>
  <c r="Q19" i="1"/>
  <c r="J19" i="1"/>
  <c r="R19" i="1"/>
  <c r="K37" i="1"/>
  <c r="O37" i="1"/>
  <c r="K43" i="1"/>
  <c r="G49" i="1"/>
  <c r="L37" i="1"/>
  <c r="H43" i="1"/>
  <c r="L49" i="1"/>
  <c r="P49" i="1"/>
  <c r="G34" i="1"/>
  <c r="K34" i="1"/>
  <c r="O34" i="1"/>
  <c r="I37" i="1"/>
  <c r="M37" i="1"/>
  <c r="Q37" i="1"/>
  <c r="G40" i="1"/>
  <c r="K40" i="1"/>
  <c r="O40" i="1"/>
  <c r="I43" i="1"/>
  <c r="M43" i="1"/>
  <c r="Q43" i="1"/>
  <c r="G46" i="1"/>
  <c r="K46" i="1"/>
  <c r="O46" i="1"/>
  <c r="I49" i="1"/>
  <c r="M49" i="1"/>
  <c r="Q49" i="1"/>
  <c r="G52" i="1"/>
  <c r="K52" i="1"/>
  <c r="O52" i="1"/>
  <c r="G37" i="1"/>
  <c r="G43" i="1"/>
  <c r="O43" i="1"/>
  <c r="K49" i="1"/>
  <c r="O49" i="1"/>
  <c r="H37" i="1"/>
  <c r="P37" i="1"/>
  <c r="L43" i="1"/>
  <c r="P43" i="1"/>
  <c r="H49" i="1"/>
  <c r="H34" i="1"/>
  <c r="L34" i="1"/>
  <c r="F37" i="1"/>
  <c r="J37" i="1"/>
  <c r="N37" i="1"/>
  <c r="H40" i="1"/>
  <c r="L40" i="1"/>
  <c r="F43" i="1"/>
  <c r="J43" i="1"/>
  <c r="N43" i="1"/>
  <c r="H46" i="1"/>
  <c r="L46" i="1"/>
  <c r="F49" i="1"/>
  <c r="J49" i="1"/>
  <c r="N49" i="1"/>
  <c r="H52" i="1"/>
  <c r="L52" i="1"/>
  <c r="F31" i="1"/>
  <c r="J31" i="1"/>
  <c r="N31" i="1"/>
  <c r="R31" i="1"/>
  <c r="G31" i="1"/>
  <c r="K31" i="1"/>
  <c r="O31" i="1"/>
  <c r="H31" i="1"/>
  <c r="L31" i="1"/>
  <c r="G28" i="1"/>
  <c r="K28" i="1"/>
  <c r="O28" i="1"/>
  <c r="H28" i="1"/>
  <c r="L28" i="1"/>
  <c r="M25" i="1"/>
  <c r="Q25" i="1"/>
  <c r="F25" i="1"/>
  <c r="J25" i="1"/>
  <c r="N25" i="1"/>
  <c r="R25" i="1"/>
  <c r="G25" i="1"/>
  <c r="O25" i="1"/>
  <c r="I25" i="1"/>
  <c r="H25" i="1"/>
  <c r="L25" i="1"/>
  <c r="G22" i="1"/>
  <c r="K22" i="1"/>
  <c r="O22" i="1"/>
  <c r="J22" i="1"/>
  <c r="N22" i="1"/>
  <c r="R22" i="1"/>
  <c r="H22" i="1"/>
  <c r="L22" i="1"/>
  <c r="G19" i="1"/>
  <c r="K19" i="1"/>
  <c r="O19" i="1"/>
  <c r="H19" i="1"/>
  <c r="L19" i="1"/>
  <c r="G16" i="1"/>
  <c r="K16" i="1"/>
  <c r="O16" i="1"/>
  <c r="I16" i="1"/>
  <c r="M16" i="1"/>
  <c r="Q16" i="1"/>
  <c r="F16" i="1"/>
  <c r="J16" i="1"/>
  <c r="N16" i="1"/>
  <c r="R16" i="1"/>
  <c r="H16" i="1"/>
  <c r="L16" i="1"/>
  <c r="I13" i="1"/>
  <c r="Q13" i="1"/>
  <c r="F13" i="1"/>
  <c r="J13" i="1"/>
  <c r="N13" i="1"/>
  <c r="R13" i="1"/>
  <c r="G13" i="1"/>
  <c r="K13" i="1"/>
  <c r="O13" i="1"/>
  <c r="M13" i="1"/>
  <c r="H13" i="1"/>
  <c r="L13" i="1"/>
  <c r="Q10" i="1"/>
  <c r="F10" i="1"/>
  <c r="R10" i="1"/>
  <c r="G10" i="1"/>
  <c r="K10" i="1"/>
  <c r="O10" i="1"/>
  <c r="I10" i="1"/>
  <c r="M10" i="1"/>
  <c r="J10" i="1"/>
  <c r="N10" i="1"/>
  <c r="H10" i="1"/>
  <c r="L10" i="1"/>
  <c r="Q7" i="1"/>
  <c r="M7" i="1"/>
  <c r="I7" i="1"/>
  <c r="P7" i="1"/>
  <c r="L7" i="1"/>
  <c r="H7" i="1"/>
  <c r="R7" i="1"/>
  <c r="N7" i="1"/>
  <c r="J7" i="1"/>
  <c r="G7" i="1"/>
  <c r="O7" i="1"/>
  <c r="K7" i="1"/>
  <c r="S46" i="1" l="1"/>
  <c r="T45" i="1" s="1"/>
  <c r="S49" i="1"/>
  <c r="T48" i="1" s="1"/>
  <c r="S52" i="1"/>
  <c r="T51" i="1" s="1"/>
  <c r="S40" i="1"/>
  <c r="T39" i="1" s="1"/>
  <c r="S34" i="1"/>
  <c r="T33" i="1" s="1"/>
  <c r="S28" i="1"/>
  <c r="T27" i="1" s="1"/>
  <c r="S22" i="1"/>
  <c r="T21" i="1" s="1"/>
  <c r="S19" i="1"/>
  <c r="T18" i="1" s="1"/>
  <c r="S43" i="1"/>
  <c r="T42" i="1" s="1"/>
  <c r="S37" i="1"/>
  <c r="T36" i="1" s="1"/>
  <c r="S31" i="1"/>
  <c r="T30" i="1" s="1"/>
  <c r="S25" i="1"/>
  <c r="T24" i="1" s="1"/>
  <c r="S16" i="1"/>
  <c r="S13" i="1"/>
  <c r="T12" i="1" s="1"/>
  <c r="S10" i="1"/>
  <c r="T9" i="1" s="1"/>
  <c r="S6" i="1" l="1"/>
  <c r="S8" i="1"/>
  <c r="S7" i="1" l="1"/>
  <c r="T6" i="1" s="1"/>
</calcChain>
</file>

<file path=xl/comments1.xml><?xml version="1.0" encoding="utf-8"?>
<comments xmlns="http://schemas.openxmlformats.org/spreadsheetml/2006/main">
  <authors>
    <author>HP Inc.</author>
  </authors>
  <commentList>
    <comment ref="K25" authorId="0" shapeId="0">
      <text>
        <r>
          <rPr>
            <b/>
            <sz val="9"/>
            <color indexed="81"/>
            <rFont val="Tahoma"/>
            <family val="2"/>
          </rPr>
          <t xml:space="preserve">HP Inc.:
</t>
        </r>
        <r>
          <rPr>
            <sz val="9"/>
            <color indexed="81"/>
            <rFont val="Tahoma"/>
            <family val="2"/>
          </rPr>
          <t>Part le 24/05/2023
Donc participation financière de mai sur seulement 24 jours.</t>
        </r>
      </text>
    </comment>
  </commentList>
</comments>
</file>

<file path=xl/sharedStrings.xml><?xml version="1.0" encoding="utf-8"?>
<sst xmlns="http://schemas.openxmlformats.org/spreadsheetml/2006/main" count="130" uniqueCount="34">
  <si>
    <t>Participations financières</t>
  </si>
  <si>
    <t>Composition familiale</t>
  </si>
  <si>
    <t>Taux de participation</t>
  </si>
  <si>
    <t>Reçu</t>
  </si>
  <si>
    <t>Participation financière</t>
  </si>
  <si>
    <t>Payé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</si>
  <si>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</si>
  <si>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</si>
  <si>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</si>
  <si>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</si>
  <si>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</si>
  <si>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</si>
  <si>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</si>
  <si>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</si>
  <si>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</si>
  <si>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</si>
  <si>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</si>
  <si>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</si>
  <si>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</si>
  <si>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Etat de la dette</t>
  </si>
  <si>
    <t>Report 2022</t>
  </si>
  <si>
    <t>composition familiale</t>
  </si>
  <si>
    <t>Personne isolée</t>
  </si>
  <si>
    <t>Couple</t>
  </si>
  <si>
    <t>Personne isolée avec enfant(s)</t>
  </si>
  <si>
    <t>Couple avec enfant(s)</t>
  </si>
  <si>
    <t>Structure</t>
  </si>
  <si>
    <t>CADA</t>
  </si>
  <si>
    <t>HU</t>
  </si>
  <si>
    <t>Personne isolée avec 1 enfant</t>
  </si>
  <si>
    <t>Oui</t>
  </si>
  <si>
    <t>Non</t>
  </si>
  <si>
    <t>Colonne1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</si>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</sst>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55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0" fontId="0" fillId="8" borderId="5" xfId="0" applyFill="1" applyBorder="1" applyAlignment="1"/>
    <xf numFmtId="164" fontId="0" fillId="8" borderId="5" xfId="0" applyNumberFormat="1" applyFill="1" applyBorder="1" applyAlignment="1">
      <alignment horizontal="center" vertical="center"/>
    </xf>
    <xf numFmtId="0" fontId="0" fillId="8" borderId="4" xfId="0" applyFill="1" applyBorder="1" applyAlignment="1"/>
    <xf numFmtId="164" fontId="3" fillId="8" borderId="4" xfId="0" applyNumberFormat="1" applyFont="1" applyFill="1" applyBorder="1" applyAlignment="1">
      <alignment horizontal="center" vertical="center"/>
    </xf>
    <xf numFmtId="0" fontId="0" fillId="8" borderId="8" xfId="0" applyFill="1" applyBorder="1" applyAlignment="1"/>
    <xf numFmtId="164" fontId="0" fillId="8" borderId="8" xfId="0" applyNumberFormat="1" applyFill="1" applyBorder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164" fontId="6" fillId="6" borderId="6" xfId="2" applyNumberFormat="1" applyBorder="1" applyAlignment="1">
      <alignment horizontal="center" vertical="center"/>
    </xf>
    <xf numFmtId="164" fontId="6" fillId="6" borderId="7" xfId="2" applyNumberFormat="1" applyBorder="1" applyAlignment="1">
      <alignment horizontal="center" vertical="center"/>
    </xf>
    <xf numFmtId="164" fontId="6" fillId="6" borderId="9" xfId="2" applyNumberForma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9" fontId="0" fillId="0" borderId="11" xfId="1" applyFon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9" fontId="0" fillId="0" borderId="5" xfId="1" applyFont="1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0" fillId="8" borderId="10" xfId="1" applyFont="1" applyFill="1" applyBorder="1" applyAlignment="1">
      <alignment horizontal="center" vertical="center"/>
    </xf>
    <xf numFmtId="9" fontId="0" fillId="8" borderId="11" xfId="1" applyFont="1" applyFill="1" applyBorder="1" applyAlignment="1">
      <alignment horizontal="center" vertical="center"/>
    </xf>
    <xf numFmtId="9" fontId="0" fillId="8" borderId="12" xfId="1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9" fontId="0" fillId="8" borderId="5" xfId="1" applyFont="1" applyFill="1" applyBorder="1" applyAlignment="1">
      <alignment horizontal="center" vertical="center"/>
    </xf>
    <xf numFmtId="9" fontId="0" fillId="8" borderId="4" xfId="1" applyFont="1" applyFill="1" applyBorder="1" applyAlignment="1">
      <alignment horizontal="center" vertical="center"/>
    </xf>
    <xf numFmtId="9" fontId="0" fillId="8" borderId="8" xfId="1" applyFont="1" applyFill="1" applyBorder="1" applyAlignment="1">
      <alignment horizontal="center" vertical="center"/>
    </xf>
    <xf numFmtId="164" fontId="6" fillId="8" borderId="6" xfId="2" applyNumberFormat="1" applyFill="1" applyBorder="1" applyAlignment="1">
      <alignment horizontal="center" vertical="center"/>
    </xf>
    <xf numFmtId="164" fontId="6" fillId="8" borderId="7" xfId="2" applyNumberFormat="1" applyFill="1" applyBorder="1" applyAlignment="1">
      <alignment horizontal="center" vertical="center"/>
    </xf>
    <xf numFmtId="164" fontId="6" fillId="8" borderId="9" xfId="2" applyNumberFormat="1" applyFill="1" applyBorder="1" applyAlignment="1">
      <alignment horizontal="center" vertical="center"/>
    </xf>
    <xf numFmtId="164" fontId="7" fillId="7" borderId="6" xfId="3" applyNumberFormat="1" applyBorder="1" applyAlignment="1">
      <alignment horizontal="center" vertical="center"/>
    </xf>
    <xf numFmtId="164" fontId="7" fillId="7" borderId="7" xfId="3" applyNumberFormat="1" applyBorder="1" applyAlignment="1">
      <alignment horizontal="center" vertical="center"/>
    </xf>
    <xf numFmtId="164" fontId="7" fillId="7" borderId="9" xfId="3" applyNumberFormat="1" applyBorder="1" applyAlignment="1">
      <alignment horizontal="center" vertical="center"/>
    </xf>
  </cellXfs>
  <cellStyles count="4">
    <cellStyle name="Insatisfaisant" xfId="3" builtinId="27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8" totalsRowShown="0">
  <autoFilter ref="B3:B8"/>
  <tableColumns count="1">
    <tableColumn id="1" name="composition famil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3:D5" totalsRowShown="0">
  <autoFilter ref="D3:D5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59"/>
  <sheetViews>
    <sheetView tabSelected="1" zoomScale="95" zoomScaleNormal="95" workbookViewId="0">
      <selection activeCell="D61" sqref="D61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10.42578125" customWidth="1"/>
    <col min="4" max="4" width="17.42578125" customWidth="1"/>
    <col min="5" max="5" width="23.5703125" customWidth="1"/>
    <col min="6" max="6" width="13" customWidth="1"/>
    <col min="7" max="8" width="11.42578125" customWidth="1"/>
  </cols>
  <sheetData>
    <row r="1" spans="1:20" x14ac:dyDescent="0.25">
      <c r="A1" t="s">
        <v>0</v>
      </c>
    </row>
    <row r="4" spans="1:20" ht="15.75" thickBot="1" x14ac:dyDescent="0.3"/>
    <row r="5" spans="1:20" ht="45.75" thickBot="1" x14ac:dyDescent="0.3">
      <c r="A5" s="4" t="s">
        <v>26</v>
      </c>
      <c r="B5" s="5" t="s">
        <v>1</v>
      </c>
      <c r="C5" s="6" t="s">
        <v>2</v>
      </c>
      <c r="D5" s="5" t="s">
        <v>33</v>
      </c>
      <c r="E5" s="7"/>
      <c r="F5" s="4" t="s">
        <v>20</v>
      </c>
      <c r="G5" s="4" t="s">
        <v>6</v>
      </c>
      <c r="H5" s="7" t="s">
        <v>7</v>
      </c>
      <c r="I5" s="4" t="s">
        <v>8</v>
      </c>
      <c r="J5" s="7" t="s">
        <v>9</v>
      </c>
      <c r="K5" s="4" t="s">
        <v>10</v>
      </c>
      <c r="L5" s="7" t="s">
        <v>11</v>
      </c>
      <c r="M5" s="4" t="s">
        <v>12</v>
      </c>
      <c r="N5" s="7" t="s">
        <v>13</v>
      </c>
      <c r="O5" s="4" t="s">
        <v>14</v>
      </c>
      <c r="P5" s="7" t="s">
        <v>15</v>
      </c>
      <c r="Q5" s="4" t="s">
        <v>16</v>
      </c>
      <c r="R5" s="7" t="s">
        <v>17</v>
      </c>
      <c r="S5" s="4" t="s">
        <v>18</v>
      </c>
      <c r="T5" s="8" t="s">
        <v>19</v>
      </c>
    </row>
    <row r="6" spans="1:20" x14ac:dyDescent="0.25">
      <c r="A6" s="28" t="s">
        <v>27</v>
      </c>
      <c r="B6" s="31" t="s">
        <v>25</v>
      </c>
      <c r="C6" s="34">
        <f>IF(A6="CADA",IF(B6="Couple",0.25,IF(B6="Personne isolée avec enfant(s)",0.15,0.2)),IF(A6="HU",IF(B6="Couple avec enfant(s)",0.2,IF(B6="Personne isolée avec enfants",0.2,0.15))))+IF(D6="Oui",0.1,0)</f>
        <v>0.2</v>
      </c>
      <c r="D6" s="25" t="s">
        <v>31</v>
      </c>
      <c r="E6" s="2" t="s">
        <v>3</v>
      </c>
      <c r="F6" s="9"/>
      <c r="G6" s="9"/>
      <c r="H6" s="9">
        <v>1079.1600000000001</v>
      </c>
      <c r="I6" s="9">
        <v>1079.1600000000001</v>
      </c>
      <c r="J6" s="9">
        <v>6745.29</v>
      </c>
      <c r="K6" s="9">
        <v>1084.7</v>
      </c>
      <c r="L6" s="9"/>
      <c r="M6" s="9"/>
      <c r="N6" s="9"/>
      <c r="O6" s="9"/>
      <c r="P6" s="9"/>
      <c r="Q6" s="9"/>
      <c r="R6" s="9"/>
      <c r="S6" s="9">
        <f t="shared" ref="S6:S53" si="0">SUM(F6:R6)</f>
        <v>9988.3100000000013</v>
      </c>
      <c r="T6" s="22">
        <f t="shared" ref="T6" si="1">S7-S8</f>
        <v>1.9999999999527063E-3</v>
      </c>
    </row>
    <row r="7" spans="1:20" x14ac:dyDescent="0.25">
      <c r="A7" s="29"/>
      <c r="B7" s="32"/>
      <c r="C7" s="35"/>
      <c r="D7" s="26"/>
      <c r="E7" s="1" t="s">
        <v>4</v>
      </c>
      <c r="F7" s="10">
        <f>F6*$C6</f>
        <v>0</v>
      </c>
      <c r="G7" s="11">
        <f>G6*$C6</f>
        <v>0</v>
      </c>
      <c r="H7" s="11">
        <f t="shared" ref="H7:R7" si="2">H6*$C6</f>
        <v>215.83200000000002</v>
      </c>
      <c r="I7" s="11">
        <f t="shared" si="2"/>
        <v>215.83200000000002</v>
      </c>
      <c r="J7" s="11">
        <f t="shared" si="2"/>
        <v>1349.058</v>
      </c>
      <c r="K7" s="11">
        <f t="shared" si="2"/>
        <v>216.94000000000003</v>
      </c>
      <c r="L7" s="11">
        <f t="shared" si="2"/>
        <v>0</v>
      </c>
      <c r="M7" s="11">
        <f t="shared" si="2"/>
        <v>0</v>
      </c>
      <c r="N7" s="11">
        <f t="shared" si="2"/>
        <v>0</v>
      </c>
      <c r="O7" s="11">
        <f t="shared" si="2"/>
        <v>0</v>
      </c>
      <c r="P7" s="11">
        <f t="shared" si="2"/>
        <v>0</v>
      </c>
      <c r="Q7" s="11">
        <f t="shared" si="2"/>
        <v>0</v>
      </c>
      <c r="R7" s="11">
        <f t="shared" si="2"/>
        <v>0</v>
      </c>
      <c r="S7" s="10">
        <f t="shared" si="0"/>
        <v>1997.662</v>
      </c>
      <c r="T7" s="23"/>
    </row>
    <row r="8" spans="1:20" ht="15.75" thickBot="1" x14ac:dyDescent="0.3">
      <c r="A8" s="30"/>
      <c r="B8" s="33"/>
      <c r="C8" s="36"/>
      <c r="D8" s="27"/>
      <c r="E8" s="3" t="s">
        <v>5</v>
      </c>
      <c r="F8" s="12"/>
      <c r="G8" s="13"/>
      <c r="H8" s="13"/>
      <c r="I8" s="13"/>
      <c r="J8" s="13">
        <v>424.47</v>
      </c>
      <c r="K8" s="13">
        <v>1356.25</v>
      </c>
      <c r="L8" s="13">
        <v>216.94</v>
      </c>
      <c r="M8" s="13"/>
      <c r="N8" s="13"/>
      <c r="O8" s="13"/>
      <c r="P8" s="13"/>
      <c r="Q8" s="13"/>
      <c r="R8" s="13"/>
      <c r="S8" s="14">
        <f t="shared" si="0"/>
        <v>1997.66</v>
      </c>
      <c r="T8" s="24"/>
    </row>
    <row r="9" spans="1:20" x14ac:dyDescent="0.25">
      <c r="A9" s="28" t="s">
        <v>27</v>
      </c>
      <c r="B9" s="31" t="s">
        <v>22</v>
      </c>
      <c r="C9" s="34">
        <f>IF(A9="CADA",IF(B9="Couple",0.25,IF(B9="Personne isolée avec enfant(s)",0.15,0.2)),IF(A9="HU",IF(B9="Couple avec enfant(s)",0.2,IF(B9="Personne isolée avec enfants",0.2,0.15))))+IF(D9="Oui",0.1,0)</f>
        <v>0.30000000000000004</v>
      </c>
      <c r="D9" s="25" t="s">
        <v>30</v>
      </c>
      <c r="E9" s="2" t="s">
        <v>3</v>
      </c>
      <c r="F9" s="9">
        <v>1760</v>
      </c>
      <c r="G9" s="9"/>
      <c r="H9" s="9">
        <v>550.66</v>
      </c>
      <c r="I9" s="9">
        <v>550.66</v>
      </c>
      <c r="J9" s="9">
        <v>550.66</v>
      </c>
      <c r="K9" s="9">
        <v>2013.74</v>
      </c>
      <c r="L9" s="9"/>
      <c r="M9" s="9"/>
      <c r="N9" s="9"/>
      <c r="O9" s="9"/>
      <c r="P9" s="9"/>
      <c r="Q9" s="9"/>
      <c r="R9" s="9"/>
      <c r="S9" s="9">
        <f t="shared" si="0"/>
        <v>5425.7199999999993</v>
      </c>
      <c r="T9" s="22">
        <f t="shared" ref="T9" si="3">S10-S11</f>
        <v>542.57600000000025</v>
      </c>
    </row>
    <row r="10" spans="1:20" x14ac:dyDescent="0.25">
      <c r="A10" s="29"/>
      <c r="B10" s="32"/>
      <c r="C10" s="35"/>
      <c r="D10" s="26"/>
      <c r="E10" s="1" t="s">
        <v>4</v>
      </c>
      <c r="F10" s="10">
        <f>F9*$C9</f>
        <v>528.00000000000011</v>
      </c>
      <c r="G10" s="11">
        <f>G9*$C9</f>
        <v>0</v>
      </c>
      <c r="H10" s="11">
        <f t="shared" ref="H10" si="4">H9*$C9</f>
        <v>165.19800000000001</v>
      </c>
      <c r="I10" s="11">
        <f t="shared" ref="I10" si="5">I9*$C9</f>
        <v>165.19800000000001</v>
      </c>
      <c r="J10" s="11">
        <f t="shared" ref="J10" si="6">J9*$C9</f>
        <v>165.19800000000001</v>
      </c>
      <c r="K10" s="11">
        <f t="shared" ref="K10" si="7">K9*$C9</f>
        <v>604.12200000000007</v>
      </c>
      <c r="L10" s="11">
        <f t="shared" ref="L10" si="8">L9*$C9</f>
        <v>0</v>
      </c>
      <c r="M10" s="11">
        <f t="shared" ref="M10" si="9">M9*$C9</f>
        <v>0</v>
      </c>
      <c r="N10" s="11">
        <f t="shared" ref="N10" si="10">N9*$C9</f>
        <v>0</v>
      </c>
      <c r="O10" s="11">
        <f t="shared" ref="O10" si="11">O9*$C9</f>
        <v>0</v>
      </c>
      <c r="P10" s="11">
        <f t="shared" ref="P10" si="12">P9*$C9</f>
        <v>0</v>
      </c>
      <c r="Q10" s="11">
        <f t="shared" ref="Q10" si="13">Q9*$C9</f>
        <v>0</v>
      </c>
      <c r="R10" s="11">
        <f t="shared" ref="R10" si="14">R9*$C9</f>
        <v>0</v>
      </c>
      <c r="S10" s="10">
        <f t="shared" si="0"/>
        <v>1627.7160000000001</v>
      </c>
      <c r="T10" s="23"/>
    </row>
    <row r="11" spans="1:20" ht="15.75" thickBot="1" x14ac:dyDescent="0.3">
      <c r="A11" s="30"/>
      <c r="B11" s="33"/>
      <c r="C11" s="36"/>
      <c r="D11" s="27"/>
      <c r="E11" s="3" t="s">
        <v>5</v>
      </c>
      <c r="F11" s="12"/>
      <c r="G11" s="13"/>
      <c r="H11" s="13"/>
      <c r="I11" s="13"/>
      <c r="J11" s="13">
        <v>130</v>
      </c>
      <c r="K11" s="13">
        <v>300</v>
      </c>
      <c r="L11" s="13">
        <v>655.14</v>
      </c>
      <c r="M11" s="13"/>
      <c r="N11" s="13"/>
      <c r="O11" s="13"/>
      <c r="P11" s="13"/>
      <c r="Q11" s="13"/>
      <c r="R11" s="13"/>
      <c r="S11" s="14">
        <f t="shared" si="0"/>
        <v>1085.1399999999999</v>
      </c>
      <c r="T11" s="24"/>
    </row>
    <row r="12" spans="1:20" x14ac:dyDescent="0.25">
      <c r="A12" s="28" t="s">
        <v>27</v>
      </c>
      <c r="B12" s="31" t="s">
        <v>22</v>
      </c>
      <c r="C12" s="34">
        <f>IF(A12="CADA",IF(B12="Couple",0.25,IF(B12="Personne isolée avec enfant(s)",0.15,0.2)),IF(A12="HU",IF(B12="Couple avec enfant(s)",0.2,IF(B12="Personne isolée avec enfants",0.2,0.15))))+IF(D12="Oui",0.1,0)</f>
        <v>0.30000000000000004</v>
      </c>
      <c r="D12" s="25" t="s">
        <v>30</v>
      </c>
      <c r="E12" s="2" t="s">
        <v>3</v>
      </c>
      <c r="F12" s="9">
        <v>200</v>
      </c>
      <c r="G12" s="9">
        <v>500</v>
      </c>
      <c r="H12" s="9">
        <v>500</v>
      </c>
      <c r="I12" s="9"/>
      <c r="J12" s="9">
        <v>520</v>
      </c>
      <c r="K12" s="9">
        <v>528</v>
      </c>
      <c r="L12" s="9"/>
      <c r="M12" s="9"/>
      <c r="N12" s="9"/>
      <c r="O12" s="9"/>
      <c r="P12" s="9"/>
      <c r="Q12" s="9"/>
      <c r="R12" s="9"/>
      <c r="S12" s="9">
        <f t="shared" si="0"/>
        <v>2248</v>
      </c>
      <c r="T12" s="52">
        <f t="shared" ref="T12" si="15">S13-S14</f>
        <v>324.80000000000007</v>
      </c>
    </row>
    <row r="13" spans="1:20" x14ac:dyDescent="0.25">
      <c r="A13" s="29"/>
      <c r="B13" s="32"/>
      <c r="C13" s="35"/>
      <c r="D13" s="26"/>
      <c r="E13" s="1" t="s">
        <v>4</v>
      </c>
      <c r="F13" s="10">
        <f>F12*$C12</f>
        <v>60.000000000000007</v>
      </c>
      <c r="G13" s="11">
        <f>G12*$C12</f>
        <v>150.00000000000003</v>
      </c>
      <c r="H13" s="11">
        <f t="shared" ref="H13" si="16">H12*$C12</f>
        <v>150.00000000000003</v>
      </c>
      <c r="I13" s="11">
        <f t="shared" ref="I13" si="17">I12*$C12</f>
        <v>0</v>
      </c>
      <c r="J13" s="11">
        <f t="shared" ref="J13" si="18">J12*$C12</f>
        <v>156.00000000000003</v>
      </c>
      <c r="K13" s="11">
        <f t="shared" ref="K13" si="19">K12*$C12</f>
        <v>158.40000000000003</v>
      </c>
      <c r="L13" s="11">
        <f t="shared" ref="L13" si="20">L12*$C12</f>
        <v>0</v>
      </c>
      <c r="M13" s="11">
        <f t="shared" ref="M13" si="21">M12*$C12</f>
        <v>0</v>
      </c>
      <c r="N13" s="11">
        <f t="shared" ref="N13" si="22">N12*$C12</f>
        <v>0</v>
      </c>
      <c r="O13" s="11">
        <f t="shared" ref="O13" si="23">O12*$C12</f>
        <v>0</v>
      </c>
      <c r="P13" s="11">
        <f t="shared" ref="P13" si="24">P12*$C12</f>
        <v>0</v>
      </c>
      <c r="Q13" s="11">
        <f t="shared" ref="Q13" si="25">Q12*$C12</f>
        <v>0</v>
      </c>
      <c r="R13" s="11">
        <f t="shared" ref="R13" si="26">R12*$C12</f>
        <v>0</v>
      </c>
      <c r="S13" s="10">
        <f t="shared" si="0"/>
        <v>674.40000000000009</v>
      </c>
      <c r="T13" s="53"/>
    </row>
    <row r="14" spans="1:20" ht="15.75" thickBot="1" x14ac:dyDescent="0.3">
      <c r="A14" s="30"/>
      <c r="B14" s="33"/>
      <c r="C14" s="36"/>
      <c r="D14" s="27"/>
      <c r="E14" s="3" t="s">
        <v>5</v>
      </c>
      <c r="F14" s="12"/>
      <c r="G14" s="13"/>
      <c r="H14" s="13"/>
      <c r="I14" s="13"/>
      <c r="J14" s="13">
        <v>130</v>
      </c>
      <c r="K14" s="13">
        <v>219.6</v>
      </c>
      <c r="L14" s="13"/>
      <c r="M14" s="13"/>
      <c r="N14" s="13"/>
      <c r="O14" s="13"/>
      <c r="P14" s="13"/>
      <c r="Q14" s="13"/>
      <c r="R14" s="13"/>
      <c r="S14" s="14">
        <f t="shared" si="0"/>
        <v>349.6</v>
      </c>
      <c r="T14" s="54"/>
    </row>
    <row r="15" spans="1:20" x14ac:dyDescent="0.25">
      <c r="A15" s="40" t="s">
        <v>27</v>
      </c>
      <c r="B15" s="43" t="s">
        <v>24</v>
      </c>
      <c r="C15" s="46">
        <f>IF(A15="CADA",IF(B15="Couple",0.25,IF(B15="Personne isolée avec enfant(s)",0.15,0.2)),IF(A15="HU",IF(B15="Couple avec enfant(s)",0.2,IF(B15="Personne isolée avec enfants",0.2,0.15))))+IF(D15="Oui",0.1,0)</f>
        <v>0.15</v>
      </c>
      <c r="D15" s="37" t="s">
        <v>31</v>
      </c>
      <c r="E15" s="15" t="s">
        <v>3</v>
      </c>
      <c r="F15" s="16"/>
      <c r="G15" s="16"/>
      <c r="H15" s="16">
        <v>1197.08</v>
      </c>
      <c r="I15" s="16">
        <v>2430.5500000000002</v>
      </c>
      <c r="J15" s="16">
        <v>969.58</v>
      </c>
      <c r="K15" s="16">
        <v>782.34</v>
      </c>
      <c r="L15" s="16"/>
      <c r="M15" s="16"/>
      <c r="N15" s="16"/>
      <c r="O15" s="16"/>
      <c r="P15" s="16"/>
      <c r="Q15" s="16"/>
      <c r="R15" s="16"/>
      <c r="S15" s="16">
        <f t="shared" si="0"/>
        <v>5379.55</v>
      </c>
      <c r="T15" s="49">
        <v>0</v>
      </c>
    </row>
    <row r="16" spans="1:20" x14ac:dyDescent="0.25">
      <c r="A16" s="41"/>
      <c r="B16" s="44"/>
      <c r="C16" s="47"/>
      <c r="D16" s="38"/>
      <c r="E16" s="17" t="s">
        <v>4</v>
      </c>
      <c r="F16" s="18">
        <f>F15*$C15</f>
        <v>0</v>
      </c>
      <c r="G16" s="18">
        <f>G15*$C15</f>
        <v>0</v>
      </c>
      <c r="H16" s="18">
        <f t="shared" ref="H16" si="27">H15*$C15</f>
        <v>179.56199999999998</v>
      </c>
      <c r="I16" s="18">
        <f t="shared" ref="I16" si="28">I15*$C15</f>
        <v>364.58250000000004</v>
      </c>
      <c r="J16" s="18">
        <f t="shared" ref="J16" si="29">J15*$C15</f>
        <v>145.43700000000001</v>
      </c>
      <c r="K16" s="18">
        <f t="shared" ref="K16" si="30">K15*$C15</f>
        <v>117.351</v>
      </c>
      <c r="L16" s="18">
        <f t="shared" ref="L16" si="31">L15*$C15</f>
        <v>0</v>
      </c>
      <c r="M16" s="18">
        <f t="shared" ref="M16" si="32">M15*$C15</f>
        <v>0</v>
      </c>
      <c r="N16" s="18">
        <f t="shared" ref="N16" si="33">N15*$C15</f>
        <v>0</v>
      </c>
      <c r="O16" s="18">
        <f t="shared" ref="O16" si="34">O15*$C15</f>
        <v>0</v>
      </c>
      <c r="P16" s="18">
        <f t="shared" ref="P16" si="35">P15*$C15</f>
        <v>0</v>
      </c>
      <c r="Q16" s="18">
        <f t="shared" ref="Q16" si="36">Q15*$C15</f>
        <v>0</v>
      </c>
      <c r="R16" s="18">
        <f t="shared" ref="R16" si="37">R15*$C15</f>
        <v>0</v>
      </c>
      <c r="S16" s="18">
        <f t="shared" si="0"/>
        <v>806.9325</v>
      </c>
      <c r="T16" s="50"/>
    </row>
    <row r="17" spans="1:20" ht="15.75" thickBot="1" x14ac:dyDescent="0.3">
      <c r="A17" s="42"/>
      <c r="B17" s="45"/>
      <c r="C17" s="48"/>
      <c r="D17" s="39"/>
      <c r="E17" s="19" t="s">
        <v>5</v>
      </c>
      <c r="F17" s="20"/>
      <c r="G17" s="21"/>
      <c r="H17" s="21">
        <v>89.78</v>
      </c>
      <c r="I17" s="21"/>
      <c r="J17" s="21">
        <v>170</v>
      </c>
      <c r="K17" s="21">
        <v>429.8</v>
      </c>
      <c r="L17" s="21"/>
      <c r="M17" s="21"/>
      <c r="N17" s="21"/>
      <c r="O17" s="21"/>
      <c r="P17" s="21"/>
      <c r="Q17" s="21"/>
      <c r="R17" s="21"/>
      <c r="S17" s="21">
        <f t="shared" si="0"/>
        <v>689.57999999999993</v>
      </c>
      <c r="T17" s="51"/>
    </row>
    <row r="18" spans="1:20" x14ac:dyDescent="0.25">
      <c r="A18" s="40" t="s">
        <v>27</v>
      </c>
      <c r="B18" s="43" t="s">
        <v>24</v>
      </c>
      <c r="C18" s="46">
        <f>IF(A18="CADA",IF(B18="Couple",0.25,IF(B18="Personne isolée avec enfant(s)",0.15,0.2)),IF(A18="HU",IF(B18="Couple avec enfant(s)",0.2,IF(B18="Personne isolée avec enfants",0.2,0.15))))+IF(D18="Oui",0.1,0)</f>
        <v>0.15</v>
      </c>
      <c r="D18" s="37"/>
      <c r="E18" s="15" t="s">
        <v>3</v>
      </c>
      <c r="F18" s="16"/>
      <c r="G18" s="16"/>
      <c r="H18" s="16">
        <v>881.15</v>
      </c>
      <c r="I18" s="16">
        <v>881.15</v>
      </c>
      <c r="J18" s="16">
        <v>1429.05</v>
      </c>
      <c r="K18" s="16">
        <v>1431.72</v>
      </c>
      <c r="L18" s="16"/>
      <c r="M18" s="16"/>
      <c r="N18" s="16"/>
      <c r="O18" s="16"/>
      <c r="P18" s="16"/>
      <c r="Q18" s="16"/>
      <c r="R18" s="16"/>
      <c r="S18" s="16">
        <f t="shared" si="0"/>
        <v>4623.07</v>
      </c>
      <c r="T18" s="49">
        <f t="shared" ref="T18" si="38">S19-S20</f>
        <v>4.9999999998817657E-4</v>
      </c>
    </row>
    <row r="19" spans="1:20" x14ac:dyDescent="0.25">
      <c r="A19" s="41"/>
      <c r="B19" s="44"/>
      <c r="C19" s="47"/>
      <c r="D19" s="38"/>
      <c r="E19" s="17" t="s">
        <v>4</v>
      </c>
      <c r="F19" s="18">
        <f>F18*$C18</f>
        <v>0</v>
      </c>
      <c r="G19" s="18">
        <f>G18*$C18</f>
        <v>0</v>
      </c>
      <c r="H19" s="18">
        <f t="shared" ref="H19" si="39">H18*$C18</f>
        <v>132.17249999999999</v>
      </c>
      <c r="I19" s="18">
        <f t="shared" ref="I19" si="40">I18*$C18</f>
        <v>132.17249999999999</v>
      </c>
      <c r="J19" s="18">
        <f t="shared" ref="J19" si="41">J18*$C18</f>
        <v>214.35749999999999</v>
      </c>
      <c r="K19" s="18">
        <f t="shared" ref="K19" si="42">K18*$C18</f>
        <v>214.75800000000001</v>
      </c>
      <c r="L19" s="18">
        <f t="shared" ref="L19" si="43">L18*$C18</f>
        <v>0</v>
      </c>
      <c r="M19" s="18">
        <f t="shared" ref="M19" si="44">M18*$C18</f>
        <v>0</v>
      </c>
      <c r="N19" s="18">
        <f t="shared" ref="N19" si="45">N18*$C18</f>
        <v>0</v>
      </c>
      <c r="O19" s="18">
        <f t="shared" ref="O19" si="46">O18*$C18</f>
        <v>0</v>
      </c>
      <c r="P19" s="18">
        <f t="shared" ref="P19" si="47">P18*$C18</f>
        <v>0</v>
      </c>
      <c r="Q19" s="18">
        <f t="shared" ref="Q19" si="48">Q18*$C18</f>
        <v>0</v>
      </c>
      <c r="R19" s="18">
        <f t="shared" ref="R19" si="49">R18*$C18</f>
        <v>0</v>
      </c>
      <c r="S19" s="18">
        <f t="shared" si="0"/>
        <v>693.46050000000002</v>
      </c>
      <c r="T19" s="50"/>
    </row>
    <row r="20" spans="1:20" ht="15.75" thickBot="1" x14ac:dyDescent="0.3">
      <c r="A20" s="42"/>
      <c r="B20" s="45"/>
      <c r="C20" s="48"/>
      <c r="D20" s="39"/>
      <c r="E20" s="19" t="s">
        <v>5</v>
      </c>
      <c r="F20" s="20"/>
      <c r="G20" s="21"/>
      <c r="H20" s="21"/>
      <c r="I20" s="21"/>
      <c r="J20" s="21">
        <v>259.94</v>
      </c>
      <c r="K20" s="21">
        <v>109.14</v>
      </c>
      <c r="L20" s="21">
        <v>324.38</v>
      </c>
      <c r="M20" s="21"/>
      <c r="N20" s="21"/>
      <c r="O20" s="21"/>
      <c r="P20" s="21"/>
      <c r="Q20" s="21"/>
      <c r="R20" s="21"/>
      <c r="S20" s="21">
        <f t="shared" si="0"/>
        <v>693.46</v>
      </c>
      <c r="T20" s="51"/>
    </row>
    <row r="21" spans="1:20" x14ac:dyDescent="0.25">
      <c r="A21" s="28" t="s">
        <v>28</v>
      </c>
      <c r="B21" s="31" t="s">
        <v>29</v>
      </c>
      <c r="C21" s="34">
        <f>IF(A21="CADA",IF(B21="Couple",0.25,IF(B21="Personne isolée avec enfant(s)",0.15,0.2)),IF(A21="HU",IF(B21="Couple avec enfant(s)",0.2,IF(B21="Personne isolée avec enfants",0.2,0.15))))+IF(D21="Oui",0.1,0)</f>
        <v>0.15</v>
      </c>
      <c r="D21" s="25"/>
      <c r="E21" s="2" t="s">
        <v>3</v>
      </c>
      <c r="F21" s="9"/>
      <c r="G21" s="9"/>
      <c r="H21" s="9">
        <v>47.49</v>
      </c>
      <c r="I21" s="9">
        <v>444.3</v>
      </c>
      <c r="J21" s="9">
        <v>300</v>
      </c>
      <c r="K21" s="9">
        <v>200</v>
      </c>
      <c r="L21" s="9"/>
      <c r="M21" s="9"/>
      <c r="N21" s="9"/>
      <c r="O21" s="9"/>
      <c r="P21" s="9"/>
      <c r="Q21" s="9"/>
      <c r="R21" s="9"/>
      <c r="S21" s="9">
        <f t="shared" si="0"/>
        <v>991.79</v>
      </c>
      <c r="T21" s="52">
        <f t="shared" ref="T21" si="50">S22-S23</f>
        <v>148.76849999999999</v>
      </c>
    </row>
    <row r="22" spans="1:20" x14ac:dyDescent="0.25">
      <c r="A22" s="29"/>
      <c r="B22" s="32"/>
      <c r="C22" s="35"/>
      <c r="D22" s="26"/>
      <c r="E22" s="1" t="s">
        <v>4</v>
      </c>
      <c r="F22" s="10">
        <f>F21*$C21</f>
        <v>0</v>
      </c>
      <c r="G22" s="11">
        <f>G21*$C21</f>
        <v>0</v>
      </c>
      <c r="H22" s="11">
        <f>H21*$C21</f>
        <v>7.1234999999999999</v>
      </c>
      <c r="I22" s="11">
        <f>I21*$C21</f>
        <v>66.644999999999996</v>
      </c>
      <c r="J22" s="11">
        <f t="shared" ref="J22" si="51">J21*$C21</f>
        <v>45</v>
      </c>
      <c r="K22" s="11">
        <f t="shared" ref="K22" si="52">K21*$C21</f>
        <v>30</v>
      </c>
      <c r="L22" s="11">
        <f t="shared" ref="L22" si="53">L21*$C21</f>
        <v>0</v>
      </c>
      <c r="M22" s="11">
        <f t="shared" ref="M22" si="54">M21*$C21</f>
        <v>0</v>
      </c>
      <c r="N22" s="11">
        <f t="shared" ref="N22" si="55">N21*$C21</f>
        <v>0</v>
      </c>
      <c r="O22" s="11">
        <f t="shared" ref="O22" si="56">O21*$C21</f>
        <v>0</v>
      </c>
      <c r="P22" s="11">
        <f t="shared" ref="P22" si="57">P21*$C21</f>
        <v>0</v>
      </c>
      <c r="Q22" s="11">
        <f t="shared" ref="Q22" si="58">Q21*$C21</f>
        <v>0</v>
      </c>
      <c r="R22" s="11">
        <f t="shared" ref="R22" si="59">R21*$C21</f>
        <v>0</v>
      </c>
      <c r="S22" s="10">
        <f t="shared" si="0"/>
        <v>148.76849999999999</v>
      </c>
      <c r="T22" s="53"/>
    </row>
    <row r="23" spans="1:20" ht="15.75" thickBot="1" x14ac:dyDescent="0.3">
      <c r="A23" s="30"/>
      <c r="B23" s="33"/>
      <c r="C23" s="36"/>
      <c r="D23" s="27"/>
      <c r="E23" s="3" t="s">
        <v>5</v>
      </c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4">
        <f t="shared" si="0"/>
        <v>0</v>
      </c>
      <c r="T23" s="54"/>
    </row>
    <row r="24" spans="1:20" x14ac:dyDescent="0.25">
      <c r="A24" s="40" t="s">
        <v>27</v>
      </c>
      <c r="B24" s="43" t="s">
        <v>24</v>
      </c>
      <c r="C24" s="46">
        <f>IF(A24="CADA",IF(B24="Couple",0.25,IF(B24="Personne isolée avec enfant(s)",0.15,0.2)),IF(A24="HU",IF(B24="Couple avec enfant(s)",0.2,IF(B24="Personne isolée avec enfants",0.2,0.15))))+IF(D24="Oui",0.1,0)</f>
        <v>0.15</v>
      </c>
      <c r="D24" s="37"/>
      <c r="E24" s="15" t="s">
        <v>3</v>
      </c>
      <c r="F24" s="16"/>
      <c r="G24" s="16"/>
      <c r="H24" s="16"/>
      <c r="I24" s="16">
        <v>3522.6</v>
      </c>
      <c r="J24" s="16">
        <v>3222.14</v>
      </c>
      <c r="K24" s="16">
        <v>1528.07</v>
      </c>
      <c r="L24" s="16"/>
      <c r="M24" s="16"/>
      <c r="N24" s="16"/>
      <c r="O24" s="16"/>
      <c r="P24" s="16"/>
      <c r="Q24" s="16"/>
      <c r="R24" s="16"/>
      <c r="S24" s="16">
        <f t="shared" si="0"/>
        <v>8272.81</v>
      </c>
      <c r="T24" s="49">
        <f t="shared" ref="T24" si="60">S25-S26</f>
        <v>4.2903225805730472E-3</v>
      </c>
    </row>
    <row r="25" spans="1:20" x14ac:dyDescent="0.25">
      <c r="A25" s="41"/>
      <c r="B25" s="44"/>
      <c r="C25" s="47"/>
      <c r="D25" s="38"/>
      <c r="E25" s="17" t="s">
        <v>4</v>
      </c>
      <c r="F25" s="18">
        <f>F24*$C24</f>
        <v>0</v>
      </c>
      <c r="G25" s="18">
        <f>G24*$C24</f>
        <v>0</v>
      </c>
      <c r="H25" s="18">
        <f t="shared" ref="H25" si="61">H24*$C24</f>
        <v>0</v>
      </c>
      <c r="I25" s="18">
        <f t="shared" ref="I25" si="62">I24*$C24</f>
        <v>528.39</v>
      </c>
      <c r="J25" s="18">
        <f t="shared" ref="J25" si="63">J24*$C24</f>
        <v>483.32099999999997</v>
      </c>
      <c r="K25" s="18">
        <f>K24*$C24/31*24</f>
        <v>177.45329032258064</v>
      </c>
      <c r="L25" s="18">
        <f t="shared" ref="L25" si="64">L24*$C24</f>
        <v>0</v>
      </c>
      <c r="M25" s="18">
        <f t="shared" ref="M25" si="65">M24*$C24</f>
        <v>0</v>
      </c>
      <c r="N25" s="18">
        <f t="shared" ref="N25" si="66">N24*$C24</f>
        <v>0</v>
      </c>
      <c r="O25" s="18">
        <f t="shared" ref="O25" si="67">O24*$C24</f>
        <v>0</v>
      </c>
      <c r="P25" s="18">
        <f t="shared" ref="P25" si="68">P24*$C24</f>
        <v>0</v>
      </c>
      <c r="Q25" s="18">
        <f t="shared" ref="Q25" si="69">Q24*$C24</f>
        <v>0</v>
      </c>
      <c r="R25" s="18">
        <f t="shared" ref="R25" si="70">R24*$C24</f>
        <v>0</v>
      </c>
      <c r="S25" s="18">
        <f t="shared" si="0"/>
        <v>1189.1642903225807</v>
      </c>
      <c r="T25" s="50"/>
    </row>
    <row r="26" spans="1:20" ht="15.75" thickBot="1" x14ac:dyDescent="0.3">
      <c r="A26" s="42"/>
      <c r="B26" s="45"/>
      <c r="C26" s="48"/>
      <c r="D26" s="39"/>
      <c r="E26" s="19" t="s">
        <v>5</v>
      </c>
      <c r="F26" s="20"/>
      <c r="G26" s="21"/>
      <c r="H26" s="21"/>
      <c r="I26" s="21"/>
      <c r="J26" s="21">
        <v>426.29</v>
      </c>
      <c r="K26" s="21">
        <v>762.87</v>
      </c>
      <c r="L26" s="21"/>
      <c r="M26" s="21"/>
      <c r="N26" s="21"/>
      <c r="O26" s="21"/>
      <c r="P26" s="21"/>
      <c r="Q26" s="21"/>
      <c r="R26" s="21"/>
      <c r="S26" s="21">
        <f t="shared" si="0"/>
        <v>1189.1600000000001</v>
      </c>
      <c r="T26" s="51"/>
    </row>
    <row r="27" spans="1:20" x14ac:dyDescent="0.25">
      <c r="A27" s="28" t="s">
        <v>28</v>
      </c>
      <c r="B27" s="31" t="s">
        <v>22</v>
      </c>
      <c r="C27" s="34">
        <f>IF(A27="CADA",IF(B27="Couple",0.25,IF(B27="Personne isolée avec enfant(s)",0.15,0.2)),IF(A27="HU",IF(B27="Couple avec enfant(s)",0.2,IF(B27="Personne isolée avec enfants",0.2,0.15))))+IF(D27="Oui",0.1,0)</f>
        <v>0.15</v>
      </c>
      <c r="D27" s="25"/>
      <c r="E27" s="2" t="s">
        <v>3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>
        <f t="shared" si="0"/>
        <v>0</v>
      </c>
      <c r="T27" s="22">
        <f>S28-S29</f>
        <v>0</v>
      </c>
    </row>
    <row r="28" spans="1:20" x14ac:dyDescent="0.25">
      <c r="A28" s="29"/>
      <c r="B28" s="32"/>
      <c r="C28" s="35"/>
      <c r="D28" s="26"/>
      <c r="E28" s="1" t="s">
        <v>4</v>
      </c>
      <c r="F28" s="10">
        <f>F27*$C27</f>
        <v>0</v>
      </c>
      <c r="G28" s="11">
        <f>G27*$C27</f>
        <v>0</v>
      </c>
      <c r="H28" s="11">
        <f t="shared" ref="H28" si="71">H27*$C27</f>
        <v>0</v>
      </c>
      <c r="I28" s="11">
        <f t="shared" ref="I28" si="72">I27*$C27</f>
        <v>0</v>
      </c>
      <c r="J28" s="11">
        <f t="shared" ref="J28" si="73">J27*$C27</f>
        <v>0</v>
      </c>
      <c r="K28" s="11">
        <f t="shared" ref="K28" si="74">K27*$C27</f>
        <v>0</v>
      </c>
      <c r="L28" s="11">
        <f t="shared" ref="L28" si="75">L27*$C27</f>
        <v>0</v>
      </c>
      <c r="M28" s="11">
        <f t="shared" ref="M28" si="76">M27*$C27</f>
        <v>0</v>
      </c>
      <c r="N28" s="11">
        <f t="shared" ref="N28" si="77">N27*$C27</f>
        <v>0</v>
      </c>
      <c r="O28" s="11">
        <f t="shared" ref="O28" si="78">O27*$C27</f>
        <v>0</v>
      </c>
      <c r="P28" s="11">
        <f t="shared" ref="P28" si="79">P27*$C27</f>
        <v>0</v>
      </c>
      <c r="Q28" s="11">
        <f t="shared" ref="Q28" si="80">Q27*$C27</f>
        <v>0</v>
      </c>
      <c r="R28" s="11">
        <f t="shared" ref="R28" si="81">R27*$C27</f>
        <v>0</v>
      </c>
      <c r="S28" s="10">
        <f t="shared" si="0"/>
        <v>0</v>
      </c>
      <c r="T28" s="23"/>
    </row>
    <row r="29" spans="1:20" ht="15.75" thickBot="1" x14ac:dyDescent="0.3">
      <c r="A29" s="30"/>
      <c r="B29" s="33"/>
      <c r="C29" s="36"/>
      <c r="D29" s="27"/>
      <c r="E29" s="3" t="s">
        <v>5</v>
      </c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4">
        <f t="shared" si="0"/>
        <v>0</v>
      </c>
      <c r="T29" s="24"/>
    </row>
    <row r="30" spans="1:20" x14ac:dyDescent="0.25">
      <c r="A30" s="28" t="s">
        <v>28</v>
      </c>
      <c r="B30" s="31" t="s">
        <v>29</v>
      </c>
      <c r="C30" s="34">
        <f>IF(A30="CADA",IF(B30="Couple",0.25,IF(B30="Personne isolée avec enfant(s)",0.15,0.2)),IF(A30="HU",IF(B30="Couple avec enfant(s)",0.2,IF(B30="Personne isolée avec enfants",0.2,0.15))))+IF(D30="Oui",0.1,0)</f>
        <v>0.15</v>
      </c>
      <c r="D30" s="25"/>
      <c r="E30" s="2" t="s">
        <v>3</v>
      </c>
      <c r="F30" s="9"/>
      <c r="G30" s="9"/>
      <c r="H30" s="9"/>
      <c r="I30" s="9"/>
      <c r="J30" s="9"/>
      <c r="K30" s="9">
        <v>3019</v>
      </c>
      <c r="L30" s="9"/>
      <c r="M30" s="9"/>
      <c r="N30" s="9"/>
      <c r="O30" s="9"/>
      <c r="P30" s="9"/>
      <c r="Q30" s="9"/>
      <c r="R30" s="9"/>
      <c r="S30" s="9">
        <f t="shared" si="0"/>
        <v>3019</v>
      </c>
      <c r="T30" s="22">
        <f>S31-S32</f>
        <v>0</v>
      </c>
    </row>
    <row r="31" spans="1:20" x14ac:dyDescent="0.25">
      <c r="A31" s="29"/>
      <c r="B31" s="32"/>
      <c r="C31" s="35"/>
      <c r="D31" s="26"/>
      <c r="E31" s="1" t="s">
        <v>4</v>
      </c>
      <c r="F31" s="10">
        <f>F30*$C30</f>
        <v>0</v>
      </c>
      <c r="G31" s="11">
        <f>G30*$C30</f>
        <v>0</v>
      </c>
      <c r="H31" s="11">
        <f t="shared" ref="H31" si="82">H30*$C30</f>
        <v>0</v>
      </c>
      <c r="I31" s="11">
        <f t="shared" ref="I31" si="83">I30*$C30</f>
        <v>0</v>
      </c>
      <c r="J31" s="11">
        <f t="shared" ref="J31" si="84">J30*$C30</f>
        <v>0</v>
      </c>
      <c r="K31" s="11">
        <f t="shared" ref="K31" si="85">K30*$C30</f>
        <v>452.84999999999997</v>
      </c>
      <c r="L31" s="11">
        <f t="shared" ref="L31" si="86">L30*$C30</f>
        <v>0</v>
      </c>
      <c r="M31" s="11">
        <f t="shared" ref="M31" si="87">M30*$C30</f>
        <v>0</v>
      </c>
      <c r="N31" s="11">
        <f t="shared" ref="N31" si="88">N30*$C30</f>
        <v>0</v>
      </c>
      <c r="O31" s="11">
        <f t="shared" ref="O31" si="89">O30*$C30</f>
        <v>0</v>
      </c>
      <c r="P31" s="11">
        <f t="shared" ref="P31" si="90">P30*$C30</f>
        <v>0</v>
      </c>
      <c r="Q31" s="11">
        <f t="shared" ref="Q31" si="91">Q30*$C30</f>
        <v>0</v>
      </c>
      <c r="R31" s="11">
        <f t="shared" ref="R31" si="92">R30*$C30</f>
        <v>0</v>
      </c>
      <c r="S31" s="10">
        <f t="shared" si="0"/>
        <v>452.84999999999997</v>
      </c>
      <c r="T31" s="23"/>
    </row>
    <row r="32" spans="1:20" ht="15.75" thickBot="1" x14ac:dyDescent="0.3">
      <c r="A32" s="30"/>
      <c r="B32" s="33"/>
      <c r="C32" s="36"/>
      <c r="D32" s="27"/>
      <c r="E32" s="3" t="s">
        <v>5</v>
      </c>
      <c r="F32" s="12"/>
      <c r="G32" s="13"/>
      <c r="H32" s="13"/>
      <c r="I32" s="13"/>
      <c r="J32" s="13"/>
      <c r="K32" s="13"/>
      <c r="L32" s="13">
        <v>452.85</v>
      </c>
      <c r="M32" s="13"/>
      <c r="N32" s="13"/>
      <c r="O32" s="13"/>
      <c r="P32" s="13"/>
      <c r="Q32" s="13"/>
      <c r="R32" s="13"/>
      <c r="S32" s="14">
        <f t="shared" si="0"/>
        <v>452.85</v>
      </c>
      <c r="T32" s="24"/>
    </row>
    <row r="33" spans="1:20" x14ac:dyDescent="0.25">
      <c r="A33" s="40" t="s">
        <v>27</v>
      </c>
      <c r="B33" s="43" t="s">
        <v>22</v>
      </c>
      <c r="C33" s="46">
        <f>IF(A33="CADA",IF(B33="Couple",0.25,IF(B33="Personne isolée avec enfant(s)",0.15,0.2)),IF(A33="HU",IF(B33="Couple avec enfant(s)",0.2,IF(B33="Personne isolée avec enfants",0.2,0.15))))+IF(D33="Oui",0.1,0)</f>
        <v>0.2</v>
      </c>
      <c r="D33" s="37"/>
      <c r="E33" s="15" t="s">
        <v>3</v>
      </c>
      <c r="F33" s="16"/>
      <c r="G33" s="16"/>
      <c r="H33" s="16"/>
      <c r="I33" s="16">
        <v>520</v>
      </c>
      <c r="J33" s="16">
        <v>528</v>
      </c>
      <c r="K33" s="16"/>
      <c r="L33" s="16"/>
      <c r="M33" s="16"/>
      <c r="N33" s="16"/>
      <c r="O33" s="16"/>
      <c r="P33" s="16"/>
      <c r="Q33" s="16"/>
      <c r="R33" s="16"/>
      <c r="S33" s="16">
        <f t="shared" si="0"/>
        <v>1048</v>
      </c>
      <c r="T33" s="49">
        <f>S34-S35</f>
        <v>0</v>
      </c>
    </row>
    <row r="34" spans="1:20" x14ac:dyDescent="0.25">
      <c r="A34" s="41"/>
      <c r="B34" s="44"/>
      <c r="C34" s="47"/>
      <c r="D34" s="38"/>
      <c r="E34" s="17" t="s">
        <v>4</v>
      </c>
      <c r="F34" s="18">
        <f>F33*$C33</f>
        <v>0</v>
      </c>
      <c r="G34" s="18">
        <f>G33*$C33</f>
        <v>0</v>
      </c>
      <c r="H34" s="18">
        <f t="shared" ref="H34" si="93">H33*$C33</f>
        <v>0</v>
      </c>
      <c r="I34" s="18">
        <f t="shared" ref="I34" si="94">I33*$C33</f>
        <v>104</v>
      </c>
      <c r="J34" s="18">
        <f t="shared" ref="J34" si="95">J33*$C33</f>
        <v>105.60000000000001</v>
      </c>
      <c r="K34" s="18">
        <f t="shared" ref="K34" si="96">K33*$C33</f>
        <v>0</v>
      </c>
      <c r="L34" s="18">
        <f t="shared" ref="L34" si="97">L33*$C33</f>
        <v>0</v>
      </c>
      <c r="M34" s="18">
        <f t="shared" ref="M34" si="98">M33*$C33</f>
        <v>0</v>
      </c>
      <c r="N34" s="18">
        <f t="shared" ref="N34" si="99">N33*$C33</f>
        <v>0</v>
      </c>
      <c r="O34" s="18">
        <f t="shared" ref="O34" si="100">O33*$C33</f>
        <v>0</v>
      </c>
      <c r="P34" s="18">
        <f t="shared" ref="P34" si="101">P33*$C33</f>
        <v>0</v>
      </c>
      <c r="Q34" s="18">
        <f t="shared" ref="Q34" si="102">Q33*$C33</f>
        <v>0</v>
      </c>
      <c r="R34" s="18">
        <f t="shared" ref="R34" si="103">R33*$C33</f>
        <v>0</v>
      </c>
      <c r="S34" s="18">
        <f t="shared" si="0"/>
        <v>209.60000000000002</v>
      </c>
      <c r="T34" s="50"/>
    </row>
    <row r="35" spans="1:20" ht="15.75" thickBot="1" x14ac:dyDescent="0.3">
      <c r="A35" s="42"/>
      <c r="B35" s="45"/>
      <c r="C35" s="48"/>
      <c r="D35" s="39"/>
      <c r="E35" s="19" t="s">
        <v>5</v>
      </c>
      <c r="F35" s="20"/>
      <c r="G35" s="21"/>
      <c r="H35" s="21"/>
      <c r="I35" s="21"/>
      <c r="J35" s="21"/>
      <c r="K35" s="21">
        <v>209.6</v>
      </c>
      <c r="L35" s="21"/>
      <c r="M35" s="21"/>
      <c r="N35" s="21"/>
      <c r="O35" s="21"/>
      <c r="P35" s="21"/>
      <c r="Q35" s="21"/>
      <c r="R35" s="21"/>
      <c r="S35" s="21">
        <f t="shared" si="0"/>
        <v>209.6</v>
      </c>
      <c r="T35" s="51"/>
    </row>
    <row r="36" spans="1:20" ht="15" customHeight="1" x14ac:dyDescent="0.25">
      <c r="A36" s="40" t="s">
        <v>27</v>
      </c>
      <c r="B36" s="43" t="s">
        <v>24</v>
      </c>
      <c r="C36" s="46">
        <f>IF(A36="CADA",IF(B36="Couple",0.25,IF(B36="Personne isolée avec enfant(s)",0.15,0.2)),IF(A36="HU",IF(B36="Couple avec enfant(s)",0.2,IF(B36="Personne isolée avec enfants",0.2,0.15))))+IF(D36="Oui",0.1,0)</f>
        <v>0.15</v>
      </c>
      <c r="D36" s="37"/>
      <c r="E36" s="15" t="s">
        <v>3</v>
      </c>
      <c r="F36" s="16"/>
      <c r="G36" s="16"/>
      <c r="H36" s="16"/>
      <c r="I36" s="16"/>
      <c r="J36" s="16">
        <v>4103.71</v>
      </c>
      <c r="K36" s="16">
        <v>1949.01</v>
      </c>
      <c r="L36" s="16"/>
      <c r="M36" s="16"/>
      <c r="N36" s="16"/>
      <c r="O36" s="16"/>
      <c r="P36" s="16"/>
      <c r="Q36" s="16"/>
      <c r="R36" s="16"/>
      <c r="S36" s="16">
        <f t="shared" si="0"/>
        <v>6052.72</v>
      </c>
      <c r="T36" s="49">
        <f>S37-S38</f>
        <v>-1.9999999999527063E-3</v>
      </c>
    </row>
    <row r="37" spans="1:20" x14ac:dyDescent="0.25">
      <c r="A37" s="41"/>
      <c r="B37" s="44"/>
      <c r="C37" s="47"/>
      <c r="D37" s="38"/>
      <c r="E37" s="17" t="s">
        <v>4</v>
      </c>
      <c r="F37" s="18">
        <f>F36*$C36</f>
        <v>0</v>
      </c>
      <c r="G37" s="18">
        <f>G36*$C36</f>
        <v>0</v>
      </c>
      <c r="H37" s="18">
        <f t="shared" ref="H37" si="104">H36*$C36</f>
        <v>0</v>
      </c>
      <c r="I37" s="18">
        <f t="shared" ref="I37" si="105">I36*$C36</f>
        <v>0</v>
      </c>
      <c r="J37" s="18">
        <f t="shared" ref="J37" si="106">J36*$C36</f>
        <v>615.55650000000003</v>
      </c>
      <c r="K37" s="18">
        <f t="shared" ref="K37" si="107">K36*$C36</f>
        <v>292.35149999999999</v>
      </c>
      <c r="L37" s="18">
        <f t="shared" ref="L37" si="108">L36*$C36</f>
        <v>0</v>
      </c>
      <c r="M37" s="18">
        <f t="shared" ref="M37" si="109">M36*$C36</f>
        <v>0</v>
      </c>
      <c r="N37" s="18">
        <f t="shared" ref="N37" si="110">N36*$C36</f>
        <v>0</v>
      </c>
      <c r="O37" s="18">
        <f t="shared" ref="O37" si="111">O36*$C36</f>
        <v>0</v>
      </c>
      <c r="P37" s="18">
        <f t="shared" ref="P37" si="112">P36*$C36</f>
        <v>0</v>
      </c>
      <c r="Q37" s="18">
        <f t="shared" ref="Q37" si="113">Q36*$C36</f>
        <v>0</v>
      </c>
      <c r="R37" s="18">
        <f t="shared" ref="R37" si="114">R36*$C36</f>
        <v>0</v>
      </c>
      <c r="S37" s="18">
        <f t="shared" si="0"/>
        <v>907.90800000000002</v>
      </c>
      <c r="T37" s="50"/>
    </row>
    <row r="38" spans="1:20" ht="15.75" thickBot="1" x14ac:dyDescent="0.3">
      <c r="A38" s="42"/>
      <c r="B38" s="45"/>
      <c r="C38" s="48"/>
      <c r="D38" s="39"/>
      <c r="E38" s="19" t="s">
        <v>5</v>
      </c>
      <c r="F38" s="20"/>
      <c r="G38" s="21"/>
      <c r="H38" s="21"/>
      <c r="I38" s="21"/>
      <c r="J38" s="21"/>
      <c r="K38" s="21">
        <v>615.55999999999995</v>
      </c>
      <c r="L38" s="21">
        <v>292.35000000000002</v>
      </c>
      <c r="M38" s="21"/>
      <c r="N38" s="21"/>
      <c r="O38" s="21"/>
      <c r="P38" s="21"/>
      <c r="Q38" s="21"/>
      <c r="R38" s="21"/>
      <c r="S38" s="21">
        <f t="shared" si="0"/>
        <v>907.91</v>
      </c>
      <c r="T38" s="51"/>
    </row>
    <row r="39" spans="1:20" x14ac:dyDescent="0.25">
      <c r="A39" s="28" t="s">
        <v>27</v>
      </c>
      <c r="B39" s="31" t="s">
        <v>24</v>
      </c>
      <c r="C39" s="34">
        <f>IF(A39="CADA",IF(B39="Couple",0.25,IF(B39="Personne isolée avec enfant(s)",0.15,0.2)),IF(A39="HU",IF(B39="Couple avec enfant(s)",0.2,IF(B39="Personne isolée avec enfants",0.2,0.15))))+IF(D39="Oui",0.1,0)</f>
        <v>0.15</v>
      </c>
      <c r="D39" s="25" t="s">
        <v>31</v>
      </c>
      <c r="E39" s="2" t="s">
        <v>3</v>
      </c>
      <c r="F39" s="9"/>
      <c r="G39" s="9"/>
      <c r="H39" s="9"/>
      <c r="I39" s="9"/>
      <c r="J39" s="9">
        <v>296.86</v>
      </c>
      <c r="K39" s="9"/>
      <c r="L39" s="9"/>
      <c r="M39" s="9"/>
      <c r="N39" s="9"/>
      <c r="O39" s="9"/>
      <c r="P39" s="9"/>
      <c r="Q39" s="9"/>
      <c r="R39" s="9"/>
      <c r="S39" s="9">
        <f t="shared" si="0"/>
        <v>296.86</v>
      </c>
      <c r="T39" s="22">
        <f>S40-S41</f>
        <v>-9.9999999999766942E-4</v>
      </c>
    </row>
    <row r="40" spans="1:20" x14ac:dyDescent="0.25">
      <c r="A40" s="29"/>
      <c r="B40" s="32"/>
      <c r="C40" s="35"/>
      <c r="D40" s="26"/>
      <c r="E40" s="1" t="s">
        <v>4</v>
      </c>
      <c r="F40" s="10">
        <f>F39*$C39</f>
        <v>0</v>
      </c>
      <c r="G40" s="11">
        <f>G39*$C39</f>
        <v>0</v>
      </c>
      <c r="H40" s="11">
        <f t="shared" ref="H40" si="115">H39*$C39</f>
        <v>0</v>
      </c>
      <c r="I40" s="11">
        <f t="shared" ref="I40" si="116">I39*$C39</f>
        <v>0</v>
      </c>
      <c r="J40" s="11">
        <f t="shared" ref="J40" si="117">J39*$C39</f>
        <v>44.529000000000003</v>
      </c>
      <c r="K40" s="11">
        <f t="shared" ref="K40" si="118">K39*$C39</f>
        <v>0</v>
      </c>
      <c r="L40" s="11">
        <f t="shared" ref="L40" si="119">L39*$C39</f>
        <v>0</v>
      </c>
      <c r="M40" s="11">
        <f t="shared" ref="M40" si="120">M39*$C39</f>
        <v>0</v>
      </c>
      <c r="N40" s="11">
        <f t="shared" ref="N40" si="121">N39*$C39</f>
        <v>0</v>
      </c>
      <c r="O40" s="11">
        <f t="shared" ref="O40" si="122">O39*$C39</f>
        <v>0</v>
      </c>
      <c r="P40" s="11">
        <f t="shared" ref="P40" si="123">P39*$C39</f>
        <v>0</v>
      </c>
      <c r="Q40" s="11">
        <f t="shared" ref="Q40" si="124">Q39*$C39</f>
        <v>0</v>
      </c>
      <c r="R40" s="11">
        <f t="shared" ref="R40" si="125">R39*$C39</f>
        <v>0</v>
      </c>
      <c r="S40" s="10">
        <f t="shared" si="0"/>
        <v>44.529000000000003</v>
      </c>
      <c r="T40" s="23"/>
    </row>
    <row r="41" spans="1:20" ht="15.75" thickBot="1" x14ac:dyDescent="0.3">
      <c r="A41" s="30"/>
      <c r="B41" s="33"/>
      <c r="C41" s="36"/>
      <c r="D41" s="27"/>
      <c r="E41" s="3" t="s">
        <v>5</v>
      </c>
      <c r="F41" s="12"/>
      <c r="G41" s="13"/>
      <c r="H41" s="13"/>
      <c r="I41" s="13"/>
      <c r="J41" s="13"/>
      <c r="K41" s="13">
        <v>44.53</v>
      </c>
      <c r="L41" s="13"/>
      <c r="M41" s="13"/>
      <c r="N41" s="13"/>
      <c r="O41" s="13"/>
      <c r="P41" s="13"/>
      <c r="Q41" s="13"/>
      <c r="R41" s="13"/>
      <c r="S41" s="14">
        <f t="shared" si="0"/>
        <v>44.53</v>
      </c>
      <c r="T41" s="24"/>
    </row>
    <row r="42" spans="1:20" x14ac:dyDescent="0.25">
      <c r="A42" s="28" t="s">
        <v>27</v>
      </c>
      <c r="B42" s="31" t="s">
        <v>24</v>
      </c>
      <c r="C42" s="34">
        <f>IF(A42="CADA",IF(B42="Couple",0.25,IF(B42="Personne isolée avec enfant(s)",0.15,0.2)),IF(A42="HU",IF(B42="Couple avec enfant(s)",0.2,IF(B42="Personne isolée avec enfants",0.2,0.15))))+IF(D42="Oui",0.1,0)</f>
        <v>0.15</v>
      </c>
      <c r="D42" s="25" t="s">
        <v>31</v>
      </c>
      <c r="E42" s="2" t="s">
        <v>3</v>
      </c>
      <c r="F42" s="9"/>
      <c r="G42" s="9"/>
      <c r="H42" s="9"/>
      <c r="I42" s="9"/>
      <c r="J42" s="9"/>
      <c r="K42" s="9">
        <v>635.73</v>
      </c>
      <c r="L42" s="9">
        <v>941.4</v>
      </c>
      <c r="M42" s="9"/>
      <c r="N42" s="9"/>
      <c r="O42" s="9"/>
      <c r="P42" s="9"/>
      <c r="Q42" s="9"/>
      <c r="R42" s="9"/>
      <c r="S42" s="9">
        <f t="shared" si="0"/>
        <v>1577.13</v>
      </c>
      <c r="T42" s="22">
        <f>S43-S44</f>
        <v>-5.0000000001659828E-4</v>
      </c>
    </row>
    <row r="43" spans="1:20" x14ac:dyDescent="0.25">
      <c r="A43" s="29"/>
      <c r="B43" s="32"/>
      <c r="C43" s="35"/>
      <c r="D43" s="26"/>
      <c r="E43" s="1" t="s">
        <v>4</v>
      </c>
      <c r="F43" s="10">
        <f>F42*$C42</f>
        <v>0</v>
      </c>
      <c r="G43" s="11">
        <f>G42*$C42</f>
        <v>0</v>
      </c>
      <c r="H43" s="11">
        <f t="shared" ref="H43" si="126">H42*$C42</f>
        <v>0</v>
      </c>
      <c r="I43" s="11">
        <f t="shared" ref="I43" si="127">I42*$C42</f>
        <v>0</v>
      </c>
      <c r="J43" s="11">
        <f t="shared" ref="J43" si="128">J42*$C42</f>
        <v>0</v>
      </c>
      <c r="K43" s="11">
        <f t="shared" ref="K43" si="129">K42*$C42</f>
        <v>95.359499999999997</v>
      </c>
      <c r="L43" s="11">
        <f t="shared" ref="L43" si="130">L42*$C42</f>
        <v>141.20999999999998</v>
      </c>
      <c r="M43" s="11">
        <f t="shared" ref="M43" si="131">M42*$C42</f>
        <v>0</v>
      </c>
      <c r="N43" s="11">
        <f t="shared" ref="N43" si="132">N42*$C42</f>
        <v>0</v>
      </c>
      <c r="O43" s="11">
        <f t="shared" ref="O43" si="133">O42*$C42</f>
        <v>0</v>
      </c>
      <c r="P43" s="11">
        <f t="shared" ref="P43" si="134">P42*$C42</f>
        <v>0</v>
      </c>
      <c r="Q43" s="11">
        <f t="shared" ref="Q43" si="135">Q42*$C42</f>
        <v>0</v>
      </c>
      <c r="R43" s="11">
        <f t="shared" ref="R43" si="136">R42*$C42</f>
        <v>0</v>
      </c>
      <c r="S43" s="10">
        <f t="shared" si="0"/>
        <v>236.56949999999998</v>
      </c>
      <c r="T43" s="23"/>
    </row>
    <row r="44" spans="1:20" ht="15.75" thickBot="1" x14ac:dyDescent="0.3">
      <c r="A44" s="30"/>
      <c r="B44" s="33"/>
      <c r="C44" s="36"/>
      <c r="D44" s="27"/>
      <c r="E44" s="3" t="s">
        <v>5</v>
      </c>
      <c r="F44" s="12"/>
      <c r="G44" s="13"/>
      <c r="H44" s="13"/>
      <c r="I44" s="13"/>
      <c r="J44" s="13"/>
      <c r="K44" s="13">
        <v>95.36</v>
      </c>
      <c r="L44" s="13">
        <v>141.21</v>
      </c>
      <c r="M44" s="13"/>
      <c r="N44" s="13"/>
      <c r="O44" s="13"/>
      <c r="P44" s="13"/>
      <c r="Q44" s="13"/>
      <c r="R44" s="13"/>
      <c r="S44" s="14">
        <f t="shared" si="0"/>
        <v>236.57</v>
      </c>
      <c r="T44" s="24"/>
    </row>
    <row r="45" spans="1:20" x14ac:dyDescent="0.25">
      <c r="A45" s="28" t="s">
        <v>27</v>
      </c>
      <c r="B45" s="31" t="s">
        <v>22</v>
      </c>
      <c r="C45" s="34">
        <f>IF(A45="CADA",IF(B45="Couple",0.25,IF(B45="Personne isolée avec enfant(s)",0.15,0.2)),IF(A45="HU",IF(B45="Couple avec enfant(s)",0.2,IF(B45="Personne isolée avec enfants",0.2,0.15))))+IF(D45="Oui",0.1,0)</f>
        <v>0.2</v>
      </c>
      <c r="D45" s="25" t="s">
        <v>31</v>
      </c>
      <c r="E45" s="2" t="s">
        <v>3</v>
      </c>
      <c r="F45" s="9"/>
      <c r="G45" s="9"/>
      <c r="H45" s="9"/>
      <c r="I45" s="9"/>
      <c r="J45" s="9"/>
      <c r="K45" s="9">
        <v>845.44</v>
      </c>
      <c r="L45" s="9">
        <v>526.72</v>
      </c>
      <c r="M45" s="9"/>
      <c r="N45" s="9"/>
      <c r="O45" s="9"/>
      <c r="P45" s="9"/>
      <c r="Q45" s="9"/>
      <c r="R45" s="9"/>
      <c r="S45" s="9">
        <f t="shared" si="0"/>
        <v>1372.16</v>
      </c>
      <c r="T45" s="22">
        <f>S46-S47</f>
        <v>2.0000000000095497E-3</v>
      </c>
    </row>
    <row r="46" spans="1:20" x14ac:dyDescent="0.25">
      <c r="A46" s="29"/>
      <c r="B46" s="32"/>
      <c r="C46" s="35"/>
      <c r="D46" s="26"/>
      <c r="E46" s="1" t="s">
        <v>4</v>
      </c>
      <c r="F46" s="10">
        <f>F45*$C45</f>
        <v>0</v>
      </c>
      <c r="G46" s="11">
        <f>G45*$C45</f>
        <v>0</v>
      </c>
      <c r="H46" s="11">
        <f t="shared" ref="H46" si="137">H45*$C45</f>
        <v>0</v>
      </c>
      <c r="I46" s="11">
        <f t="shared" ref="I46" si="138">I45*$C45</f>
        <v>0</v>
      </c>
      <c r="J46" s="11">
        <f t="shared" ref="J46" si="139">J45*$C45</f>
        <v>0</v>
      </c>
      <c r="K46" s="11">
        <f t="shared" ref="K46" si="140">K45*$C45</f>
        <v>169.08800000000002</v>
      </c>
      <c r="L46" s="11">
        <f t="shared" ref="L46" si="141">L45*$C45</f>
        <v>105.34400000000001</v>
      </c>
      <c r="M46" s="11">
        <f t="shared" ref="M46" si="142">M45*$C45</f>
        <v>0</v>
      </c>
      <c r="N46" s="11">
        <f t="shared" ref="N46" si="143">N45*$C45</f>
        <v>0</v>
      </c>
      <c r="O46" s="11">
        <f t="shared" ref="O46" si="144">O45*$C45</f>
        <v>0</v>
      </c>
      <c r="P46" s="11">
        <f t="shared" ref="P46" si="145">P45*$C45</f>
        <v>0</v>
      </c>
      <c r="Q46" s="11">
        <f t="shared" ref="Q46" si="146">Q45*$C45</f>
        <v>0</v>
      </c>
      <c r="R46" s="11">
        <f t="shared" ref="R46" si="147">R45*$C45</f>
        <v>0</v>
      </c>
      <c r="S46" s="10">
        <f t="shared" si="0"/>
        <v>274.43200000000002</v>
      </c>
      <c r="T46" s="23"/>
    </row>
    <row r="47" spans="1:20" ht="15.75" thickBot="1" x14ac:dyDescent="0.3">
      <c r="A47" s="30"/>
      <c r="B47" s="33"/>
      <c r="C47" s="36"/>
      <c r="D47" s="27"/>
      <c r="E47" s="3" t="s">
        <v>5</v>
      </c>
      <c r="F47" s="12"/>
      <c r="G47" s="13"/>
      <c r="H47" s="13"/>
      <c r="I47" s="13"/>
      <c r="J47" s="13"/>
      <c r="K47" s="13"/>
      <c r="L47" s="13">
        <v>274.43</v>
      </c>
      <c r="M47" s="13"/>
      <c r="N47" s="13"/>
      <c r="O47" s="13"/>
      <c r="P47" s="13"/>
      <c r="Q47" s="13"/>
      <c r="R47" s="13"/>
      <c r="S47" s="14">
        <f t="shared" si="0"/>
        <v>274.43</v>
      </c>
      <c r="T47" s="24"/>
    </row>
    <row r="48" spans="1:20" ht="15" customHeight="1" x14ac:dyDescent="0.25">
      <c r="A48" s="28" t="s">
        <v>27</v>
      </c>
      <c r="B48" s="31" t="s">
        <v>22</v>
      </c>
      <c r="C48" s="34">
        <f>IF(A48="CADA",IF(B48="Couple",0.25,IF(B48="Personne isolée avec enfant(s)",0.15,0.2)),IF(A48="HU",IF(B48="Couple avec enfant(s)",0.2,IF(B48="Personne isolée avec enfants",0.2,0.15))))+IF(D48="Oui",0.1,0)</f>
        <v>0.2</v>
      </c>
      <c r="D48" s="25" t="s">
        <v>31</v>
      </c>
      <c r="E48" s="2" t="s">
        <v>3</v>
      </c>
      <c r="F48" s="9"/>
      <c r="G48" s="9"/>
      <c r="H48" s="9"/>
      <c r="I48" s="9"/>
      <c r="J48" s="9"/>
      <c r="K48" s="9">
        <v>529.41999999999996</v>
      </c>
      <c r="L48" s="9"/>
      <c r="M48" s="9"/>
      <c r="N48" s="9"/>
      <c r="O48" s="9"/>
      <c r="P48" s="9"/>
      <c r="Q48" s="9"/>
      <c r="R48" s="9"/>
      <c r="S48" s="9">
        <f t="shared" si="0"/>
        <v>529.41999999999996</v>
      </c>
      <c r="T48" s="22">
        <f>S49-S50</f>
        <v>4.0000000000048885E-3</v>
      </c>
    </row>
    <row r="49" spans="1:20" x14ac:dyDescent="0.25">
      <c r="A49" s="29"/>
      <c r="B49" s="32"/>
      <c r="C49" s="35"/>
      <c r="D49" s="26"/>
      <c r="E49" s="1" t="s">
        <v>4</v>
      </c>
      <c r="F49" s="10">
        <f>F48*$C48</f>
        <v>0</v>
      </c>
      <c r="G49" s="11">
        <f>G48*$C48</f>
        <v>0</v>
      </c>
      <c r="H49" s="11">
        <f t="shared" ref="H49" si="148">H48*$C48</f>
        <v>0</v>
      </c>
      <c r="I49" s="11">
        <f t="shared" ref="I49" si="149">I48*$C48</f>
        <v>0</v>
      </c>
      <c r="J49" s="11">
        <f t="shared" ref="J49" si="150">J48*$C48</f>
        <v>0</v>
      </c>
      <c r="K49" s="11">
        <f t="shared" ref="K49" si="151">K48*$C48</f>
        <v>105.884</v>
      </c>
      <c r="L49" s="11">
        <f t="shared" ref="L49" si="152">L48*$C48</f>
        <v>0</v>
      </c>
      <c r="M49" s="11">
        <f t="shared" ref="M49" si="153">M48*$C48</f>
        <v>0</v>
      </c>
      <c r="N49" s="11">
        <f t="shared" ref="N49" si="154">N48*$C48</f>
        <v>0</v>
      </c>
      <c r="O49" s="11">
        <f t="shared" ref="O49" si="155">O48*$C48</f>
        <v>0</v>
      </c>
      <c r="P49" s="11">
        <f t="shared" ref="P49" si="156">P48*$C48</f>
        <v>0</v>
      </c>
      <c r="Q49" s="11">
        <f t="shared" ref="Q49" si="157">Q48*$C48</f>
        <v>0</v>
      </c>
      <c r="R49" s="11">
        <f t="shared" ref="R49" si="158">R48*$C48</f>
        <v>0</v>
      </c>
      <c r="S49" s="10">
        <f t="shared" si="0"/>
        <v>105.884</v>
      </c>
      <c r="T49" s="23"/>
    </row>
    <row r="50" spans="1:20" ht="15.75" thickBot="1" x14ac:dyDescent="0.3">
      <c r="A50" s="30"/>
      <c r="B50" s="33"/>
      <c r="C50" s="36"/>
      <c r="D50" s="27"/>
      <c r="E50" s="3" t="s">
        <v>5</v>
      </c>
      <c r="F50" s="12"/>
      <c r="G50" s="13"/>
      <c r="H50" s="13"/>
      <c r="I50" s="13"/>
      <c r="J50" s="13"/>
      <c r="K50" s="13"/>
      <c r="L50" s="13">
        <v>105.88</v>
      </c>
      <c r="M50" s="13"/>
      <c r="N50" s="13"/>
      <c r="O50" s="13"/>
      <c r="P50" s="13"/>
      <c r="Q50" s="13"/>
      <c r="R50" s="13"/>
      <c r="S50" s="14">
        <f t="shared" si="0"/>
        <v>105.88</v>
      </c>
      <c r="T50" s="24"/>
    </row>
    <row r="51" spans="1:20" x14ac:dyDescent="0.25">
      <c r="A51" s="28" t="s">
        <v>27</v>
      </c>
      <c r="B51" s="31" t="s">
        <v>24</v>
      </c>
      <c r="C51" s="34">
        <f>IF(A51="CADA",IF(B51="Couple",0.25,IF(B51="Personne isolée avec enfant(s)",0.15,0.2)),IF(A51="HU",IF(B51="Couple avec enfant(s)",0.2,IF(B51="Personne isolée avec enfants",0.2,0.15))))+IF(D51="Oui",0.1,0)</f>
        <v>0.25</v>
      </c>
      <c r="D51" s="25" t="s">
        <v>30</v>
      </c>
      <c r="E51" s="2" t="s">
        <v>3</v>
      </c>
      <c r="F51" s="9"/>
      <c r="G51" s="9"/>
      <c r="H51" s="9"/>
      <c r="I51" s="9"/>
      <c r="J51" s="9"/>
      <c r="K51" s="9"/>
      <c r="L51" s="9">
        <v>10195.09</v>
      </c>
      <c r="M51" s="9"/>
      <c r="N51" s="9"/>
      <c r="O51" s="9"/>
      <c r="P51" s="9"/>
      <c r="Q51" s="9"/>
      <c r="R51" s="9"/>
      <c r="S51" s="9">
        <f t="shared" si="0"/>
        <v>10195.09</v>
      </c>
      <c r="T51" s="22">
        <f>S52-S53</f>
        <v>1019.5125</v>
      </c>
    </row>
    <row r="52" spans="1:20" x14ac:dyDescent="0.25">
      <c r="A52" s="29"/>
      <c r="B52" s="32"/>
      <c r="C52" s="35"/>
      <c r="D52" s="26"/>
      <c r="E52" s="1" t="s">
        <v>4</v>
      </c>
      <c r="F52" s="10">
        <f>F51*$C51</f>
        <v>0</v>
      </c>
      <c r="G52" s="11">
        <f>G51*$C51</f>
        <v>0</v>
      </c>
      <c r="H52" s="11">
        <f t="shared" ref="H52" si="159">H51*$C51</f>
        <v>0</v>
      </c>
      <c r="I52" s="11">
        <f t="shared" ref="I52" si="160">I51*$C51</f>
        <v>0</v>
      </c>
      <c r="J52" s="11">
        <f t="shared" ref="J52" si="161">J51*$C51</f>
        <v>0</v>
      </c>
      <c r="K52" s="11">
        <f t="shared" ref="K52" si="162">K51*$C51</f>
        <v>0</v>
      </c>
      <c r="L52" s="11">
        <f t="shared" ref="L52" si="163">L51*$C51</f>
        <v>2548.7725</v>
      </c>
      <c r="M52" s="11">
        <f t="shared" ref="M52" si="164">M51*$C51</f>
        <v>0</v>
      </c>
      <c r="N52" s="11">
        <f t="shared" ref="N52" si="165">N51*$C51</f>
        <v>0</v>
      </c>
      <c r="O52" s="11">
        <f t="shared" ref="O52" si="166">O51*$C51</f>
        <v>0</v>
      </c>
      <c r="P52" s="11">
        <f t="shared" ref="P52" si="167">P51*$C51</f>
        <v>0</v>
      </c>
      <c r="Q52" s="11">
        <f t="shared" ref="Q52" si="168">Q51*$C51</f>
        <v>0</v>
      </c>
      <c r="R52" s="11">
        <f t="shared" ref="R52" si="169">R51*$C51</f>
        <v>0</v>
      </c>
      <c r="S52" s="10">
        <f t="shared" si="0"/>
        <v>2548.7725</v>
      </c>
      <c r="T52" s="23"/>
    </row>
    <row r="53" spans="1:20" ht="15.75" thickBot="1" x14ac:dyDescent="0.3">
      <c r="A53" s="30"/>
      <c r="B53" s="33"/>
      <c r="C53" s="36"/>
      <c r="D53" s="27"/>
      <c r="E53" s="3" t="s">
        <v>5</v>
      </c>
      <c r="F53" s="12"/>
      <c r="G53" s="13"/>
      <c r="H53" s="13"/>
      <c r="I53" s="13"/>
      <c r="J53" s="13"/>
      <c r="K53" s="13"/>
      <c r="L53" s="13">
        <v>1529.26</v>
      </c>
      <c r="M53" s="13"/>
      <c r="N53" s="13"/>
      <c r="O53" s="13"/>
      <c r="P53" s="13"/>
      <c r="Q53" s="13"/>
      <c r="R53" s="13"/>
      <c r="S53" s="14">
        <f t="shared" si="0"/>
        <v>1529.26</v>
      </c>
      <c r="T53" s="24"/>
    </row>
    <row r="54" spans="1:20" x14ac:dyDescent="0.25">
      <c r="A54" s="28" t="s">
        <v>27</v>
      </c>
      <c r="B54" s="31" t="s">
        <v>24</v>
      </c>
      <c r="C54" s="34">
        <f>IF(A54="CADA",IF(B54="Couple",0.25,IF(B54="Personne isolée avec enfant(s)",0.15,0.2)),IF(A54="HU",IF(B54="Couple avec enfant(s)",0.2,IF(B54="Personne isolée avec enfants",0.2,0.15))))+IF(D54="Oui",0.1,0)</f>
        <v>0.15</v>
      </c>
      <c r="D54" s="25" t="s">
        <v>31</v>
      </c>
      <c r="E54" s="2" t="s">
        <v>3</v>
      </c>
      <c r="F54" s="9"/>
      <c r="G54" s="9"/>
      <c r="H54" s="9"/>
      <c r="I54" s="9"/>
      <c r="J54" s="9"/>
      <c r="K54" s="9"/>
      <c r="L54" s="9">
        <v>705.89</v>
      </c>
      <c r="M54" s="9"/>
      <c r="N54" s="9"/>
      <c r="O54" s="9"/>
      <c r="P54" s="9"/>
      <c r="Q54" s="9"/>
      <c r="R54" s="9"/>
      <c r="S54" s="9">
        <f t="shared" ref="S54:S56" si="170">SUM(F54:R54)</f>
        <v>705.89</v>
      </c>
      <c r="T54" s="22">
        <f>S55-S56</f>
        <v>105.8835</v>
      </c>
    </row>
    <row r="55" spans="1:20" x14ac:dyDescent="0.25">
      <c r="A55" s="29"/>
      <c r="B55" s="32"/>
      <c r="C55" s="35"/>
      <c r="D55" s="26"/>
      <c r="E55" s="1" t="s">
        <v>4</v>
      </c>
      <c r="F55" s="10">
        <f>F54*$C54</f>
        <v>0</v>
      </c>
      <c r="G55" s="11">
        <f>G54*$C54</f>
        <v>0</v>
      </c>
      <c r="H55" s="11">
        <f t="shared" ref="H55:R55" si="171">H54*$C54</f>
        <v>0</v>
      </c>
      <c r="I55" s="11">
        <f t="shared" si="171"/>
        <v>0</v>
      </c>
      <c r="J55" s="11">
        <f t="shared" si="171"/>
        <v>0</v>
      </c>
      <c r="K55" s="11">
        <f t="shared" si="171"/>
        <v>0</v>
      </c>
      <c r="L55" s="11">
        <f t="shared" si="171"/>
        <v>105.8835</v>
      </c>
      <c r="M55" s="11">
        <f t="shared" si="171"/>
        <v>0</v>
      </c>
      <c r="N55" s="11">
        <f t="shared" si="171"/>
        <v>0</v>
      </c>
      <c r="O55" s="11">
        <f t="shared" si="171"/>
        <v>0</v>
      </c>
      <c r="P55" s="11">
        <f t="shared" si="171"/>
        <v>0</v>
      </c>
      <c r="Q55" s="11">
        <f t="shared" si="171"/>
        <v>0</v>
      </c>
      <c r="R55" s="11">
        <f t="shared" si="171"/>
        <v>0</v>
      </c>
      <c r="S55" s="10">
        <f t="shared" si="170"/>
        <v>105.8835</v>
      </c>
      <c r="T55" s="23"/>
    </row>
    <row r="56" spans="1:20" ht="15.75" thickBot="1" x14ac:dyDescent="0.3">
      <c r="A56" s="30"/>
      <c r="B56" s="33"/>
      <c r="C56" s="36"/>
      <c r="D56" s="27"/>
      <c r="E56" s="3" t="s">
        <v>5</v>
      </c>
      <c r="F56" s="12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4">
        <f t="shared" si="170"/>
        <v>0</v>
      </c>
      <c r="T56" s="24"/>
    </row>
    <row r="57" spans="1:20" x14ac:dyDescent="0.25">
      <c r="A57" s="28" t="s">
        <v>27</v>
      </c>
      <c r="B57" s="31" t="s">
        <v>24</v>
      </c>
      <c r="C57" s="34">
        <f>IF(A57="CADA",IF(B57="Couple",0.25,IF(B57="Personne isolée avec enfant(s)",0.15,0.2)),IF(A57="HU",IF(B57="Couple avec enfant(s)",0.2,IF(B57="Personne isolée avec enfants",0.2,0.15))))+IF(D57="Oui",0.1,0)</f>
        <v>0.15</v>
      </c>
      <c r="D57" s="25" t="s">
        <v>31</v>
      </c>
      <c r="E57" s="2" t="s">
        <v>3</v>
      </c>
      <c r="F57" s="9"/>
      <c r="G57" s="9"/>
      <c r="H57" s="9"/>
      <c r="I57" s="9"/>
      <c r="J57" s="9"/>
      <c r="K57" s="9"/>
      <c r="L57" s="9">
        <v>705.89</v>
      </c>
      <c r="M57" s="9"/>
      <c r="N57" s="9"/>
      <c r="O57" s="9"/>
      <c r="P57" s="9"/>
      <c r="Q57" s="9"/>
      <c r="R57" s="9"/>
      <c r="S57" s="9">
        <f t="shared" ref="S57:S59" si="172">SUM(F57:R57)</f>
        <v>705.89</v>
      </c>
      <c r="T57" s="22">
        <f>S58-S59</f>
        <v>105.8835</v>
      </c>
    </row>
    <row r="58" spans="1:20" x14ac:dyDescent="0.25">
      <c r="A58" s="29"/>
      <c r="B58" s="32"/>
      <c r="C58" s="35"/>
      <c r="D58" s="26"/>
      <c r="E58" s="1" t="s">
        <v>4</v>
      </c>
      <c r="F58" s="10">
        <f>F57*$C57</f>
        <v>0</v>
      </c>
      <c r="G58" s="11">
        <f>G57*$C57</f>
        <v>0</v>
      </c>
      <c r="H58" s="11">
        <f t="shared" ref="H58:R58" si="173">H57*$C57</f>
        <v>0</v>
      </c>
      <c r="I58" s="11">
        <f t="shared" si="173"/>
        <v>0</v>
      </c>
      <c r="J58" s="11">
        <f t="shared" si="173"/>
        <v>0</v>
      </c>
      <c r="K58" s="11">
        <f t="shared" si="173"/>
        <v>0</v>
      </c>
      <c r="L58" s="11">
        <f t="shared" si="173"/>
        <v>105.8835</v>
      </c>
      <c r="M58" s="11">
        <f t="shared" si="173"/>
        <v>0</v>
      </c>
      <c r="N58" s="11">
        <f t="shared" si="173"/>
        <v>0</v>
      </c>
      <c r="O58" s="11">
        <f t="shared" si="173"/>
        <v>0</v>
      </c>
      <c r="P58" s="11">
        <f t="shared" si="173"/>
        <v>0</v>
      </c>
      <c r="Q58" s="11">
        <f t="shared" si="173"/>
        <v>0</v>
      </c>
      <c r="R58" s="11">
        <f t="shared" si="173"/>
        <v>0</v>
      </c>
      <c r="S58" s="10">
        <f t="shared" si="172"/>
        <v>105.8835</v>
      </c>
      <c r="T58" s="23"/>
    </row>
    <row r="59" spans="1:20" ht="15.75" thickBot="1" x14ac:dyDescent="0.3">
      <c r="A59" s="30"/>
      <c r="B59" s="33"/>
      <c r="C59" s="36"/>
      <c r="D59" s="27"/>
      <c r="E59" s="3" t="s">
        <v>5</v>
      </c>
      <c r="F59" s="12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4">
        <f t="shared" si="172"/>
        <v>0</v>
      </c>
      <c r="T59" s="24"/>
    </row>
  </sheetData>
  <autoFilter ref="A5:V5"/>
  <mergeCells count="90">
    <mergeCell ref="A57:A59"/>
    <mergeCell ref="A54:A56"/>
    <mergeCell ref="A51:A53"/>
    <mergeCell ref="A48:A50"/>
    <mergeCell ref="A45:A47"/>
    <mergeCell ref="A42:A44"/>
    <mergeCell ref="A39:A41"/>
    <mergeCell ref="A36:A38"/>
    <mergeCell ref="A15:A17"/>
    <mergeCell ref="A30:A32"/>
    <mergeCell ref="B30:B32"/>
    <mergeCell ref="C30:C32"/>
    <mergeCell ref="T30:T32"/>
    <mergeCell ref="T15:T17"/>
    <mergeCell ref="A6:A8"/>
    <mergeCell ref="B6:B8"/>
    <mergeCell ref="C6:C8"/>
    <mergeCell ref="T6:T8"/>
    <mergeCell ref="T9:T11"/>
    <mergeCell ref="T12:T14"/>
    <mergeCell ref="A9:A11"/>
    <mergeCell ref="A12:A14"/>
    <mergeCell ref="B9:B11"/>
    <mergeCell ref="C9:C11"/>
    <mergeCell ref="A33:A35"/>
    <mergeCell ref="B33:B35"/>
    <mergeCell ref="C33:C35"/>
    <mergeCell ref="T33:T35"/>
    <mergeCell ref="A18:A20"/>
    <mergeCell ref="B18:B20"/>
    <mergeCell ref="C18:C20"/>
    <mergeCell ref="T18:T20"/>
    <mergeCell ref="A21:A23"/>
    <mergeCell ref="A24:A26"/>
    <mergeCell ref="B24:B26"/>
    <mergeCell ref="C24:C26"/>
    <mergeCell ref="T24:T26"/>
    <mergeCell ref="A27:A29"/>
    <mergeCell ref="B27:B29"/>
    <mergeCell ref="C27:C29"/>
    <mergeCell ref="T27:T29"/>
    <mergeCell ref="T36:T38"/>
    <mergeCell ref="B21:B23"/>
    <mergeCell ref="C21:C23"/>
    <mergeCell ref="T21:T23"/>
    <mergeCell ref="T39:T41"/>
    <mergeCell ref="B12:B14"/>
    <mergeCell ref="C12:C14"/>
    <mergeCell ref="B15:B17"/>
    <mergeCell ref="C15:C17"/>
    <mergeCell ref="T42:T44"/>
    <mergeCell ref="B45:B47"/>
    <mergeCell ref="C45:C47"/>
    <mergeCell ref="T45:T47"/>
    <mergeCell ref="B42:B44"/>
    <mergeCell ref="C42:C44"/>
    <mergeCell ref="T48:T50"/>
    <mergeCell ref="B51:B53"/>
    <mergeCell ref="C51:C53"/>
    <mergeCell ref="T51:T53"/>
    <mergeCell ref="B48:B50"/>
    <mergeCell ref="C48:C50"/>
    <mergeCell ref="D48:D50"/>
    <mergeCell ref="D51:D53"/>
    <mergeCell ref="D33:D35"/>
    <mergeCell ref="D36:D38"/>
    <mergeCell ref="D39:D41"/>
    <mergeCell ref="D42:D44"/>
    <mergeCell ref="D45:D47"/>
    <mergeCell ref="B54:B56"/>
    <mergeCell ref="C54:C56"/>
    <mergeCell ref="B39:B41"/>
    <mergeCell ref="C39:C41"/>
    <mergeCell ref="B36:B38"/>
    <mergeCell ref="C36:C38"/>
    <mergeCell ref="D6:D8"/>
    <mergeCell ref="D9:D11"/>
    <mergeCell ref="D12:D14"/>
    <mergeCell ref="D15:D17"/>
    <mergeCell ref="D18:D20"/>
    <mergeCell ref="D21:D23"/>
    <mergeCell ref="D24:D26"/>
    <mergeCell ref="D27:D29"/>
    <mergeCell ref="D30:D32"/>
    <mergeCell ref="T57:T59"/>
    <mergeCell ref="D54:D56"/>
    <mergeCell ref="B57:B59"/>
    <mergeCell ref="C57:C59"/>
    <mergeCell ref="D57:D59"/>
    <mergeCell ref="T54:T56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Feuil2!$D$4:$D$5</xm:f>
          </x14:formula1>
          <xm:sqref>D5:D59</xm:sqref>
        </x14:dataValidation>
        <x14:dataValidation type="list" allowBlank="1" showInputMessage="1" showErrorMessage="1">
          <x14:formula1>
            <xm:f>Feuil2!$B$4:$B$8</xm:f>
          </x14:formula1>
          <xm:sqref>B6:B59 C60:C73 D74:D1093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workbookViewId="0">
      <selection activeCell="D4" sqref="D4:D5"/>
    </sheetView>
  </sheetViews>
  <sheetFormatPr baseColWidth="10" defaultRowHeight="15" x14ac:dyDescent="0.25"/>
  <cols>
    <col min="2" max="2" width="22.42578125" customWidth="1"/>
    <col min="4" max="4" width="11.5703125" customWidth="1"/>
  </cols>
  <sheetData>
    <row r="3" spans="2:4" x14ac:dyDescent="0.25">
      <c r="B3" t="s">
        <v>21</v>
      </c>
      <c r="D3" t="s">
        <v>32</v>
      </c>
    </row>
    <row r="4" spans="2:4" x14ac:dyDescent="0.25">
      <c r="B4" t="s">
        <v>22</v>
      </c>
      <c r="D4" t="s">
        <v>30</v>
      </c>
    </row>
    <row r="5" spans="2:4" x14ac:dyDescent="0.25">
      <c r="B5" t="s">
        <v>23</v>
      </c>
      <c r="D5" t="s">
        <v>31</v>
      </c>
    </row>
    <row r="6" spans="2:4" x14ac:dyDescent="0.25">
      <c r="B6" t="s">
        <v>24</v>
      </c>
    </row>
    <row r="7" spans="2:4" x14ac:dyDescent="0.25">
      <c r="B7" t="s">
        <v>25</v>
      </c>
    </row>
    <row r="8" spans="2:4" x14ac:dyDescent="0.25">
      <c r="B8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Inc.</dc:creator>
  <cp:lastModifiedBy>HP Inc.</cp:lastModifiedBy>
  <dcterms:created xsi:type="dcterms:W3CDTF">2023-04-19T09:18:27Z</dcterms:created>
  <dcterms:modified xsi:type="dcterms:W3CDTF">2023-07-05T09:53:07Z</dcterms:modified>
</cp:coreProperties>
</file>