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330" windowWidth="15510" windowHeight="11670"/>
  </bookViews>
  <sheets>
    <sheet name="Feuil1" sheetId="1" r:id="rId1"/>
  </sheets>
  <definedNames>
    <definedName name="manuel">Feuil1!$M$28</definedName>
  </definedNames>
  <calcPr calcId="125725"/>
</workbook>
</file>

<file path=xl/calcChain.xml><?xml version="1.0" encoding="utf-8"?>
<calcChain xmlns="http://schemas.openxmlformats.org/spreadsheetml/2006/main">
  <c r="L35" i="1"/>
  <c r="L18"/>
  <c r="H21"/>
  <c r="I18"/>
  <c r="I31"/>
  <c r="E2"/>
  <c r="I25"/>
  <c r="C2"/>
  <c r="D2"/>
  <c r="C3"/>
  <c r="E3"/>
  <c r="D3"/>
  <c r="C4"/>
  <c r="E4"/>
  <c r="D4"/>
  <c r="C5"/>
  <c r="E5"/>
  <c r="D5"/>
  <c r="C6"/>
  <c r="E6"/>
  <c r="D6"/>
  <c r="C7"/>
  <c r="E7"/>
  <c r="D7"/>
  <c r="C8"/>
  <c r="E8"/>
  <c r="D8"/>
  <c r="C9"/>
  <c r="E9"/>
  <c r="D9"/>
  <c r="C10"/>
  <c r="E10"/>
  <c r="D10"/>
  <c r="C11"/>
  <c r="E11"/>
  <c r="D11"/>
  <c r="C12"/>
  <c r="E12"/>
  <c r="D12"/>
  <c r="C13"/>
  <c r="E13"/>
  <c r="D13"/>
  <c r="C14"/>
  <c r="E14"/>
  <c r="D14"/>
  <c r="C15"/>
  <c r="E15"/>
  <c r="D15"/>
  <c r="C16"/>
  <c r="E16"/>
  <c r="D16"/>
  <c r="C17"/>
  <c r="E17"/>
  <c r="D17"/>
  <c r="C18"/>
  <c r="E18"/>
  <c r="D18"/>
  <c r="C19"/>
  <c r="E19"/>
  <c r="D19"/>
  <c r="C20"/>
  <c r="E20"/>
  <c r="D20"/>
  <c r="C21"/>
  <c r="E21"/>
  <c r="D21"/>
  <c r="C22"/>
  <c r="E22"/>
  <c r="D22"/>
  <c r="C23"/>
  <c r="E23"/>
  <c r="D23"/>
  <c r="C24"/>
  <c r="E24"/>
  <c r="D24"/>
  <c r="C25"/>
  <c r="E25"/>
  <c r="D25"/>
  <c r="C26"/>
  <c r="E26"/>
  <c r="D26"/>
  <c r="C27"/>
  <c r="E27"/>
  <c r="D27"/>
  <c r="C28"/>
  <c r="E28"/>
  <c r="D28"/>
  <c r="C29"/>
  <c r="E29"/>
  <c r="D29"/>
  <c r="C30"/>
  <c r="E30"/>
  <c r="D30"/>
  <c r="C31"/>
  <c r="E31"/>
  <c r="D31"/>
  <c r="C32"/>
  <c r="E32"/>
  <c r="D32"/>
  <c r="C33"/>
  <c r="E33"/>
  <c r="D33"/>
  <c r="C34"/>
  <c r="E34"/>
  <c r="D34"/>
  <c r="C35"/>
  <c r="E35"/>
  <c r="D35"/>
  <c r="C36"/>
  <c r="E36"/>
  <c r="D36"/>
  <c r="C37"/>
  <c r="E37"/>
  <c r="D37"/>
  <c r="C38"/>
  <c r="E38"/>
  <c r="D38"/>
  <c r="C39"/>
  <c r="E39"/>
  <c r="D39"/>
  <c r="C40"/>
  <c r="E40"/>
  <c r="D40"/>
  <c r="C41"/>
  <c r="E41"/>
  <c r="D41"/>
  <c r="C42"/>
  <c r="E42"/>
  <c r="D42"/>
  <c r="C43"/>
  <c r="E43"/>
  <c r="D43"/>
  <c r="C44"/>
  <c r="E44"/>
  <c r="D44"/>
  <c r="C45"/>
  <c r="E45"/>
  <c r="D45"/>
  <c r="C46"/>
  <c r="E46"/>
  <c r="D46"/>
  <c r="C47"/>
  <c r="E47"/>
  <c r="D47"/>
  <c r="C48"/>
  <c r="E48"/>
  <c r="D48"/>
  <c r="C49"/>
  <c r="E49"/>
  <c r="D49"/>
  <c r="C50"/>
  <c r="E50"/>
  <c r="D50"/>
  <c r="C51"/>
  <c r="E51"/>
  <c r="D51"/>
  <c r="C52"/>
  <c r="E52"/>
  <c r="D52"/>
  <c r="C53"/>
  <c r="E53"/>
  <c r="D53"/>
  <c r="C54"/>
  <c r="E54"/>
  <c r="D54"/>
  <c r="C55"/>
  <c r="E55"/>
  <c r="D55"/>
  <c r="C56"/>
  <c r="E56"/>
  <c r="D56"/>
  <c r="C57"/>
  <c r="E57"/>
  <c r="D57"/>
  <c r="C58"/>
  <c r="E58"/>
  <c r="D58"/>
  <c r="C59"/>
  <c r="E59"/>
  <c r="D59"/>
  <c r="C60"/>
  <c r="E60"/>
  <c r="D60"/>
  <c r="C61"/>
  <c r="E61"/>
  <c r="D61"/>
  <c r="C62"/>
  <c r="E62"/>
  <c r="D62"/>
  <c r="C63"/>
  <c r="E63"/>
  <c r="D63"/>
  <c r="C64"/>
  <c r="E64"/>
  <c r="D64"/>
  <c r="C65"/>
  <c r="E65"/>
  <c r="D65"/>
  <c r="C66"/>
  <c r="E66"/>
  <c r="D66"/>
  <c r="C67"/>
  <c r="E67"/>
  <c r="D67"/>
  <c r="C68"/>
  <c r="E68"/>
  <c r="D68"/>
  <c r="C69"/>
  <c r="E69"/>
  <c r="D69"/>
  <c r="C70"/>
  <c r="E70"/>
  <c r="D70"/>
  <c r="C71"/>
  <c r="E71"/>
  <c r="D71"/>
  <c r="C72"/>
  <c r="E72"/>
  <c r="D72"/>
  <c r="C73"/>
  <c r="E73"/>
  <c r="D73"/>
  <c r="C74"/>
  <c r="E74"/>
  <c r="D74"/>
  <c r="C75"/>
  <c r="E75"/>
  <c r="D75"/>
  <c r="C76"/>
  <c r="E76"/>
  <c r="D76"/>
  <c r="C77"/>
  <c r="E77"/>
  <c r="D77"/>
  <c r="C78"/>
  <c r="E78"/>
  <c r="D78"/>
  <c r="C79"/>
  <c r="E79"/>
  <c r="D79"/>
  <c r="C80"/>
  <c r="E80"/>
  <c r="D80"/>
  <c r="C81"/>
  <c r="E81"/>
  <c r="D81"/>
  <c r="C82"/>
  <c r="E82"/>
  <c r="D82"/>
  <c r="C83"/>
  <c r="E83"/>
  <c r="D83"/>
  <c r="C84"/>
  <c r="E84"/>
  <c r="D84"/>
  <c r="C85"/>
  <c r="E85"/>
  <c r="D85"/>
  <c r="C86"/>
  <c r="E86"/>
  <c r="D86"/>
  <c r="C87"/>
  <c r="E87"/>
  <c r="D87"/>
  <c r="C88"/>
  <c r="E88"/>
  <c r="D88"/>
  <c r="C89"/>
  <c r="E89"/>
  <c r="D89"/>
  <c r="C90"/>
  <c r="E90"/>
  <c r="D90"/>
  <c r="C91"/>
  <c r="E91"/>
  <c r="D91"/>
  <c r="C92"/>
  <c r="E92"/>
  <c r="D92"/>
  <c r="C93"/>
  <c r="E93"/>
  <c r="D93"/>
  <c r="C94"/>
  <c r="E94"/>
  <c r="D94"/>
  <c r="C95"/>
  <c r="E95"/>
  <c r="D95"/>
  <c r="C96"/>
  <c r="E96"/>
  <c r="D96"/>
  <c r="C97"/>
  <c r="E97"/>
  <c r="D97"/>
  <c r="C98"/>
  <c r="E98"/>
  <c r="D98"/>
  <c r="C99"/>
  <c r="E99"/>
  <c r="D99"/>
  <c r="C100"/>
  <c r="E100"/>
  <c r="D100"/>
  <c r="C101"/>
  <c r="E101"/>
  <c r="D101"/>
  <c r="C102"/>
  <c r="E102"/>
  <c r="D102"/>
  <c r="C103"/>
  <c r="E103"/>
  <c r="D103"/>
  <c r="C104"/>
  <c r="E104"/>
  <c r="D104"/>
  <c r="C105"/>
  <c r="E105"/>
  <c r="D105"/>
  <c r="C106"/>
  <c r="E106"/>
  <c r="D106"/>
  <c r="C107"/>
  <c r="E107"/>
  <c r="D107"/>
  <c r="C108"/>
  <c r="E108"/>
  <c r="D108"/>
  <c r="C109"/>
  <c r="E109"/>
  <c r="D109"/>
  <c r="C110"/>
  <c r="E110"/>
  <c r="D110"/>
  <c r="C111"/>
  <c r="E111"/>
  <c r="D111"/>
  <c r="C112"/>
  <c r="E112"/>
  <c r="D112"/>
  <c r="C113"/>
  <c r="E113"/>
  <c r="D113"/>
  <c r="C114"/>
  <c r="E114"/>
  <c r="D114"/>
  <c r="C115"/>
  <c r="E115"/>
  <c r="D115"/>
  <c r="C116"/>
  <c r="E116"/>
  <c r="D116"/>
  <c r="C117"/>
  <c r="E117"/>
  <c r="D117"/>
  <c r="C118"/>
  <c r="E118"/>
  <c r="D118"/>
  <c r="C119"/>
  <c r="E119"/>
  <c r="D119"/>
  <c r="C120"/>
  <c r="E120"/>
  <c r="D120"/>
  <c r="C121"/>
  <c r="E121"/>
  <c r="D121"/>
  <c r="C122"/>
  <c r="E122"/>
  <c r="D122"/>
  <c r="C123"/>
  <c r="E123"/>
  <c r="D123"/>
  <c r="C124"/>
  <c r="E124"/>
  <c r="D124"/>
  <c r="C125"/>
  <c r="E125"/>
  <c r="D125"/>
  <c r="C126"/>
  <c r="E126"/>
  <c r="D126"/>
  <c r="C127"/>
  <c r="E127"/>
  <c r="D127"/>
  <c r="C128"/>
  <c r="E128"/>
  <c r="D128"/>
  <c r="C129"/>
  <c r="E129"/>
  <c r="D129"/>
  <c r="C130"/>
  <c r="E130"/>
  <c r="D130"/>
  <c r="C131"/>
  <c r="E131"/>
  <c r="D131"/>
  <c r="C132"/>
  <c r="E132"/>
  <c r="D132"/>
  <c r="C133"/>
  <c r="E133"/>
  <c r="D133"/>
  <c r="C134"/>
  <c r="E134"/>
  <c r="D134"/>
  <c r="C135"/>
  <c r="E135"/>
  <c r="D135"/>
  <c r="C136"/>
  <c r="E136"/>
  <c r="D136"/>
  <c r="C137"/>
  <c r="E137"/>
  <c r="D137"/>
  <c r="C138"/>
  <c r="E138"/>
  <c r="D138"/>
  <c r="C139"/>
  <c r="E139"/>
  <c r="D139"/>
  <c r="C140"/>
  <c r="E140"/>
  <c r="D140"/>
  <c r="C141"/>
  <c r="E141"/>
  <c r="D141"/>
  <c r="C142"/>
  <c r="E142"/>
  <c r="D142"/>
  <c r="C143"/>
  <c r="E143"/>
  <c r="D143"/>
  <c r="C144"/>
  <c r="E144"/>
  <c r="D144"/>
  <c r="C145"/>
  <c r="E145"/>
  <c r="D145"/>
  <c r="C146"/>
  <c r="E146"/>
  <c r="D146"/>
  <c r="C147"/>
  <c r="E147"/>
  <c r="D147"/>
  <c r="C148"/>
  <c r="E148"/>
  <c r="D148"/>
  <c r="C149"/>
  <c r="E149"/>
  <c r="D149"/>
  <c r="C150"/>
  <c r="E150"/>
  <c r="D150"/>
  <c r="C151"/>
  <c r="E151"/>
  <c r="D151"/>
  <c r="C152"/>
  <c r="E152"/>
  <c r="D152"/>
  <c r="C153"/>
  <c r="E153"/>
  <c r="D153"/>
  <c r="C154"/>
  <c r="E154"/>
  <c r="D154"/>
  <c r="C155"/>
  <c r="E155"/>
  <c r="D155"/>
  <c r="C156"/>
  <c r="E156"/>
  <c r="D156"/>
  <c r="C157"/>
  <c r="E157"/>
  <c r="D157"/>
  <c r="C158"/>
  <c r="E158"/>
  <c r="D158"/>
  <c r="C159"/>
  <c r="E159"/>
  <c r="D159"/>
  <c r="C160"/>
  <c r="E160"/>
  <c r="D160"/>
  <c r="C161"/>
  <c r="E161"/>
  <c r="D161"/>
  <c r="C162"/>
  <c r="E162"/>
  <c r="D162"/>
  <c r="C163"/>
  <c r="E163"/>
  <c r="D163"/>
  <c r="C164"/>
  <c r="E164"/>
  <c r="D164"/>
  <c r="C165"/>
  <c r="E165"/>
  <c r="D165"/>
  <c r="C166"/>
  <c r="E166"/>
  <c r="D166"/>
  <c r="C167"/>
  <c r="E167"/>
  <c r="D167"/>
  <c r="C168"/>
  <c r="E168"/>
  <c r="D168"/>
  <c r="C169"/>
  <c r="E169"/>
  <c r="D169"/>
  <c r="C170"/>
  <c r="E170"/>
  <c r="D170"/>
  <c r="C171"/>
  <c r="E171"/>
  <c r="D171"/>
  <c r="C172"/>
  <c r="E172"/>
  <c r="D172"/>
  <c r="C173"/>
  <c r="E173"/>
  <c r="D173"/>
  <c r="C174"/>
  <c r="E174"/>
  <c r="D174"/>
  <c r="C175"/>
  <c r="E175"/>
  <c r="D175"/>
  <c r="C176"/>
  <c r="E176"/>
  <c r="D176"/>
  <c r="C177"/>
  <c r="E177"/>
  <c r="D177"/>
  <c r="C178"/>
  <c r="E178"/>
  <c r="D178"/>
  <c r="C179"/>
  <c r="E179"/>
  <c r="D179"/>
  <c r="C180"/>
  <c r="E180"/>
  <c r="D180"/>
  <c r="C181"/>
  <c r="E181"/>
  <c r="D181"/>
  <c r="C182"/>
  <c r="E182"/>
  <c r="D182"/>
  <c r="C183"/>
  <c r="E183"/>
  <c r="D183"/>
  <c r="C184"/>
  <c r="E184"/>
  <c r="D184"/>
  <c r="C185"/>
  <c r="E185"/>
  <c r="D185"/>
  <c r="C186"/>
  <c r="E186"/>
  <c r="D186"/>
  <c r="C187"/>
  <c r="E187"/>
  <c r="D187"/>
  <c r="C188"/>
  <c r="E188"/>
  <c r="D188"/>
  <c r="C189"/>
  <c r="E189"/>
  <c r="D189"/>
  <c r="C190"/>
  <c r="E190"/>
  <c r="D190"/>
  <c r="C191"/>
  <c r="E191"/>
  <c r="D191"/>
  <c r="C192"/>
  <c r="E192"/>
  <c r="D192"/>
  <c r="C193"/>
  <c r="E193"/>
  <c r="D193"/>
  <c r="C194"/>
  <c r="E194"/>
  <c r="D194"/>
  <c r="C195"/>
  <c r="E195"/>
  <c r="D195"/>
  <c r="C196"/>
  <c r="E196"/>
  <c r="D196"/>
  <c r="C197"/>
  <c r="E197"/>
  <c r="D197"/>
  <c r="C198"/>
  <c r="E198"/>
  <c r="D198"/>
  <c r="C199"/>
  <c r="E199"/>
  <c r="D199"/>
  <c r="C200"/>
  <c r="E200"/>
  <c r="D200"/>
  <c r="C201"/>
  <c r="E201"/>
  <c r="D201"/>
  <c r="C202"/>
  <c r="E202"/>
  <c r="D202"/>
  <c r="C203"/>
  <c r="E203"/>
  <c r="D203"/>
  <c r="C204"/>
  <c r="E204"/>
  <c r="D204"/>
  <c r="C205"/>
  <c r="E205"/>
  <c r="D205"/>
  <c r="C206"/>
  <c r="E206"/>
  <c r="D206"/>
  <c r="C207"/>
  <c r="E207"/>
  <c r="D207"/>
  <c r="C208"/>
  <c r="E208"/>
  <c r="D208"/>
  <c r="C209"/>
  <c r="E209"/>
  <c r="D209"/>
  <c r="C210"/>
  <c r="E210"/>
  <c r="D210"/>
  <c r="C211"/>
  <c r="E211"/>
  <c r="D211"/>
  <c r="C212"/>
  <c r="E212"/>
  <c r="D212"/>
  <c r="C213"/>
  <c r="E213"/>
  <c r="D213"/>
  <c r="C214"/>
  <c r="E214"/>
  <c r="D214"/>
  <c r="C215"/>
  <c r="E215"/>
  <c r="D215"/>
  <c r="C216"/>
  <c r="E216"/>
  <c r="D216"/>
  <c r="C217"/>
  <c r="E217"/>
  <c r="D217"/>
  <c r="C218"/>
  <c r="E218"/>
  <c r="D218"/>
  <c r="C219"/>
  <c r="E219"/>
  <c r="D219"/>
  <c r="C220"/>
  <c r="E220"/>
  <c r="D220"/>
  <c r="C221"/>
  <c r="E221"/>
  <c r="D221"/>
  <c r="C222"/>
  <c r="E222"/>
  <c r="D222"/>
  <c r="C223"/>
  <c r="E223"/>
  <c r="D223"/>
  <c r="C224"/>
  <c r="E224"/>
  <c r="D224"/>
  <c r="C225"/>
  <c r="E225"/>
  <c r="D225"/>
  <c r="C226"/>
  <c r="E226"/>
  <c r="D226"/>
  <c r="C227"/>
  <c r="E227"/>
  <c r="D227"/>
  <c r="C228"/>
  <c r="E228"/>
  <c r="D228"/>
  <c r="C229"/>
  <c r="E229"/>
  <c r="D229"/>
  <c r="C230"/>
  <c r="E230"/>
  <c r="D230"/>
  <c r="C231"/>
  <c r="E231"/>
  <c r="D231"/>
  <c r="C232"/>
  <c r="E232"/>
  <c r="D232"/>
  <c r="C233"/>
  <c r="E233"/>
  <c r="D233"/>
  <c r="C234"/>
  <c r="E234"/>
  <c r="D234"/>
  <c r="C235"/>
  <c r="E235"/>
  <c r="D235"/>
  <c r="C236"/>
  <c r="E236"/>
  <c r="D236"/>
  <c r="C237"/>
  <c r="E237"/>
  <c r="D237"/>
  <c r="C238"/>
  <c r="E238"/>
  <c r="D238"/>
  <c r="C239"/>
  <c r="E239"/>
  <c r="D239"/>
  <c r="C240"/>
  <c r="E240"/>
  <c r="D240"/>
  <c r="C241"/>
  <c r="E241"/>
  <c r="D241"/>
  <c r="C242"/>
  <c r="E242"/>
  <c r="D242"/>
  <c r="C243"/>
  <c r="E243"/>
  <c r="D243"/>
  <c r="C244"/>
  <c r="E244"/>
  <c r="D244"/>
  <c r="C245"/>
  <c r="E245"/>
  <c r="D245"/>
  <c r="C246"/>
  <c r="E246"/>
  <c r="D246"/>
  <c r="C247"/>
  <c r="E247"/>
  <c r="D247"/>
  <c r="C248"/>
  <c r="E248"/>
  <c r="D248"/>
  <c r="C249"/>
  <c r="E249"/>
  <c r="D249"/>
  <c r="C250"/>
  <c r="E250"/>
  <c r="D250"/>
  <c r="C251"/>
  <c r="E251"/>
  <c r="D251"/>
  <c r="C252"/>
  <c r="E252"/>
  <c r="D252"/>
  <c r="C253"/>
  <c r="E253"/>
  <c r="D253"/>
  <c r="C254"/>
  <c r="E254"/>
  <c r="D254"/>
  <c r="C255"/>
  <c r="E255"/>
  <c r="D255"/>
  <c r="C256"/>
  <c r="E256"/>
  <c r="D256"/>
  <c r="C257"/>
  <c r="E257"/>
  <c r="D257"/>
  <c r="C258"/>
  <c r="E258"/>
  <c r="D258"/>
  <c r="C259"/>
  <c r="E259"/>
  <c r="D259"/>
  <c r="C260"/>
  <c r="E260"/>
  <c r="D260"/>
  <c r="C261"/>
  <c r="E261"/>
  <c r="D261"/>
  <c r="C262"/>
  <c r="E262"/>
  <c r="D262"/>
  <c r="C263"/>
  <c r="E263"/>
  <c r="D263"/>
  <c r="C264"/>
  <c r="E264"/>
  <c r="D264"/>
  <c r="C265"/>
  <c r="E265"/>
  <c r="D265"/>
  <c r="C266"/>
  <c r="E266"/>
  <c r="D266"/>
  <c r="C267"/>
  <c r="E267"/>
  <c r="D267"/>
  <c r="C268"/>
  <c r="E268"/>
  <c r="D268"/>
  <c r="C269"/>
  <c r="E269"/>
  <c r="D269"/>
  <c r="C270"/>
  <c r="E270"/>
  <c r="D270"/>
  <c r="C271"/>
  <c r="E271"/>
  <c r="D271"/>
  <c r="C272"/>
  <c r="E272"/>
  <c r="D272"/>
  <c r="C273"/>
  <c r="E273"/>
  <c r="D273"/>
  <c r="C274"/>
  <c r="E274"/>
  <c r="D274"/>
  <c r="C275"/>
  <c r="E275"/>
  <c r="D275"/>
  <c r="C276"/>
  <c r="E276"/>
  <c r="D276"/>
  <c r="C277"/>
  <c r="E277"/>
  <c r="D277"/>
  <c r="C278"/>
  <c r="E278"/>
  <c r="D278"/>
  <c r="C279"/>
  <c r="E279"/>
  <c r="D279"/>
  <c r="C280"/>
  <c r="E280"/>
  <c r="D280"/>
  <c r="C281"/>
  <c r="E281"/>
  <c r="D281"/>
  <c r="C282"/>
  <c r="E282"/>
  <c r="D282"/>
  <c r="C283"/>
  <c r="E283"/>
  <c r="D283"/>
  <c r="C284"/>
  <c r="E284"/>
  <c r="D284"/>
  <c r="C285"/>
  <c r="E285"/>
  <c r="D285"/>
  <c r="C286"/>
  <c r="E286"/>
  <c r="D286"/>
  <c r="C287"/>
  <c r="E287"/>
  <c r="D287"/>
  <c r="C288"/>
  <c r="E288"/>
  <c r="D288"/>
  <c r="C289"/>
  <c r="E289"/>
  <c r="D289"/>
  <c r="C290"/>
  <c r="E290"/>
  <c r="D290"/>
  <c r="C291"/>
  <c r="E291"/>
  <c r="D291"/>
  <c r="C292"/>
  <c r="E292"/>
  <c r="D292"/>
  <c r="C293"/>
  <c r="E293"/>
  <c r="D293"/>
  <c r="C294"/>
  <c r="E294"/>
  <c r="D294"/>
  <c r="C295"/>
  <c r="E295"/>
  <c r="D295"/>
  <c r="C296"/>
  <c r="E296"/>
  <c r="D296"/>
  <c r="C297"/>
  <c r="E297"/>
  <c r="D297"/>
  <c r="C298"/>
  <c r="E298"/>
  <c r="D298"/>
  <c r="C299"/>
  <c r="E299"/>
  <c r="D299"/>
  <c r="C300"/>
  <c r="E300"/>
  <c r="D300"/>
  <c r="C301"/>
  <c r="E301"/>
  <c r="D301"/>
  <c r="C302"/>
  <c r="E302"/>
  <c r="F302"/>
  <c r="D30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F301"/>
  <c r="F300"/>
  <c r="F299"/>
  <c r="F298"/>
  <c r="F297"/>
  <c r="F296"/>
  <c r="F295"/>
  <c r="F294"/>
  <c r="F293"/>
  <c r="F292"/>
  <c r="F291"/>
  <c r="F290"/>
  <c r="F289"/>
  <c r="F288"/>
  <c r="F287"/>
  <c r="F286"/>
  <c r="F285"/>
  <c r="F284"/>
  <c r="F283"/>
  <c r="F282"/>
  <c r="F281"/>
  <c r="F280"/>
  <c r="F279"/>
  <c r="F278"/>
  <c r="F277"/>
  <c r="F276"/>
  <c r="F275"/>
  <c r="F274"/>
  <c r="F273"/>
  <c r="F272"/>
  <c r="F271"/>
  <c r="F270"/>
  <c r="F269"/>
  <c r="F268"/>
  <c r="F267"/>
  <c r="F266"/>
  <c r="F265"/>
  <c r="F264"/>
  <c r="F263"/>
  <c r="F262"/>
  <c r="F261"/>
  <c r="F260"/>
  <c r="F259"/>
  <c r="F258"/>
  <c r="F257"/>
  <c r="F256"/>
  <c r="F255"/>
  <c r="F254"/>
  <c r="F253"/>
  <c r="F252"/>
  <c r="F251"/>
  <c r="F250"/>
  <c r="F249"/>
  <c r="F248"/>
  <c r="F247"/>
  <c r="F246"/>
  <c r="F245"/>
  <c r="F244"/>
  <c r="F243"/>
  <c r="F242"/>
  <c r="F241"/>
  <c r="F240"/>
  <c r="F239"/>
  <c r="F238"/>
  <c r="F237"/>
  <c r="F236"/>
  <c r="F235"/>
  <c r="F234"/>
  <c r="F233"/>
  <c r="F232"/>
  <c r="F231"/>
  <c r="F230"/>
  <c r="F229"/>
  <c r="F228"/>
  <c r="F227"/>
  <c r="F226"/>
  <c r="F225"/>
  <c r="F224"/>
  <c r="F223"/>
  <c r="F222"/>
  <c r="F221"/>
  <c r="F220"/>
  <c r="F219"/>
  <c r="F218"/>
  <c r="F217"/>
  <c r="F216"/>
  <c r="F215"/>
  <c r="F214"/>
  <c r="F213"/>
  <c r="F212"/>
  <c r="F211"/>
  <c r="F210"/>
  <c r="F209"/>
  <c r="F208"/>
  <c r="F207"/>
  <c r="F206"/>
  <c r="F205"/>
  <c r="F204"/>
  <c r="F203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G19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G17"/>
  <c r="F22"/>
  <c r="F21"/>
  <c r="F20"/>
  <c r="F19"/>
  <c r="F18"/>
  <c r="G18"/>
  <c r="F17"/>
  <c r="F16"/>
  <c r="F15"/>
  <c r="F14"/>
  <c r="F13"/>
  <c r="G15"/>
  <c r="F12"/>
  <c r="F11"/>
  <c r="F10"/>
  <c r="F9"/>
  <c r="F8"/>
  <c r="F7"/>
  <c r="F6"/>
  <c r="F5"/>
  <c r="F4"/>
  <c r="F3"/>
  <c r="G14"/>
  <c r="M18"/>
  <c r="F2"/>
  <c r="K23"/>
  <c r="G16"/>
  <c r="I23"/>
  <c r="L32"/>
  <c r="L23"/>
  <c r="M23"/>
  <c r="K20" a="1"/>
  <c r="N20"/>
  <c r="M20"/>
  <c r="L20"/>
  <c r="K20"/>
  <c r="I21"/>
</calcChain>
</file>

<file path=xl/sharedStrings.xml><?xml version="1.0" encoding="utf-8"?>
<sst xmlns="http://schemas.openxmlformats.org/spreadsheetml/2006/main" count="24" uniqueCount="23">
  <si>
    <t>t en s</t>
  </si>
  <si>
    <t xml:space="preserve">V en m/s </t>
  </si>
  <si>
    <r>
      <t>D</t>
    </r>
    <r>
      <rPr>
        <sz val="8"/>
        <rFont val="Arial"/>
        <family val="2"/>
      </rPr>
      <t>V en m/s</t>
    </r>
  </si>
  <si>
    <t>X en m</t>
  </si>
  <si>
    <t>Animation automatique</t>
  </si>
  <si>
    <t>Animation manuel</t>
  </si>
  <si>
    <t>Hauteur initiale     en m</t>
  </si>
  <si>
    <t>Vitesse initiale   Vo en m/s</t>
  </si>
  <si>
    <r>
      <t>D</t>
    </r>
    <r>
      <rPr>
        <b/>
        <sz val="10"/>
        <rFont val="Arial"/>
        <family val="2"/>
      </rPr>
      <t xml:space="preserve"> t en s</t>
    </r>
  </si>
  <si>
    <t>k/m en s-2</t>
  </si>
  <si>
    <t>Coefficient d'amortissement</t>
  </si>
  <si>
    <t>X en m positif</t>
  </si>
  <si>
    <t>X Donné:</t>
  </si>
  <si>
    <t>Y Donné:</t>
  </si>
  <si>
    <t>&lt;==Ici</t>
  </si>
  <si>
    <t>Vitesse Rebond</t>
  </si>
  <si>
    <t>T= V / angle</t>
  </si>
  <si>
    <r>
      <t xml:space="preserve">V * Sin </t>
    </r>
    <r>
      <rPr>
        <b/>
        <sz val="10"/>
        <color indexed="8"/>
        <rFont val="Arial"/>
        <family val="2"/>
      </rPr>
      <t>a</t>
    </r>
  </si>
  <si>
    <t>Portée</t>
  </si>
  <si>
    <t>&lt;= Elle Atterri Ici</t>
  </si>
  <si>
    <t>Angle en Radians</t>
  </si>
  <si>
    <t>Vérif:</t>
  </si>
  <si>
    <t>Mesure</t>
  </si>
</sst>
</file>

<file path=xl/styles.xml><?xml version="1.0" encoding="utf-8"?>
<styleSheet xmlns="http://schemas.openxmlformats.org/spreadsheetml/2006/main">
  <fonts count="14">
    <font>
      <sz val="10"/>
      <name val="Arial"/>
    </font>
    <font>
      <sz val="10"/>
      <name val="Arial"/>
    </font>
    <font>
      <sz val="8"/>
      <name val="Symbol"/>
      <family val="1"/>
      <charset val="2"/>
    </font>
    <font>
      <sz val="8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0"/>
      <name val="Symbol"/>
      <family val="1"/>
      <charset val="2"/>
    </font>
    <font>
      <sz val="8"/>
      <name val="Arial"/>
    </font>
    <font>
      <b/>
      <sz val="10"/>
      <color indexed="8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6" fillId="0" borderId="1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left" vertical="center"/>
    </xf>
    <xf numFmtId="0" fontId="6" fillId="0" borderId="3" xfId="0" applyFont="1" applyFill="1" applyBorder="1" applyAlignment="1">
      <alignment horizontal="center" vertical="center" wrapText="1"/>
    </xf>
    <xf numFmtId="0" fontId="6" fillId="0" borderId="4" xfId="0" quotePrefix="1" applyFont="1" applyFill="1" applyBorder="1" applyAlignment="1">
      <alignment horizontal="left" vertical="center"/>
    </xf>
    <xf numFmtId="0" fontId="10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left" vertical="center"/>
    </xf>
    <xf numFmtId="0" fontId="1" fillId="0" borderId="0" xfId="0" applyFont="1" applyFill="1" applyAlignment="1">
      <alignment vertic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right" vertical="center"/>
    </xf>
    <xf numFmtId="0" fontId="2" fillId="0" borderId="0" xfId="0" applyFont="1" applyFill="1" applyAlignment="1">
      <alignment horizontal="right" vertical="center"/>
    </xf>
    <xf numFmtId="0" fontId="1" fillId="0" borderId="0" xfId="0" quotePrefix="1" applyFont="1" applyFill="1" applyAlignment="1">
      <alignment horizontal="right" vertical="center"/>
    </xf>
    <xf numFmtId="0" fontId="0" fillId="0" borderId="0" xfId="0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Alignment="1">
      <alignment vertical="center"/>
    </xf>
    <xf numFmtId="0" fontId="7" fillId="0" borderId="0" xfId="0" quotePrefix="1" applyFont="1" applyFill="1" applyBorder="1" applyAlignment="1">
      <alignment horizontal="center" vertical="center"/>
    </xf>
    <xf numFmtId="0" fontId="6" fillId="0" borderId="0" xfId="0" quotePrefix="1" applyFont="1" applyFill="1" applyBorder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1" fillId="0" borderId="4" xfId="0" applyFont="1" applyFill="1" applyBorder="1" applyAlignment="1">
      <alignment vertical="center"/>
    </xf>
    <xf numFmtId="0" fontId="1" fillId="0" borderId="2" xfId="0" applyFont="1" applyFill="1" applyBorder="1" applyAlignment="1">
      <alignment vertical="center"/>
    </xf>
    <xf numFmtId="0" fontId="6" fillId="0" borderId="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1" fillId="0" borderId="3" xfId="0" applyFont="1" applyFill="1" applyBorder="1" applyAlignment="1">
      <alignment horizontal="left" vertical="center"/>
    </xf>
    <xf numFmtId="0" fontId="1" fillId="0" borderId="5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vertical="center" wrapText="1"/>
    </xf>
    <xf numFmtId="0" fontId="1" fillId="0" borderId="3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vertical="center"/>
    </xf>
    <xf numFmtId="0" fontId="1" fillId="0" borderId="7" xfId="0" applyFont="1" applyFill="1" applyBorder="1" applyAlignment="1">
      <alignment horizontal="left" vertical="center"/>
    </xf>
    <xf numFmtId="0" fontId="6" fillId="0" borderId="6" xfId="0" quotePrefix="1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/>
    </xf>
    <xf numFmtId="0" fontId="6" fillId="0" borderId="8" xfId="0" quotePrefix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vertical="center"/>
    </xf>
    <xf numFmtId="0" fontId="1" fillId="0" borderId="7" xfId="0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0" fontId="6" fillId="0" borderId="0" xfId="0" quotePrefix="1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vertical="center"/>
    </xf>
    <xf numFmtId="0" fontId="6" fillId="0" borderId="0" xfId="0" applyFont="1" applyFill="1" applyAlignment="1">
      <alignment vertical="center"/>
    </xf>
    <xf numFmtId="0" fontId="5" fillId="0" borderId="0" xfId="0" applyFont="1" applyFill="1" applyBorder="1" applyAlignment="1">
      <alignment horizontal="left" vertical="center"/>
    </xf>
    <xf numFmtId="0" fontId="5" fillId="0" borderId="3" xfId="0" applyFont="1" applyFill="1" applyBorder="1" applyAlignment="1">
      <alignment horizontal="left" vertical="center"/>
    </xf>
    <xf numFmtId="0" fontId="6" fillId="0" borderId="9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vertical="center"/>
    </xf>
    <xf numFmtId="0" fontId="6" fillId="0" borderId="10" xfId="0" applyFont="1" applyFill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4.3738003683224398E-2"/>
          <c:y val="2.0635297812117696E-2"/>
          <c:w val="0.93411879294886391"/>
          <c:h val="0.95266291565943362"/>
        </c:manualLayout>
      </c:layout>
      <c:scatterChart>
        <c:scatterStyle val="smoothMarker"/>
        <c:ser>
          <c:idx val="2"/>
          <c:order val="0"/>
          <c:tx>
            <c:v>Descente/Monté</c:v>
          </c:tx>
          <c:spPr>
            <a:ln w="3175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noFill/>
              <a:ln>
                <a:solidFill>
                  <a:srgbClr val="FF0000"/>
                </a:solidFill>
                <a:prstDash val="solid"/>
              </a:ln>
            </c:spPr>
          </c:marker>
          <c:dLbls>
            <c:dLbl>
              <c:idx val="0"/>
              <c:layout>
                <c:manualLayout>
                  <c:x val="-1.7709714159121273E-2"/>
                  <c:y val="4.2556999945885861E-2"/>
                </c:manualLayout>
              </c:layout>
              <c:numFmt formatCode="General\ &quot; m&quot;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900" b="1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Val val="1"/>
            </c:dLbl>
            <c:delete val="1"/>
          </c:dLbls>
          <c:xVal>
            <c:numRef>
              <c:f>Feuil1!$B$2:$B$301</c:f>
              <c:numCache>
                <c:formatCode>General</c:formatCode>
                <c:ptCount val="300"/>
                <c:pt idx="0">
                  <c:v>0</c:v>
                </c:pt>
                <c:pt idx="1">
                  <c:v>0.01</c:v>
                </c:pt>
                <c:pt idx="2">
                  <c:v>0.02</c:v>
                </c:pt>
                <c:pt idx="3">
                  <c:v>0.03</c:v>
                </c:pt>
                <c:pt idx="4">
                  <c:v>0.04</c:v>
                </c:pt>
                <c:pt idx="5">
                  <c:v>0.05</c:v>
                </c:pt>
                <c:pt idx="6">
                  <c:v>6.0000000000000005E-2</c:v>
                </c:pt>
                <c:pt idx="7">
                  <c:v>7.0000000000000007E-2</c:v>
                </c:pt>
                <c:pt idx="8">
                  <c:v>0.08</c:v>
                </c:pt>
                <c:pt idx="9">
                  <c:v>0.09</c:v>
                </c:pt>
                <c:pt idx="10">
                  <c:v>9.9999999999999992E-2</c:v>
                </c:pt>
                <c:pt idx="11">
                  <c:v>0.10999999999999999</c:v>
                </c:pt>
                <c:pt idx="12">
                  <c:v>0.11999999999999998</c:v>
                </c:pt>
                <c:pt idx="13">
                  <c:v>0.12999999999999998</c:v>
                </c:pt>
                <c:pt idx="14">
                  <c:v>0.13999999999999999</c:v>
                </c:pt>
                <c:pt idx="15">
                  <c:v>0.15</c:v>
                </c:pt>
                <c:pt idx="16">
                  <c:v>0.16</c:v>
                </c:pt>
                <c:pt idx="17">
                  <c:v>0.17</c:v>
                </c:pt>
                <c:pt idx="18">
                  <c:v>0.18000000000000002</c:v>
                </c:pt>
                <c:pt idx="19">
                  <c:v>0.19000000000000003</c:v>
                </c:pt>
                <c:pt idx="20">
                  <c:v>0.20000000000000004</c:v>
                </c:pt>
                <c:pt idx="21">
                  <c:v>0.21000000000000005</c:v>
                </c:pt>
                <c:pt idx="22">
                  <c:v>0.22000000000000006</c:v>
                </c:pt>
                <c:pt idx="23">
                  <c:v>0.23000000000000007</c:v>
                </c:pt>
                <c:pt idx="24">
                  <c:v>0.24000000000000007</c:v>
                </c:pt>
                <c:pt idx="25">
                  <c:v>0.25000000000000006</c:v>
                </c:pt>
                <c:pt idx="26">
                  <c:v>0.26000000000000006</c:v>
                </c:pt>
                <c:pt idx="27">
                  <c:v>0.27000000000000007</c:v>
                </c:pt>
                <c:pt idx="28">
                  <c:v>0.28000000000000008</c:v>
                </c:pt>
                <c:pt idx="29">
                  <c:v>0.29000000000000009</c:v>
                </c:pt>
                <c:pt idx="30">
                  <c:v>0.3000000000000001</c:v>
                </c:pt>
                <c:pt idx="31">
                  <c:v>0.31000000000000011</c:v>
                </c:pt>
                <c:pt idx="32">
                  <c:v>0.32000000000000012</c:v>
                </c:pt>
                <c:pt idx="33">
                  <c:v>0.33000000000000013</c:v>
                </c:pt>
                <c:pt idx="34">
                  <c:v>0.34000000000000014</c:v>
                </c:pt>
                <c:pt idx="35">
                  <c:v>0.35000000000000014</c:v>
                </c:pt>
                <c:pt idx="36">
                  <c:v>0.36000000000000015</c:v>
                </c:pt>
                <c:pt idx="37">
                  <c:v>0.37000000000000016</c:v>
                </c:pt>
                <c:pt idx="38">
                  <c:v>0.38000000000000017</c:v>
                </c:pt>
                <c:pt idx="39">
                  <c:v>0.39000000000000018</c:v>
                </c:pt>
                <c:pt idx="40">
                  <c:v>0.40000000000000019</c:v>
                </c:pt>
                <c:pt idx="41">
                  <c:v>0.4100000000000002</c:v>
                </c:pt>
                <c:pt idx="42">
                  <c:v>0.42000000000000021</c:v>
                </c:pt>
                <c:pt idx="43">
                  <c:v>0.43000000000000022</c:v>
                </c:pt>
                <c:pt idx="44">
                  <c:v>0.44000000000000022</c:v>
                </c:pt>
                <c:pt idx="45">
                  <c:v>0.45000000000000023</c:v>
                </c:pt>
                <c:pt idx="46">
                  <c:v>0.46000000000000024</c:v>
                </c:pt>
                <c:pt idx="47">
                  <c:v>0.47000000000000025</c:v>
                </c:pt>
                <c:pt idx="48">
                  <c:v>0.48000000000000026</c:v>
                </c:pt>
                <c:pt idx="49">
                  <c:v>0.49000000000000027</c:v>
                </c:pt>
                <c:pt idx="50">
                  <c:v>0.50000000000000022</c:v>
                </c:pt>
                <c:pt idx="51">
                  <c:v>0.51000000000000023</c:v>
                </c:pt>
                <c:pt idx="52">
                  <c:v>0.52000000000000024</c:v>
                </c:pt>
                <c:pt idx="53">
                  <c:v>0.53000000000000025</c:v>
                </c:pt>
                <c:pt idx="54">
                  <c:v>0.54000000000000026</c:v>
                </c:pt>
                <c:pt idx="55">
                  <c:v>0.55000000000000027</c:v>
                </c:pt>
                <c:pt idx="56">
                  <c:v>0.56000000000000028</c:v>
                </c:pt>
                <c:pt idx="57">
                  <c:v>0.57000000000000028</c:v>
                </c:pt>
                <c:pt idx="58">
                  <c:v>0.58000000000000029</c:v>
                </c:pt>
                <c:pt idx="59">
                  <c:v>0.5900000000000003</c:v>
                </c:pt>
                <c:pt idx="60">
                  <c:v>0.60000000000000031</c:v>
                </c:pt>
                <c:pt idx="61">
                  <c:v>0.61000000000000032</c:v>
                </c:pt>
                <c:pt idx="62">
                  <c:v>0.62000000000000033</c:v>
                </c:pt>
                <c:pt idx="63">
                  <c:v>0.63000000000000034</c:v>
                </c:pt>
                <c:pt idx="64">
                  <c:v>0.64000000000000035</c:v>
                </c:pt>
                <c:pt idx="65">
                  <c:v>0.65000000000000036</c:v>
                </c:pt>
                <c:pt idx="66">
                  <c:v>0.66000000000000036</c:v>
                </c:pt>
                <c:pt idx="67">
                  <c:v>0.67000000000000037</c:v>
                </c:pt>
                <c:pt idx="68">
                  <c:v>0.68000000000000038</c:v>
                </c:pt>
                <c:pt idx="69">
                  <c:v>0.69000000000000039</c:v>
                </c:pt>
                <c:pt idx="70">
                  <c:v>0.7000000000000004</c:v>
                </c:pt>
                <c:pt idx="71">
                  <c:v>0.71000000000000041</c:v>
                </c:pt>
                <c:pt idx="72">
                  <c:v>0.72000000000000042</c:v>
                </c:pt>
                <c:pt idx="73">
                  <c:v>0.73000000000000043</c:v>
                </c:pt>
                <c:pt idx="74">
                  <c:v>0.74000000000000044</c:v>
                </c:pt>
                <c:pt idx="75">
                  <c:v>0.75000000000000044</c:v>
                </c:pt>
                <c:pt idx="76">
                  <c:v>0.76000000000000045</c:v>
                </c:pt>
                <c:pt idx="77">
                  <c:v>0.77000000000000046</c:v>
                </c:pt>
                <c:pt idx="78">
                  <c:v>0.78000000000000047</c:v>
                </c:pt>
                <c:pt idx="79">
                  <c:v>0.79000000000000048</c:v>
                </c:pt>
                <c:pt idx="80">
                  <c:v>0.80000000000000049</c:v>
                </c:pt>
                <c:pt idx="81">
                  <c:v>0.8100000000000005</c:v>
                </c:pt>
                <c:pt idx="82">
                  <c:v>0.82000000000000051</c:v>
                </c:pt>
                <c:pt idx="83">
                  <c:v>0.83000000000000052</c:v>
                </c:pt>
                <c:pt idx="84">
                  <c:v>0.84000000000000052</c:v>
                </c:pt>
                <c:pt idx="85">
                  <c:v>0.85000000000000053</c:v>
                </c:pt>
                <c:pt idx="86">
                  <c:v>0.86000000000000054</c:v>
                </c:pt>
                <c:pt idx="87">
                  <c:v>0.87000000000000055</c:v>
                </c:pt>
                <c:pt idx="88">
                  <c:v>0.88000000000000056</c:v>
                </c:pt>
                <c:pt idx="89">
                  <c:v>0.89000000000000057</c:v>
                </c:pt>
                <c:pt idx="90">
                  <c:v>0.90000000000000058</c:v>
                </c:pt>
                <c:pt idx="91">
                  <c:v>0.91000000000000059</c:v>
                </c:pt>
                <c:pt idx="92">
                  <c:v>0.9200000000000006</c:v>
                </c:pt>
                <c:pt idx="93">
                  <c:v>0.9300000000000006</c:v>
                </c:pt>
                <c:pt idx="94">
                  <c:v>0.94000000000000061</c:v>
                </c:pt>
                <c:pt idx="95">
                  <c:v>0.95000000000000062</c:v>
                </c:pt>
                <c:pt idx="96">
                  <c:v>0.96000000000000063</c:v>
                </c:pt>
                <c:pt idx="97">
                  <c:v>0.97000000000000064</c:v>
                </c:pt>
                <c:pt idx="98">
                  <c:v>0.98000000000000065</c:v>
                </c:pt>
                <c:pt idx="99">
                  <c:v>0.99000000000000066</c:v>
                </c:pt>
                <c:pt idx="100">
                  <c:v>1.0000000000000007</c:v>
                </c:pt>
                <c:pt idx="101">
                  <c:v>1.0100000000000007</c:v>
                </c:pt>
                <c:pt idx="102">
                  <c:v>1.0200000000000007</c:v>
                </c:pt>
                <c:pt idx="103">
                  <c:v>1.0300000000000007</c:v>
                </c:pt>
                <c:pt idx="104">
                  <c:v>1.0400000000000007</c:v>
                </c:pt>
                <c:pt idx="105">
                  <c:v>1.0500000000000007</c:v>
                </c:pt>
                <c:pt idx="106">
                  <c:v>1.0600000000000007</c:v>
                </c:pt>
                <c:pt idx="107">
                  <c:v>1.0700000000000007</c:v>
                </c:pt>
                <c:pt idx="108">
                  <c:v>1.0800000000000007</c:v>
                </c:pt>
                <c:pt idx="109">
                  <c:v>1.0900000000000007</c:v>
                </c:pt>
                <c:pt idx="110">
                  <c:v>1.1000000000000008</c:v>
                </c:pt>
                <c:pt idx="111">
                  <c:v>1.1100000000000008</c:v>
                </c:pt>
                <c:pt idx="112">
                  <c:v>1.1200000000000008</c:v>
                </c:pt>
                <c:pt idx="113">
                  <c:v>1.1300000000000008</c:v>
                </c:pt>
                <c:pt idx="114">
                  <c:v>1.1400000000000008</c:v>
                </c:pt>
                <c:pt idx="115">
                  <c:v>1.1500000000000008</c:v>
                </c:pt>
                <c:pt idx="116">
                  <c:v>1.1600000000000008</c:v>
                </c:pt>
                <c:pt idx="117">
                  <c:v>1.1700000000000008</c:v>
                </c:pt>
                <c:pt idx="118">
                  <c:v>1.1800000000000008</c:v>
                </c:pt>
                <c:pt idx="119">
                  <c:v>1.1900000000000008</c:v>
                </c:pt>
                <c:pt idx="120">
                  <c:v>1.2000000000000008</c:v>
                </c:pt>
                <c:pt idx="121">
                  <c:v>1.2100000000000009</c:v>
                </c:pt>
                <c:pt idx="122">
                  <c:v>1.2200000000000009</c:v>
                </c:pt>
                <c:pt idx="123">
                  <c:v>1.2300000000000009</c:v>
                </c:pt>
                <c:pt idx="124">
                  <c:v>1.2400000000000009</c:v>
                </c:pt>
                <c:pt idx="125">
                  <c:v>1.2500000000000009</c:v>
                </c:pt>
                <c:pt idx="126">
                  <c:v>1.2600000000000009</c:v>
                </c:pt>
                <c:pt idx="127">
                  <c:v>1.2700000000000009</c:v>
                </c:pt>
                <c:pt idx="128">
                  <c:v>1.2800000000000009</c:v>
                </c:pt>
                <c:pt idx="129">
                  <c:v>1.2900000000000009</c:v>
                </c:pt>
                <c:pt idx="130">
                  <c:v>1.3000000000000009</c:v>
                </c:pt>
                <c:pt idx="131">
                  <c:v>1.3100000000000009</c:v>
                </c:pt>
                <c:pt idx="132">
                  <c:v>1.320000000000001</c:v>
                </c:pt>
                <c:pt idx="133">
                  <c:v>1.330000000000001</c:v>
                </c:pt>
                <c:pt idx="134">
                  <c:v>1.340000000000001</c:v>
                </c:pt>
                <c:pt idx="135">
                  <c:v>1.350000000000001</c:v>
                </c:pt>
                <c:pt idx="136">
                  <c:v>1.360000000000001</c:v>
                </c:pt>
                <c:pt idx="137">
                  <c:v>1.370000000000001</c:v>
                </c:pt>
                <c:pt idx="138">
                  <c:v>1.380000000000001</c:v>
                </c:pt>
                <c:pt idx="139">
                  <c:v>1.390000000000001</c:v>
                </c:pt>
                <c:pt idx="140">
                  <c:v>1.400000000000001</c:v>
                </c:pt>
                <c:pt idx="141">
                  <c:v>1.410000000000001</c:v>
                </c:pt>
                <c:pt idx="142">
                  <c:v>1.420000000000001</c:v>
                </c:pt>
                <c:pt idx="143">
                  <c:v>1.430000000000001</c:v>
                </c:pt>
                <c:pt idx="144">
                  <c:v>1.4400000000000011</c:v>
                </c:pt>
                <c:pt idx="145">
                  <c:v>1.4500000000000011</c:v>
                </c:pt>
                <c:pt idx="146">
                  <c:v>1.4600000000000011</c:v>
                </c:pt>
                <c:pt idx="147">
                  <c:v>1.4700000000000011</c:v>
                </c:pt>
                <c:pt idx="148">
                  <c:v>1.4800000000000011</c:v>
                </c:pt>
                <c:pt idx="149">
                  <c:v>1.4900000000000011</c:v>
                </c:pt>
                <c:pt idx="150">
                  <c:v>1.5000000000000011</c:v>
                </c:pt>
                <c:pt idx="151">
                  <c:v>1.5100000000000011</c:v>
                </c:pt>
                <c:pt idx="152">
                  <c:v>1.5200000000000011</c:v>
                </c:pt>
                <c:pt idx="153">
                  <c:v>1.5300000000000011</c:v>
                </c:pt>
                <c:pt idx="154">
                  <c:v>1.5400000000000011</c:v>
                </c:pt>
                <c:pt idx="155">
                  <c:v>1.5500000000000012</c:v>
                </c:pt>
                <c:pt idx="156">
                  <c:v>1.5600000000000012</c:v>
                </c:pt>
                <c:pt idx="157">
                  <c:v>1.5700000000000012</c:v>
                </c:pt>
                <c:pt idx="158">
                  <c:v>1.5800000000000012</c:v>
                </c:pt>
                <c:pt idx="159">
                  <c:v>1.5900000000000012</c:v>
                </c:pt>
                <c:pt idx="160">
                  <c:v>1.6000000000000012</c:v>
                </c:pt>
                <c:pt idx="161">
                  <c:v>1.6100000000000012</c:v>
                </c:pt>
                <c:pt idx="162">
                  <c:v>1.6200000000000012</c:v>
                </c:pt>
                <c:pt idx="163">
                  <c:v>1.6300000000000012</c:v>
                </c:pt>
                <c:pt idx="164">
                  <c:v>1.6400000000000012</c:v>
                </c:pt>
                <c:pt idx="165">
                  <c:v>1.6500000000000012</c:v>
                </c:pt>
                <c:pt idx="166">
                  <c:v>1.6600000000000013</c:v>
                </c:pt>
                <c:pt idx="167">
                  <c:v>1.6700000000000013</c:v>
                </c:pt>
                <c:pt idx="168">
                  <c:v>1.6800000000000013</c:v>
                </c:pt>
                <c:pt idx="169">
                  <c:v>1.6900000000000013</c:v>
                </c:pt>
                <c:pt idx="170">
                  <c:v>1.7000000000000013</c:v>
                </c:pt>
                <c:pt idx="171">
                  <c:v>1.7100000000000013</c:v>
                </c:pt>
                <c:pt idx="172">
                  <c:v>1.7200000000000013</c:v>
                </c:pt>
                <c:pt idx="173">
                  <c:v>1.7300000000000013</c:v>
                </c:pt>
                <c:pt idx="174">
                  <c:v>1.7400000000000013</c:v>
                </c:pt>
                <c:pt idx="175">
                  <c:v>1.7500000000000013</c:v>
                </c:pt>
                <c:pt idx="176">
                  <c:v>1.7600000000000013</c:v>
                </c:pt>
                <c:pt idx="177">
                  <c:v>1.7700000000000014</c:v>
                </c:pt>
                <c:pt idx="178">
                  <c:v>1.7800000000000014</c:v>
                </c:pt>
                <c:pt idx="179">
                  <c:v>1.7900000000000014</c:v>
                </c:pt>
                <c:pt idx="180">
                  <c:v>1.8000000000000014</c:v>
                </c:pt>
                <c:pt idx="181">
                  <c:v>1.8100000000000014</c:v>
                </c:pt>
                <c:pt idx="182">
                  <c:v>1.8200000000000014</c:v>
                </c:pt>
                <c:pt idx="183">
                  <c:v>1.8300000000000014</c:v>
                </c:pt>
                <c:pt idx="184">
                  <c:v>1.8400000000000014</c:v>
                </c:pt>
                <c:pt idx="185">
                  <c:v>1.8500000000000014</c:v>
                </c:pt>
                <c:pt idx="186">
                  <c:v>1.8600000000000014</c:v>
                </c:pt>
                <c:pt idx="187">
                  <c:v>1.8700000000000014</c:v>
                </c:pt>
                <c:pt idx="188">
                  <c:v>1.8800000000000014</c:v>
                </c:pt>
                <c:pt idx="189">
                  <c:v>1.8900000000000015</c:v>
                </c:pt>
                <c:pt idx="190">
                  <c:v>1.9000000000000015</c:v>
                </c:pt>
                <c:pt idx="191">
                  <c:v>1.9100000000000015</c:v>
                </c:pt>
                <c:pt idx="192">
                  <c:v>1.9200000000000015</c:v>
                </c:pt>
                <c:pt idx="193">
                  <c:v>1.9300000000000015</c:v>
                </c:pt>
                <c:pt idx="194">
                  <c:v>1.9400000000000015</c:v>
                </c:pt>
                <c:pt idx="195">
                  <c:v>1.9500000000000015</c:v>
                </c:pt>
                <c:pt idx="196">
                  <c:v>1.9600000000000015</c:v>
                </c:pt>
                <c:pt idx="197">
                  <c:v>1.9700000000000015</c:v>
                </c:pt>
                <c:pt idx="198">
                  <c:v>1.9800000000000015</c:v>
                </c:pt>
                <c:pt idx="199">
                  <c:v>1.9900000000000015</c:v>
                </c:pt>
                <c:pt idx="200">
                  <c:v>2.0000000000000013</c:v>
                </c:pt>
                <c:pt idx="201">
                  <c:v>2.0100000000000011</c:v>
                </c:pt>
                <c:pt idx="202">
                  <c:v>2.0200000000000009</c:v>
                </c:pt>
                <c:pt idx="203">
                  <c:v>2.0300000000000007</c:v>
                </c:pt>
                <c:pt idx="204">
                  <c:v>2.0400000000000005</c:v>
                </c:pt>
                <c:pt idx="205">
                  <c:v>2.0500000000000003</c:v>
                </c:pt>
                <c:pt idx="206">
                  <c:v>2.06</c:v>
                </c:pt>
                <c:pt idx="207">
                  <c:v>2.0699999999999998</c:v>
                </c:pt>
                <c:pt idx="208">
                  <c:v>2.0799999999999996</c:v>
                </c:pt>
                <c:pt idx="209">
                  <c:v>2.0899999999999994</c:v>
                </c:pt>
                <c:pt idx="210">
                  <c:v>2.0999999999999992</c:v>
                </c:pt>
                <c:pt idx="211">
                  <c:v>2.109999999999999</c:v>
                </c:pt>
                <c:pt idx="212">
                  <c:v>2.1199999999999988</c:v>
                </c:pt>
                <c:pt idx="213">
                  <c:v>2.1299999999999986</c:v>
                </c:pt>
                <c:pt idx="214">
                  <c:v>2.1399999999999983</c:v>
                </c:pt>
                <c:pt idx="215">
                  <c:v>2.1499999999999981</c:v>
                </c:pt>
                <c:pt idx="216">
                  <c:v>2.1599999999999979</c:v>
                </c:pt>
                <c:pt idx="217">
                  <c:v>2.1699999999999977</c:v>
                </c:pt>
                <c:pt idx="218">
                  <c:v>2.1799999999999975</c:v>
                </c:pt>
                <c:pt idx="219">
                  <c:v>2.1899999999999973</c:v>
                </c:pt>
                <c:pt idx="220">
                  <c:v>2.1999999999999971</c:v>
                </c:pt>
                <c:pt idx="221">
                  <c:v>2.2099999999999969</c:v>
                </c:pt>
                <c:pt idx="222">
                  <c:v>2.2199999999999966</c:v>
                </c:pt>
                <c:pt idx="223">
                  <c:v>2.2299999999999964</c:v>
                </c:pt>
                <c:pt idx="224">
                  <c:v>2.2399999999999962</c:v>
                </c:pt>
                <c:pt idx="225">
                  <c:v>2.249999999999996</c:v>
                </c:pt>
                <c:pt idx="226">
                  <c:v>2.2599999999999958</c:v>
                </c:pt>
                <c:pt idx="227">
                  <c:v>2.2699999999999956</c:v>
                </c:pt>
                <c:pt idx="228">
                  <c:v>2.2799999999999954</c:v>
                </c:pt>
                <c:pt idx="229">
                  <c:v>2.2899999999999952</c:v>
                </c:pt>
                <c:pt idx="230">
                  <c:v>2.2999999999999949</c:v>
                </c:pt>
                <c:pt idx="231">
                  <c:v>2.3099999999999947</c:v>
                </c:pt>
                <c:pt idx="232">
                  <c:v>2.3199999999999945</c:v>
                </c:pt>
                <c:pt idx="233">
                  <c:v>2.3299999999999943</c:v>
                </c:pt>
                <c:pt idx="234">
                  <c:v>2.3399999999999941</c:v>
                </c:pt>
                <c:pt idx="235">
                  <c:v>2.3499999999999939</c:v>
                </c:pt>
                <c:pt idx="236">
                  <c:v>2.3599999999999937</c:v>
                </c:pt>
                <c:pt idx="237">
                  <c:v>2.3699999999999934</c:v>
                </c:pt>
                <c:pt idx="238">
                  <c:v>2.3799999999999932</c:v>
                </c:pt>
                <c:pt idx="239">
                  <c:v>2.389999999999993</c:v>
                </c:pt>
                <c:pt idx="240">
                  <c:v>2.3999999999999928</c:v>
                </c:pt>
                <c:pt idx="241">
                  <c:v>2.4099999999999926</c:v>
                </c:pt>
                <c:pt idx="242">
                  <c:v>2.4199999999999924</c:v>
                </c:pt>
                <c:pt idx="243">
                  <c:v>2.4299999999999922</c:v>
                </c:pt>
                <c:pt idx="244">
                  <c:v>2.439999999999992</c:v>
                </c:pt>
                <c:pt idx="245">
                  <c:v>2.4499999999999917</c:v>
                </c:pt>
                <c:pt idx="246">
                  <c:v>2.4599999999999915</c:v>
                </c:pt>
                <c:pt idx="247">
                  <c:v>2.4699999999999913</c:v>
                </c:pt>
                <c:pt idx="248">
                  <c:v>2.4799999999999911</c:v>
                </c:pt>
                <c:pt idx="249">
                  <c:v>2.4899999999999909</c:v>
                </c:pt>
                <c:pt idx="250">
                  <c:v>2.4999999999999907</c:v>
                </c:pt>
                <c:pt idx="251">
                  <c:v>2.5099999999999905</c:v>
                </c:pt>
                <c:pt idx="252">
                  <c:v>2.5199999999999902</c:v>
                </c:pt>
                <c:pt idx="253">
                  <c:v>2.52999999999999</c:v>
                </c:pt>
                <c:pt idx="254">
                  <c:v>2.5399999999999898</c:v>
                </c:pt>
                <c:pt idx="255">
                  <c:v>2.5499999999999896</c:v>
                </c:pt>
                <c:pt idx="256">
                  <c:v>2.5599999999999894</c:v>
                </c:pt>
                <c:pt idx="257">
                  <c:v>2.5699999999999892</c:v>
                </c:pt>
                <c:pt idx="258">
                  <c:v>2.579999999999989</c:v>
                </c:pt>
                <c:pt idx="259">
                  <c:v>2.5899999999999888</c:v>
                </c:pt>
                <c:pt idx="260">
                  <c:v>2.5999999999999885</c:v>
                </c:pt>
                <c:pt idx="261">
                  <c:v>2.6099999999999883</c:v>
                </c:pt>
                <c:pt idx="262">
                  <c:v>2.6199999999999881</c:v>
                </c:pt>
                <c:pt idx="263">
                  <c:v>2.6299999999999879</c:v>
                </c:pt>
                <c:pt idx="264">
                  <c:v>2.6399999999999877</c:v>
                </c:pt>
                <c:pt idx="265">
                  <c:v>2.6499999999999875</c:v>
                </c:pt>
                <c:pt idx="266">
                  <c:v>2.6599999999999873</c:v>
                </c:pt>
                <c:pt idx="267">
                  <c:v>2.6699999999999871</c:v>
                </c:pt>
                <c:pt idx="268">
                  <c:v>2.6799999999999868</c:v>
                </c:pt>
                <c:pt idx="269">
                  <c:v>2.6899999999999866</c:v>
                </c:pt>
                <c:pt idx="270">
                  <c:v>2.6999999999999864</c:v>
                </c:pt>
                <c:pt idx="271">
                  <c:v>2.7099999999999862</c:v>
                </c:pt>
                <c:pt idx="272">
                  <c:v>2.719999999999986</c:v>
                </c:pt>
                <c:pt idx="273">
                  <c:v>2.7299999999999858</c:v>
                </c:pt>
                <c:pt idx="274">
                  <c:v>2.7399999999999856</c:v>
                </c:pt>
                <c:pt idx="275">
                  <c:v>2.7499999999999853</c:v>
                </c:pt>
                <c:pt idx="276">
                  <c:v>2.7599999999999851</c:v>
                </c:pt>
                <c:pt idx="277">
                  <c:v>2.7699999999999849</c:v>
                </c:pt>
                <c:pt idx="278">
                  <c:v>2.7799999999999847</c:v>
                </c:pt>
                <c:pt idx="279">
                  <c:v>2.7899999999999845</c:v>
                </c:pt>
                <c:pt idx="280">
                  <c:v>2.7999999999999843</c:v>
                </c:pt>
                <c:pt idx="281">
                  <c:v>2.8099999999999841</c:v>
                </c:pt>
                <c:pt idx="282">
                  <c:v>2.8199999999999839</c:v>
                </c:pt>
                <c:pt idx="283">
                  <c:v>2.8299999999999836</c:v>
                </c:pt>
                <c:pt idx="284">
                  <c:v>2.8399999999999834</c:v>
                </c:pt>
                <c:pt idx="285">
                  <c:v>2.8499999999999832</c:v>
                </c:pt>
                <c:pt idx="286">
                  <c:v>2.859999999999983</c:v>
                </c:pt>
                <c:pt idx="287">
                  <c:v>2.8699999999999828</c:v>
                </c:pt>
                <c:pt idx="288">
                  <c:v>2.8799999999999826</c:v>
                </c:pt>
                <c:pt idx="289">
                  <c:v>2.8899999999999824</c:v>
                </c:pt>
                <c:pt idx="290">
                  <c:v>2.8999999999999821</c:v>
                </c:pt>
                <c:pt idx="291">
                  <c:v>2.9099999999999819</c:v>
                </c:pt>
                <c:pt idx="292">
                  <c:v>2.9199999999999817</c:v>
                </c:pt>
                <c:pt idx="293">
                  <c:v>2.9299999999999815</c:v>
                </c:pt>
                <c:pt idx="294">
                  <c:v>2.9399999999999813</c:v>
                </c:pt>
                <c:pt idx="295">
                  <c:v>2.9499999999999811</c:v>
                </c:pt>
                <c:pt idx="296">
                  <c:v>2.9599999999999809</c:v>
                </c:pt>
                <c:pt idx="297">
                  <c:v>2.9699999999999807</c:v>
                </c:pt>
                <c:pt idx="298">
                  <c:v>2.9799999999999804</c:v>
                </c:pt>
                <c:pt idx="299">
                  <c:v>2.9899999999999802</c:v>
                </c:pt>
              </c:numCache>
            </c:numRef>
          </c:xVal>
          <c:yVal>
            <c:numRef>
              <c:f>Feuil1!$F$2:$F$301</c:f>
              <c:numCache>
                <c:formatCode>General</c:formatCode>
                <c:ptCount val="300"/>
                <c:pt idx="0">
                  <c:v>8.5</c:v>
                </c:pt>
                <c:pt idx="1">
                  <c:v>8.5847700000000007</c:v>
                </c:pt>
                <c:pt idx="2">
                  <c:v>8.5650816700000014</c:v>
                </c:pt>
                <c:pt idx="3">
                  <c:v>8.4429470615700009</c:v>
                </c:pt>
                <c:pt idx="4">
                  <c:v>8.2215733767444714</c:v>
                </c:pt>
                <c:pt idx="5">
                  <c:v>7.9053041640400421</c:v>
                </c:pt>
                <c:pt idx="6">
                  <c:v>7.4995478779831073</c:v>
                </c:pt>
                <c:pt idx="7">
                  <c:v>7.0106948742533426</c:v>
                </c:pt>
                <c:pt idx="8">
                  <c:v>6.4460240330959442</c:v>
                </c:pt>
                <c:pt idx="9">
                  <c:v>5.8136003078410701</c:v>
                </c:pt>
                <c:pt idx="10">
                  <c:v>5.1221645822214361</c:v>
                </c:pt>
                <c:pt idx="11">
                  <c:v>4.3810172889506784</c:v>
                </c:pt>
                <c:pt idx="12">
                  <c:v>3.5998972921981158</c:v>
                </c:pt>
                <c:pt idx="13">
                  <c:v>2.7888575678839693</c:v>
                </c:pt>
                <c:pt idx="14">
                  <c:v>1.9581392280685557</c:v>
                </c:pt>
                <c:pt idx="15">
                  <c:v>1.1180454292931814</c:v>
                </c:pt>
                <c:pt idx="16">
                  <c:v>0.27881667994547032</c:v>
                </c:pt>
                <c:pt idx="17">
                  <c:v>0.54949098082267522</c:v>
                </c:pt>
                <c:pt idx="18">
                  <c:v>1.3571235195878901</c:v>
                </c:pt>
                <c:pt idx="19">
                  <c:v>2.1347408229590417</c:v>
                </c:pt>
                <c:pt idx="20">
                  <c:v>2.8735217422973753</c:v>
                </c:pt>
                <c:pt idx="21">
                  <c:v>3.5652611250993886</c:v>
                </c:pt>
                <c:pt idx="22">
                  <c:v>4.2024578048925747</c:v>
                </c:pt>
                <c:pt idx="23">
                  <c:v>4.7783926474705662</c:v>
                </c:pt>
                <c:pt idx="24">
                  <c:v>5.2871958859550849</c:v>
                </c:pt>
                <c:pt idx="25">
                  <c:v>5.7239031187539062</c:v>
                </c:pt>
                <c:pt idx="26">
                  <c:v>6.0844994911701002</c:v>
                </c:pt>
                <c:pt idx="27">
                  <c:v>6.3659517313611778</c:v>
                </c:pt>
                <c:pt idx="28">
                  <c:v>6.5662278626926733</c:v>
                </c:pt>
                <c:pt idx="29">
                  <c:v>6.6843045654392208</c:v>
                </c:pt>
                <c:pt idx="30">
                  <c:v>6.7201623094538068</c:v>
                </c:pt>
                <c:pt idx="31">
                  <c:v>6.6747685241066987</c:v>
                </c:pt>
                <c:pt idx="32">
                  <c:v>6.5500492108212116</c:v>
                </c:pt>
                <c:pt idx="33">
                  <c:v>6.3488495353317225</c:v>
                </c:pt>
                <c:pt idx="34">
                  <c:v>6.0748840599015743</c:v>
                </c:pt>
                <c:pt idx="35">
                  <c:v>5.7326773888349196</c:v>
                </c:pt>
                <c:pt idx="36">
                  <c:v>5.3274961025103789</c:v>
                </c:pt>
                <c:pt idx="37">
                  <c:v>4.8652729448232312</c:v>
                </c:pt>
                <c:pt idx="38">
                  <c:v>4.3525243054788865</c:v>
                </c:pt>
                <c:pt idx="39">
                  <c:v>3.7962621013376485</c:v>
                </c:pt>
                <c:pt idx="40">
                  <c:v>3.20390120945076</c:v>
                </c:pt>
                <c:pt idx="41">
                  <c:v>2.5831636382125396</c:v>
                </c:pt>
                <c:pt idx="42">
                  <c:v>1.9419806420268184</c:v>
                </c:pt>
                <c:pt idx="43">
                  <c:v>1.2883939890719325</c:v>
                </c:pt>
                <c:pt idx="44">
                  <c:v>0.63045758134841656</c:v>
                </c:pt>
                <c:pt idx="45">
                  <c:v>2.3859398419980637E-2</c:v>
                </c:pt>
                <c:pt idx="46">
                  <c:v>0.66676667675127532</c:v>
                </c:pt>
                <c:pt idx="47">
                  <c:v>1.2907433312299226</c:v>
                </c:pt>
                <c:pt idx="48">
                  <c:v>1.8886234626076739</c:v>
                </c:pt>
                <c:pt idx="49">
                  <c:v>2.4536761502007112</c:v>
                </c:pt>
                <c:pt idx="50">
                  <c:v>2.9796788283022586</c:v>
                </c:pt>
                <c:pt idx="51">
                  <c:v>3.4609833149364526</c:v>
                </c:pt>
                <c:pt idx="52">
                  <c:v>3.8925738255186277</c:v>
                </c:pt>
                <c:pt idx="53">
                  <c:v>4.2701164115146826</c:v>
                </c:pt>
                <c:pt idx="54">
                  <c:v>4.5899993766106277</c:v>
                </c:pt>
                <c:pt idx="55">
                  <c:v>4.8493643387806147</c:v>
                </c:pt>
                <c:pt idx="56">
                  <c:v>5.0461277245283442</c:v>
                </c:pt>
                <c:pt idx="57">
                  <c:v>5.1789926000240225</c:v>
                </c:pt>
                <c:pt idx="58">
                  <c:v>5.2474508614359863</c:v>
                </c:pt>
                <c:pt idx="59">
                  <c:v>5.2517759220667148</c:v>
                </c:pt>
                <c:pt idx="60">
                  <c:v>5.1930061456019203</c:v>
                </c:pt>
                <c:pt idx="61">
                  <c:v>5.0729193815898039</c:v>
                </c:pt>
                <c:pt idx="62">
                  <c:v>4.8939990599868155</c:v>
                </c:pt>
                <c:pt idx="63">
                  <c:v>4.6593923951312366</c:v>
                </c:pt>
                <c:pt idx="64">
                  <c:v>4.3728613348366272</c:v>
                </c:pt>
                <c:pt idx="65">
                  <c:v>4.0387269665489871</c:v>
                </c:pt>
                <c:pt idx="66">
                  <c:v>3.6618081589236491</c:v>
                </c:pt>
                <c:pt idx="67">
                  <c:v>3.2473552731208577</c:v>
                </c:pt>
                <c:pt idx="68">
                  <c:v>2.8009798230992637</c:v>
                </c:pt>
                <c:pt idx="69">
                  <c:v>2.3285809978508456</c:v>
                </c:pt>
                <c:pt idx="70">
                  <c:v>1.8362699806574405</c:v>
                </c:pt>
                <c:pt idx="71">
                  <c:v>1.3302930109884339</c:v>
                </c:pt>
                <c:pt idx="72">
                  <c:v>0.81695413367193925</c:v>
                </c:pt>
                <c:pt idx="73">
                  <c:v>0.3025385676657617</c:v>
                </c:pt>
                <c:pt idx="74">
                  <c:v>0.20676239653029993</c:v>
                </c:pt>
                <c:pt idx="75">
                  <c:v>0.70492409557666491</c:v>
                </c:pt>
                <c:pt idx="76">
                  <c:v>1.1861579565923217</c:v>
                </c:pt>
                <c:pt idx="77">
                  <c:v>1.6449769464916044</c:v>
                </c:pt>
                <c:pt idx="78">
                  <c:v>2.0762562902047002</c:v>
                </c:pt>
                <c:pt idx="79">
                  <c:v>2.4752888095922168</c:v>
                </c:pt>
                <c:pt idx="80">
                  <c:v>2.837834310435039</c:v>
                </c:pt>
                <c:pt idx="81">
                  <c:v>3.160162526038313</c:v>
                </c:pt>
                <c:pt idx="82">
                  <c:v>3.4390892116638714</c:v>
                </c:pt>
                <c:pt idx="83">
                  <c:v>3.6720050730938292</c:v>
                </c:pt>
                <c:pt idx="84">
                  <c:v>3.8568973040023518</c:v>
                </c:pt>
                <c:pt idx="85">
                  <c:v>3.9923635993374011</c:v>
                </c:pt>
                <c:pt idx="86">
                  <c:v>4.0776186044597056</c:v>
                </c:pt>
                <c:pt idx="87">
                  <c:v>4.1124928512414147</c:v>
                </c:pt>
                <c:pt idx="88">
                  <c:v>4.0974243216129373</c:v>
                </c:pt>
                <c:pt idx="89">
                  <c:v>4.033442865128789</c:v>
                </c:pt>
                <c:pt idx="90">
                  <c:v>3.9221477790233257</c:v>
                </c:pt>
                <c:pt idx="91">
                  <c:v>3.7656789360333756</c:v>
                </c:pt>
                <c:pt idx="92">
                  <c:v>3.5666819161418539</c:v>
                </c:pt>
                <c:pt idx="93">
                  <c:v>3.328267662594786</c:v>
                </c:pt>
                <c:pt idx="94">
                  <c:v>3.0539672394068806</c:v>
                </c:pt>
                <c:pt idx="95">
                  <c:v>2.7476823165402875</c:v>
                </c:pt>
                <c:pt idx="96">
                  <c:v>2.4136320495639429</c:v>
                </c:pt>
                <c:pt idx="97">
                  <c:v>2.0562970525314288</c:v>
                </c:pt>
                <c:pt idx="98">
                  <c:v>1.6803611858180902</c:v>
                </c:pt>
                <c:pt idx="99">
                  <c:v>1.2906518946090613</c:v>
                </c:pt>
                <c:pt idx="100">
                  <c:v>0.89207983861527707</c:v>
                </c:pt>
                <c:pt idx="101">
                  <c:v>0.4895785495100039</c:v>
                </c:pt>
                <c:pt idx="102">
                  <c:v>8.8044839725400281E-2</c:v>
                </c:pt>
                <c:pt idx="103">
                  <c:v>0.30771933506956983</c:v>
                </c:pt>
                <c:pt idx="104">
                  <c:v>0.69306288687219064</c:v>
                </c:pt>
                <c:pt idx="105">
                  <c:v>1.0635388436517006</c:v>
                </c:pt>
                <c:pt idx="106">
                  <c:v>1.4149542430421385</c:v>
                </c:pt>
                <c:pt idx="107">
                  <c:v>1.7434161297264332</c:v>
                </c:pt>
                <c:pt idx="108">
                  <c:v>2.0453731707803779</c:v>
                </c:pt>
                <c:pt idx="109">
                  <c:v>2.3176524640870411</c:v>
                </c:pt>
                <c:pt idx="110">
                  <c:v>2.5574911798384461</c:v>
                </c:pt>
                <c:pt idx="111">
                  <c:v>2.7625627432640161</c:v>
                </c:pt>
                <c:pt idx="112">
                  <c:v>2.9309973371921831</c:v>
                </c:pt>
                <c:pt idx="113">
                  <c:v>3.0613965749772651</c:v>
                </c:pt>
                <c:pt idx="114">
                  <c:v>3.1528422668202736</c:v>
                </c:pt>
                <c:pt idx="115">
                  <c:v>3.2048992747001077</c:v>
                </c:pt>
                <c:pt idx="116">
                  <c:v>3.217612522149583</c:v>
                </c:pt>
                <c:pt idx="117">
                  <c:v>3.1914982941266223</c:v>
                </c:pt>
                <c:pt idx="118">
                  <c:v>3.1275300284505327</c:v>
                </c:pt>
                <c:pt idx="119">
                  <c:v>3.0271188629495303</c:v>
                </c:pt>
                <c:pt idx="120">
                  <c:v>2.8920892609066504</c:v>
                </c:pt>
                <c:pt idx="121">
                  <c:v>2.7246500909676197</c:v>
                </c:pt>
                <c:pt idx="122">
                  <c:v>2.5273615858259411</c:v>
                </c:pt>
                <c:pt idx="123">
                  <c:v>2.3030986462417595</c:v>
                </c:pt>
                <c:pt idx="124">
                  <c:v>2.0550109928756082</c:v>
                </c:pt>
                <c:pt idx="125">
                  <c:v>1.7864806977021741</c:v>
                </c:pt>
                <c:pt idx="126">
                  <c:v>1.5010776491742623</c:v>
                </c:pt>
                <c:pt idx="127">
                  <c:v>1.2025135206812338</c:v>
                </c:pt>
                <c:pt idx="128">
                  <c:v>0.89459482012441205</c:v>
                </c:pt>
                <c:pt idx="129">
                  <c:v>0.5811755996355632</c:v>
                </c:pt>
                <c:pt idx="130">
                  <c:v>0.26611039869939807</c:v>
                </c:pt>
                <c:pt idx="131">
                  <c:v>4.6792018605245012E-2</c:v>
                </c:pt>
                <c:pt idx="132">
                  <c:v>0.35381359059244627</c:v>
                </c:pt>
                <c:pt idx="133">
                  <c:v>0.65137003276875571</c:v>
                </c:pt>
                <c:pt idx="134">
                  <c:v>0.93605157503484282</c:v>
                </c:pt>
                <c:pt idx="135">
                  <c:v>1.2046609121819882</c:v>
                </c:pt>
                <c:pt idx="136">
                  <c:v>1.4542479596514484</c:v>
                </c:pt>
                <c:pt idx="137">
                  <c:v>1.6821410517981104</c:v>
                </c:pt>
                <c:pt idx="138">
                  <c:v>1.8859742687567018</c:v>
                </c:pt>
                <c:pt idx="139">
                  <c:v>2.0637106298019168</c:v>
                </c:pt>
                <c:pt idx="140">
                  <c:v>2.2136609451517399</c:v>
                </c:pt>
                <c:pt idx="141">
                  <c:v>2.3344981737987953</c:v>
                </c:pt>
                <c:pt idx="142">
                  <c:v>2.4252671914732651</c:v>
                </c:pt>
                <c:pt idx="143">
                  <c:v>2.4853899295495898</c:v>
                </c:pt>
                <c:pt idx="144">
                  <c:v>2.5146659019240221</c:v>
                </c:pt>
                <c:pt idx="145">
                  <c:v>2.5132681919450004</c:v>
                </c:pt>
                <c:pt idx="146">
                  <c:v>2.481735024732282</c:v>
                </c:pt>
                <c:pt idx="147">
                  <c:v>2.4209571010653925</c:v>
                </c:pt>
                <c:pt idx="148">
                  <c:v>2.3321609168880557</c:v>
                </c:pt>
                <c:pt idx="149">
                  <c:v>2.216888336839077</c:v>
                </c:pt>
                <c:pt idx="150">
                  <c:v>2.0769727306088619</c:v>
                </c:pt>
                <c:pt idx="151">
                  <c:v>1.914512016917254</c:v>
                </c:pt>
                <c:pt idx="152">
                  <c:v>1.7318389911553964</c:v>
                </c:pt>
                <c:pt idx="153">
                  <c:v>1.5314893389376256</c:v>
                </c:pt>
                <c:pt idx="154">
                  <c:v>1.3161677587403053</c:v>
                </c:pt>
                <c:pt idx="155">
                  <c:v>1.088712632301456</c:v>
                </c:pt>
                <c:pt idx="156">
                  <c:v>0.85205969142444959</c:v>
                </c:pt>
                <c:pt idx="157">
                  <c:v>0.60920513424525891</c:v>
                </c:pt>
                <c:pt idx="158">
                  <c:v>0.36316864292717133</c:v>
                </c:pt>
                <c:pt idx="159">
                  <c:v>0.11695674824636518</c:v>
                </c:pt>
                <c:pt idx="160">
                  <c:v>0.12647302520382367</c:v>
                </c:pt>
                <c:pt idx="161">
                  <c:v>0.36424681620291344</c:v>
                </c:pt>
                <c:pt idx="162">
                  <c:v>0.59360749096058374</c:v>
                </c:pt>
                <c:pt idx="163">
                  <c:v>0.81194574435584665</c:v>
                </c:pt>
                <c:pt idx="164">
                  <c:v>1.0168288985111198</c:v>
                </c:pt>
                <c:pt idx="165">
                  <c:v>1.20602709226362</c:v>
                </c:pt>
                <c:pt idx="166">
                  <c:v>1.3775365916151643</c:v>
                </c:pt>
                <c:pt idx="167">
                  <c:v>1.5295999903783504</c:v>
                </c:pt>
                <c:pt idx="168">
                  <c:v>1.6607231114780221</c:v>
                </c:pt>
                <c:pt idx="169">
                  <c:v>1.769688462181263</c:v>
                </c:pt>
                <c:pt idx="170">
                  <c:v>1.8555651403763738</c:v>
                </c:pt>
                <c:pt idx="171">
                  <c:v>1.9177151333576512</c:v>
                </c:pt>
                <c:pt idx="172">
                  <c:v>1.9557959948579551</c:v>
                </c:pt>
                <c:pt idx="173">
                  <c:v>1.9697599297744584</c:v>
                </c:pt>
                <c:pt idx="174">
                  <c:v>1.9598493586400876</c:v>
                </c:pt>
                <c:pt idx="175">
                  <c:v>1.9265890749113199</c:v>
                </c:pt>
                <c:pt idx="176">
                  <c:v>1.8707751471070055</c:v>
                </c:pt>
                <c:pt idx="177">
                  <c:v>1.7934607543100805</c:v>
                </c:pt>
                <c:pt idx="178">
                  <c:v>1.695939177138982</c:v>
                </c:pt>
                <c:pt idx="179">
                  <c:v>1.5797241966541244</c:v>
                </c:pt>
                <c:pt idx="180">
                  <c:v>1.44652818047766</c:v>
                </c:pt>
                <c:pt idx="181">
                  <c:v>1.2982381584104636</c:v>
                </c:pt>
                <c:pt idx="182">
                  <c:v>1.1368902088174839</c:v>
                </c:pt>
                <c:pt idx="183">
                  <c:v>0.96464249186177509</c:v>
                </c:pt>
                <c:pt idx="184">
                  <c:v>0.78374727619197204</c:v>
                </c:pt>
                <c:pt idx="185">
                  <c:v>0.59652231187425198</c:v>
                </c:pt>
                <c:pt idx="186">
                  <c:v>0.40532190420744207</c:v>
                </c:pt>
                <c:pt idx="187">
                  <c:v>0.21250804062047865</c:v>
                </c:pt>
                <c:pt idx="188">
                  <c:v>2.0421916227047865E-2</c:v>
                </c:pt>
                <c:pt idx="189">
                  <c:v>0.16864380704641915</c:v>
                </c:pt>
                <c:pt idx="190">
                  <c:v>0.35247168733968021</c:v>
                </c:pt>
                <c:pt idx="191">
                  <c:v>0.52894483341987963</c:v>
                </c:pt>
                <c:pt idx="192">
                  <c:v>0.69607059801567717</c:v>
                </c:pt>
                <c:pt idx="193">
                  <c:v>0.85200237743715801</c:v>
                </c:pt>
                <c:pt idx="194">
                  <c:v>0.99505928807922772</c:v>
                </c:pt>
                <c:pt idx="195">
                  <c:v>1.1237435197834316</c:v>
                </c:pt>
                <c:pt idx="196">
                  <c:v>1.2367551973112627</c:v>
                </c:pt>
                <c:pt idx="197">
                  <c:v>1.3330046139533855</c:v>
                </c:pt>
                <c:pt idx="198">
                  <c:v>1.4116217351451517</c:v>
                </c:pt>
                <c:pt idx="199">
                  <c:v>1.4719629044549161</c:v>
                </c:pt>
                <c:pt idx="200">
                  <c:v>1.5136147190329554</c:v>
                </c:pt>
                <c:pt idx="201">
                  <c:v>1.5363950761347727</c:v>
                </c:pt>
                <c:pt idx="202">
                  <c:v>1.5403514262522418</c:v>
                </c:pt>
                <c:pt idx="203">
                  <c:v>1.5257563013026869</c:v>
                </c:pt>
                <c:pt idx="204">
                  <c:v>1.4931002178616422</c:v>
                </c:pt>
                <c:pt idx="205">
                  <c:v>1.4430820852247555</c:v>
                </c:pt>
                <c:pt idx="206">
                  <c:v>1.3765972758199989</c:v>
                </c:pt>
                <c:pt idx="207">
                  <c:v>1.2947235408652831</c:v>
                </c:pt>
                <c:pt idx="208">
                  <c:v>1.198704976914414</c:v>
                </c:pt>
                <c:pt idx="209">
                  <c:v>1.0899342688277369</c:v>
                </c:pt>
                <c:pt idx="210">
                  <c:v>0.96993345155260047</c:v>
                </c:pt>
                <c:pt idx="211">
                  <c:v>0.84033344675251009</c:v>
                </c:pt>
                <c:pt idx="212">
                  <c:v>0.70285264067299114</c:v>
                </c:pt>
                <c:pt idx="213">
                  <c:v>0.55927477660874814</c:v>
                </c:pt>
                <c:pt idx="214">
                  <c:v>0.41142643891429226</c:v>
                </c:pt>
                <c:pt idx="215">
                  <c:v>0.26115440569367065</c:v>
                </c:pt>
                <c:pt idx="216">
                  <c:v>0.11030314416947554</c:v>
                </c:pt>
                <c:pt idx="217">
                  <c:v>3.9307283638841978E-2</c:v>
                </c:pt>
                <c:pt idx="218">
                  <c:v>0.18590264677075199</c:v>
                </c:pt>
                <c:pt idx="219">
                  <c:v>0.3277750569681705</c:v>
                </c:pt>
                <c:pt idx="220">
                  <c:v>0.46330233550861488</c:v>
                </c:pt>
                <c:pt idx="221">
                  <c:v>0.59096602228776829</c:v>
                </c:pt>
                <c:pt idx="222">
                  <c:v>0.70936783412422288</c:v>
                </c:pt>
                <c:pt idx="223">
                  <c:v>0.8172444011499671</c:v>
                </c:pt>
                <c:pt idx="224">
                  <c:v>0.91348013372247405</c:v>
                </c:pt>
                <c:pt idx="225">
                  <c:v>0.99711809723657874</c:v>
                </c:pt>
                <c:pt idx="226">
                  <c:v>1.0673687982041047</c:v>
                </c:pt>
                <c:pt idx="227">
                  <c:v>1.1236168116767333</c:v>
                </c:pt>
                <c:pt idx="228">
                  <c:v>1.1654252071802065</c:v>
                </c:pt>
                <c:pt idx="229">
                  <c:v>1.1925377574739582</c:v>
                </c:pt>
                <c:pt idx="230">
                  <c:v>1.2048789413230285</c:v>
                </c:pt>
                <c:pt idx="231">
                  <c:v>1.2025517777507884</c:v>
                </c:pt>
                <c:pt idx="232">
                  <c:v>1.1858335546262668</c:v>
                </c:pt>
                <c:pt idx="233">
                  <c:v>1.155169538639347</c:v>
                </c:pt>
                <c:pt idx="234">
                  <c:v>1.1111647764605326</c:v>
                </c:pt>
                <c:pt idx="235">
                  <c:v>1.0545741179212316</c:v>
                </c:pt>
                <c:pt idx="236">
                  <c:v>0.98629061116204397</c:v>
                </c:pt>
                <c:pt idx="237">
                  <c:v>0.90733243668381802</c:v>
                </c:pt>
                <c:pt idx="238">
                  <c:v>0.8188285619315161</c:v>
                </c:pt>
                <c:pt idx="239">
                  <c:v>0.72200331030682519</c:v>
                </c:pt>
                <c:pt idx="240">
                  <c:v>0.61816004823607207</c:v>
                </c:pt>
                <c:pt idx="241">
                  <c:v>0.50866420104168886</c:v>
                </c:pt>
                <c:pt idx="242">
                  <c:v>0.39492581283710992</c:v>
                </c:pt>
                <c:pt idx="243">
                  <c:v>0.27838186747796356</c:v>
                </c:pt>
                <c:pt idx="244">
                  <c:v>0.16047858678018712</c:v>
                </c:pt>
                <c:pt idx="245">
                  <c:v>4.2653918812910613E-2</c:v>
                </c:pt>
                <c:pt idx="246">
                  <c:v>7.3679576824677129E-2</c:v>
                </c:pt>
                <c:pt idx="247">
                  <c:v>0.18715124811452977</c:v>
                </c:pt>
                <c:pt idx="248">
                  <c:v>0.29644808601508055</c:v>
                </c:pt>
                <c:pt idx="249">
                  <c:v>0.40032950063914097</c:v>
                </c:pt>
                <c:pt idx="250">
                  <c:v>0.49764097720692269</c:v>
                </c:pt>
                <c:pt idx="251">
                  <c:v>0.58732646694656898</c:v>
                </c:pt>
                <c:pt idx="252">
                  <c:v>0.66843938575728257</c:v>
                </c:pt>
                <c:pt idx="253">
                  <c:v>0.74015211231912659</c:v>
                </c:pt>
                <c:pt idx="254">
                  <c:v>0.80176389718158969</c:v>
                </c:pt>
                <c:pt idx="255">
                  <c:v>0.8527071149352119</c:v>
                </c:pt>
                <c:pt idx="256">
                  <c:v>0.89255181260780003</c:v>
                </c:pt>
                <c:pt idx="257">
                  <c:v>0.92100852866866056</c:v>
                </c:pt>
                <c:pt idx="258">
                  <c:v>0.93792937821246247</c:v>
                </c:pt>
                <c:pt idx="259">
                  <c:v>0.94330742077547025</c:v>
                </c:pt>
                <c:pt idx="260">
                  <c:v>0.93727434756560124</c:v>
                </c:pt>
                <c:pt idx="261">
                  <c:v>0.92009654442951272</c:v>
                </c:pt>
                <c:pt idx="262">
                  <c:v>0.89216960541358359</c:v>
                </c:pt>
                <c:pt idx="263">
                  <c:v>0.8540113890959623</c:v>
                </c:pt>
                <c:pt idx="264">
                  <c:v>0.80625372578658894</c:v>
                </c:pt>
                <c:pt idx="265">
                  <c:v>0.74963289804403588</c:v>
                </c:pt>
                <c:pt idx="266">
                  <c:v>0.68497902959657786</c:v>
                </c:pt>
                <c:pt idx="267">
                  <c:v>0.61320452855756769</c:v>
                </c:pt>
                <c:pt idx="268">
                  <c:v>0.53529173969352983</c:v>
                </c:pt>
                <c:pt idx="269">
                  <c:v>0.45227996736385828</c:v>
                </c:pt>
                <c:pt idx="270">
                  <c:v>0.36525203555542485</c:v>
                </c:pt>
                <c:pt idx="271">
                  <c:v>0.27532055416106971</c:v>
                </c:pt>
                <c:pt idx="272">
                  <c:v>0.18361406130048574</c:v>
                </c:pt>
                <c:pt idx="273">
                  <c:v>9.1263210082925858E-2</c:v>
                </c:pt>
                <c:pt idx="274">
                  <c:v>6.1283518493060463E-4</c:v>
                </c:pt>
                <c:pt idx="275">
                  <c:v>9.091963366101434E-2</c:v>
                </c:pt>
                <c:pt idx="276">
                  <c:v>0.17860018095907249</c:v>
                </c:pt>
                <c:pt idx="277">
                  <c:v>0.26264695678155481</c:v>
                </c:pt>
                <c:pt idx="278">
                  <c:v>0.34211317393367624</c:v>
                </c:pt>
                <c:pt idx="279">
                  <c:v>0.41612310730700752</c:v>
                </c:pt>
                <c:pt idx="280">
                  <c:v>0.4838813945253081</c:v>
                </c:pt>
                <c:pt idx="281">
                  <c:v>0.54468121412659387</c:v>
                </c:pt>
                <c:pt idx="282">
                  <c:v>0.59791126222513857</c:v>
                </c:pt>
                <c:pt idx="283">
                  <c:v>0.64306146435930645</c:v>
                </c:pt>
                <c:pt idx="284">
                  <c:v>0.67972737548488171</c:v>
                </c:pt>
                <c:pt idx="285">
                  <c:v>0.70761323761550365</c:v>
                </c:pt>
                <c:pt idx="286">
                  <c:v>0.72653368123851902</c:v>
                </c:pt>
                <c:pt idx="287">
                  <c:v>0.73641407314508089</c:v>
                </c:pt>
                <c:pt idx="288">
                  <c:v>0.73728952951149018</c:v>
                </c:pt>
                <c:pt idx="289">
                  <c:v>0.72930262876553265</c:v>
                </c:pt>
                <c:pt idx="290">
                  <c:v>0.71269987378707</c:v>
                </c:pt>
                <c:pt idx="291">
                  <c:v>0.68782696715779634</c:v>
                </c:pt>
                <c:pt idx="292">
                  <c:v>0.65512297633532679</c:v>
                </c:pt>
                <c:pt idx="293">
                  <c:v>0.61511347764081536</c:v>
                </c:pt>
                <c:pt idx="294">
                  <c:v>0.56840277869242084</c:v>
                </c:pt>
                <c:pt idx="295">
                  <c:v>0.51566532828183997</c:v>
                </c:pt>
                <c:pt idx="296">
                  <c:v>0.45763643058885684</c:v>
                </c:pt>
                <c:pt idx="297">
                  <c:v>0.39510238698958816</c:v>
                </c:pt>
                <c:pt idx="298">
                  <c:v>0.32889019348763199</c:v>
                </c:pt>
                <c:pt idx="299">
                  <c:v>0.25985692495335749</c:v>
                </c:pt>
              </c:numCache>
            </c:numRef>
          </c:yVal>
          <c:smooth val="1"/>
        </c:ser>
        <c:ser>
          <c:idx val="0"/>
          <c:order val="1"/>
          <c:tx>
            <c:v>Temps</c:v>
          </c:tx>
          <c:spPr>
            <a:ln w="28575">
              <a:noFill/>
            </a:ln>
          </c:spPr>
          <c:marker>
            <c:symbol val="picture"/>
            <c:spPr>
              <a:blipFill dpi="0" rotWithShape="0">
                <a:blip xmlns:r="http://schemas.openxmlformats.org/officeDocument/2006/relationships" r:embed="rId1"/>
                <a:srcRect/>
                <a:stretch>
                  <a:fillRect/>
                </a:stretch>
              </a:blipFill>
              <a:ln w="9525">
                <a:noFill/>
              </a:ln>
            </c:spPr>
          </c:marker>
          <c:xVal>
            <c:numRef>
              <c:f>Feuil1!$L$18</c:f>
              <c:numCache>
                <c:formatCode>General</c:formatCode>
                <c:ptCount val="1"/>
                <c:pt idx="0">
                  <c:v>0.01</c:v>
                </c:pt>
              </c:numCache>
            </c:numRef>
          </c:xVal>
          <c:yVal>
            <c:numRef>
              <c:f>Feuil1!$M$18</c:f>
              <c:numCache>
                <c:formatCode>General</c:formatCode>
                <c:ptCount val="1"/>
                <c:pt idx="0">
                  <c:v>8.5847700000000007</c:v>
                </c:pt>
              </c:numCache>
            </c:numRef>
          </c:yVal>
        </c:ser>
        <c:axId val="70665344"/>
        <c:axId val="70667648"/>
      </c:scatterChart>
      <c:valAx>
        <c:axId val="70665344"/>
        <c:scaling>
          <c:orientation val="minMax"/>
          <c:max val="3"/>
          <c:min val="0"/>
        </c:scaling>
        <c:axPos val="b"/>
        <c:title>
          <c:tx>
            <c:rich>
              <a:bodyPr/>
              <a:lstStyle/>
              <a:p>
                <a:pPr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 en s</a:t>
                </a:r>
              </a:p>
            </c:rich>
          </c:tx>
          <c:layout>
            <c:manualLayout>
              <c:xMode val="edge"/>
              <c:yMode val="edge"/>
              <c:x val="0.93880498322562844"/>
              <c:y val="0.77382363287063349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majorTickMark val="none"/>
        <c:tickLblPos val="nextTo"/>
        <c:spPr>
          <a:ln w="38100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0667648"/>
        <c:crosses val="autoZero"/>
        <c:crossBetween val="midCat"/>
        <c:majorUnit val="0.5"/>
        <c:minorUnit val="0.1"/>
      </c:valAx>
      <c:valAx>
        <c:axId val="70667648"/>
        <c:scaling>
          <c:orientation val="minMax"/>
          <c:max val="11"/>
          <c:min val="-1"/>
        </c:scaling>
        <c:axPos val="l"/>
        <c:numFmt formatCode="General" sourceLinked="1"/>
        <c:tickLblPos val="none"/>
        <c:spPr>
          <a:ln w="3175">
            <a:solidFill>
              <a:srgbClr val="000000"/>
            </a:solidFill>
            <a:prstDash val="solid"/>
          </a:ln>
        </c:spPr>
        <c:crossAx val="70665344"/>
        <c:crosses val="autoZero"/>
        <c:crossBetween val="midCat"/>
        <c:majorUnit val="1"/>
        <c:minorUnit val="1"/>
      </c:valAx>
      <c:spPr>
        <a:solidFill>
          <a:srgbClr val="95B3D7"/>
        </a:solidFill>
        <a:ln w="25400">
          <a:noFill/>
        </a:ln>
      </c:spPr>
    </c:plotArea>
    <c:plotVisOnly val="1"/>
    <c:dispBlanksAs val="gap"/>
  </c:chart>
  <c:spPr>
    <a:solidFill>
      <a:srgbClr val="FFFFFF"/>
    </a:solidFill>
    <a:ln w="38100">
      <a:solidFill>
        <a:srgbClr val="000000"/>
      </a:solidFill>
      <a:prstDash val="solid"/>
    </a:ln>
  </c:spPr>
  <c:txPr>
    <a:bodyPr/>
    <a:lstStyle/>
    <a:p>
      <a:pPr>
        <a:defRPr sz="14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142875</xdr:colOff>
      <xdr:row>24</xdr:row>
      <xdr:rowOff>66675</xdr:rowOff>
    </xdr:from>
    <xdr:to>
      <xdr:col>12</xdr:col>
      <xdr:colOff>409575</xdr:colOff>
      <xdr:row>25</xdr:row>
      <xdr:rowOff>95250</xdr:rowOff>
    </xdr:to>
    <xdr:sp macro="[0]!Macro1" textlink="">
      <xdr:nvSpPr>
        <xdr:cNvPr id="1029" name="Text Box 5"/>
        <xdr:cNvSpPr txBox="1">
          <a:spLocks noChangeArrowheads="1"/>
        </xdr:cNvSpPr>
      </xdr:nvSpPr>
      <xdr:spPr bwMode="auto">
        <a:xfrm>
          <a:off x="9382125" y="4638675"/>
          <a:ext cx="1343025" cy="219075"/>
        </a:xfrm>
        <a:prstGeom prst="rect">
          <a:avLst/>
        </a:prstGeom>
        <a:solidFill>
          <a:srgbClr val="0000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FFFF"/>
              </a:solidFill>
              <a:latin typeface="Arial"/>
              <a:cs typeface="Arial"/>
            </a:rPr>
            <a:t>Lancer</a:t>
          </a:r>
        </a:p>
      </xdr:txBody>
    </xdr:sp>
    <xdr:clientData/>
  </xdr:twoCellAnchor>
  <xdr:twoCellAnchor>
    <xdr:from>
      <xdr:col>7</xdr:col>
      <xdr:colOff>0</xdr:colOff>
      <xdr:row>1</xdr:row>
      <xdr:rowOff>0</xdr:rowOff>
    </xdr:from>
    <xdr:to>
      <xdr:col>13</xdr:col>
      <xdr:colOff>9525</xdr:colOff>
      <xdr:row>15</xdr:row>
      <xdr:rowOff>104775</xdr:rowOff>
    </xdr:to>
    <xdr:graphicFrame macro="">
      <xdr:nvGraphicFramePr>
        <xdr:cNvPr id="1993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437029</xdr:colOff>
      <xdr:row>35</xdr:row>
      <xdr:rowOff>67235</xdr:rowOff>
    </xdr:from>
    <xdr:to>
      <xdr:col>12</xdr:col>
      <xdr:colOff>470647</xdr:colOff>
      <xdr:row>39</xdr:row>
      <xdr:rowOff>22412</xdr:rowOff>
    </xdr:to>
    <xdr:sp macro="" textlink="">
      <xdr:nvSpPr>
        <xdr:cNvPr id="4" name="ZoneTexte 3"/>
        <xdr:cNvSpPr txBox="1"/>
      </xdr:nvSpPr>
      <xdr:spPr>
        <a:xfrm>
          <a:off x="8482853" y="6734735"/>
          <a:ext cx="2364441" cy="7171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 ça reste approximatif,  Mais  c'est la façon</a:t>
          </a:r>
          <a:r>
            <a:rPr lang="fr-FR" sz="1100" baseline="0"/>
            <a:t> de calculer en tir Balistique  pour savoir où va atterrir ta balle.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ACB3FC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302"/>
  <sheetViews>
    <sheetView tabSelected="1" topLeftCell="A12" zoomScale="85" workbookViewId="0">
      <selection activeCell="L32" sqref="L32"/>
    </sheetView>
  </sheetViews>
  <sheetFormatPr baseColWidth="10" defaultRowHeight="15" customHeight="1"/>
  <cols>
    <col min="1" max="1" width="5.5703125" style="6" customWidth="1"/>
    <col min="2" max="2" width="17.140625" style="6" customWidth="1"/>
    <col min="3" max="5" width="11.42578125" style="8"/>
    <col min="6" max="6" width="13.85546875" style="8" customWidth="1"/>
    <col min="7" max="7" width="11.42578125" style="8"/>
    <col min="8" max="8" width="7" style="8" customWidth="1"/>
    <col min="9" max="9" width="26.85546875" style="8" customWidth="1"/>
    <col min="10" max="10" width="4.5703125" style="8" customWidth="1"/>
    <col min="11" max="11" width="18.85546875" style="8" customWidth="1"/>
    <col min="12" max="12" width="16.140625" style="8" customWidth="1"/>
    <col min="13" max="14" width="18.85546875" style="8" customWidth="1"/>
    <col min="15" max="15" width="17.28515625" style="8" customWidth="1"/>
    <col min="16" max="16" width="11.42578125" style="8"/>
    <col min="17" max="17" width="9.5703125" style="8" customWidth="1"/>
    <col min="18" max="18" width="18.85546875" style="8" customWidth="1"/>
    <col min="19" max="19" width="4.5703125" style="8" customWidth="1"/>
    <col min="20" max="20" width="6.85546875" style="8" customWidth="1"/>
    <col min="21" max="21" width="5.28515625" style="8" customWidth="1"/>
    <col min="22" max="22" width="5.7109375" style="8" customWidth="1"/>
    <col min="23" max="25" width="11.42578125" style="8"/>
    <col min="26" max="26" width="11.42578125" style="6"/>
    <col min="27" max="27" width="11.42578125" style="8"/>
    <col min="28" max="28" width="11.42578125" style="6"/>
    <col min="29" max="16384" width="11.42578125" style="8"/>
  </cols>
  <sheetData>
    <row r="1" spans="1:24" s="19" customFormat="1" ht="15" customHeight="1">
      <c r="A1" s="14"/>
      <c r="B1" s="6" t="s">
        <v>0</v>
      </c>
      <c r="C1" s="15" t="s">
        <v>1</v>
      </c>
      <c r="D1" s="16" t="s">
        <v>2</v>
      </c>
      <c r="E1" s="17" t="s">
        <v>3</v>
      </c>
      <c r="F1" s="15" t="s">
        <v>11</v>
      </c>
      <c r="G1" s="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9"/>
    </row>
    <row r="2" spans="1:24" ht="15" customHeight="1">
      <c r="B2" s="13">
        <v>0</v>
      </c>
      <c r="C2" s="20">
        <f>$I$37</f>
        <v>19</v>
      </c>
      <c r="D2" s="8">
        <f t="shared" ref="D2:D65" si="0">(-$K$18*E2-$I$25*C2)*$I$18</f>
        <v>-10.523</v>
      </c>
      <c r="E2" s="8">
        <f>I31</f>
        <v>8.5</v>
      </c>
      <c r="F2" s="12">
        <f t="shared" ref="F2:F10" si="1">IF(E2&lt;= 0,-E2,E2)</f>
        <v>8.5</v>
      </c>
      <c r="H2" s="18"/>
      <c r="I2" s="18"/>
      <c r="J2" s="18"/>
      <c r="K2" s="18"/>
      <c r="L2" s="18"/>
      <c r="M2" s="18"/>
      <c r="N2" s="18"/>
      <c r="O2" s="18"/>
      <c r="S2" s="12"/>
    </row>
    <row r="3" spans="1:24" ht="15" customHeight="1">
      <c r="A3" s="6">
        <v>1</v>
      </c>
      <c r="B3" s="6">
        <f t="shared" ref="B3:B66" si="2">B2+$I$18</f>
        <v>0.01</v>
      </c>
      <c r="C3" s="20">
        <f t="shared" ref="C3:C67" si="3">C2+D2</f>
        <v>8.4770000000000003</v>
      </c>
      <c r="D3" s="8">
        <f t="shared" si="0"/>
        <v>-10.445833000000002</v>
      </c>
      <c r="E3" s="8">
        <f t="shared" ref="E3:E66" si="4">E2+$I$18*C3</f>
        <v>8.5847700000000007</v>
      </c>
      <c r="F3" s="12">
        <f>IF(E3&lt;= 0,-E3,E3)</f>
        <v>8.5847700000000007</v>
      </c>
      <c r="H3" s="18"/>
      <c r="I3" s="18"/>
      <c r="J3" s="18"/>
      <c r="K3" s="18"/>
      <c r="L3" s="18"/>
      <c r="M3" s="18"/>
      <c r="N3" s="18"/>
      <c r="O3" s="18"/>
    </row>
    <row r="4" spans="1:24" ht="15" customHeight="1">
      <c r="A4" s="6">
        <v>2</v>
      </c>
      <c r="B4" s="6">
        <f t="shared" si="2"/>
        <v>0.02</v>
      </c>
      <c r="C4" s="20">
        <f t="shared" si="3"/>
        <v>-1.9688330000000018</v>
      </c>
      <c r="D4" s="8">
        <f t="shared" si="0"/>
        <v>-10.244627843000002</v>
      </c>
      <c r="E4" s="8">
        <f t="shared" si="4"/>
        <v>8.5650816700000014</v>
      </c>
      <c r="F4" s="12">
        <f t="shared" si="1"/>
        <v>8.5650816700000014</v>
      </c>
    </row>
    <row r="5" spans="1:24" ht="15" customHeight="1">
      <c r="A5" s="6">
        <v>3</v>
      </c>
      <c r="B5" s="6">
        <f t="shared" si="2"/>
        <v>0.03</v>
      </c>
      <c r="C5" s="20">
        <f t="shared" si="3"/>
        <v>-12.213460843000004</v>
      </c>
      <c r="D5" s="8">
        <f t="shared" si="0"/>
        <v>-9.9239076395530024</v>
      </c>
      <c r="E5" s="8">
        <f t="shared" si="4"/>
        <v>8.4429470615700009</v>
      </c>
      <c r="F5" s="12">
        <f t="shared" si="1"/>
        <v>8.4429470615700009</v>
      </c>
    </row>
    <row r="6" spans="1:24" ht="15" customHeight="1">
      <c r="A6" s="6">
        <v>4</v>
      </c>
      <c r="B6" s="6">
        <f t="shared" si="2"/>
        <v>0.04</v>
      </c>
      <c r="C6" s="20">
        <f t="shared" si="3"/>
        <v>-22.137368482553008</v>
      </c>
      <c r="D6" s="8">
        <f t="shared" si="0"/>
        <v>-9.4895527878899646</v>
      </c>
      <c r="E6" s="8">
        <f t="shared" si="4"/>
        <v>8.2215733767444714</v>
      </c>
      <c r="F6" s="12">
        <f t="shared" si="1"/>
        <v>8.2215733767444714</v>
      </c>
    </row>
    <row r="7" spans="1:24" ht="15" customHeight="1">
      <c r="A7" s="6">
        <v>5</v>
      </c>
      <c r="B7" s="6">
        <f t="shared" si="2"/>
        <v>0.05</v>
      </c>
      <c r="C7" s="20">
        <f t="shared" si="3"/>
        <v>-31.626921270442971</v>
      </c>
      <c r="D7" s="8">
        <f t="shared" si="0"/>
        <v>-8.9487073352505195</v>
      </c>
      <c r="E7" s="8">
        <f t="shared" si="4"/>
        <v>7.9053041640400421</v>
      </c>
      <c r="F7" s="12">
        <f t="shared" si="1"/>
        <v>7.9053041640400421</v>
      </c>
    </row>
    <row r="8" spans="1:24" ht="15" customHeight="1">
      <c r="A8" s="6">
        <v>6</v>
      </c>
      <c r="B8" s="6">
        <f t="shared" si="2"/>
        <v>6.0000000000000005E-2</v>
      </c>
      <c r="C8" s="20">
        <f t="shared" si="3"/>
        <v>-40.575628605693488</v>
      </c>
      <c r="D8" s="8">
        <f t="shared" si="0"/>
        <v>-8.3096717672829392</v>
      </c>
      <c r="E8" s="8">
        <f t="shared" si="4"/>
        <v>7.4995478779831073</v>
      </c>
      <c r="F8" s="12">
        <f t="shared" si="1"/>
        <v>7.4995478779831073</v>
      </c>
    </row>
    <row r="9" spans="1:24" ht="15" customHeight="1">
      <c r="A9" s="6">
        <v>7</v>
      </c>
      <c r="B9" s="6">
        <f t="shared" si="2"/>
        <v>7.0000000000000007E-2</v>
      </c>
      <c r="C9" s="20">
        <f t="shared" si="3"/>
        <v>-48.885300372976431</v>
      </c>
      <c r="D9" s="8">
        <f t="shared" si="0"/>
        <v>-7.5817837427634123</v>
      </c>
      <c r="E9" s="8">
        <f t="shared" si="4"/>
        <v>7.0106948742533426</v>
      </c>
      <c r="F9" s="12">
        <f t="shared" si="1"/>
        <v>7.0106948742533426</v>
      </c>
    </row>
    <row r="10" spans="1:24" ht="15" customHeight="1">
      <c r="A10" s="6">
        <v>8</v>
      </c>
      <c r="B10" s="6">
        <f t="shared" si="2"/>
        <v>0.08</v>
      </c>
      <c r="C10" s="20">
        <f t="shared" si="3"/>
        <v>-56.467084115739844</v>
      </c>
      <c r="D10" s="8">
        <f t="shared" si="0"/>
        <v>-6.7752884097475565</v>
      </c>
      <c r="E10" s="8">
        <f t="shared" si="4"/>
        <v>6.4460240330959442</v>
      </c>
      <c r="F10" s="12">
        <f t="shared" si="1"/>
        <v>6.4460240330959442</v>
      </c>
    </row>
    <row r="11" spans="1:24" ht="15" customHeight="1">
      <c r="A11" s="6">
        <v>9</v>
      </c>
      <c r="B11" s="6">
        <f t="shared" si="2"/>
        <v>0.09</v>
      </c>
      <c r="C11" s="20">
        <f t="shared" si="3"/>
        <v>-63.242372525487397</v>
      </c>
      <c r="D11" s="8">
        <f t="shared" si="0"/>
        <v>-5.9012000364759976</v>
      </c>
      <c r="E11" s="8">
        <f t="shared" si="4"/>
        <v>5.8136003078410701</v>
      </c>
      <c r="F11" s="8">
        <f t="shared" ref="F11:F74" si="5">IF(E11&lt;0,-E11,E11)</f>
        <v>5.8136003078410701</v>
      </c>
    </row>
    <row r="12" spans="1:24" ht="15" customHeight="1">
      <c r="A12" s="6">
        <v>10</v>
      </c>
      <c r="B12" s="6">
        <f t="shared" si="2"/>
        <v>9.9999999999999992E-2</v>
      </c>
      <c r="C12" s="20">
        <f t="shared" si="3"/>
        <v>-69.143572561963396</v>
      </c>
      <c r="D12" s="8">
        <f t="shared" si="0"/>
        <v>-4.9711567651123465</v>
      </c>
      <c r="E12" s="8">
        <f t="shared" si="4"/>
        <v>5.1221645822214361</v>
      </c>
      <c r="F12" s="8">
        <f t="shared" si="5"/>
        <v>5.1221645822214361</v>
      </c>
    </row>
    <row r="13" spans="1:24" ht="15" customHeight="1">
      <c r="A13" s="6">
        <v>11</v>
      </c>
      <c r="B13" s="6">
        <f t="shared" si="2"/>
        <v>0.10999999999999999</v>
      </c>
      <c r="C13" s="20">
        <f t="shared" si="3"/>
        <v>-74.114729327075736</v>
      </c>
      <c r="D13" s="8">
        <f t="shared" si="0"/>
        <v>-3.997270348180527</v>
      </c>
      <c r="E13" s="8">
        <f t="shared" si="4"/>
        <v>4.3810172889506784</v>
      </c>
      <c r="F13" s="8">
        <f t="shared" si="5"/>
        <v>4.3810172889506784</v>
      </c>
    </row>
    <row r="14" spans="1:24" ht="15" customHeight="1">
      <c r="A14" s="6">
        <v>12</v>
      </c>
      <c r="B14" s="6">
        <f t="shared" si="2"/>
        <v>0.11999999999999998</v>
      </c>
      <c r="C14" s="20">
        <f t="shared" si="3"/>
        <v>-78.111999675256257</v>
      </c>
      <c r="D14" s="8">
        <f t="shared" si="0"/>
        <v>-2.9919727561583831</v>
      </c>
      <c r="E14" s="8">
        <f t="shared" si="4"/>
        <v>3.5998972921981158</v>
      </c>
      <c r="F14" s="8">
        <f t="shared" si="5"/>
        <v>3.5998972921981158</v>
      </c>
      <c r="G14" s="8">
        <f>F3</f>
        <v>8.5847700000000007</v>
      </c>
    </row>
    <row r="15" spans="1:24" ht="15" customHeight="1">
      <c r="A15" s="6">
        <v>13</v>
      </c>
      <c r="B15" s="6">
        <f t="shared" si="2"/>
        <v>0.12999999999999998</v>
      </c>
      <c r="C15" s="20">
        <f t="shared" si="3"/>
        <v>-81.103972431414647</v>
      </c>
      <c r="D15" s="8">
        <f t="shared" si="0"/>
        <v>-1.9678615501267147</v>
      </c>
      <c r="E15" s="8">
        <f t="shared" si="4"/>
        <v>2.7888575678839693</v>
      </c>
      <c r="F15" s="8">
        <f t="shared" si="5"/>
        <v>2.7888575678839693</v>
      </c>
      <c r="G15" s="8">
        <f>F13</f>
        <v>4.3810172889506784</v>
      </c>
    </row>
    <row r="16" spans="1:24" ht="15" customHeight="1">
      <c r="A16" s="6">
        <v>14</v>
      </c>
      <c r="B16" s="6">
        <f t="shared" si="2"/>
        <v>0.13999999999999999</v>
      </c>
      <c r="C16" s="20">
        <f t="shared" si="3"/>
        <v>-83.07183398154136</v>
      </c>
      <c r="D16" s="8">
        <f t="shared" si="0"/>
        <v>-0.93754589599606364</v>
      </c>
      <c r="E16" s="8">
        <f t="shared" si="4"/>
        <v>1.9581392280685557</v>
      </c>
      <c r="F16" s="8">
        <f t="shared" si="5"/>
        <v>1.9581392280685557</v>
      </c>
      <c r="G16" s="8">
        <f>F18</f>
        <v>0.27881667994547032</v>
      </c>
    </row>
    <row r="17" spans="1:28" ht="15" customHeight="1">
      <c r="A17" s="6">
        <v>15</v>
      </c>
      <c r="B17" s="6">
        <f t="shared" si="2"/>
        <v>0.15</v>
      </c>
      <c r="C17" s="20">
        <f t="shared" si="3"/>
        <v>-84.009379877537427</v>
      </c>
      <c r="D17" s="8">
        <f t="shared" si="0"/>
        <v>8.6504942766318607E-2</v>
      </c>
      <c r="E17" s="8">
        <f t="shared" si="4"/>
        <v>1.1180454292931814</v>
      </c>
      <c r="F17" s="8">
        <f t="shared" si="5"/>
        <v>1.1180454292931814</v>
      </c>
      <c r="G17" s="8">
        <f>F23</f>
        <v>3.5652611250993886</v>
      </c>
      <c r="I17" s="21" t="s">
        <v>8</v>
      </c>
      <c r="J17" s="21"/>
      <c r="K17" s="22" t="s">
        <v>9</v>
      </c>
    </row>
    <row r="18" spans="1:28" ht="15" customHeight="1">
      <c r="A18" s="6">
        <v>16</v>
      </c>
      <c r="B18" s="6">
        <f t="shared" si="2"/>
        <v>0.16</v>
      </c>
      <c r="C18" s="20">
        <f t="shared" si="3"/>
        <v>-83.922874934771102</v>
      </c>
      <c r="D18" s="8">
        <f t="shared" si="0"/>
        <v>1.0921088579565443</v>
      </c>
      <c r="E18" s="8">
        <f t="shared" si="4"/>
        <v>0.27881667994547032</v>
      </c>
      <c r="F18" s="8">
        <f t="shared" si="5"/>
        <v>0.27881667994547032</v>
      </c>
      <c r="G18" s="8">
        <f>MAX(F18:F47)</f>
        <v>6.7201623094538068</v>
      </c>
      <c r="I18" s="11">
        <f>1/100</f>
        <v>0.01</v>
      </c>
      <c r="J18" s="11"/>
      <c r="K18" s="11">
        <v>120</v>
      </c>
      <c r="L18" s="8">
        <f>INDEX(B:B,MATCH(M28,A:A))</f>
        <v>0.01</v>
      </c>
      <c r="M18" s="8">
        <f>INDEX(F:F,MATCH(M28,A:A))</f>
        <v>8.5847700000000007</v>
      </c>
    </row>
    <row r="19" spans="1:28" ht="15" customHeight="1">
      <c r="A19" s="6">
        <v>17</v>
      </c>
      <c r="B19" s="6">
        <f t="shared" si="2"/>
        <v>0.17</v>
      </c>
      <c r="C19" s="20">
        <f t="shared" si="3"/>
        <v>-82.830766076814555</v>
      </c>
      <c r="D19" s="8">
        <f t="shared" si="0"/>
        <v>2.0675122002930579</v>
      </c>
      <c r="E19" s="8">
        <f t="shared" si="4"/>
        <v>-0.54949098082267522</v>
      </c>
      <c r="F19" s="8">
        <f t="shared" si="5"/>
        <v>0.54949098082267522</v>
      </c>
      <c r="G19" s="8">
        <f>F41</f>
        <v>3.7962621013376485</v>
      </c>
    </row>
    <row r="20" spans="1:28" ht="15" customHeight="1">
      <c r="A20" s="6">
        <v>18</v>
      </c>
      <c r="B20" s="6">
        <f t="shared" si="2"/>
        <v>0.18000000000000002</v>
      </c>
      <c r="C20" s="20">
        <f t="shared" si="3"/>
        <v>-80.763253876521503</v>
      </c>
      <c r="D20" s="8">
        <f t="shared" si="0"/>
        <v>3.0015235394063335</v>
      </c>
      <c r="E20" s="8">
        <f t="shared" si="4"/>
        <v>-1.3571235195878901</v>
      </c>
      <c r="F20" s="8">
        <f t="shared" si="5"/>
        <v>1.3571235195878901</v>
      </c>
      <c r="H20" s="23" t="s">
        <v>12</v>
      </c>
      <c r="I20" s="23" t="s">
        <v>13</v>
      </c>
      <c r="K20" s="24">
        <f t="array" ref="K20:N20">LINEST(A16:A21,G14:G19^{1,2,3})</f>
        <v>-3.9990523907869745E-2</v>
      </c>
      <c r="L20" s="24">
        <v>0.39860416025645717</v>
      </c>
      <c r="M20" s="24">
        <v>-0.71467894253954545</v>
      </c>
      <c r="N20" s="24">
        <v>16.243460000711519</v>
      </c>
    </row>
    <row r="21" spans="1:28" ht="15" customHeight="1" thickBot="1">
      <c r="A21" s="6">
        <v>19</v>
      </c>
      <c r="B21" s="6">
        <f t="shared" si="2"/>
        <v>0.19000000000000003</v>
      </c>
      <c r="C21" s="20">
        <f t="shared" si="3"/>
        <v>-77.761730337115168</v>
      </c>
      <c r="D21" s="8">
        <f t="shared" si="0"/>
        <v>3.8836384032818079</v>
      </c>
      <c r="E21" s="8">
        <f t="shared" si="4"/>
        <v>-2.1347408229590417</v>
      </c>
      <c r="F21" s="8">
        <f t="shared" si="5"/>
        <v>2.1347408229590417</v>
      </c>
      <c r="G21" s="13" t="s">
        <v>22</v>
      </c>
      <c r="H21" s="5">
        <f>A21</f>
        <v>19</v>
      </c>
      <c r="I21" s="6">
        <f>($K$20*H21^3)+($L$20*H21^2)+($M$20*H21)+$N$20</f>
        <v>-127.73434153903737</v>
      </c>
    </row>
    <row r="22" spans="1:28" ht="15" customHeight="1">
      <c r="A22" s="6">
        <v>20</v>
      </c>
      <c r="B22" s="6">
        <f t="shared" si="2"/>
        <v>0.20000000000000004</v>
      </c>
      <c r="C22" s="20">
        <f t="shared" si="3"/>
        <v>-73.87809193383336</v>
      </c>
      <c r="D22" s="8">
        <f t="shared" si="0"/>
        <v>4.7041536536320177</v>
      </c>
      <c r="E22" s="8">
        <f t="shared" si="4"/>
        <v>-2.8735217422973753</v>
      </c>
      <c r="F22" s="8">
        <f t="shared" si="5"/>
        <v>2.8735217422973753</v>
      </c>
      <c r="G22" s="7" t="s">
        <v>14</v>
      </c>
      <c r="I22" s="48" t="s">
        <v>20</v>
      </c>
      <c r="J22" s="49"/>
      <c r="K22" s="50" t="s">
        <v>15</v>
      </c>
      <c r="L22" s="50" t="s">
        <v>16</v>
      </c>
      <c r="M22" s="51" t="s">
        <v>17</v>
      </c>
    </row>
    <row r="23" spans="1:28" ht="15" customHeight="1" thickBot="1">
      <c r="A23" s="6">
        <v>21</v>
      </c>
      <c r="B23" s="6">
        <f t="shared" si="2"/>
        <v>0.21000000000000005</v>
      </c>
      <c r="C23" s="20">
        <f t="shared" si="3"/>
        <v>-69.173938280201341</v>
      </c>
      <c r="D23" s="8">
        <f t="shared" si="0"/>
        <v>5.4542703008826896</v>
      </c>
      <c r="E23" s="8">
        <f t="shared" si="4"/>
        <v>-3.5652611250993886</v>
      </c>
      <c r="F23" s="8">
        <f t="shared" si="5"/>
        <v>3.5652611250993886</v>
      </c>
      <c r="I23" s="52">
        <f>(ATAN((F26-F22)/(B26-B22)))</f>
        <v>1.5542255983679194</v>
      </c>
      <c r="J23" s="53"/>
      <c r="K23" s="54">
        <f>(F26-F22)/(B26-B22)</f>
        <v>60.341853591442685</v>
      </c>
      <c r="L23" s="54">
        <f>K23/I23</f>
        <v>38.82438537546107</v>
      </c>
      <c r="M23" s="55">
        <f>K23*SIN(I23)</f>
        <v>60.333569175169913</v>
      </c>
    </row>
    <row r="24" spans="1:28" ht="15" customHeight="1">
      <c r="A24" s="6">
        <v>22</v>
      </c>
      <c r="B24" s="6">
        <f t="shared" si="2"/>
        <v>0.22000000000000006</v>
      </c>
      <c r="C24" s="20">
        <f t="shared" si="3"/>
        <v>-63.71966797931865</v>
      </c>
      <c r="D24" s="8">
        <f t="shared" si="0"/>
        <v>6.1261837215195065</v>
      </c>
      <c r="E24" s="8">
        <f t="shared" si="4"/>
        <v>-4.2024578048925747</v>
      </c>
      <c r="F24" s="8">
        <f t="shared" si="5"/>
        <v>4.2024578048925747</v>
      </c>
      <c r="H24" s="25"/>
      <c r="I24" s="46" t="s">
        <v>10</v>
      </c>
      <c r="J24" s="47"/>
      <c r="L24" s="2" t="s">
        <v>4</v>
      </c>
      <c r="M24" s="3"/>
      <c r="X24" s="6"/>
      <c r="AB24" s="8"/>
    </row>
    <row r="25" spans="1:28" ht="15" customHeight="1">
      <c r="A25" s="6">
        <v>23</v>
      </c>
      <c r="B25" s="6">
        <f t="shared" si="2"/>
        <v>0.23000000000000007</v>
      </c>
      <c r="C25" s="20">
        <f t="shared" si="3"/>
        <v>-57.593484257799147</v>
      </c>
      <c r="D25" s="8">
        <f t="shared" si="0"/>
        <v>6.7131604093472657</v>
      </c>
      <c r="E25" s="8">
        <f t="shared" si="4"/>
        <v>-4.7783926474705662</v>
      </c>
      <c r="F25" s="8">
        <f t="shared" si="5"/>
        <v>4.7783926474705662</v>
      </c>
      <c r="H25" s="26"/>
      <c r="I25" s="11">
        <f>J27/10</f>
        <v>1.7</v>
      </c>
      <c r="J25" s="27"/>
      <c r="L25" s="2"/>
      <c r="M25" s="3"/>
      <c r="X25" s="6"/>
      <c r="AB25" s="8"/>
    </row>
    <row r="26" spans="1:28" ht="15" customHeight="1" thickBot="1">
      <c r="A26" s="6">
        <v>24</v>
      </c>
      <c r="B26" s="6">
        <f t="shared" si="2"/>
        <v>0.24000000000000007</v>
      </c>
      <c r="C26" s="20">
        <f t="shared" si="3"/>
        <v>-50.88032384845188</v>
      </c>
      <c r="D26" s="8">
        <f t="shared" si="0"/>
        <v>7.2096005685697833</v>
      </c>
      <c r="E26" s="8">
        <f t="shared" si="4"/>
        <v>-5.2871958859550849</v>
      </c>
      <c r="F26" s="8">
        <f t="shared" si="5"/>
        <v>5.2871958859550849</v>
      </c>
      <c r="G26" s="7" t="s">
        <v>14</v>
      </c>
      <c r="H26" s="26"/>
      <c r="I26" s="28"/>
      <c r="J26" s="29"/>
      <c r="L26" s="30"/>
      <c r="M26" s="31"/>
      <c r="O26" s="12"/>
      <c r="P26" s="12"/>
      <c r="Q26" s="12"/>
      <c r="R26" s="12"/>
      <c r="S26" s="12"/>
      <c r="X26" s="6"/>
      <c r="AB26" s="8"/>
    </row>
    <row r="27" spans="1:28" ht="15" customHeight="1">
      <c r="A27" s="6">
        <v>25</v>
      </c>
      <c r="B27" s="6">
        <f t="shared" si="2"/>
        <v>0.25000000000000006</v>
      </c>
      <c r="C27" s="20">
        <f t="shared" si="3"/>
        <v>-43.670723279882097</v>
      </c>
      <c r="D27" s="8">
        <f t="shared" si="0"/>
        <v>7.6110860382626839</v>
      </c>
      <c r="E27" s="8">
        <f t="shared" si="4"/>
        <v>-5.7239031187539062</v>
      </c>
      <c r="F27" s="8">
        <f t="shared" si="5"/>
        <v>5.7239031187539062</v>
      </c>
      <c r="H27" s="26"/>
      <c r="I27" s="19"/>
      <c r="J27" s="32">
        <v>17</v>
      </c>
      <c r="L27" s="4" t="s">
        <v>5</v>
      </c>
      <c r="M27" s="1"/>
      <c r="X27" s="6"/>
      <c r="AB27" s="8"/>
    </row>
    <row r="28" spans="1:28" ht="15" customHeight="1" thickBot="1">
      <c r="A28" s="6">
        <v>26</v>
      </c>
      <c r="B28" s="6">
        <f t="shared" si="2"/>
        <v>0.26000000000000006</v>
      </c>
      <c r="C28" s="20">
        <f t="shared" si="3"/>
        <v>-36.059637241619413</v>
      </c>
      <c r="D28" s="8">
        <f t="shared" si="0"/>
        <v>7.9144132225116497</v>
      </c>
      <c r="E28" s="8">
        <f t="shared" si="4"/>
        <v>-6.0844994911701002</v>
      </c>
      <c r="F28" s="8">
        <f t="shared" si="5"/>
        <v>6.0844994911701002</v>
      </c>
      <c r="H28" s="33"/>
      <c r="I28" s="34"/>
      <c r="J28" s="35"/>
      <c r="L28" s="2"/>
      <c r="M28" s="36">
        <v>1</v>
      </c>
      <c r="O28" s="12"/>
      <c r="P28" s="12"/>
      <c r="Q28" s="12"/>
      <c r="R28" s="12"/>
      <c r="S28" s="12"/>
      <c r="T28" s="12"/>
      <c r="X28" s="6"/>
      <c r="AB28" s="8"/>
    </row>
    <row r="29" spans="1:28" ht="15" customHeight="1" thickBot="1">
      <c r="A29" s="6">
        <v>27</v>
      </c>
      <c r="B29" s="6">
        <f t="shared" si="2"/>
        <v>0.27000000000000007</v>
      </c>
      <c r="C29" s="20">
        <f t="shared" si="3"/>
        <v>-28.145224019107765</v>
      </c>
      <c r="D29" s="8">
        <f t="shared" si="0"/>
        <v>8.1176108859582445</v>
      </c>
      <c r="E29" s="8">
        <f t="shared" si="4"/>
        <v>-6.3659517313611778</v>
      </c>
      <c r="F29" s="8">
        <f t="shared" si="5"/>
        <v>6.3659517313611778</v>
      </c>
      <c r="J29" s="11"/>
      <c r="L29" s="30"/>
      <c r="M29" s="31"/>
      <c r="O29" s="12"/>
      <c r="P29" s="12"/>
      <c r="Q29" s="12"/>
      <c r="R29" s="12"/>
      <c r="S29" s="12"/>
      <c r="T29" s="12"/>
      <c r="X29" s="6"/>
      <c r="AB29" s="8"/>
    </row>
    <row r="30" spans="1:28" ht="15" customHeight="1">
      <c r="A30" s="6">
        <v>28</v>
      </c>
      <c r="B30" s="6">
        <f t="shared" si="2"/>
        <v>0.28000000000000008</v>
      </c>
      <c r="C30" s="20">
        <f t="shared" si="3"/>
        <v>-20.027613133149522</v>
      </c>
      <c r="D30" s="8">
        <f t="shared" si="0"/>
        <v>8.2199428584947505</v>
      </c>
      <c r="E30" s="8">
        <f t="shared" si="4"/>
        <v>-6.5662278626926733</v>
      </c>
      <c r="F30" s="8">
        <f t="shared" si="5"/>
        <v>6.5662278626926733</v>
      </c>
      <c r="H30" s="25"/>
      <c r="I30" s="37" t="s">
        <v>6</v>
      </c>
      <c r="J30" s="38"/>
      <c r="O30" s="12"/>
      <c r="P30" s="12"/>
      <c r="Q30" s="12"/>
      <c r="S30" s="12"/>
      <c r="T30" s="12"/>
      <c r="X30" s="6"/>
      <c r="AB30" s="8"/>
    </row>
    <row r="31" spans="1:28" ht="15" customHeight="1">
      <c r="A31" s="6">
        <v>29</v>
      </c>
      <c r="B31" s="6">
        <f t="shared" si="2"/>
        <v>0.29000000000000009</v>
      </c>
      <c r="C31" s="20">
        <f t="shared" si="3"/>
        <v>-11.807670274654772</v>
      </c>
      <c r="D31" s="8">
        <f t="shared" si="0"/>
        <v>8.2218958731961962</v>
      </c>
      <c r="E31" s="8">
        <f t="shared" si="4"/>
        <v>-6.6843045654392208</v>
      </c>
      <c r="F31" s="8">
        <f t="shared" si="5"/>
        <v>6.6843045654392208</v>
      </c>
      <c r="H31" s="26"/>
      <c r="I31" s="11">
        <f>J32/10</f>
        <v>8.5</v>
      </c>
      <c r="J31" s="39"/>
      <c r="L31" s="11" t="s">
        <v>18</v>
      </c>
      <c r="M31" s="12"/>
      <c r="N31" s="12"/>
      <c r="Q31" s="12"/>
      <c r="R31" s="12"/>
      <c r="S31" s="12"/>
      <c r="T31" s="12"/>
      <c r="X31" s="6"/>
      <c r="AB31" s="8"/>
    </row>
    <row r="32" spans="1:28" ht="15" customHeight="1">
      <c r="A32" s="6">
        <v>30</v>
      </c>
      <c r="B32" s="6">
        <f t="shared" si="2"/>
        <v>0.3000000000000001</v>
      </c>
      <c r="C32" s="20">
        <f t="shared" si="3"/>
        <v>-3.5857744014585755</v>
      </c>
      <c r="D32" s="8">
        <f t="shared" si="0"/>
        <v>8.1251529361693642</v>
      </c>
      <c r="E32" s="8">
        <f t="shared" si="4"/>
        <v>-6.7201623094538068</v>
      </c>
      <c r="F32" s="8">
        <f t="shared" si="5"/>
        <v>6.7201623094538068</v>
      </c>
      <c r="H32" s="26"/>
      <c r="I32" s="19"/>
      <c r="J32" s="32">
        <v>85</v>
      </c>
      <c r="L32" s="13">
        <f>((K23^2)*(2*SIN(I23))*COS(I23)/9.81)*2</f>
        <v>24.597466216626252</v>
      </c>
      <c r="M32" s="12"/>
      <c r="N32" s="12"/>
      <c r="R32" s="12"/>
      <c r="S32" s="12"/>
      <c r="T32" s="12"/>
      <c r="X32" s="6"/>
      <c r="AB32" s="8"/>
    </row>
    <row r="33" spans="1:28" ht="15" customHeight="1" thickBot="1">
      <c r="A33" s="6">
        <v>31</v>
      </c>
      <c r="B33" s="6">
        <f t="shared" si="2"/>
        <v>0.31000000000000011</v>
      </c>
      <c r="C33" s="20">
        <f t="shared" si="3"/>
        <v>4.5393785347107887</v>
      </c>
      <c r="D33" s="8">
        <f t="shared" si="0"/>
        <v>7.9325527938379548</v>
      </c>
      <c r="E33" s="8">
        <f t="shared" si="4"/>
        <v>-6.6747685241066987</v>
      </c>
      <c r="F33" s="8">
        <f t="shared" si="5"/>
        <v>6.6747685241066987</v>
      </c>
      <c r="H33" s="33"/>
      <c r="I33" s="40"/>
      <c r="J33" s="35"/>
      <c r="P33" s="12"/>
      <c r="T33" s="12"/>
      <c r="U33" s="12"/>
      <c r="V33" s="12"/>
    </row>
    <row r="34" spans="1:28" ht="15" customHeight="1" thickBot="1">
      <c r="A34" s="6">
        <v>32</v>
      </c>
      <c r="B34" s="6">
        <f t="shared" si="2"/>
        <v>0.32000000000000012</v>
      </c>
      <c r="C34" s="20">
        <f t="shared" si="3"/>
        <v>12.471931328548743</v>
      </c>
      <c r="D34" s="8">
        <f t="shared" si="0"/>
        <v>7.648036220400126</v>
      </c>
      <c r="E34" s="8">
        <f t="shared" si="4"/>
        <v>-6.5500492108212116</v>
      </c>
      <c r="F34" s="8">
        <f t="shared" si="5"/>
        <v>6.5500492108212116</v>
      </c>
      <c r="J34" s="11"/>
      <c r="L34" s="11" t="s">
        <v>21</v>
      </c>
      <c r="Q34" s="12"/>
      <c r="R34" s="12"/>
      <c r="V34" s="6"/>
      <c r="X34" s="6"/>
      <c r="Z34" s="8"/>
      <c r="AB34" s="8"/>
    </row>
    <row r="35" spans="1:28" ht="15" customHeight="1">
      <c r="A35" s="6">
        <v>33</v>
      </c>
      <c r="B35" s="6">
        <f t="shared" si="2"/>
        <v>0.33000000000000013</v>
      </c>
      <c r="C35" s="20">
        <f t="shared" si="3"/>
        <v>20.119967548948871</v>
      </c>
      <c r="D35" s="8">
        <f t="shared" si="0"/>
        <v>7.2765799940659361</v>
      </c>
      <c r="E35" s="8">
        <f t="shared" si="4"/>
        <v>-6.3488495353317225</v>
      </c>
      <c r="F35" s="8">
        <f t="shared" si="5"/>
        <v>6.3488495353317225</v>
      </c>
      <c r="H35" s="25"/>
      <c r="I35" s="41"/>
      <c r="J35" s="42"/>
      <c r="L35" s="6">
        <f>(A47-A22)</f>
        <v>25</v>
      </c>
      <c r="Q35" s="12"/>
      <c r="R35" s="12"/>
      <c r="V35" s="6"/>
      <c r="X35" s="6"/>
      <c r="Z35" s="8"/>
      <c r="AB35" s="8"/>
    </row>
    <row r="36" spans="1:28" ht="15" customHeight="1">
      <c r="A36" s="6">
        <v>34</v>
      </c>
      <c r="B36" s="6">
        <f t="shared" si="2"/>
        <v>0.34000000000000014</v>
      </c>
      <c r="C36" s="20">
        <f t="shared" si="3"/>
        <v>27.396547543014808</v>
      </c>
      <c r="D36" s="8">
        <f t="shared" si="0"/>
        <v>6.8241195636506369</v>
      </c>
      <c r="E36" s="8">
        <f t="shared" si="4"/>
        <v>-6.0748840599015743</v>
      </c>
      <c r="F36" s="8">
        <f t="shared" si="5"/>
        <v>6.0748840599015743</v>
      </c>
      <c r="H36" s="26"/>
      <c r="I36" s="43" t="s">
        <v>7</v>
      </c>
      <c r="J36" s="39"/>
      <c r="Q36" s="12"/>
      <c r="V36" s="6"/>
      <c r="X36" s="6"/>
      <c r="Z36" s="8"/>
      <c r="AB36" s="8"/>
    </row>
    <row r="37" spans="1:28" ht="15" customHeight="1">
      <c r="A37" s="6">
        <v>35</v>
      </c>
      <c r="B37" s="6">
        <f t="shared" si="2"/>
        <v>0.35000000000000014</v>
      </c>
      <c r="C37" s="20">
        <f t="shared" si="3"/>
        <v>34.220667106665445</v>
      </c>
      <c r="D37" s="8">
        <f t="shared" si="0"/>
        <v>6.2974615257885915</v>
      </c>
      <c r="E37" s="8">
        <f t="shared" si="4"/>
        <v>-5.7326773888349196</v>
      </c>
      <c r="F37" s="8">
        <f t="shared" si="5"/>
        <v>5.7326773888349196</v>
      </c>
      <c r="H37" s="26"/>
      <c r="I37" s="11">
        <v>19</v>
      </c>
      <c r="J37" s="39"/>
      <c r="K37" s="6"/>
      <c r="V37" s="6"/>
      <c r="X37" s="6"/>
      <c r="Z37" s="8"/>
      <c r="AB37" s="8"/>
    </row>
    <row r="38" spans="1:28" ht="15" customHeight="1">
      <c r="A38" s="6">
        <v>36</v>
      </c>
      <c r="B38" s="6">
        <f t="shared" si="2"/>
        <v>0.36000000000000015</v>
      </c>
      <c r="C38" s="20">
        <f t="shared" si="3"/>
        <v>40.518128632454037</v>
      </c>
      <c r="D38" s="8">
        <f t="shared" si="0"/>
        <v>5.7041871362607353</v>
      </c>
      <c r="E38" s="8">
        <f t="shared" si="4"/>
        <v>-5.3274961025103789</v>
      </c>
      <c r="F38" s="8">
        <f t="shared" si="5"/>
        <v>5.3274961025103789</v>
      </c>
      <c r="H38" s="26"/>
      <c r="I38" s="19"/>
      <c r="J38" s="39"/>
      <c r="L38" s="14"/>
      <c r="V38" s="6"/>
      <c r="X38" s="6"/>
      <c r="Z38" s="8"/>
      <c r="AB38" s="8"/>
    </row>
    <row r="39" spans="1:28" ht="15" customHeight="1" thickBot="1">
      <c r="A39" s="6">
        <v>37</v>
      </c>
      <c r="B39" s="6">
        <f t="shared" si="2"/>
        <v>0.37000000000000016</v>
      </c>
      <c r="C39" s="20">
        <f t="shared" si="3"/>
        <v>46.222315768714772</v>
      </c>
      <c r="D39" s="8">
        <f t="shared" si="0"/>
        <v>5.0525481657197266</v>
      </c>
      <c r="E39" s="8">
        <f t="shared" si="4"/>
        <v>-4.8652729448232312</v>
      </c>
      <c r="F39" s="8">
        <f t="shared" si="5"/>
        <v>4.8652729448232312</v>
      </c>
      <c r="H39" s="33"/>
      <c r="I39" s="40"/>
      <c r="J39" s="44"/>
      <c r="V39" s="6"/>
      <c r="X39" s="6"/>
      <c r="Z39" s="8"/>
      <c r="AB39" s="8"/>
    </row>
    <row r="40" spans="1:28" ht="15" customHeight="1">
      <c r="A40" s="6">
        <v>38</v>
      </c>
      <c r="B40" s="6">
        <f t="shared" si="2"/>
        <v>0.38000000000000017</v>
      </c>
      <c r="C40" s="20">
        <f t="shared" si="3"/>
        <v>51.274863934434499</v>
      </c>
      <c r="D40" s="8">
        <f t="shared" si="0"/>
        <v>4.3513564796892785</v>
      </c>
      <c r="E40" s="8">
        <f t="shared" si="4"/>
        <v>-4.3525243054788865</v>
      </c>
      <c r="F40" s="8">
        <f t="shared" si="5"/>
        <v>4.3525243054788865</v>
      </c>
      <c r="K40" s="6"/>
      <c r="V40" s="6"/>
      <c r="X40" s="6"/>
      <c r="Z40" s="8"/>
      <c r="AB40" s="8"/>
    </row>
    <row r="41" spans="1:28" ht="15" customHeight="1">
      <c r="A41" s="6">
        <v>39</v>
      </c>
      <c r="B41" s="6">
        <f t="shared" si="2"/>
        <v>0.39000000000000018</v>
      </c>
      <c r="C41" s="20">
        <f t="shared" si="3"/>
        <v>55.626220414123779</v>
      </c>
      <c r="D41" s="8">
        <f t="shared" si="0"/>
        <v>3.6098687745650739</v>
      </c>
      <c r="E41" s="8">
        <f t="shared" si="4"/>
        <v>-3.7962621013376485</v>
      </c>
      <c r="F41" s="8">
        <f t="shared" si="5"/>
        <v>3.7962621013376485</v>
      </c>
      <c r="L41" s="10"/>
      <c r="V41" s="6"/>
      <c r="X41" s="6"/>
      <c r="Z41" s="8"/>
      <c r="AB41" s="8"/>
    </row>
    <row r="42" spans="1:28" ht="15" customHeight="1">
      <c r="A42" s="6">
        <v>40</v>
      </c>
      <c r="B42" s="6">
        <f t="shared" si="2"/>
        <v>0.40000000000000019</v>
      </c>
      <c r="C42" s="20">
        <f t="shared" si="3"/>
        <v>59.236089188688851</v>
      </c>
      <c r="D42" s="8">
        <f t="shared" si="0"/>
        <v>2.8376679351332013</v>
      </c>
      <c r="E42" s="8">
        <f t="shared" si="4"/>
        <v>-3.20390120945076</v>
      </c>
      <c r="F42" s="8">
        <f t="shared" si="5"/>
        <v>3.20390120945076</v>
      </c>
      <c r="V42" s="6"/>
      <c r="X42" s="6"/>
      <c r="Z42" s="8"/>
      <c r="AB42" s="8"/>
    </row>
    <row r="43" spans="1:28" ht="15" customHeight="1">
      <c r="A43" s="6">
        <v>41</v>
      </c>
      <c r="B43" s="6">
        <f t="shared" si="2"/>
        <v>0.4100000000000002</v>
      </c>
      <c r="C43" s="20">
        <f t="shared" si="3"/>
        <v>62.073757123822055</v>
      </c>
      <c r="D43" s="8">
        <f t="shared" si="0"/>
        <v>2.0445424947500728</v>
      </c>
      <c r="E43" s="8">
        <f t="shared" si="4"/>
        <v>-2.5831636382125396</v>
      </c>
      <c r="F43" s="8">
        <f t="shared" si="5"/>
        <v>2.5831636382125396</v>
      </c>
      <c r="V43" s="6"/>
      <c r="X43" s="6"/>
      <c r="Z43" s="8"/>
      <c r="AB43" s="8"/>
    </row>
    <row r="44" spans="1:28" ht="15" customHeight="1">
      <c r="A44" s="6">
        <v>42</v>
      </c>
      <c r="B44" s="6">
        <f t="shared" si="2"/>
        <v>0.42000000000000021</v>
      </c>
      <c r="C44" s="20">
        <f t="shared" si="3"/>
        <v>64.118299618572124</v>
      </c>
      <c r="D44" s="8">
        <f t="shared" si="0"/>
        <v>1.2403656769164559</v>
      </c>
      <c r="E44" s="8">
        <f t="shared" si="4"/>
        <v>-1.9419806420268184</v>
      </c>
      <c r="F44" s="8">
        <f t="shared" si="5"/>
        <v>1.9419806420268184</v>
      </c>
      <c r="V44" s="6"/>
      <c r="X44" s="6"/>
      <c r="Z44" s="8"/>
      <c r="AB44" s="8"/>
    </row>
    <row r="45" spans="1:28" ht="15" customHeight="1">
      <c r="A45" s="6">
        <v>43</v>
      </c>
      <c r="B45" s="6">
        <f t="shared" si="2"/>
        <v>0.43000000000000022</v>
      </c>
      <c r="C45" s="20">
        <f t="shared" si="3"/>
        <v>65.358665295488578</v>
      </c>
      <c r="D45" s="8">
        <f t="shared" si="0"/>
        <v>0.4349754768630133</v>
      </c>
      <c r="E45" s="8">
        <f t="shared" si="4"/>
        <v>-1.2883939890719325</v>
      </c>
      <c r="F45" s="8">
        <f t="shared" si="5"/>
        <v>1.2883939890719325</v>
      </c>
    </row>
    <row r="46" spans="1:28" ht="15" customHeight="1">
      <c r="A46" s="6">
        <v>44</v>
      </c>
      <c r="B46" s="6">
        <f t="shared" si="2"/>
        <v>0.44000000000000022</v>
      </c>
      <c r="C46" s="20">
        <f t="shared" si="3"/>
        <v>65.793640772351594</v>
      </c>
      <c r="D46" s="8">
        <f t="shared" si="0"/>
        <v>-0.36194279551187719</v>
      </c>
      <c r="E46" s="8">
        <f t="shared" si="4"/>
        <v>-0.63045758134841656</v>
      </c>
      <c r="F46" s="8">
        <f t="shared" si="5"/>
        <v>0.63045758134841656</v>
      </c>
    </row>
    <row r="47" spans="1:28" ht="15" customHeight="1">
      <c r="A47" s="6">
        <v>45</v>
      </c>
      <c r="B47" s="6">
        <f t="shared" si="2"/>
        <v>0.45000000000000023</v>
      </c>
      <c r="C47" s="20">
        <f t="shared" si="3"/>
        <v>65.431697976839715</v>
      </c>
      <c r="D47" s="8">
        <f t="shared" si="0"/>
        <v>-1.1409701437102517</v>
      </c>
      <c r="E47" s="8">
        <f t="shared" si="4"/>
        <v>2.3859398419980637E-2</v>
      </c>
      <c r="F47" s="8">
        <f t="shared" si="5"/>
        <v>2.3859398419980637E-2</v>
      </c>
      <c r="G47" s="45" t="s">
        <v>19</v>
      </c>
    </row>
    <row r="48" spans="1:28" ht="15" customHeight="1">
      <c r="A48" s="6">
        <v>46</v>
      </c>
      <c r="B48" s="6">
        <f t="shared" si="2"/>
        <v>0.46000000000000024</v>
      </c>
      <c r="C48" s="20">
        <f t="shared" si="3"/>
        <v>64.290727833129466</v>
      </c>
      <c r="D48" s="8">
        <f t="shared" si="0"/>
        <v>-1.8930623852647313</v>
      </c>
      <c r="E48" s="8">
        <f t="shared" si="4"/>
        <v>0.66676667675127532</v>
      </c>
      <c r="F48" s="8">
        <f t="shared" si="5"/>
        <v>0.66676667675127532</v>
      </c>
    </row>
    <row r="49" spans="1:6" ht="15" customHeight="1">
      <c r="A49" s="6">
        <v>47</v>
      </c>
      <c r="B49" s="6">
        <f t="shared" si="2"/>
        <v>0.47000000000000025</v>
      </c>
      <c r="C49" s="20">
        <f t="shared" si="3"/>
        <v>62.397665447864732</v>
      </c>
      <c r="D49" s="8">
        <f t="shared" si="0"/>
        <v>-2.6096523100896074</v>
      </c>
      <c r="E49" s="8">
        <f t="shared" si="4"/>
        <v>1.2907433312299226</v>
      </c>
      <c r="F49" s="8">
        <f t="shared" si="5"/>
        <v>1.2907433312299226</v>
      </c>
    </row>
    <row r="50" spans="1:6" ht="15" customHeight="1">
      <c r="A50" s="6">
        <v>48</v>
      </c>
      <c r="B50" s="6">
        <f t="shared" si="2"/>
        <v>0.48000000000000026</v>
      </c>
      <c r="C50" s="20">
        <f t="shared" si="3"/>
        <v>59.788013137775124</v>
      </c>
      <c r="D50" s="8">
        <f t="shared" si="0"/>
        <v>-3.2827443784713854</v>
      </c>
      <c r="E50" s="8">
        <f t="shared" si="4"/>
        <v>1.8886234626076739</v>
      </c>
      <c r="F50" s="8">
        <f t="shared" si="5"/>
        <v>1.8886234626076739</v>
      </c>
    </row>
    <row r="51" spans="1:6" ht="15" customHeight="1">
      <c r="A51" s="6">
        <v>49</v>
      </c>
      <c r="B51" s="6">
        <f t="shared" si="2"/>
        <v>0.49000000000000027</v>
      </c>
      <c r="C51" s="20">
        <f t="shared" si="3"/>
        <v>56.505268759303739</v>
      </c>
      <c r="D51" s="8">
        <f t="shared" si="0"/>
        <v>-3.9050009491490165</v>
      </c>
      <c r="E51" s="8">
        <f t="shared" si="4"/>
        <v>2.4536761502007112</v>
      </c>
      <c r="F51" s="8">
        <f t="shared" si="5"/>
        <v>2.4536761502007112</v>
      </c>
    </row>
    <row r="52" spans="1:6" ht="15" customHeight="1">
      <c r="A52" s="6">
        <v>50</v>
      </c>
      <c r="B52" s="6">
        <f t="shared" si="2"/>
        <v>0.50000000000000022</v>
      </c>
      <c r="C52" s="20">
        <f t="shared" si="3"/>
        <v>52.600267810154719</v>
      </c>
      <c r="D52" s="8">
        <f t="shared" si="0"/>
        <v>-4.4698191467353414</v>
      </c>
      <c r="E52" s="8">
        <f t="shared" si="4"/>
        <v>2.9796788283022586</v>
      </c>
      <c r="F52" s="8">
        <f t="shared" si="5"/>
        <v>2.9796788283022586</v>
      </c>
    </row>
    <row r="53" spans="1:6" ht="15" customHeight="1">
      <c r="A53" s="6">
        <v>51</v>
      </c>
      <c r="B53" s="6">
        <f t="shared" si="2"/>
        <v>0.51000000000000023</v>
      </c>
      <c r="C53" s="20">
        <f t="shared" si="3"/>
        <v>48.130448663419379</v>
      </c>
      <c r="D53" s="8">
        <f t="shared" si="0"/>
        <v>-4.9713976052018722</v>
      </c>
      <c r="E53" s="8">
        <f t="shared" si="4"/>
        <v>3.4609833149364526</v>
      </c>
      <c r="F53" s="8">
        <f t="shared" si="5"/>
        <v>3.4609833149364526</v>
      </c>
    </row>
    <row r="54" spans="1:6" ht="15" customHeight="1">
      <c r="A54" s="6">
        <v>52</v>
      </c>
      <c r="B54" s="6">
        <f t="shared" si="2"/>
        <v>0.52000000000000024</v>
      </c>
      <c r="C54" s="20">
        <f t="shared" si="3"/>
        <v>43.159051058217507</v>
      </c>
      <c r="D54" s="8">
        <f t="shared" si="0"/>
        <v>-5.404792458612051</v>
      </c>
      <c r="E54" s="8">
        <f t="shared" si="4"/>
        <v>3.8925738255186277</v>
      </c>
      <c r="F54" s="8">
        <f t="shared" si="5"/>
        <v>3.8925738255186277</v>
      </c>
    </row>
    <row r="55" spans="1:6" ht="15" customHeight="1">
      <c r="A55" s="6">
        <v>53</v>
      </c>
      <c r="B55" s="6">
        <f t="shared" si="2"/>
        <v>0.53000000000000025</v>
      </c>
      <c r="C55" s="20">
        <f t="shared" si="3"/>
        <v>37.754258599605457</v>
      </c>
      <c r="D55" s="8">
        <f t="shared" si="0"/>
        <v>-5.7659620900109125</v>
      </c>
      <c r="E55" s="8">
        <f t="shared" si="4"/>
        <v>4.2701164115146826</v>
      </c>
      <c r="F55" s="8">
        <f t="shared" si="5"/>
        <v>4.2701164115146826</v>
      </c>
    </row>
    <row r="56" spans="1:6" ht="15" customHeight="1">
      <c r="A56" s="6">
        <v>54</v>
      </c>
      <c r="B56" s="6">
        <f t="shared" si="2"/>
        <v>0.54000000000000026</v>
      </c>
      <c r="C56" s="20">
        <f t="shared" si="3"/>
        <v>31.988296509594544</v>
      </c>
      <c r="D56" s="8">
        <f t="shared" si="0"/>
        <v>-6.0518002925958614</v>
      </c>
      <c r="E56" s="8">
        <f t="shared" si="4"/>
        <v>4.5899993766106277</v>
      </c>
      <c r="F56" s="8">
        <f t="shared" si="5"/>
        <v>4.5899993766106277</v>
      </c>
    </row>
    <row r="57" spans="1:6" ht="15" customHeight="1">
      <c r="A57" s="6">
        <v>55</v>
      </c>
      <c r="B57" s="6">
        <f t="shared" si="2"/>
        <v>0.55000000000000027</v>
      </c>
      <c r="C57" s="20">
        <f t="shared" si="3"/>
        <v>25.936496216998684</v>
      </c>
      <c r="D57" s="8">
        <f t="shared" si="0"/>
        <v>-6.2601576422257157</v>
      </c>
      <c r="E57" s="8">
        <f t="shared" si="4"/>
        <v>4.8493643387806147</v>
      </c>
      <c r="F57" s="8">
        <f t="shared" si="5"/>
        <v>4.8493643387806147</v>
      </c>
    </row>
    <row r="58" spans="1:6" ht="15" customHeight="1">
      <c r="A58" s="6">
        <v>56</v>
      </c>
      <c r="B58" s="6">
        <f t="shared" si="2"/>
        <v>0.56000000000000028</v>
      </c>
      <c r="C58" s="20">
        <f t="shared" si="3"/>
        <v>19.67633857477297</v>
      </c>
      <c r="D58" s="8">
        <f t="shared" si="0"/>
        <v>-6.3898510252051528</v>
      </c>
      <c r="E58" s="8">
        <f t="shared" si="4"/>
        <v>5.0461277245283442</v>
      </c>
      <c r="F58" s="8">
        <f t="shared" si="5"/>
        <v>5.0461277245283442</v>
      </c>
    </row>
    <row r="59" spans="1:6" ht="15" customHeight="1">
      <c r="A59" s="6">
        <v>57</v>
      </c>
      <c r="B59" s="6">
        <f t="shared" si="2"/>
        <v>0.57000000000000028</v>
      </c>
      <c r="C59" s="20">
        <f t="shared" si="3"/>
        <v>13.286487549567816</v>
      </c>
      <c r="D59" s="8">
        <f t="shared" si="0"/>
        <v>-6.440661408371481</v>
      </c>
      <c r="E59" s="8">
        <f t="shared" si="4"/>
        <v>5.1789926000240225</v>
      </c>
      <c r="F59" s="8">
        <f t="shared" si="5"/>
        <v>5.1789926000240225</v>
      </c>
    </row>
    <row r="60" spans="1:6" ht="15" customHeight="1">
      <c r="A60" s="6">
        <v>58</v>
      </c>
      <c r="B60" s="6">
        <f t="shared" si="2"/>
        <v>0.58000000000000029</v>
      </c>
      <c r="C60" s="20">
        <f t="shared" si="3"/>
        <v>6.8458261411963353</v>
      </c>
      <c r="D60" s="8">
        <f t="shared" si="0"/>
        <v>-6.4133200781235216</v>
      </c>
      <c r="E60" s="8">
        <f t="shared" si="4"/>
        <v>5.2474508614359863</v>
      </c>
      <c r="F60" s="8">
        <f t="shared" si="5"/>
        <v>5.2474508614359863</v>
      </c>
    </row>
    <row r="61" spans="1:6" ht="15" customHeight="1">
      <c r="A61" s="6">
        <v>59</v>
      </c>
      <c r="B61" s="6">
        <f t="shared" si="2"/>
        <v>0.5900000000000003</v>
      </c>
      <c r="C61" s="20">
        <f t="shared" si="3"/>
        <v>0.4325060630728137</v>
      </c>
      <c r="D61" s="8">
        <f t="shared" si="0"/>
        <v>-6.3094837095522962</v>
      </c>
      <c r="E61" s="8">
        <f t="shared" si="4"/>
        <v>5.2517759220667148</v>
      </c>
      <c r="F61" s="8">
        <f t="shared" si="5"/>
        <v>5.2517759220667148</v>
      </c>
    </row>
    <row r="62" spans="1:6" ht="15" customHeight="1">
      <c r="A62" s="6">
        <v>60</v>
      </c>
      <c r="B62" s="6">
        <f t="shared" si="2"/>
        <v>0.60000000000000031</v>
      </c>
      <c r="C62" s="20">
        <f t="shared" si="3"/>
        <v>-5.8769776464794825</v>
      </c>
      <c r="D62" s="8">
        <f t="shared" si="0"/>
        <v>-6.1316987547321542</v>
      </c>
      <c r="E62" s="8">
        <f t="shared" si="4"/>
        <v>5.1930061456019203</v>
      </c>
      <c r="F62" s="8">
        <f t="shared" si="5"/>
        <v>5.1930061456019203</v>
      </c>
    </row>
    <row r="63" spans="1:6" ht="15" customHeight="1">
      <c r="A63" s="6">
        <v>61</v>
      </c>
      <c r="B63" s="6">
        <f t="shared" si="2"/>
        <v>0.61000000000000032</v>
      </c>
      <c r="C63" s="20">
        <f t="shared" si="3"/>
        <v>-12.008676401211638</v>
      </c>
      <c r="D63" s="8">
        <f t="shared" si="0"/>
        <v>-5.8833557590871672</v>
      </c>
      <c r="E63" s="8">
        <f t="shared" si="4"/>
        <v>5.0729193815898039</v>
      </c>
      <c r="F63" s="8">
        <f t="shared" si="5"/>
        <v>5.0729193815898039</v>
      </c>
    </row>
    <row r="64" spans="1:6" ht="15" customHeight="1">
      <c r="A64" s="6">
        <v>62</v>
      </c>
      <c r="B64" s="6">
        <f t="shared" si="2"/>
        <v>0.62000000000000033</v>
      </c>
      <c r="C64" s="20">
        <f t="shared" si="3"/>
        <v>-17.892032160298804</v>
      </c>
      <c r="D64" s="8">
        <f t="shared" si="0"/>
        <v>-5.5686343252591</v>
      </c>
      <c r="E64" s="8">
        <f t="shared" si="4"/>
        <v>4.8939990599868155</v>
      </c>
      <c r="F64" s="8">
        <f t="shared" si="5"/>
        <v>4.8939990599868155</v>
      </c>
    </row>
    <row r="65" spans="1:6" ht="15" customHeight="1">
      <c r="A65" s="6">
        <v>63</v>
      </c>
      <c r="B65" s="6">
        <f t="shared" si="2"/>
        <v>0.63000000000000034</v>
      </c>
      <c r="C65" s="20">
        <f t="shared" si="3"/>
        <v>-23.460666485557905</v>
      </c>
      <c r="D65" s="8">
        <f t="shared" si="0"/>
        <v>-5.1924395439030002</v>
      </c>
      <c r="E65" s="8">
        <f t="shared" si="4"/>
        <v>4.6593923951312366</v>
      </c>
      <c r="F65" s="8">
        <f t="shared" si="5"/>
        <v>4.6593923951312366</v>
      </c>
    </row>
    <row r="66" spans="1:6" ht="15" customHeight="1">
      <c r="A66" s="6">
        <v>64</v>
      </c>
      <c r="B66" s="6">
        <f t="shared" si="2"/>
        <v>0.64000000000000035</v>
      </c>
      <c r="C66" s="20">
        <f t="shared" si="3"/>
        <v>-28.653106029460904</v>
      </c>
      <c r="D66" s="8">
        <f t="shared" ref="D66:D129" si="6">(-$K$18*E66-$I$25*C66)*$I$18</f>
        <v>-4.7603307993031176</v>
      </c>
      <c r="E66" s="8">
        <f t="shared" si="4"/>
        <v>4.3728613348366272</v>
      </c>
      <c r="F66" s="8">
        <f t="shared" si="5"/>
        <v>4.3728613348366272</v>
      </c>
    </row>
    <row r="67" spans="1:6" ht="15" customHeight="1">
      <c r="A67" s="6">
        <v>65</v>
      </c>
      <c r="B67" s="6">
        <f t="shared" ref="B67:B130" si="7">B66+$I$18</f>
        <v>0.65000000000000036</v>
      </c>
      <c r="C67" s="20">
        <f t="shared" si="3"/>
        <v>-33.41343682876402</v>
      </c>
      <c r="D67" s="8">
        <f t="shared" si="6"/>
        <v>-4.2784439337697959</v>
      </c>
      <c r="E67" s="8">
        <f t="shared" ref="E67:E130" si="8">E66+$I$18*C67</f>
        <v>4.0387269665489871</v>
      </c>
      <c r="F67" s="8">
        <f t="shared" si="5"/>
        <v>4.0387269665489871</v>
      </c>
    </row>
    <row r="68" spans="1:6" ht="15" customHeight="1">
      <c r="A68" s="6">
        <v>66</v>
      </c>
      <c r="B68" s="6">
        <f t="shared" si="7"/>
        <v>0.66000000000000036</v>
      </c>
      <c r="C68" s="20">
        <f t="shared" ref="C68:C131" si="9">C67+D67</f>
        <v>-37.691880762533813</v>
      </c>
      <c r="D68" s="8">
        <f t="shared" si="6"/>
        <v>-3.7534078177453041</v>
      </c>
      <c r="E68" s="8">
        <f t="shared" si="8"/>
        <v>3.6618081589236491</v>
      </c>
      <c r="F68" s="8">
        <f t="shared" si="5"/>
        <v>3.6618081589236491</v>
      </c>
    </row>
    <row r="69" spans="1:6" ht="15" customHeight="1">
      <c r="A69" s="6">
        <v>67</v>
      </c>
      <c r="B69" s="6">
        <f t="shared" si="7"/>
        <v>0.67000000000000037</v>
      </c>
      <c r="C69" s="20">
        <f t="shared" si="9"/>
        <v>-41.445288580279119</v>
      </c>
      <c r="D69" s="8">
        <f t="shared" si="6"/>
        <v>-3.192256421880284</v>
      </c>
      <c r="E69" s="8">
        <f t="shared" si="8"/>
        <v>3.2473552731208577</v>
      </c>
      <c r="F69" s="8">
        <f t="shared" si="5"/>
        <v>3.2473552731208577</v>
      </c>
    </row>
    <row r="70" spans="1:6" ht="15" customHeight="1">
      <c r="A70" s="6">
        <v>68</v>
      </c>
      <c r="B70" s="6">
        <f t="shared" si="7"/>
        <v>0.68000000000000038</v>
      </c>
      <c r="C70" s="20">
        <f t="shared" si="9"/>
        <v>-44.637545002159399</v>
      </c>
      <c r="D70" s="8">
        <f t="shared" si="6"/>
        <v>-2.6023375226824066</v>
      </c>
      <c r="E70" s="8">
        <f t="shared" si="8"/>
        <v>2.8009798230992637</v>
      </c>
      <c r="F70" s="8">
        <f t="shared" si="5"/>
        <v>2.8009798230992637</v>
      </c>
    </row>
    <row r="71" spans="1:6" ht="15" customHeight="1">
      <c r="A71" s="6">
        <v>69</v>
      </c>
      <c r="B71" s="6">
        <f t="shared" si="7"/>
        <v>0.69000000000000039</v>
      </c>
      <c r="C71" s="20">
        <f t="shared" si="9"/>
        <v>-47.239882524841804</v>
      </c>
      <c r="D71" s="8">
        <f t="shared" si="6"/>
        <v>-1.9912191944987043</v>
      </c>
      <c r="E71" s="8">
        <f t="shared" si="8"/>
        <v>2.3285809978508456</v>
      </c>
      <c r="F71" s="8">
        <f t="shared" si="5"/>
        <v>2.3285809978508456</v>
      </c>
    </row>
    <row r="72" spans="1:6" ht="15" customHeight="1">
      <c r="A72" s="6">
        <v>70</v>
      </c>
      <c r="B72" s="6">
        <f t="shared" si="7"/>
        <v>0.7000000000000004</v>
      </c>
      <c r="C72" s="20">
        <f t="shared" si="9"/>
        <v>-49.231101719340508</v>
      </c>
      <c r="D72" s="8">
        <f t="shared" si="6"/>
        <v>-1.3665952475601397</v>
      </c>
      <c r="E72" s="8">
        <f t="shared" si="8"/>
        <v>1.8362699806574405</v>
      </c>
      <c r="F72" s="8">
        <f t="shared" si="5"/>
        <v>1.8362699806574405</v>
      </c>
    </row>
    <row r="73" spans="1:6" ht="15" customHeight="1">
      <c r="A73" s="6">
        <v>71</v>
      </c>
      <c r="B73" s="6">
        <f t="shared" si="7"/>
        <v>0.71000000000000041</v>
      </c>
      <c r="C73" s="20">
        <f t="shared" si="9"/>
        <v>-50.597696966900649</v>
      </c>
      <c r="D73" s="8">
        <f t="shared" si="6"/>
        <v>-0.73619076474880962</v>
      </c>
      <c r="E73" s="8">
        <f t="shared" si="8"/>
        <v>1.3302930109884339</v>
      </c>
      <c r="F73" s="8">
        <f t="shared" si="5"/>
        <v>1.3302930109884339</v>
      </c>
    </row>
    <row r="74" spans="1:6" ht="15" customHeight="1">
      <c r="A74" s="6">
        <v>72</v>
      </c>
      <c r="B74" s="6">
        <f t="shared" si="7"/>
        <v>0.72000000000000042</v>
      </c>
      <c r="C74" s="20">
        <f t="shared" si="9"/>
        <v>-51.333887731649462</v>
      </c>
      <c r="D74" s="8">
        <f t="shared" si="6"/>
        <v>-0.10766886896828638</v>
      </c>
      <c r="E74" s="8">
        <f t="shared" si="8"/>
        <v>0.81695413367193925</v>
      </c>
      <c r="F74" s="8">
        <f t="shared" si="5"/>
        <v>0.81695413367193925</v>
      </c>
    </row>
    <row r="75" spans="1:6" ht="15" customHeight="1">
      <c r="A75" s="6">
        <v>73</v>
      </c>
      <c r="B75" s="6">
        <f t="shared" si="7"/>
        <v>0.73000000000000043</v>
      </c>
      <c r="C75" s="20">
        <f t="shared" si="9"/>
        <v>-51.441556600617751</v>
      </c>
      <c r="D75" s="8">
        <f t="shared" si="6"/>
        <v>0.51146018101158774</v>
      </c>
      <c r="E75" s="8">
        <f t="shared" si="8"/>
        <v>0.3025385676657617</v>
      </c>
      <c r="F75" s="8">
        <f t="shared" ref="F75:F138" si="10">IF(E75&lt;0,-E75,E75)</f>
        <v>0.3025385676657617</v>
      </c>
    </row>
    <row r="76" spans="1:6" ht="15" customHeight="1">
      <c r="A76" s="6">
        <v>74</v>
      </c>
      <c r="B76" s="6">
        <f t="shared" si="7"/>
        <v>0.74000000000000044</v>
      </c>
      <c r="C76" s="20">
        <f t="shared" si="9"/>
        <v>-50.930096419606166</v>
      </c>
      <c r="D76" s="8">
        <f t="shared" si="6"/>
        <v>1.1139265149696649</v>
      </c>
      <c r="E76" s="8">
        <f t="shared" si="8"/>
        <v>-0.20676239653029993</v>
      </c>
      <c r="F76" s="8">
        <f t="shared" si="10"/>
        <v>0.20676239653029993</v>
      </c>
    </row>
    <row r="77" spans="1:6" ht="15" customHeight="1">
      <c r="A77" s="6">
        <v>75</v>
      </c>
      <c r="B77" s="6">
        <f t="shared" si="7"/>
        <v>0.75000000000000044</v>
      </c>
      <c r="C77" s="20">
        <f t="shared" si="9"/>
        <v>-49.816169904636503</v>
      </c>
      <c r="D77" s="8">
        <f t="shared" si="6"/>
        <v>1.6927838030708184</v>
      </c>
      <c r="E77" s="8">
        <f t="shared" si="8"/>
        <v>-0.70492409557666491</v>
      </c>
      <c r="F77" s="8">
        <f t="shared" si="10"/>
        <v>0.70492409557666491</v>
      </c>
    </row>
    <row r="78" spans="1:6" ht="15" customHeight="1">
      <c r="A78" s="6">
        <v>76</v>
      </c>
      <c r="B78" s="6">
        <f t="shared" si="7"/>
        <v>0.76000000000000045</v>
      </c>
      <c r="C78" s="20">
        <f t="shared" si="9"/>
        <v>-48.123386101565686</v>
      </c>
      <c r="D78" s="8">
        <f t="shared" si="6"/>
        <v>2.2414871116374027</v>
      </c>
      <c r="E78" s="8">
        <f t="shared" si="8"/>
        <v>-1.1861579565923217</v>
      </c>
      <c r="F78" s="8">
        <f t="shared" si="10"/>
        <v>1.1861579565923217</v>
      </c>
    </row>
    <row r="79" spans="1:6" ht="15" customHeight="1">
      <c r="A79" s="6">
        <v>77</v>
      </c>
      <c r="B79" s="6">
        <f t="shared" si="7"/>
        <v>0.77000000000000046</v>
      </c>
      <c r="C79" s="20">
        <f t="shared" si="9"/>
        <v>-45.881898989928281</v>
      </c>
      <c r="D79" s="8">
        <f t="shared" si="6"/>
        <v>2.7539646186187063</v>
      </c>
      <c r="E79" s="8">
        <f t="shared" si="8"/>
        <v>-1.6449769464916044</v>
      </c>
      <c r="F79" s="8">
        <f t="shared" si="10"/>
        <v>1.6449769464916044</v>
      </c>
    </row>
    <row r="80" spans="1:6" ht="15" customHeight="1">
      <c r="A80" s="6">
        <v>78</v>
      </c>
      <c r="B80" s="6">
        <f t="shared" si="7"/>
        <v>0.78000000000000047</v>
      </c>
      <c r="C80" s="20">
        <f t="shared" si="9"/>
        <v>-43.127934371309578</v>
      </c>
      <c r="D80" s="8">
        <f t="shared" si="6"/>
        <v>3.2246824325579029</v>
      </c>
      <c r="E80" s="8">
        <f t="shared" si="8"/>
        <v>-2.0762562902047002</v>
      </c>
      <c r="F80" s="8">
        <f t="shared" si="10"/>
        <v>2.0762562902047002</v>
      </c>
    </row>
    <row r="81" spans="1:6" ht="15" customHeight="1">
      <c r="A81" s="6">
        <v>79</v>
      </c>
      <c r="B81" s="6">
        <f t="shared" si="7"/>
        <v>0.79000000000000048</v>
      </c>
      <c r="C81" s="20">
        <f t="shared" si="9"/>
        <v>-39.903251938751673</v>
      </c>
      <c r="D81" s="8">
        <f t="shared" si="6"/>
        <v>3.6487018544694387</v>
      </c>
      <c r="E81" s="8">
        <f t="shared" si="8"/>
        <v>-2.4752888095922168</v>
      </c>
      <c r="F81" s="8">
        <f t="shared" si="10"/>
        <v>2.4752888095922168</v>
      </c>
    </row>
    <row r="82" spans="1:6" ht="15" customHeight="1">
      <c r="A82" s="6">
        <v>80</v>
      </c>
      <c r="B82" s="6">
        <f t="shared" si="7"/>
        <v>0.80000000000000049</v>
      </c>
      <c r="C82" s="20">
        <f t="shared" si="9"/>
        <v>-36.254550084282236</v>
      </c>
      <c r="D82" s="8">
        <f t="shared" si="6"/>
        <v>4.0217285239548453</v>
      </c>
      <c r="E82" s="8">
        <f t="shared" si="8"/>
        <v>-2.837834310435039</v>
      </c>
      <c r="F82" s="8">
        <f t="shared" si="10"/>
        <v>2.837834310435039</v>
      </c>
    </row>
    <row r="83" spans="1:6" ht="15" customHeight="1">
      <c r="A83" s="6">
        <v>81</v>
      </c>
      <c r="B83" s="6">
        <f t="shared" si="7"/>
        <v>0.8100000000000005</v>
      </c>
      <c r="C83" s="20">
        <f t="shared" si="9"/>
        <v>-32.232821560327395</v>
      </c>
      <c r="D83" s="8">
        <f t="shared" si="6"/>
        <v>4.3401529977715416</v>
      </c>
      <c r="E83" s="8">
        <f t="shared" si="8"/>
        <v>-3.160162526038313</v>
      </c>
      <c r="F83" s="8">
        <f t="shared" si="10"/>
        <v>3.160162526038313</v>
      </c>
    </row>
    <row r="84" spans="1:6" ht="15" customHeight="1">
      <c r="A84" s="6">
        <v>82</v>
      </c>
      <c r="B84" s="6">
        <f t="shared" si="7"/>
        <v>0.82000000000000051</v>
      </c>
      <c r="C84" s="20">
        <f t="shared" si="9"/>
        <v>-27.892668562555855</v>
      </c>
      <c r="D84" s="8">
        <f t="shared" si="6"/>
        <v>4.601082419560095</v>
      </c>
      <c r="E84" s="8">
        <f t="shared" si="8"/>
        <v>-3.4390892116638714</v>
      </c>
      <c r="F84" s="8">
        <f t="shared" si="10"/>
        <v>3.4390892116638714</v>
      </c>
    </row>
    <row r="85" spans="1:6" ht="15" customHeight="1">
      <c r="A85" s="6">
        <v>83</v>
      </c>
      <c r="B85" s="6">
        <f t="shared" si="7"/>
        <v>0.83000000000000052</v>
      </c>
      <c r="C85" s="20">
        <f t="shared" si="9"/>
        <v>-23.291586142995762</v>
      </c>
      <c r="D85" s="8">
        <f t="shared" si="6"/>
        <v>4.802363052143523</v>
      </c>
      <c r="E85" s="8">
        <f t="shared" si="8"/>
        <v>-3.6720050730938292</v>
      </c>
      <c r="F85" s="8">
        <f t="shared" si="10"/>
        <v>3.6720050730938292</v>
      </c>
    </row>
    <row r="86" spans="1:6" ht="15" customHeight="1">
      <c r="A86" s="6">
        <v>84</v>
      </c>
      <c r="B86" s="6">
        <f t="shared" si="7"/>
        <v>0.84000000000000052</v>
      </c>
      <c r="C86" s="20">
        <f t="shared" si="9"/>
        <v>-18.489223090852239</v>
      </c>
      <c r="D86" s="8">
        <f t="shared" si="6"/>
        <v>4.9425935573473101</v>
      </c>
      <c r="E86" s="8">
        <f t="shared" si="8"/>
        <v>-3.8568973040023518</v>
      </c>
      <c r="F86" s="8">
        <f t="shared" si="10"/>
        <v>3.8568973040023518</v>
      </c>
    </row>
    <row r="87" spans="1:6" ht="15" customHeight="1">
      <c r="A87" s="6">
        <v>85</v>
      </c>
      <c r="B87" s="6">
        <f t="shared" si="7"/>
        <v>0.85000000000000053</v>
      </c>
      <c r="C87" s="20">
        <f t="shared" si="9"/>
        <v>-13.546629533504928</v>
      </c>
      <c r="D87" s="8">
        <f t="shared" si="6"/>
        <v>5.021129021274465</v>
      </c>
      <c r="E87" s="8">
        <f t="shared" si="8"/>
        <v>-3.9923635993374011</v>
      </c>
      <c r="F87" s="8">
        <f t="shared" si="10"/>
        <v>3.9923635993374011</v>
      </c>
    </row>
    <row r="88" spans="1:6" ht="15" customHeight="1">
      <c r="A88" s="6">
        <v>86</v>
      </c>
      <c r="B88" s="6">
        <f t="shared" si="7"/>
        <v>0.86000000000000054</v>
      </c>
      <c r="C88" s="20">
        <f t="shared" si="9"/>
        <v>-8.5255005122304635</v>
      </c>
      <c r="D88" s="8">
        <f t="shared" si="6"/>
        <v>5.0380758340595646</v>
      </c>
      <c r="E88" s="8">
        <f t="shared" si="8"/>
        <v>-4.0776186044597056</v>
      </c>
      <c r="F88" s="8">
        <f t="shared" si="10"/>
        <v>4.0776186044597056</v>
      </c>
    </row>
    <row r="89" spans="1:6" ht="15" customHeight="1">
      <c r="A89" s="6">
        <v>87</v>
      </c>
      <c r="B89" s="6">
        <f t="shared" si="7"/>
        <v>0.87000000000000055</v>
      </c>
      <c r="C89" s="20">
        <f t="shared" si="9"/>
        <v>-3.4874246781708989</v>
      </c>
      <c r="D89" s="8">
        <f t="shared" si="6"/>
        <v>4.9942776410186029</v>
      </c>
      <c r="E89" s="8">
        <f t="shared" si="8"/>
        <v>-4.1124928512414147</v>
      </c>
      <c r="F89" s="8">
        <f t="shared" si="10"/>
        <v>4.1124928512414147</v>
      </c>
    </row>
    <row r="90" spans="1:6" ht="15" customHeight="1">
      <c r="A90" s="6">
        <v>88</v>
      </c>
      <c r="B90" s="6">
        <f t="shared" si="7"/>
        <v>0.88000000000000056</v>
      </c>
      <c r="C90" s="20">
        <f t="shared" si="9"/>
        <v>1.5068529628477041</v>
      </c>
      <c r="D90" s="8">
        <f t="shared" si="6"/>
        <v>4.8912926855671142</v>
      </c>
      <c r="E90" s="8">
        <f t="shared" si="8"/>
        <v>-4.0974243216129373</v>
      </c>
      <c r="F90" s="8">
        <f t="shared" si="10"/>
        <v>4.0974243216129373</v>
      </c>
    </row>
    <row r="91" spans="1:6" ht="15" customHeight="1">
      <c r="A91" s="6">
        <v>89</v>
      </c>
      <c r="B91" s="6">
        <f t="shared" si="7"/>
        <v>0.89000000000000057</v>
      </c>
      <c r="C91" s="20">
        <f t="shared" si="9"/>
        <v>6.3981456484148183</v>
      </c>
      <c r="D91" s="8">
        <f t="shared" si="6"/>
        <v>4.7313629621314952</v>
      </c>
      <c r="E91" s="8">
        <f t="shared" si="8"/>
        <v>-4.033442865128789</v>
      </c>
      <c r="F91" s="8">
        <f t="shared" si="10"/>
        <v>4.033442865128789</v>
      </c>
    </row>
    <row r="92" spans="1:6" ht="15" customHeight="1">
      <c r="A92" s="6">
        <v>90</v>
      </c>
      <c r="B92" s="6">
        <f t="shared" si="7"/>
        <v>0.90000000000000058</v>
      </c>
      <c r="C92" s="20">
        <f t="shared" si="9"/>
        <v>11.129508610546313</v>
      </c>
      <c r="D92" s="8">
        <f t="shared" si="6"/>
        <v>4.5173756884487037</v>
      </c>
      <c r="E92" s="8">
        <f t="shared" si="8"/>
        <v>-3.9221477790233257</v>
      </c>
      <c r="F92" s="8">
        <f t="shared" si="10"/>
        <v>3.9221477790233257</v>
      </c>
    </row>
    <row r="93" spans="1:6" ht="15" customHeight="1">
      <c r="A93" s="6">
        <v>91</v>
      </c>
      <c r="B93" s="6">
        <f t="shared" si="7"/>
        <v>0.91000000000000059</v>
      </c>
      <c r="C93" s="20">
        <f t="shared" si="9"/>
        <v>15.646884298995017</v>
      </c>
      <c r="D93" s="8">
        <f t="shared" si="6"/>
        <v>4.2528176901571353</v>
      </c>
      <c r="E93" s="8">
        <f t="shared" si="8"/>
        <v>-3.7656789360333756</v>
      </c>
      <c r="F93" s="8">
        <f t="shared" si="10"/>
        <v>3.7656789360333756</v>
      </c>
    </row>
    <row r="94" spans="1:6" ht="15" customHeight="1">
      <c r="A94" s="6">
        <v>92</v>
      </c>
      <c r="B94" s="6">
        <f t="shared" si="7"/>
        <v>0.9200000000000006</v>
      </c>
      <c r="C94" s="20">
        <f t="shared" si="9"/>
        <v>19.899701989152152</v>
      </c>
      <c r="D94" s="8">
        <f t="shared" si="6"/>
        <v>3.9417233655546382</v>
      </c>
      <c r="E94" s="8">
        <f t="shared" si="8"/>
        <v>-3.5666819161418539</v>
      </c>
      <c r="F94" s="8">
        <f t="shared" si="10"/>
        <v>3.5666819161418539</v>
      </c>
    </row>
    <row r="95" spans="1:6" ht="15" customHeight="1">
      <c r="A95" s="6">
        <v>93</v>
      </c>
      <c r="B95" s="6">
        <f t="shared" si="7"/>
        <v>0.9300000000000006</v>
      </c>
      <c r="C95" s="20">
        <f t="shared" si="9"/>
        <v>23.841425354706789</v>
      </c>
      <c r="D95" s="8">
        <f t="shared" si="6"/>
        <v>3.5886169640837284</v>
      </c>
      <c r="E95" s="8">
        <f t="shared" si="8"/>
        <v>-3.328267662594786</v>
      </c>
      <c r="F95" s="8">
        <f t="shared" si="10"/>
        <v>3.328267662594786</v>
      </c>
    </row>
    <row r="96" spans="1:6" ht="15" customHeight="1">
      <c r="A96" s="6">
        <v>94</v>
      </c>
      <c r="B96" s="6">
        <f t="shared" si="7"/>
        <v>0.94000000000000061</v>
      </c>
      <c r="C96" s="20">
        <f t="shared" si="9"/>
        <v>27.43004231879052</v>
      </c>
      <c r="D96" s="8">
        <f t="shared" si="6"/>
        <v>3.1984499678688181</v>
      </c>
      <c r="E96" s="8">
        <f t="shared" si="8"/>
        <v>-3.0539672394068806</v>
      </c>
      <c r="F96" s="8">
        <f t="shared" si="10"/>
        <v>3.0539672394068806</v>
      </c>
    </row>
    <row r="97" spans="1:6" ht="15" customHeight="1">
      <c r="A97" s="6">
        <v>95</v>
      </c>
      <c r="B97" s="6">
        <f t="shared" si="7"/>
        <v>0.95000000000000062</v>
      </c>
      <c r="C97" s="20">
        <f t="shared" si="9"/>
        <v>30.628492286659338</v>
      </c>
      <c r="D97" s="8">
        <f t="shared" si="6"/>
        <v>2.7765344109751369</v>
      </c>
      <c r="E97" s="8">
        <f t="shared" si="8"/>
        <v>-2.7476823165402875</v>
      </c>
      <c r="F97" s="8">
        <f t="shared" si="10"/>
        <v>2.7476823165402875</v>
      </c>
    </row>
    <row r="98" spans="1:6" ht="15" customHeight="1">
      <c r="A98" s="6">
        <v>96</v>
      </c>
      <c r="B98" s="6">
        <f t="shared" si="7"/>
        <v>0.96000000000000063</v>
      </c>
      <c r="C98" s="20">
        <f t="shared" si="9"/>
        <v>33.405026697634476</v>
      </c>
      <c r="D98" s="8">
        <f t="shared" si="6"/>
        <v>2.3284730056169454</v>
      </c>
      <c r="E98" s="8">
        <f t="shared" si="8"/>
        <v>-2.4136320495639429</v>
      </c>
      <c r="F98" s="8">
        <f t="shared" si="10"/>
        <v>2.4136320495639429</v>
      </c>
    </row>
    <row r="99" spans="1:6" ht="15" customHeight="1">
      <c r="A99" s="6">
        <v>97</v>
      </c>
      <c r="B99" s="6">
        <f t="shared" si="7"/>
        <v>0.97000000000000064</v>
      </c>
      <c r="C99" s="20">
        <f t="shared" si="9"/>
        <v>35.733499703251418</v>
      </c>
      <c r="D99" s="8">
        <f t="shared" si="6"/>
        <v>1.8600869680824406</v>
      </c>
      <c r="E99" s="8">
        <f t="shared" si="8"/>
        <v>-2.0562970525314288</v>
      </c>
      <c r="F99" s="8">
        <f t="shared" si="10"/>
        <v>2.0562970525314288</v>
      </c>
    </row>
    <row r="100" spans="1:6" ht="15" customHeight="1">
      <c r="A100" s="6">
        <v>98</v>
      </c>
      <c r="B100" s="6">
        <f t="shared" si="7"/>
        <v>0.98000000000000065</v>
      </c>
      <c r="C100" s="20">
        <f t="shared" si="9"/>
        <v>37.59358667133386</v>
      </c>
      <c r="D100" s="8">
        <f t="shared" si="6"/>
        <v>1.3773424495690327</v>
      </c>
      <c r="E100" s="8">
        <f t="shared" si="8"/>
        <v>-1.6803611858180902</v>
      </c>
      <c r="F100" s="8">
        <f t="shared" si="10"/>
        <v>1.6803611858180902</v>
      </c>
    </row>
    <row r="101" spans="1:6" ht="15" customHeight="1">
      <c r="A101" s="6">
        <v>99</v>
      </c>
      <c r="B101" s="6">
        <f t="shared" si="7"/>
        <v>0.99000000000000066</v>
      </c>
      <c r="C101" s="20">
        <f t="shared" si="9"/>
        <v>38.970929120902895</v>
      </c>
      <c r="D101" s="8">
        <f t="shared" si="6"/>
        <v>0.88627647847552427</v>
      </c>
      <c r="E101" s="8">
        <f t="shared" si="8"/>
        <v>-1.2906518946090613</v>
      </c>
      <c r="F101" s="8">
        <f t="shared" si="10"/>
        <v>1.2906518946090613</v>
      </c>
    </row>
    <row r="102" spans="1:6" ht="15" customHeight="1">
      <c r="A102" s="6">
        <v>100</v>
      </c>
      <c r="B102" s="6">
        <f t="shared" si="7"/>
        <v>1.0000000000000007</v>
      </c>
      <c r="C102" s="20">
        <f t="shared" si="9"/>
        <v>39.857205599378418</v>
      </c>
      <c r="D102" s="8">
        <f t="shared" si="6"/>
        <v>0.39292331114889933</v>
      </c>
      <c r="E102" s="8">
        <f t="shared" si="8"/>
        <v>-0.89207983861527707</v>
      </c>
      <c r="F102" s="8">
        <f t="shared" si="10"/>
        <v>0.89207983861527707</v>
      </c>
    </row>
    <row r="103" spans="1:6" ht="15" customHeight="1">
      <c r="A103" s="6">
        <v>101</v>
      </c>
      <c r="B103" s="6">
        <f t="shared" si="7"/>
        <v>1.0100000000000007</v>
      </c>
      <c r="C103" s="20">
        <f t="shared" si="9"/>
        <v>40.250128910527316</v>
      </c>
      <c r="D103" s="8">
        <f t="shared" si="6"/>
        <v>-9.6757932066959706E-2</v>
      </c>
      <c r="E103" s="8">
        <f t="shared" si="8"/>
        <v>-0.4895785495100039</v>
      </c>
      <c r="F103" s="8">
        <f t="shared" si="10"/>
        <v>0.4895785495100039</v>
      </c>
    </row>
    <row r="104" spans="1:6" ht="15" customHeight="1">
      <c r="A104" s="6">
        <v>102</v>
      </c>
      <c r="B104" s="6">
        <f t="shared" si="7"/>
        <v>1.0200000000000007</v>
      </c>
      <c r="C104" s="20">
        <f t="shared" si="9"/>
        <v>40.153370978460359</v>
      </c>
      <c r="D104" s="8">
        <f t="shared" si="6"/>
        <v>-0.57695349896334569</v>
      </c>
      <c r="E104" s="8">
        <f t="shared" si="8"/>
        <v>-8.8044839725400281E-2</v>
      </c>
      <c r="F104" s="8">
        <f t="shared" si="10"/>
        <v>8.8044839725400281E-2</v>
      </c>
    </row>
    <row r="105" spans="1:6" ht="15" customHeight="1">
      <c r="A105" s="6">
        <v>103</v>
      </c>
      <c r="B105" s="6">
        <f t="shared" si="7"/>
        <v>1.0300000000000007</v>
      </c>
      <c r="C105" s="20">
        <f t="shared" si="9"/>
        <v>39.57641747949701</v>
      </c>
      <c r="D105" s="8">
        <f t="shared" si="6"/>
        <v>-1.0420622992349329</v>
      </c>
      <c r="E105" s="8">
        <f t="shared" si="8"/>
        <v>0.30771933506956983</v>
      </c>
      <c r="F105" s="8">
        <f t="shared" si="10"/>
        <v>0.30771933506956983</v>
      </c>
    </row>
    <row r="106" spans="1:6" ht="15" customHeight="1">
      <c r="A106" s="6">
        <v>104</v>
      </c>
      <c r="B106" s="6">
        <f t="shared" si="7"/>
        <v>1.0400000000000007</v>
      </c>
      <c r="C106" s="20">
        <f t="shared" si="9"/>
        <v>38.534355180262075</v>
      </c>
      <c r="D106" s="8">
        <f t="shared" si="6"/>
        <v>-1.486759502311084</v>
      </c>
      <c r="E106" s="8">
        <f t="shared" si="8"/>
        <v>0.69306288687219064</v>
      </c>
      <c r="F106" s="8">
        <f t="shared" si="10"/>
        <v>0.69306288687219064</v>
      </c>
    </row>
    <row r="107" spans="1:6" ht="15" customHeight="1">
      <c r="A107" s="6">
        <v>105</v>
      </c>
      <c r="B107" s="6">
        <f t="shared" si="7"/>
        <v>1.0500000000000007</v>
      </c>
      <c r="C107" s="20">
        <f t="shared" si="9"/>
        <v>37.047595677950994</v>
      </c>
      <c r="D107" s="8">
        <f t="shared" si="6"/>
        <v>-1.9060557389072077</v>
      </c>
      <c r="E107" s="8">
        <f t="shared" si="8"/>
        <v>1.0635388436517006</v>
      </c>
      <c r="F107" s="8">
        <f t="shared" si="10"/>
        <v>1.0635388436517006</v>
      </c>
    </row>
    <row r="108" spans="1:6" ht="15" customHeight="1">
      <c r="A108" s="6">
        <v>106</v>
      </c>
      <c r="B108" s="6">
        <f t="shared" si="7"/>
        <v>1.0600000000000007</v>
      </c>
      <c r="C108" s="20">
        <f t="shared" si="9"/>
        <v>35.141539939043788</v>
      </c>
      <c r="D108" s="8">
        <f t="shared" si="6"/>
        <v>-2.2953512706143107</v>
      </c>
      <c r="E108" s="8">
        <f t="shared" si="8"/>
        <v>1.4149542430421385</v>
      </c>
      <c r="F108" s="8">
        <f t="shared" si="10"/>
        <v>1.4149542430421385</v>
      </c>
    </row>
    <row r="109" spans="1:6" ht="15" customHeight="1">
      <c r="A109" s="6">
        <v>107</v>
      </c>
      <c r="B109" s="6">
        <f t="shared" si="7"/>
        <v>1.0700000000000007</v>
      </c>
      <c r="C109" s="20">
        <f t="shared" si="9"/>
        <v>32.846188668429477</v>
      </c>
      <c r="D109" s="8">
        <f t="shared" si="6"/>
        <v>-2.6504845630350213</v>
      </c>
      <c r="E109" s="8">
        <f t="shared" si="8"/>
        <v>1.7434161297264332</v>
      </c>
      <c r="F109" s="8">
        <f t="shared" si="10"/>
        <v>1.7434161297264332</v>
      </c>
    </row>
    <row r="110" spans="1:6" ht="15" customHeight="1">
      <c r="A110" s="6">
        <v>108</v>
      </c>
      <c r="B110" s="6">
        <f t="shared" si="7"/>
        <v>1.0800000000000007</v>
      </c>
      <c r="C110" s="20">
        <f t="shared" si="9"/>
        <v>30.195704105394455</v>
      </c>
      <c r="D110" s="8">
        <f t="shared" si="6"/>
        <v>-2.9677747747281593</v>
      </c>
      <c r="E110" s="8">
        <f t="shared" si="8"/>
        <v>2.0453731707803779</v>
      </c>
      <c r="F110" s="8">
        <f t="shared" si="10"/>
        <v>2.0453731707803779</v>
      </c>
    </row>
    <row r="111" spans="1:6" ht="15" customHeight="1">
      <c r="A111" s="6">
        <v>109</v>
      </c>
      <c r="B111" s="6">
        <f t="shared" si="7"/>
        <v>1.0900000000000007</v>
      </c>
      <c r="C111" s="20">
        <f t="shared" si="9"/>
        <v>27.227929330666296</v>
      </c>
      <c r="D111" s="8">
        <f t="shared" si="6"/>
        <v>-3.2440577555257768</v>
      </c>
      <c r="E111" s="8">
        <f t="shared" si="8"/>
        <v>2.3176524640870411</v>
      </c>
      <c r="F111" s="8">
        <f t="shared" si="10"/>
        <v>2.3176524640870411</v>
      </c>
    </row>
    <row r="112" spans="1:6" ht="15" customHeight="1">
      <c r="A112" s="6">
        <v>110</v>
      </c>
      <c r="B112" s="6">
        <f t="shared" si="7"/>
        <v>1.1000000000000008</v>
      </c>
      <c r="C112" s="20">
        <f t="shared" si="9"/>
        <v>23.983871575140519</v>
      </c>
      <c r="D112" s="8">
        <f t="shared" si="6"/>
        <v>-3.476715232583524</v>
      </c>
      <c r="E112" s="8">
        <f t="shared" si="8"/>
        <v>2.5574911798384461</v>
      </c>
      <c r="F112" s="8">
        <f t="shared" si="10"/>
        <v>2.5574911798384461</v>
      </c>
    </row>
    <row r="113" spans="1:6" ht="15" customHeight="1">
      <c r="A113" s="6">
        <v>111</v>
      </c>
      <c r="B113" s="6">
        <f t="shared" si="7"/>
        <v>1.1100000000000008</v>
      </c>
      <c r="C113" s="20">
        <f t="shared" si="9"/>
        <v>20.507156342556996</v>
      </c>
      <c r="D113" s="8">
        <f t="shared" si="6"/>
        <v>-3.6636969497402885</v>
      </c>
      <c r="E113" s="8">
        <f t="shared" si="8"/>
        <v>2.7625627432640161</v>
      </c>
      <c r="F113" s="8">
        <f t="shared" si="10"/>
        <v>2.7625627432640161</v>
      </c>
    </row>
    <row r="114" spans="1:6" ht="15" customHeight="1">
      <c r="A114" s="6">
        <v>112</v>
      </c>
      <c r="B114" s="6">
        <f t="shared" si="7"/>
        <v>1.1200000000000008</v>
      </c>
      <c r="C114" s="20">
        <f t="shared" si="9"/>
        <v>16.843459392816708</v>
      </c>
      <c r="D114" s="8">
        <f t="shared" si="6"/>
        <v>-3.8035356143085042</v>
      </c>
      <c r="E114" s="8">
        <f t="shared" si="8"/>
        <v>2.9309973371921831</v>
      </c>
      <c r="F114" s="8">
        <f t="shared" si="10"/>
        <v>2.9309973371921831</v>
      </c>
    </row>
    <row r="115" spans="1:6" ht="15" customHeight="1">
      <c r="A115" s="6">
        <v>113</v>
      </c>
      <c r="B115" s="6">
        <f t="shared" si="7"/>
        <v>1.1300000000000008</v>
      </c>
      <c r="C115" s="20">
        <f t="shared" si="9"/>
        <v>13.039923778508204</v>
      </c>
      <c r="D115" s="8">
        <f t="shared" si="6"/>
        <v>-3.8953545942073577</v>
      </c>
      <c r="E115" s="8">
        <f t="shared" si="8"/>
        <v>3.0613965749772651</v>
      </c>
      <c r="F115" s="8">
        <f t="shared" si="10"/>
        <v>3.0613965749772651</v>
      </c>
    </row>
    <row r="116" spans="1:6" ht="15" customHeight="1">
      <c r="A116" s="6">
        <v>114</v>
      </c>
      <c r="B116" s="6">
        <f t="shared" si="7"/>
        <v>1.1400000000000008</v>
      </c>
      <c r="C116" s="20">
        <f t="shared" si="9"/>
        <v>9.1445691843008454</v>
      </c>
      <c r="D116" s="8">
        <f t="shared" si="6"/>
        <v>-3.9388683963174431</v>
      </c>
      <c r="E116" s="8">
        <f t="shared" si="8"/>
        <v>3.1528422668202736</v>
      </c>
      <c r="F116" s="8">
        <f t="shared" si="10"/>
        <v>3.1528422668202736</v>
      </c>
    </row>
    <row r="117" spans="1:6" ht="15" customHeight="1">
      <c r="A117" s="6">
        <v>115</v>
      </c>
      <c r="B117" s="6">
        <f t="shared" si="7"/>
        <v>1.1500000000000008</v>
      </c>
      <c r="C117" s="20">
        <f t="shared" si="9"/>
        <v>5.2057007879834023</v>
      </c>
      <c r="D117" s="8">
        <f t="shared" si="6"/>
        <v>-3.9343760430358472</v>
      </c>
      <c r="E117" s="8">
        <f t="shared" si="8"/>
        <v>3.2048992747001077</v>
      </c>
      <c r="F117" s="8">
        <f t="shared" si="10"/>
        <v>3.2048992747001077</v>
      </c>
    </row>
    <row r="118" spans="1:6" ht="15" customHeight="1">
      <c r="A118" s="6">
        <v>116</v>
      </c>
      <c r="B118" s="6">
        <f t="shared" si="7"/>
        <v>1.1600000000000008</v>
      </c>
      <c r="C118" s="20">
        <f t="shared" si="9"/>
        <v>1.2713247449475551</v>
      </c>
      <c r="D118" s="8">
        <f t="shared" si="6"/>
        <v>-3.8827475472436084</v>
      </c>
      <c r="E118" s="8">
        <f t="shared" si="8"/>
        <v>3.217612522149583</v>
      </c>
      <c r="F118" s="8">
        <f t="shared" si="10"/>
        <v>3.217612522149583</v>
      </c>
    </row>
    <row r="119" spans="1:6" ht="15" customHeight="1">
      <c r="A119" s="6">
        <v>117</v>
      </c>
      <c r="B119" s="6">
        <f t="shared" si="7"/>
        <v>1.1700000000000008</v>
      </c>
      <c r="C119" s="20">
        <f t="shared" si="9"/>
        <v>-2.6114228022960533</v>
      </c>
      <c r="D119" s="8">
        <f t="shared" si="6"/>
        <v>-3.785403765312914</v>
      </c>
      <c r="E119" s="8">
        <f t="shared" si="8"/>
        <v>3.1914982941266223</v>
      </c>
      <c r="F119" s="8">
        <f t="shared" si="10"/>
        <v>3.1914982941266223</v>
      </c>
    </row>
    <row r="120" spans="1:6" ht="15" customHeight="1">
      <c r="A120" s="6">
        <v>118</v>
      </c>
      <c r="B120" s="6">
        <f t="shared" si="7"/>
        <v>1.1800000000000008</v>
      </c>
      <c r="C120" s="20">
        <f t="shared" si="9"/>
        <v>-6.3968265676089668</v>
      </c>
      <c r="D120" s="8">
        <f t="shared" si="6"/>
        <v>-3.6442899824912867</v>
      </c>
      <c r="E120" s="8">
        <f t="shared" si="8"/>
        <v>3.1275300284505327</v>
      </c>
      <c r="F120" s="8">
        <f t="shared" si="10"/>
        <v>3.1275300284505327</v>
      </c>
    </row>
    <row r="121" spans="1:6" ht="15" customHeight="1">
      <c r="A121" s="6">
        <v>119</v>
      </c>
      <c r="B121" s="6">
        <f t="shared" si="7"/>
        <v>1.1900000000000008</v>
      </c>
      <c r="C121" s="20">
        <f t="shared" si="9"/>
        <v>-10.041116550100254</v>
      </c>
      <c r="D121" s="8">
        <f t="shared" si="6"/>
        <v>-3.461843654187732</v>
      </c>
      <c r="E121" s="8">
        <f t="shared" si="8"/>
        <v>3.0271188629495303</v>
      </c>
      <c r="F121" s="8">
        <f t="shared" si="10"/>
        <v>3.0271188629495303</v>
      </c>
    </row>
    <row r="122" spans="1:6" ht="15" customHeight="1">
      <c r="A122" s="6">
        <v>120</v>
      </c>
      <c r="B122" s="6">
        <f t="shared" si="7"/>
        <v>1.2000000000000008</v>
      </c>
      <c r="C122" s="20">
        <f t="shared" si="9"/>
        <v>-13.502960204287985</v>
      </c>
      <c r="D122" s="8">
        <f t="shared" si="6"/>
        <v>-3.240956789615085</v>
      </c>
      <c r="E122" s="8">
        <f t="shared" si="8"/>
        <v>2.8920892609066504</v>
      </c>
      <c r="F122" s="8">
        <f t="shared" si="10"/>
        <v>2.8920892609066504</v>
      </c>
    </row>
    <row r="123" spans="1:6" ht="15" customHeight="1">
      <c r="A123" s="6">
        <v>121</v>
      </c>
      <c r="B123" s="6">
        <f t="shared" si="7"/>
        <v>1.2100000000000009</v>
      </c>
      <c r="C123" s="20">
        <f t="shared" si="9"/>
        <v>-16.743916993903071</v>
      </c>
      <c r="D123" s="8">
        <f t="shared" si="6"/>
        <v>-2.9849335202647911</v>
      </c>
      <c r="E123" s="8">
        <f t="shared" si="8"/>
        <v>2.7246500909676197</v>
      </c>
      <c r="F123" s="8">
        <f t="shared" si="10"/>
        <v>2.7246500909676197</v>
      </c>
    </row>
    <row r="124" spans="1:6" ht="15" customHeight="1">
      <c r="A124" s="6">
        <v>122</v>
      </c>
      <c r="B124" s="6">
        <f t="shared" si="7"/>
        <v>1.2200000000000009</v>
      </c>
      <c r="C124" s="20">
        <f t="shared" si="9"/>
        <v>-19.72885051416786</v>
      </c>
      <c r="D124" s="8">
        <f t="shared" si="6"/>
        <v>-2.697443444250275</v>
      </c>
      <c r="E124" s="8">
        <f t="shared" si="8"/>
        <v>2.5273615858259411</v>
      </c>
      <c r="F124" s="8">
        <f t="shared" si="10"/>
        <v>2.5273615858259411</v>
      </c>
    </row>
    <row r="125" spans="1:6" ht="15" customHeight="1">
      <c r="A125" s="6">
        <v>123</v>
      </c>
      <c r="B125" s="6">
        <f t="shared" si="7"/>
        <v>1.2300000000000009</v>
      </c>
      <c r="C125" s="20">
        <f t="shared" si="9"/>
        <v>-22.426293958418135</v>
      </c>
      <c r="D125" s="8">
        <f t="shared" si="6"/>
        <v>-2.3824713781970033</v>
      </c>
      <c r="E125" s="8">
        <f t="shared" si="8"/>
        <v>2.3030986462417595</v>
      </c>
      <c r="F125" s="8">
        <f t="shared" si="10"/>
        <v>2.3030986462417595</v>
      </c>
    </row>
    <row r="126" spans="1:6" ht="15" customHeight="1">
      <c r="A126" s="6">
        <v>124</v>
      </c>
      <c r="B126" s="6">
        <f t="shared" si="7"/>
        <v>1.2400000000000009</v>
      </c>
      <c r="C126" s="20">
        <f t="shared" si="9"/>
        <v>-24.808765336615139</v>
      </c>
      <c r="D126" s="8">
        <f t="shared" si="6"/>
        <v>-2.0442641807282724</v>
      </c>
      <c r="E126" s="8">
        <f t="shared" si="8"/>
        <v>2.0550109928756082</v>
      </c>
      <c r="F126" s="8">
        <f t="shared" si="10"/>
        <v>2.0550109928756082</v>
      </c>
    </row>
    <row r="127" spans="1:6" ht="15" customHeight="1">
      <c r="A127" s="6">
        <v>125</v>
      </c>
      <c r="B127" s="6">
        <f t="shared" si="7"/>
        <v>1.2500000000000009</v>
      </c>
      <c r="C127" s="20">
        <f t="shared" si="9"/>
        <v>-26.853029517343412</v>
      </c>
      <c r="D127" s="8">
        <f t="shared" si="6"/>
        <v>-1.687275335447771</v>
      </c>
      <c r="E127" s="8">
        <f t="shared" si="8"/>
        <v>1.7864806977021741</v>
      </c>
      <c r="F127" s="8">
        <f t="shared" si="10"/>
        <v>1.7864806977021741</v>
      </c>
    </row>
    <row r="128" spans="1:6" ht="15" customHeight="1">
      <c r="A128" s="6">
        <v>126</v>
      </c>
      <c r="B128" s="6">
        <f t="shared" si="7"/>
        <v>1.2600000000000009</v>
      </c>
      <c r="C128" s="20">
        <f t="shared" si="9"/>
        <v>-28.540304852791184</v>
      </c>
      <c r="D128" s="8">
        <f t="shared" si="6"/>
        <v>-1.3161079965116647</v>
      </c>
      <c r="E128" s="8">
        <f t="shared" si="8"/>
        <v>1.5010776491742623</v>
      </c>
      <c r="F128" s="8">
        <f t="shared" si="10"/>
        <v>1.5010776491742623</v>
      </c>
    </row>
    <row r="129" spans="1:6" ht="15" customHeight="1">
      <c r="A129" s="6">
        <v>127</v>
      </c>
      <c r="B129" s="6">
        <f t="shared" si="7"/>
        <v>1.2700000000000009</v>
      </c>
      <c r="C129" s="20">
        <f t="shared" si="9"/>
        <v>-29.856412849302849</v>
      </c>
      <c r="D129" s="8">
        <f t="shared" si="6"/>
        <v>-0.93545720637933227</v>
      </c>
      <c r="E129" s="8">
        <f t="shared" si="8"/>
        <v>1.2025135206812338</v>
      </c>
      <c r="F129" s="8">
        <f t="shared" si="10"/>
        <v>1.2025135206812338</v>
      </c>
    </row>
    <row r="130" spans="1:6" ht="15" customHeight="1">
      <c r="A130" s="6">
        <v>128</v>
      </c>
      <c r="B130" s="6">
        <f t="shared" si="7"/>
        <v>1.2800000000000009</v>
      </c>
      <c r="C130" s="20">
        <f t="shared" si="9"/>
        <v>-30.791870055682182</v>
      </c>
      <c r="D130" s="8">
        <f t="shared" ref="D130:D193" si="11">(-$K$18*E130-$I$25*C130)*$I$18</f>
        <v>-0.55005199320269738</v>
      </c>
      <c r="E130" s="8">
        <f t="shared" si="8"/>
        <v>0.89459482012441205</v>
      </c>
      <c r="F130" s="8">
        <f t="shared" si="10"/>
        <v>0.89459482012441205</v>
      </c>
    </row>
    <row r="131" spans="1:6" ht="15" customHeight="1">
      <c r="A131" s="6">
        <v>129</v>
      </c>
      <c r="B131" s="6">
        <f t="shared" ref="B131:B194" si="12">B130+$I$18</f>
        <v>1.2900000000000009</v>
      </c>
      <c r="C131" s="20">
        <f t="shared" si="9"/>
        <v>-31.341922048884879</v>
      </c>
      <c r="D131" s="8">
        <f t="shared" si="11"/>
        <v>-0.16459804473163295</v>
      </c>
      <c r="E131" s="8">
        <f t="shared" ref="E131:E194" si="13">E130+$I$18*C131</f>
        <v>0.5811755996355632</v>
      </c>
      <c r="F131" s="8">
        <f t="shared" si="10"/>
        <v>0.5811755996355632</v>
      </c>
    </row>
    <row r="132" spans="1:6" ht="15" customHeight="1">
      <c r="A132" s="6">
        <v>130</v>
      </c>
      <c r="B132" s="6">
        <f t="shared" si="12"/>
        <v>1.3000000000000009</v>
      </c>
      <c r="C132" s="20">
        <f t="shared" ref="C132:C195" si="14">C131+D131</f>
        <v>-31.506520093616512</v>
      </c>
      <c r="D132" s="8">
        <f t="shared" si="11"/>
        <v>0.216278363152203</v>
      </c>
      <c r="E132" s="8">
        <f t="shared" si="13"/>
        <v>0.26611039869939807</v>
      </c>
      <c r="F132" s="8">
        <f t="shared" si="10"/>
        <v>0.26611039869939807</v>
      </c>
    </row>
    <row r="133" spans="1:6" ht="15" customHeight="1">
      <c r="A133" s="6">
        <v>131</v>
      </c>
      <c r="B133" s="6">
        <f t="shared" si="12"/>
        <v>1.3100000000000009</v>
      </c>
      <c r="C133" s="20">
        <f t="shared" si="14"/>
        <v>-31.290241730464309</v>
      </c>
      <c r="D133" s="8">
        <f t="shared" si="11"/>
        <v>0.58808453174418729</v>
      </c>
      <c r="E133" s="8">
        <f t="shared" si="13"/>
        <v>-4.6792018605245012E-2</v>
      </c>
      <c r="F133" s="8">
        <f t="shared" si="10"/>
        <v>4.6792018605245012E-2</v>
      </c>
    </row>
    <row r="134" spans="1:6" ht="15" customHeight="1">
      <c r="A134" s="6">
        <v>132</v>
      </c>
      <c r="B134" s="6">
        <f t="shared" si="12"/>
        <v>1.320000000000001</v>
      </c>
      <c r="C134" s="20">
        <f t="shared" si="14"/>
        <v>-30.702157198720123</v>
      </c>
      <c r="D134" s="8">
        <f t="shared" si="11"/>
        <v>0.94651298108917759</v>
      </c>
      <c r="E134" s="8">
        <f t="shared" si="13"/>
        <v>-0.35381359059244627</v>
      </c>
      <c r="F134" s="8">
        <f t="shared" si="10"/>
        <v>0.35381359059244627</v>
      </c>
    </row>
    <row r="135" spans="1:6" ht="15" customHeight="1">
      <c r="A135" s="6">
        <v>133</v>
      </c>
      <c r="B135" s="6">
        <f t="shared" si="12"/>
        <v>1.330000000000001</v>
      </c>
      <c r="C135" s="20">
        <f t="shared" si="14"/>
        <v>-29.755644217630945</v>
      </c>
      <c r="D135" s="8">
        <f t="shared" si="11"/>
        <v>1.2874899910222328</v>
      </c>
      <c r="E135" s="8">
        <f t="shared" si="13"/>
        <v>-0.65137003276875571</v>
      </c>
      <c r="F135" s="8">
        <f t="shared" si="10"/>
        <v>0.65137003276875571</v>
      </c>
    </row>
    <row r="136" spans="1:6" ht="15" customHeight="1">
      <c r="A136" s="6">
        <v>134</v>
      </c>
      <c r="B136" s="6">
        <f t="shared" si="12"/>
        <v>1.340000000000001</v>
      </c>
      <c r="C136" s="20">
        <f t="shared" si="14"/>
        <v>-28.468154226608711</v>
      </c>
      <c r="D136" s="8">
        <f t="shared" si="11"/>
        <v>1.6072205118941594</v>
      </c>
      <c r="E136" s="8">
        <f t="shared" si="13"/>
        <v>-0.93605157503484282</v>
      </c>
      <c r="F136" s="8">
        <f t="shared" si="10"/>
        <v>0.93605157503484282</v>
      </c>
    </row>
    <row r="137" spans="1:6" ht="15" customHeight="1">
      <c r="A137" s="6">
        <v>135</v>
      </c>
      <c r="B137" s="6">
        <f t="shared" si="12"/>
        <v>1.350000000000001</v>
      </c>
      <c r="C137" s="20">
        <f t="shared" si="14"/>
        <v>-26.860933714714552</v>
      </c>
      <c r="D137" s="8">
        <f t="shared" si="11"/>
        <v>1.9022289677685331</v>
      </c>
      <c r="E137" s="8">
        <f t="shared" si="13"/>
        <v>-1.2046609121819882</v>
      </c>
      <c r="F137" s="8">
        <f t="shared" si="10"/>
        <v>1.2046609121819882</v>
      </c>
    </row>
    <row r="138" spans="1:6" ht="15" customHeight="1">
      <c r="A138" s="6">
        <v>136</v>
      </c>
      <c r="B138" s="6">
        <f t="shared" si="12"/>
        <v>1.360000000000001</v>
      </c>
      <c r="C138" s="20">
        <f t="shared" si="14"/>
        <v>-24.958704746946019</v>
      </c>
      <c r="D138" s="8">
        <f t="shared" si="11"/>
        <v>2.1693955322798208</v>
      </c>
      <c r="E138" s="8">
        <f t="shared" si="13"/>
        <v>-1.4542479596514484</v>
      </c>
      <c r="F138" s="8">
        <f t="shared" si="10"/>
        <v>1.4542479596514484</v>
      </c>
    </row>
    <row r="139" spans="1:6" ht="15" customHeight="1">
      <c r="A139" s="6">
        <v>137</v>
      </c>
      <c r="B139" s="6">
        <f t="shared" si="12"/>
        <v>1.370000000000001</v>
      </c>
      <c r="C139" s="20">
        <f t="shared" si="14"/>
        <v>-22.789309214666197</v>
      </c>
      <c r="D139" s="8">
        <f t="shared" si="11"/>
        <v>2.4059875188070579</v>
      </c>
      <c r="E139" s="8">
        <f t="shared" si="13"/>
        <v>-1.6821410517981104</v>
      </c>
      <c r="F139" s="8">
        <f t="shared" ref="F139:F202" si="15">IF(E139&lt;0,-E139,E139)</f>
        <v>1.6821410517981104</v>
      </c>
    </row>
    <row r="140" spans="1:6" ht="15" customHeight="1">
      <c r="A140" s="6">
        <v>138</v>
      </c>
      <c r="B140" s="6">
        <f t="shared" si="12"/>
        <v>1.380000000000001</v>
      </c>
      <c r="C140" s="20">
        <f t="shared" si="14"/>
        <v>-20.383321695859138</v>
      </c>
      <c r="D140" s="8">
        <f t="shared" si="11"/>
        <v>2.6096855913376475</v>
      </c>
      <c r="E140" s="8">
        <f t="shared" si="13"/>
        <v>-1.8859742687567018</v>
      </c>
      <c r="F140" s="8">
        <f t="shared" si="15"/>
        <v>1.8859742687567018</v>
      </c>
    </row>
    <row r="141" spans="1:6" ht="15" customHeight="1">
      <c r="A141" s="6">
        <v>139</v>
      </c>
      <c r="B141" s="6">
        <f t="shared" si="12"/>
        <v>1.390000000000001</v>
      </c>
      <c r="C141" s="20">
        <f t="shared" si="14"/>
        <v>-17.77363610452149</v>
      </c>
      <c r="D141" s="8">
        <f t="shared" si="11"/>
        <v>2.7786045695391652</v>
      </c>
      <c r="E141" s="8">
        <f t="shared" si="13"/>
        <v>-2.0637106298019168</v>
      </c>
      <c r="F141" s="8">
        <f t="shared" si="15"/>
        <v>2.0637106298019168</v>
      </c>
    </row>
    <row r="142" spans="1:6" ht="15" customHeight="1">
      <c r="A142" s="6">
        <v>140</v>
      </c>
      <c r="B142" s="6">
        <f t="shared" si="12"/>
        <v>1.400000000000001</v>
      </c>
      <c r="C142" s="20">
        <f t="shared" si="14"/>
        <v>-14.995031534982324</v>
      </c>
      <c r="D142" s="8">
        <f t="shared" si="11"/>
        <v>2.9113086702767879</v>
      </c>
      <c r="E142" s="8">
        <f t="shared" si="13"/>
        <v>-2.2136609451517399</v>
      </c>
      <c r="F142" s="8">
        <f t="shared" si="15"/>
        <v>2.2136609451517399</v>
      </c>
    </row>
    <row r="143" spans="1:6" ht="15" customHeight="1">
      <c r="A143" s="6">
        <v>141</v>
      </c>
      <c r="B143" s="6">
        <f t="shared" si="12"/>
        <v>1.410000000000001</v>
      </c>
      <c r="C143" s="20">
        <f t="shared" si="14"/>
        <v>-12.083722864705535</v>
      </c>
      <c r="D143" s="8">
        <f t="shared" si="11"/>
        <v>3.0068210972585483</v>
      </c>
      <c r="E143" s="8">
        <f t="shared" si="13"/>
        <v>-2.3344981737987953</v>
      </c>
      <c r="F143" s="8">
        <f t="shared" si="15"/>
        <v>2.3344981737987953</v>
      </c>
    </row>
    <row r="144" spans="1:6" ht="15" customHeight="1">
      <c r="A144" s="6">
        <v>142</v>
      </c>
      <c r="B144" s="6">
        <f t="shared" si="12"/>
        <v>1.420000000000001</v>
      </c>
      <c r="C144" s="20">
        <f t="shared" si="14"/>
        <v>-9.0769017674469872</v>
      </c>
      <c r="D144" s="8">
        <f t="shared" si="11"/>
        <v>3.064627959814517</v>
      </c>
      <c r="E144" s="8">
        <f t="shared" si="13"/>
        <v>-2.4252671914732651</v>
      </c>
      <c r="F144" s="8">
        <f t="shared" si="15"/>
        <v>2.4252671914732651</v>
      </c>
    </row>
    <row r="145" spans="1:6" ht="15" customHeight="1">
      <c r="A145" s="6">
        <v>143</v>
      </c>
      <c r="B145" s="6">
        <f t="shared" si="12"/>
        <v>1.430000000000001</v>
      </c>
      <c r="C145" s="20">
        <f t="shared" si="14"/>
        <v>-6.0122738076324698</v>
      </c>
      <c r="D145" s="8">
        <f t="shared" si="11"/>
        <v>3.0846765701892598</v>
      </c>
      <c r="E145" s="8">
        <f t="shared" si="13"/>
        <v>-2.4853899295495898</v>
      </c>
      <c r="F145" s="8">
        <f t="shared" si="15"/>
        <v>2.4853899295495898</v>
      </c>
    </row>
    <row r="146" spans="1:6" ht="15" customHeight="1">
      <c r="A146" s="6">
        <v>144</v>
      </c>
      <c r="B146" s="6">
        <f t="shared" si="12"/>
        <v>1.4400000000000011</v>
      </c>
      <c r="C146" s="20">
        <f t="shared" si="14"/>
        <v>-2.92759723744321</v>
      </c>
      <c r="D146" s="8">
        <f t="shared" si="11"/>
        <v>3.0673682353453615</v>
      </c>
      <c r="E146" s="8">
        <f t="shared" si="13"/>
        <v>-2.5146659019240221</v>
      </c>
      <c r="F146" s="8">
        <f t="shared" si="15"/>
        <v>2.5146659019240221</v>
      </c>
    </row>
    <row r="147" spans="1:6" ht="15" customHeight="1">
      <c r="A147" s="6">
        <v>145</v>
      </c>
      <c r="B147" s="6">
        <f t="shared" si="12"/>
        <v>1.4500000000000011</v>
      </c>
      <c r="C147" s="20">
        <f t="shared" si="14"/>
        <v>0.13977099790215153</v>
      </c>
      <c r="D147" s="8">
        <f t="shared" si="11"/>
        <v>3.0135457233696639</v>
      </c>
      <c r="E147" s="8">
        <f t="shared" si="13"/>
        <v>-2.5132681919450004</v>
      </c>
      <c r="F147" s="8">
        <f t="shared" si="15"/>
        <v>2.5132681919450004</v>
      </c>
    </row>
    <row r="148" spans="1:6" ht="15" customHeight="1">
      <c r="A148" s="6">
        <v>146</v>
      </c>
      <c r="B148" s="6">
        <f t="shared" si="12"/>
        <v>1.4600000000000011</v>
      </c>
      <c r="C148" s="20">
        <f t="shared" si="14"/>
        <v>3.1533167212718154</v>
      </c>
      <c r="D148" s="8">
        <f t="shared" si="11"/>
        <v>2.9244756454171177</v>
      </c>
      <c r="E148" s="8">
        <f t="shared" si="13"/>
        <v>-2.481735024732282</v>
      </c>
      <c r="F148" s="8">
        <f t="shared" si="15"/>
        <v>2.481735024732282</v>
      </c>
    </row>
    <row r="149" spans="1:6" ht="15" customHeight="1">
      <c r="A149" s="6">
        <v>147</v>
      </c>
      <c r="B149" s="6">
        <f t="shared" si="12"/>
        <v>1.4700000000000011</v>
      </c>
      <c r="C149" s="20">
        <f t="shared" si="14"/>
        <v>6.0777923666889331</v>
      </c>
      <c r="D149" s="8">
        <f t="shared" si="11"/>
        <v>2.8018260510447597</v>
      </c>
      <c r="E149" s="8">
        <f t="shared" si="13"/>
        <v>-2.4209571010653925</v>
      </c>
      <c r="F149" s="8">
        <f t="shared" si="15"/>
        <v>2.4209571010653925</v>
      </c>
    </row>
    <row r="150" spans="1:6" ht="15" customHeight="1">
      <c r="A150" s="6">
        <v>148</v>
      </c>
      <c r="B150" s="6">
        <f t="shared" si="12"/>
        <v>1.4800000000000011</v>
      </c>
      <c r="C150" s="20">
        <f t="shared" si="14"/>
        <v>8.8796184177336919</v>
      </c>
      <c r="D150" s="8">
        <f t="shared" si="11"/>
        <v>2.647639587164194</v>
      </c>
      <c r="E150" s="8">
        <f t="shared" si="13"/>
        <v>-2.3321609168880557</v>
      </c>
      <c r="F150" s="8">
        <f t="shared" si="15"/>
        <v>2.3321609168880557</v>
      </c>
    </row>
    <row r="151" spans="1:6" ht="15" customHeight="1">
      <c r="A151" s="6">
        <v>149</v>
      </c>
      <c r="B151" s="6">
        <f t="shared" si="12"/>
        <v>1.4900000000000011</v>
      </c>
      <c r="C151" s="20">
        <f t="shared" si="14"/>
        <v>11.527258004897886</v>
      </c>
      <c r="D151" s="8">
        <f t="shared" si="11"/>
        <v>2.4643026181236287</v>
      </c>
      <c r="E151" s="8">
        <f t="shared" si="13"/>
        <v>-2.216888336839077</v>
      </c>
      <c r="F151" s="8">
        <f t="shared" si="15"/>
        <v>2.216888336839077</v>
      </c>
    </row>
    <row r="152" spans="1:6" ht="15" customHeight="1">
      <c r="A152" s="6">
        <v>150</v>
      </c>
      <c r="B152" s="6">
        <f t="shared" si="12"/>
        <v>1.5000000000000011</v>
      </c>
      <c r="C152" s="20">
        <f t="shared" si="14"/>
        <v>13.991560623021515</v>
      </c>
      <c r="D152" s="8">
        <f t="shared" si="11"/>
        <v>2.2545107461392688</v>
      </c>
      <c r="E152" s="8">
        <f t="shared" si="13"/>
        <v>-2.0769727306088619</v>
      </c>
      <c r="F152" s="8">
        <f t="shared" si="15"/>
        <v>2.0769727306088619</v>
      </c>
    </row>
    <row r="153" spans="1:6" ht="15" customHeight="1">
      <c r="A153" s="6">
        <v>151</v>
      </c>
      <c r="B153" s="6">
        <f t="shared" si="12"/>
        <v>1.5100000000000011</v>
      </c>
      <c r="C153" s="20">
        <f t="shared" si="14"/>
        <v>16.246071369160784</v>
      </c>
      <c r="D153" s="8">
        <f t="shared" si="11"/>
        <v>2.0212312070249716</v>
      </c>
      <c r="E153" s="8">
        <f t="shared" si="13"/>
        <v>-1.914512016917254</v>
      </c>
      <c r="F153" s="8">
        <f t="shared" si="15"/>
        <v>1.914512016917254</v>
      </c>
    </row>
    <row r="154" spans="1:6" ht="15" customHeight="1">
      <c r="A154" s="6">
        <v>152</v>
      </c>
      <c r="B154" s="6">
        <f t="shared" si="12"/>
        <v>1.5200000000000011</v>
      </c>
      <c r="C154" s="20">
        <f t="shared" si="14"/>
        <v>18.267302576185756</v>
      </c>
      <c r="D154" s="8">
        <f t="shared" si="11"/>
        <v>1.767662645591318</v>
      </c>
      <c r="E154" s="8">
        <f t="shared" si="13"/>
        <v>-1.7318389911553964</v>
      </c>
      <c r="F154" s="8">
        <f t="shared" si="15"/>
        <v>1.7318389911553964</v>
      </c>
    </row>
    <row r="155" spans="1:6" ht="15" customHeight="1">
      <c r="A155" s="6">
        <v>153</v>
      </c>
      <c r="B155" s="6">
        <f t="shared" si="12"/>
        <v>1.5300000000000011</v>
      </c>
      <c r="C155" s="20">
        <f t="shared" si="14"/>
        <v>20.034965221777075</v>
      </c>
      <c r="D155" s="8">
        <f t="shared" si="11"/>
        <v>1.4971927979549406</v>
      </c>
      <c r="E155" s="8">
        <f t="shared" si="13"/>
        <v>-1.5314893389376256</v>
      </c>
      <c r="F155" s="8">
        <f t="shared" si="15"/>
        <v>1.5314893389376256</v>
      </c>
    </row>
    <row r="156" spans="1:6" ht="15" customHeight="1">
      <c r="A156" s="6">
        <v>154</v>
      </c>
      <c r="B156" s="6">
        <f t="shared" si="12"/>
        <v>1.5400000000000011</v>
      </c>
      <c r="C156" s="20">
        <f t="shared" si="14"/>
        <v>21.532158019732016</v>
      </c>
      <c r="D156" s="8">
        <f t="shared" si="11"/>
        <v>1.2133546241529221</v>
      </c>
      <c r="E156" s="8">
        <f t="shared" si="13"/>
        <v>-1.3161677587403053</v>
      </c>
      <c r="F156" s="8">
        <f t="shared" si="15"/>
        <v>1.3161677587403053</v>
      </c>
    </row>
    <row r="157" spans="1:6" ht="15" customHeight="1">
      <c r="A157" s="6">
        <v>155</v>
      </c>
      <c r="B157" s="6">
        <f t="shared" si="12"/>
        <v>1.5500000000000012</v>
      </c>
      <c r="C157" s="20">
        <f t="shared" si="14"/>
        <v>22.745512643884936</v>
      </c>
      <c r="D157" s="8">
        <f t="shared" si="11"/>
        <v>0.91978144381570337</v>
      </c>
      <c r="E157" s="8">
        <f t="shared" si="13"/>
        <v>-1.088712632301456</v>
      </c>
      <c r="F157" s="8">
        <f t="shared" si="15"/>
        <v>1.088712632301456</v>
      </c>
    </row>
    <row r="158" spans="1:6" ht="15" customHeight="1">
      <c r="A158" s="6">
        <v>156</v>
      </c>
      <c r="B158" s="6">
        <f t="shared" si="12"/>
        <v>1.5600000000000012</v>
      </c>
      <c r="C158" s="20">
        <f t="shared" si="14"/>
        <v>23.665294087700641</v>
      </c>
      <c r="D158" s="8">
        <f t="shared" si="11"/>
        <v>0.62016163021842874</v>
      </c>
      <c r="E158" s="8">
        <f t="shared" si="13"/>
        <v>-0.85205969142444959</v>
      </c>
      <c r="F158" s="8">
        <f t="shared" si="15"/>
        <v>0.85205969142444959</v>
      </c>
    </row>
    <row r="159" spans="1:6" ht="15" customHeight="1">
      <c r="A159" s="6">
        <v>157</v>
      </c>
      <c r="B159" s="6">
        <f t="shared" si="12"/>
        <v>1.5700000000000012</v>
      </c>
      <c r="C159" s="20">
        <f t="shared" si="14"/>
        <v>24.285455717919071</v>
      </c>
      <c r="D159" s="8">
        <f t="shared" si="11"/>
        <v>0.31819341388968647</v>
      </c>
      <c r="E159" s="8">
        <f t="shared" si="13"/>
        <v>-0.60920513424525891</v>
      </c>
      <c r="F159" s="8">
        <f t="shared" si="15"/>
        <v>0.60920513424525891</v>
      </c>
    </row>
    <row r="160" spans="1:6" ht="15" customHeight="1">
      <c r="A160" s="6">
        <v>158</v>
      </c>
      <c r="B160" s="6">
        <f t="shared" si="12"/>
        <v>1.5800000000000012</v>
      </c>
      <c r="C160" s="20">
        <f t="shared" si="14"/>
        <v>24.603649131808758</v>
      </c>
      <c r="D160" s="8">
        <f t="shared" si="11"/>
        <v>1.7540336271856704E-2</v>
      </c>
      <c r="E160" s="8">
        <f t="shared" si="13"/>
        <v>-0.36316864292717133</v>
      </c>
      <c r="F160" s="8">
        <f t="shared" si="15"/>
        <v>0.36316864292717133</v>
      </c>
    </row>
    <row r="161" spans="1:6" ht="15" customHeight="1">
      <c r="A161" s="6">
        <v>159</v>
      </c>
      <c r="B161" s="6">
        <f t="shared" si="12"/>
        <v>1.5900000000000012</v>
      </c>
      <c r="C161" s="20">
        <f t="shared" si="14"/>
        <v>24.621189468080615</v>
      </c>
      <c r="D161" s="8">
        <f t="shared" si="11"/>
        <v>-0.27821212306173221</v>
      </c>
      <c r="E161" s="8">
        <f t="shared" si="13"/>
        <v>-0.11695674824636518</v>
      </c>
      <c r="F161" s="8">
        <f t="shared" si="15"/>
        <v>0.11695674824636518</v>
      </c>
    </row>
    <row r="162" spans="1:6" ht="15" customHeight="1">
      <c r="A162" s="6">
        <v>160</v>
      </c>
      <c r="B162" s="6">
        <f t="shared" si="12"/>
        <v>1.6000000000000012</v>
      </c>
      <c r="C162" s="20">
        <f t="shared" si="14"/>
        <v>24.342977345018884</v>
      </c>
      <c r="D162" s="8">
        <f t="shared" si="11"/>
        <v>-0.56559824510990941</v>
      </c>
      <c r="E162" s="8">
        <f t="shared" si="13"/>
        <v>0.12647302520382367</v>
      </c>
      <c r="F162" s="8">
        <f t="shared" si="15"/>
        <v>0.12647302520382367</v>
      </c>
    </row>
    <row r="163" spans="1:6" ht="15" customHeight="1">
      <c r="A163" s="6">
        <v>161</v>
      </c>
      <c r="B163" s="6">
        <f t="shared" si="12"/>
        <v>1.6100000000000012</v>
      </c>
      <c r="C163" s="20">
        <f t="shared" si="14"/>
        <v>23.777379099908973</v>
      </c>
      <c r="D163" s="8">
        <f t="shared" si="11"/>
        <v>-0.8413116241419486</v>
      </c>
      <c r="E163" s="8">
        <f t="shared" si="13"/>
        <v>0.36424681620291344</v>
      </c>
      <c r="F163" s="8">
        <f t="shared" si="15"/>
        <v>0.36424681620291344</v>
      </c>
    </row>
    <row r="164" spans="1:6" ht="15" customHeight="1">
      <c r="A164" s="6">
        <v>162</v>
      </c>
      <c r="B164" s="6">
        <f t="shared" si="12"/>
        <v>1.6200000000000012</v>
      </c>
      <c r="C164" s="20">
        <f t="shared" si="14"/>
        <v>22.936067475767025</v>
      </c>
      <c r="D164" s="8">
        <f t="shared" si="11"/>
        <v>-1.10224213624074</v>
      </c>
      <c r="E164" s="8">
        <f t="shared" si="13"/>
        <v>0.59360749096058374</v>
      </c>
      <c r="F164" s="8">
        <f t="shared" si="15"/>
        <v>0.59360749096058374</v>
      </c>
    </row>
    <row r="165" spans="1:6" ht="15" customHeight="1">
      <c r="A165" s="6">
        <v>163</v>
      </c>
      <c r="B165" s="6">
        <f t="shared" si="12"/>
        <v>1.6300000000000012</v>
      </c>
      <c r="C165" s="20">
        <f t="shared" si="14"/>
        <v>21.833825339526285</v>
      </c>
      <c r="D165" s="8">
        <f t="shared" si="11"/>
        <v>-1.345509923998963</v>
      </c>
      <c r="E165" s="8">
        <f t="shared" si="13"/>
        <v>0.81194574435584665</v>
      </c>
      <c r="F165" s="8">
        <f t="shared" si="15"/>
        <v>0.81194574435584665</v>
      </c>
    </row>
    <row r="166" spans="1:6" ht="15" customHeight="1">
      <c r="A166" s="6">
        <v>164</v>
      </c>
      <c r="B166" s="6">
        <f t="shared" si="12"/>
        <v>1.6400000000000012</v>
      </c>
      <c r="C166" s="20">
        <f t="shared" si="14"/>
        <v>20.488315415527321</v>
      </c>
      <c r="D166" s="8">
        <f t="shared" si="11"/>
        <v>-1.5684960402773083</v>
      </c>
      <c r="E166" s="8">
        <f t="shared" si="13"/>
        <v>1.0168288985111198</v>
      </c>
      <c r="F166" s="8">
        <f t="shared" si="15"/>
        <v>1.0168288985111198</v>
      </c>
    </row>
    <row r="167" spans="1:6" ht="15" customHeight="1">
      <c r="A167" s="6">
        <v>165</v>
      </c>
      <c r="B167" s="6">
        <f t="shared" si="12"/>
        <v>1.6500000000000012</v>
      </c>
      <c r="C167" s="20">
        <f t="shared" si="14"/>
        <v>18.919819375250015</v>
      </c>
      <c r="D167" s="8">
        <f t="shared" si="11"/>
        <v>-1.7688694400955942</v>
      </c>
      <c r="E167" s="8">
        <f t="shared" si="13"/>
        <v>1.20602709226362</v>
      </c>
      <c r="F167" s="8">
        <f t="shared" si="15"/>
        <v>1.20602709226362</v>
      </c>
    </row>
    <row r="168" spans="1:6" ht="15" customHeight="1">
      <c r="A168" s="6">
        <v>166</v>
      </c>
      <c r="B168" s="6">
        <f t="shared" si="12"/>
        <v>1.6600000000000013</v>
      </c>
      <c r="C168" s="20">
        <f t="shared" si="14"/>
        <v>17.150949935154422</v>
      </c>
      <c r="D168" s="8">
        <f t="shared" si="11"/>
        <v>-1.9446100588358224</v>
      </c>
      <c r="E168" s="8">
        <f t="shared" si="13"/>
        <v>1.3775365916151643</v>
      </c>
      <c r="F168" s="8">
        <f t="shared" si="15"/>
        <v>1.3775365916151643</v>
      </c>
    </row>
    <row r="169" spans="1:6" ht="15" customHeight="1">
      <c r="A169" s="6">
        <v>167</v>
      </c>
      <c r="B169" s="6">
        <f t="shared" si="12"/>
        <v>1.6700000000000013</v>
      </c>
      <c r="C169" s="20">
        <f t="shared" si="14"/>
        <v>15.2063398763186</v>
      </c>
      <c r="D169" s="8">
        <f t="shared" si="11"/>
        <v>-2.0940277663514366</v>
      </c>
      <c r="E169" s="8">
        <f t="shared" si="13"/>
        <v>1.5295999903783504</v>
      </c>
      <c r="F169" s="8">
        <f t="shared" si="15"/>
        <v>1.5295999903783504</v>
      </c>
    </row>
    <row r="170" spans="1:6" ht="15" customHeight="1">
      <c r="A170" s="6">
        <v>168</v>
      </c>
      <c r="B170" s="6">
        <f t="shared" si="12"/>
        <v>1.6800000000000013</v>
      </c>
      <c r="C170" s="20">
        <f t="shared" si="14"/>
        <v>13.112312109967164</v>
      </c>
      <c r="D170" s="8">
        <f t="shared" si="11"/>
        <v>-2.2157770396430685</v>
      </c>
      <c r="E170" s="8">
        <f t="shared" si="13"/>
        <v>1.6607231114780221</v>
      </c>
      <c r="F170" s="8">
        <f t="shared" si="15"/>
        <v>1.6607231114780221</v>
      </c>
    </row>
    <row r="171" spans="1:6" ht="15" customHeight="1">
      <c r="A171" s="6">
        <v>169</v>
      </c>
      <c r="B171" s="6">
        <f t="shared" si="12"/>
        <v>1.6900000000000013</v>
      </c>
      <c r="C171" s="20">
        <f t="shared" si="14"/>
        <v>10.896535070324095</v>
      </c>
      <c r="D171" s="8">
        <f t="shared" si="11"/>
        <v>-2.3088672508130252</v>
      </c>
      <c r="E171" s="8">
        <f t="shared" si="13"/>
        <v>1.769688462181263</v>
      </c>
      <c r="F171" s="8">
        <f t="shared" si="15"/>
        <v>1.769688462181263</v>
      </c>
    </row>
    <row r="172" spans="1:6" ht="15" customHeight="1">
      <c r="A172" s="6">
        <v>170</v>
      </c>
      <c r="B172" s="6">
        <f t="shared" si="12"/>
        <v>1.7000000000000013</v>
      </c>
      <c r="C172" s="20">
        <f t="shared" si="14"/>
        <v>8.5876678195110703</v>
      </c>
      <c r="D172" s="8">
        <f t="shared" si="11"/>
        <v>-2.3726685213833365</v>
      </c>
      <c r="E172" s="8">
        <f t="shared" si="13"/>
        <v>1.8555651403763738</v>
      </c>
      <c r="F172" s="8">
        <f t="shared" si="15"/>
        <v>1.8555651403763738</v>
      </c>
    </row>
    <row r="173" spans="1:6" ht="15" customHeight="1">
      <c r="A173" s="6">
        <v>171</v>
      </c>
      <c r="B173" s="6">
        <f t="shared" si="12"/>
        <v>1.7100000000000013</v>
      </c>
      <c r="C173" s="20">
        <f t="shared" si="14"/>
        <v>6.2149992981277338</v>
      </c>
      <c r="D173" s="8">
        <f t="shared" si="11"/>
        <v>-2.4069131480973529</v>
      </c>
      <c r="E173" s="8">
        <f t="shared" si="13"/>
        <v>1.9177151333576512</v>
      </c>
      <c r="F173" s="8">
        <f t="shared" si="15"/>
        <v>1.9177151333576512</v>
      </c>
    </row>
    <row r="174" spans="1:6" ht="15" customHeight="1">
      <c r="A174" s="6">
        <v>172</v>
      </c>
      <c r="B174" s="6">
        <f t="shared" si="12"/>
        <v>1.7200000000000013</v>
      </c>
      <c r="C174" s="20">
        <f t="shared" si="14"/>
        <v>3.8080861500303809</v>
      </c>
      <c r="D174" s="8">
        <f t="shared" si="11"/>
        <v>-2.4116926583800624</v>
      </c>
      <c r="E174" s="8">
        <f t="shared" si="13"/>
        <v>1.9557959948579551</v>
      </c>
      <c r="F174" s="8">
        <f t="shared" si="15"/>
        <v>1.9557959948579551</v>
      </c>
    </row>
    <row r="175" spans="1:6" ht="15" customHeight="1">
      <c r="A175" s="6">
        <v>173</v>
      </c>
      <c r="B175" s="6">
        <f t="shared" si="12"/>
        <v>1.7300000000000013</v>
      </c>
      <c r="C175" s="20">
        <f t="shared" si="14"/>
        <v>1.3963934916503185</v>
      </c>
      <c r="D175" s="8">
        <f t="shared" si="11"/>
        <v>-2.3874506050874054</v>
      </c>
      <c r="E175" s="8">
        <f t="shared" si="13"/>
        <v>1.9697599297744584</v>
      </c>
      <c r="F175" s="8">
        <f t="shared" si="15"/>
        <v>1.9697599297744584</v>
      </c>
    </row>
    <row r="176" spans="1:6" ht="15" customHeight="1">
      <c r="A176" s="6">
        <v>174</v>
      </c>
      <c r="B176" s="6">
        <f t="shared" si="12"/>
        <v>1.7400000000000013</v>
      </c>
      <c r="C176" s="20">
        <f t="shared" si="14"/>
        <v>-0.99105711343708691</v>
      </c>
      <c r="D176" s="8">
        <f t="shared" si="11"/>
        <v>-2.3349712594396745</v>
      </c>
      <c r="E176" s="8">
        <f t="shared" si="13"/>
        <v>1.9598493586400876</v>
      </c>
      <c r="F176" s="8">
        <f t="shared" si="15"/>
        <v>1.9598493586400876</v>
      </c>
    </row>
    <row r="177" spans="1:6" ht="15" customHeight="1">
      <c r="A177" s="6">
        <v>175</v>
      </c>
      <c r="B177" s="6">
        <f t="shared" si="12"/>
        <v>1.7500000000000013</v>
      </c>
      <c r="C177" s="20">
        <f t="shared" si="14"/>
        <v>-3.3260283728767615</v>
      </c>
      <c r="D177" s="8">
        <f t="shared" si="11"/>
        <v>-2.255364407554679</v>
      </c>
      <c r="E177" s="8">
        <f t="shared" si="13"/>
        <v>1.9265890749113199</v>
      </c>
      <c r="F177" s="8">
        <f t="shared" si="15"/>
        <v>1.9265890749113199</v>
      </c>
    </row>
    <row r="178" spans="1:6" ht="15" customHeight="1">
      <c r="A178" s="6">
        <v>176</v>
      </c>
      <c r="B178" s="6">
        <f t="shared" si="12"/>
        <v>1.7600000000000013</v>
      </c>
      <c r="C178" s="20">
        <f t="shared" si="14"/>
        <v>-5.5813927804314405</v>
      </c>
      <c r="D178" s="8">
        <f t="shared" si="11"/>
        <v>-2.1500464992610722</v>
      </c>
      <c r="E178" s="8">
        <f t="shared" si="13"/>
        <v>1.8707751471070055</v>
      </c>
      <c r="F178" s="8">
        <f t="shared" si="15"/>
        <v>1.8707751471070055</v>
      </c>
    </row>
    <row r="179" spans="1:6" ht="15" customHeight="1">
      <c r="A179" s="6">
        <v>177</v>
      </c>
      <c r="B179" s="6">
        <f t="shared" si="12"/>
        <v>1.7700000000000014</v>
      </c>
      <c r="C179" s="20">
        <f t="shared" si="14"/>
        <v>-7.7314392796925127</v>
      </c>
      <c r="D179" s="8">
        <f t="shared" si="11"/>
        <v>-2.0207184374173242</v>
      </c>
      <c r="E179" s="8">
        <f t="shared" si="13"/>
        <v>1.7934607543100805</v>
      </c>
      <c r="F179" s="8">
        <f t="shared" si="15"/>
        <v>1.7934607543100805</v>
      </c>
    </row>
    <row r="180" spans="1:6" ht="15" customHeight="1">
      <c r="A180" s="6">
        <v>178</v>
      </c>
      <c r="B180" s="6">
        <f t="shared" si="12"/>
        <v>1.7800000000000014</v>
      </c>
      <c r="C180" s="20">
        <f t="shared" si="14"/>
        <v>-9.7521577171098368</v>
      </c>
      <c r="D180" s="8">
        <f t="shared" si="11"/>
        <v>-1.8693403313759112</v>
      </c>
      <c r="E180" s="8">
        <f t="shared" si="13"/>
        <v>1.695939177138982</v>
      </c>
      <c r="F180" s="8">
        <f t="shared" si="15"/>
        <v>1.695939177138982</v>
      </c>
    </row>
    <row r="181" spans="1:6" ht="15" customHeight="1">
      <c r="A181" s="6">
        <v>179</v>
      </c>
      <c r="B181" s="6">
        <f t="shared" si="12"/>
        <v>1.7900000000000014</v>
      </c>
      <c r="C181" s="20">
        <f t="shared" si="14"/>
        <v>-11.621498048485748</v>
      </c>
      <c r="D181" s="8">
        <f t="shared" si="11"/>
        <v>-1.6981035691606916</v>
      </c>
      <c r="E181" s="8">
        <f t="shared" si="13"/>
        <v>1.5797241966541244</v>
      </c>
      <c r="F181" s="8">
        <f t="shared" si="15"/>
        <v>1.5797241966541244</v>
      </c>
    </row>
    <row r="182" spans="1:6" ht="15" customHeight="1">
      <c r="A182" s="6">
        <v>180</v>
      </c>
      <c r="B182" s="6">
        <f t="shared" si="12"/>
        <v>1.8000000000000014</v>
      </c>
      <c r="C182" s="20">
        <f t="shared" si="14"/>
        <v>-13.319601617646439</v>
      </c>
      <c r="D182" s="8">
        <f t="shared" si="11"/>
        <v>-1.5094005890732023</v>
      </c>
      <c r="E182" s="8">
        <f t="shared" si="13"/>
        <v>1.44652818047766</v>
      </c>
      <c r="F182" s="8">
        <f t="shared" si="15"/>
        <v>1.44652818047766</v>
      </c>
    </row>
    <row r="183" spans="1:6" ht="15" customHeight="1">
      <c r="A183" s="6">
        <v>181</v>
      </c>
      <c r="B183" s="6">
        <f t="shared" si="12"/>
        <v>1.8100000000000014</v>
      </c>
      <c r="C183" s="20">
        <f t="shared" si="14"/>
        <v>-14.829002206719641</v>
      </c>
      <c r="D183" s="8">
        <f t="shared" si="11"/>
        <v>-1.3057927525783226</v>
      </c>
      <c r="E183" s="8">
        <f t="shared" si="13"/>
        <v>1.2982381584104636</v>
      </c>
      <c r="F183" s="8">
        <f t="shared" si="15"/>
        <v>1.2982381584104636</v>
      </c>
    </row>
    <row r="184" spans="1:6" ht="15" customHeight="1">
      <c r="A184" s="6">
        <v>182</v>
      </c>
      <c r="B184" s="6">
        <f t="shared" si="12"/>
        <v>1.8200000000000014</v>
      </c>
      <c r="C184" s="20">
        <f t="shared" si="14"/>
        <v>-16.134794959297963</v>
      </c>
      <c r="D184" s="8">
        <f t="shared" si="11"/>
        <v>-1.0899767362729154</v>
      </c>
      <c r="E184" s="8">
        <f t="shared" si="13"/>
        <v>1.1368902088174839</v>
      </c>
      <c r="F184" s="8">
        <f t="shared" si="15"/>
        <v>1.1368902088174839</v>
      </c>
    </row>
    <row r="185" spans="1:6" ht="15" customHeight="1">
      <c r="A185" s="6">
        <v>183</v>
      </c>
      <c r="B185" s="6">
        <f t="shared" si="12"/>
        <v>1.8300000000000014</v>
      </c>
      <c r="C185" s="20">
        <f t="shared" si="14"/>
        <v>-17.22477169557088</v>
      </c>
      <c r="D185" s="8">
        <f t="shared" si="11"/>
        <v>-0.86474987140942516</v>
      </c>
      <c r="E185" s="8">
        <f t="shared" si="13"/>
        <v>0.96464249186177509</v>
      </c>
      <c r="F185" s="8">
        <f t="shared" si="15"/>
        <v>0.96464249186177509</v>
      </c>
    </row>
    <row r="186" spans="1:6" ht="15" customHeight="1">
      <c r="A186" s="6">
        <v>184</v>
      </c>
      <c r="B186" s="6">
        <f t="shared" si="12"/>
        <v>1.8400000000000014</v>
      </c>
      <c r="C186" s="20">
        <f t="shared" si="14"/>
        <v>-18.089521566980306</v>
      </c>
      <c r="D186" s="8">
        <f t="shared" si="11"/>
        <v>-0.63297486479170129</v>
      </c>
      <c r="E186" s="8">
        <f t="shared" si="13"/>
        <v>0.78374727619197204</v>
      </c>
      <c r="F186" s="8">
        <f t="shared" si="15"/>
        <v>0.78374727619197204</v>
      </c>
    </row>
    <row r="187" spans="1:6" ht="15" customHeight="1">
      <c r="A187" s="6">
        <v>185</v>
      </c>
      <c r="B187" s="6">
        <f t="shared" si="12"/>
        <v>1.8500000000000014</v>
      </c>
      <c r="C187" s="20">
        <f t="shared" si="14"/>
        <v>-18.722496431772008</v>
      </c>
      <c r="D187" s="8">
        <f t="shared" si="11"/>
        <v>-0.39754433490897817</v>
      </c>
      <c r="E187" s="8">
        <f t="shared" si="13"/>
        <v>0.59652231187425198</v>
      </c>
      <c r="F187" s="8">
        <f t="shared" si="15"/>
        <v>0.59652231187425198</v>
      </c>
    </row>
    <row r="188" spans="1:6" ht="15" customHeight="1">
      <c r="A188" s="6">
        <v>186</v>
      </c>
      <c r="B188" s="6">
        <f t="shared" si="12"/>
        <v>1.8600000000000014</v>
      </c>
      <c r="C188" s="20">
        <f t="shared" si="14"/>
        <v>-19.120040766680987</v>
      </c>
      <c r="D188" s="8">
        <f t="shared" si="11"/>
        <v>-0.16134559201535376</v>
      </c>
      <c r="E188" s="8">
        <f t="shared" si="13"/>
        <v>0.40532190420744207</v>
      </c>
      <c r="F188" s="8">
        <f t="shared" si="15"/>
        <v>0.40532190420744207</v>
      </c>
    </row>
    <row r="189" spans="1:6" ht="15" customHeight="1">
      <c r="A189" s="6">
        <v>187</v>
      </c>
      <c r="B189" s="6">
        <f t="shared" si="12"/>
        <v>1.8700000000000014</v>
      </c>
      <c r="C189" s="20">
        <f t="shared" si="14"/>
        <v>-19.281386358696341</v>
      </c>
      <c r="D189" s="8">
        <f t="shared" si="11"/>
        <v>7.2773919353263425E-2</v>
      </c>
      <c r="E189" s="8">
        <f t="shared" si="13"/>
        <v>0.21250804062047865</v>
      </c>
      <c r="F189" s="8">
        <f t="shared" si="15"/>
        <v>0.21250804062047865</v>
      </c>
    </row>
    <row r="190" spans="1:6" ht="15" customHeight="1">
      <c r="A190" s="6">
        <v>188</v>
      </c>
      <c r="B190" s="6">
        <f t="shared" si="12"/>
        <v>1.8800000000000014</v>
      </c>
      <c r="C190" s="20">
        <f t="shared" si="14"/>
        <v>-19.208612439343078</v>
      </c>
      <c r="D190" s="8">
        <f t="shared" si="11"/>
        <v>0.30204011199637487</v>
      </c>
      <c r="E190" s="8">
        <f t="shared" si="13"/>
        <v>2.0421916227047865E-2</v>
      </c>
      <c r="F190" s="8">
        <f t="shared" si="15"/>
        <v>2.0421916227047865E-2</v>
      </c>
    </row>
    <row r="191" spans="1:6" ht="15" customHeight="1">
      <c r="A191" s="6">
        <v>189</v>
      </c>
      <c r="B191" s="6">
        <f t="shared" si="12"/>
        <v>1.8900000000000015</v>
      </c>
      <c r="C191" s="20">
        <f t="shared" si="14"/>
        <v>-18.906572327346701</v>
      </c>
      <c r="D191" s="8">
        <f t="shared" si="11"/>
        <v>0.52378429802059689</v>
      </c>
      <c r="E191" s="8">
        <f t="shared" si="13"/>
        <v>-0.16864380704641915</v>
      </c>
      <c r="F191" s="8">
        <f t="shared" si="15"/>
        <v>0.16864380704641915</v>
      </c>
    </row>
    <row r="192" spans="1:6" ht="15" customHeight="1">
      <c r="A192" s="6">
        <v>190</v>
      </c>
      <c r="B192" s="6">
        <f t="shared" si="12"/>
        <v>1.9000000000000015</v>
      </c>
      <c r="C192" s="20">
        <f t="shared" si="14"/>
        <v>-18.382788029326104</v>
      </c>
      <c r="D192" s="8">
        <f t="shared" si="11"/>
        <v>0.73547342130616</v>
      </c>
      <c r="E192" s="8">
        <f t="shared" si="13"/>
        <v>-0.35247168733968021</v>
      </c>
      <c r="F192" s="8">
        <f t="shared" si="15"/>
        <v>0.35247168733968021</v>
      </c>
    </row>
    <row r="193" spans="1:6" ht="15" customHeight="1">
      <c r="A193" s="6">
        <v>191</v>
      </c>
      <c r="B193" s="6">
        <f t="shared" si="12"/>
        <v>1.9100000000000015</v>
      </c>
      <c r="C193" s="20">
        <f t="shared" si="14"/>
        <v>-17.647314608019943</v>
      </c>
      <c r="D193" s="8">
        <f t="shared" si="11"/>
        <v>0.93473814844019465</v>
      </c>
      <c r="E193" s="8">
        <f t="shared" si="13"/>
        <v>-0.52894483341987963</v>
      </c>
      <c r="F193" s="8">
        <f t="shared" si="15"/>
        <v>0.52894483341987963</v>
      </c>
    </row>
    <row r="194" spans="1:6" ht="15" customHeight="1">
      <c r="A194" s="6">
        <v>192</v>
      </c>
      <c r="B194" s="6">
        <f t="shared" si="12"/>
        <v>1.9200000000000015</v>
      </c>
      <c r="C194" s="20">
        <f t="shared" si="14"/>
        <v>-16.712576459579751</v>
      </c>
      <c r="D194" s="8">
        <f t="shared" ref="D194:D257" si="16">(-$K$18*E194-$I$25*C194)*$I$18</f>
        <v>1.1193985174316685</v>
      </c>
      <c r="E194" s="8">
        <f t="shared" si="13"/>
        <v>-0.69607059801567717</v>
      </c>
      <c r="F194" s="8">
        <f t="shared" si="15"/>
        <v>0.69607059801567717</v>
      </c>
    </row>
    <row r="195" spans="1:6" ht="15" customHeight="1">
      <c r="A195" s="6">
        <v>193</v>
      </c>
      <c r="B195" s="6">
        <f t="shared" ref="B195:B258" si="17">B194+$I$18</f>
        <v>1.9300000000000015</v>
      </c>
      <c r="C195" s="20">
        <f t="shared" si="14"/>
        <v>-15.593177942148081</v>
      </c>
      <c r="D195" s="8">
        <f t="shared" si="16"/>
        <v>1.2874868779411071</v>
      </c>
      <c r="E195" s="8">
        <f t="shared" ref="E195:E258" si="18">E194+$I$18*C195</f>
        <v>-0.85200237743715801</v>
      </c>
      <c r="F195" s="8">
        <f t="shared" si="15"/>
        <v>0.85200237743715801</v>
      </c>
    </row>
    <row r="196" spans="1:6" ht="15" customHeight="1">
      <c r="A196" s="6">
        <v>194</v>
      </c>
      <c r="B196" s="6">
        <f t="shared" si="17"/>
        <v>1.9400000000000015</v>
      </c>
      <c r="C196" s="20">
        <f t="shared" ref="C196:C259" si="19">C195+D195</f>
        <v>-14.305691064206973</v>
      </c>
      <c r="D196" s="8">
        <f t="shared" si="16"/>
        <v>1.4372678937865919</v>
      </c>
      <c r="E196" s="8">
        <f t="shared" si="18"/>
        <v>-0.99505928807922772</v>
      </c>
      <c r="F196" s="8">
        <f t="shared" si="15"/>
        <v>0.99505928807922772</v>
      </c>
    </row>
    <row r="197" spans="1:6" ht="15" customHeight="1">
      <c r="A197" s="6">
        <v>195</v>
      </c>
      <c r="B197" s="6">
        <f t="shared" si="17"/>
        <v>1.9500000000000015</v>
      </c>
      <c r="C197" s="20">
        <f t="shared" si="19"/>
        <v>-12.868423170420382</v>
      </c>
      <c r="D197" s="8">
        <f t="shared" si="16"/>
        <v>1.5672554176372644</v>
      </c>
      <c r="E197" s="8">
        <f t="shared" si="18"/>
        <v>-1.1237435197834316</v>
      </c>
      <c r="F197" s="8">
        <f t="shared" si="15"/>
        <v>1.1237435197834316</v>
      </c>
    </row>
    <row r="198" spans="1:6" ht="15" customHeight="1">
      <c r="A198" s="6">
        <v>196</v>
      </c>
      <c r="B198" s="6">
        <f t="shared" si="17"/>
        <v>1.9600000000000015</v>
      </c>
      <c r="C198" s="20">
        <f t="shared" si="19"/>
        <v>-11.301167752783117</v>
      </c>
      <c r="D198" s="8">
        <f t="shared" si="16"/>
        <v>1.6762260885708284</v>
      </c>
      <c r="E198" s="8">
        <f t="shared" si="18"/>
        <v>-1.2367551973112627</v>
      </c>
      <c r="F198" s="8">
        <f t="shared" si="15"/>
        <v>1.2367551973112627</v>
      </c>
    </row>
    <row r="199" spans="1:6" ht="15" customHeight="1">
      <c r="A199" s="6">
        <v>197</v>
      </c>
      <c r="B199" s="6">
        <f t="shared" si="17"/>
        <v>1.9700000000000015</v>
      </c>
      <c r="C199" s="20">
        <f t="shared" si="19"/>
        <v>-9.6249416642122885</v>
      </c>
      <c r="D199" s="8">
        <f t="shared" si="16"/>
        <v>1.7632295450356716</v>
      </c>
      <c r="E199" s="8">
        <f t="shared" si="18"/>
        <v>-1.3330046139533855</v>
      </c>
      <c r="F199" s="8">
        <f t="shared" si="15"/>
        <v>1.3330046139533855</v>
      </c>
    </row>
    <row r="200" spans="1:6" ht="15" customHeight="1">
      <c r="A200" s="6">
        <v>198</v>
      </c>
      <c r="B200" s="6">
        <f t="shared" si="17"/>
        <v>1.9800000000000015</v>
      </c>
      <c r="C200" s="20">
        <f t="shared" si="19"/>
        <v>-7.8617121191766168</v>
      </c>
      <c r="D200" s="8">
        <f t="shared" si="16"/>
        <v>1.8275951882001846</v>
      </c>
      <c r="E200" s="8">
        <f t="shared" si="18"/>
        <v>-1.4116217351451517</v>
      </c>
      <c r="F200" s="8">
        <f t="shared" si="15"/>
        <v>1.4116217351451517</v>
      </c>
    </row>
    <row r="201" spans="1:6" ht="15" customHeight="1">
      <c r="A201" s="6">
        <v>199</v>
      </c>
      <c r="B201" s="6">
        <f t="shared" si="17"/>
        <v>1.9900000000000015</v>
      </c>
      <c r="C201" s="20">
        <f t="shared" si="19"/>
        <v>-6.034116930976432</v>
      </c>
      <c r="D201" s="8">
        <f t="shared" si="16"/>
        <v>1.8689354731724988</v>
      </c>
      <c r="E201" s="8">
        <f t="shared" si="18"/>
        <v>-1.4719629044549161</v>
      </c>
      <c r="F201" s="8">
        <f t="shared" si="15"/>
        <v>1.4719629044549161</v>
      </c>
    </row>
    <row r="202" spans="1:6" ht="15" customHeight="1">
      <c r="A202" s="6">
        <v>200</v>
      </c>
      <c r="B202" s="6">
        <f t="shared" si="17"/>
        <v>2.0000000000000013</v>
      </c>
      <c r="C202" s="20">
        <f t="shared" si="19"/>
        <v>-4.165181457803933</v>
      </c>
      <c r="D202" s="8">
        <f t="shared" si="16"/>
        <v>1.8871457476222133</v>
      </c>
      <c r="E202" s="8">
        <f t="shared" si="18"/>
        <v>-1.5136147190329554</v>
      </c>
      <c r="F202" s="8">
        <f t="shared" si="15"/>
        <v>1.5136147190329554</v>
      </c>
    </row>
    <row r="203" spans="1:6" ht="15" customHeight="1">
      <c r="A203" s="6">
        <v>201</v>
      </c>
      <c r="B203" s="6">
        <f t="shared" si="17"/>
        <v>2.0100000000000011</v>
      </c>
      <c r="C203" s="20">
        <f t="shared" si="19"/>
        <v>-2.2780357101817197</v>
      </c>
      <c r="D203" s="8">
        <f t="shared" si="16"/>
        <v>1.8824006984348163</v>
      </c>
      <c r="E203" s="8">
        <f t="shared" si="18"/>
        <v>-1.5363950761347727</v>
      </c>
      <c r="F203" s="8">
        <f t="shared" ref="F203:F266" si="20">IF(E203&lt;0,-E203,E203)</f>
        <v>1.5363950761347727</v>
      </c>
    </row>
    <row r="204" spans="1:6" ht="15" customHeight="1">
      <c r="A204" s="6">
        <v>202</v>
      </c>
      <c r="B204" s="6">
        <f t="shared" si="17"/>
        <v>2.0200000000000009</v>
      </c>
      <c r="C204" s="20">
        <f t="shared" si="19"/>
        <v>-0.39563501174690341</v>
      </c>
      <c r="D204" s="8">
        <f t="shared" si="16"/>
        <v>1.8551475067023873</v>
      </c>
      <c r="E204" s="8">
        <f t="shared" si="18"/>
        <v>-1.5403514262522418</v>
      </c>
      <c r="F204" s="8">
        <f t="shared" si="20"/>
        <v>1.5403514262522418</v>
      </c>
    </row>
    <row r="205" spans="1:6" ht="15" customHeight="1">
      <c r="A205" s="6">
        <v>203</v>
      </c>
      <c r="B205" s="6">
        <f t="shared" si="17"/>
        <v>2.0300000000000007</v>
      </c>
      <c r="C205" s="20">
        <f t="shared" si="19"/>
        <v>1.4595124949554839</v>
      </c>
      <c r="D205" s="8">
        <f t="shared" si="16"/>
        <v>1.8060958491489811</v>
      </c>
      <c r="E205" s="8">
        <f t="shared" si="18"/>
        <v>-1.5257563013026869</v>
      </c>
      <c r="F205" s="8">
        <f t="shared" si="20"/>
        <v>1.5257563013026869</v>
      </c>
    </row>
    <row r="206" spans="1:6" ht="15" customHeight="1">
      <c r="A206" s="6">
        <v>204</v>
      </c>
      <c r="B206" s="6">
        <f t="shared" si="17"/>
        <v>2.0400000000000005</v>
      </c>
      <c r="C206" s="20">
        <f t="shared" si="19"/>
        <v>3.2656083441044652</v>
      </c>
      <c r="D206" s="8">
        <f t="shared" si="16"/>
        <v>1.7362049195841949</v>
      </c>
      <c r="E206" s="8">
        <f t="shared" si="18"/>
        <v>-1.4931002178616422</v>
      </c>
      <c r="F206" s="8">
        <f t="shared" si="20"/>
        <v>1.4931002178616422</v>
      </c>
    </row>
    <row r="207" spans="1:6" ht="15" customHeight="1">
      <c r="A207" s="6">
        <v>205</v>
      </c>
      <c r="B207" s="6">
        <f t="shared" si="17"/>
        <v>2.0500000000000003</v>
      </c>
      <c r="C207" s="20">
        <f t="shared" si="19"/>
        <v>5.0018132636886605</v>
      </c>
      <c r="D207" s="8">
        <f t="shared" si="16"/>
        <v>1.6466676767869992</v>
      </c>
      <c r="E207" s="8">
        <f t="shared" si="18"/>
        <v>-1.4430820852247555</v>
      </c>
      <c r="F207" s="8">
        <f t="shared" si="20"/>
        <v>1.4430820852247555</v>
      </c>
    </row>
    <row r="208" spans="1:6" ht="15" customHeight="1">
      <c r="A208" s="6">
        <v>206</v>
      </c>
      <c r="B208" s="6">
        <f t="shared" si="17"/>
        <v>2.06</v>
      </c>
      <c r="C208" s="20">
        <f t="shared" si="19"/>
        <v>6.6484809404756593</v>
      </c>
      <c r="D208" s="8">
        <f t="shared" si="16"/>
        <v>1.5388925549959123</v>
      </c>
      <c r="E208" s="8">
        <f t="shared" si="18"/>
        <v>-1.3765972758199989</v>
      </c>
      <c r="F208" s="8">
        <f t="shared" si="20"/>
        <v>1.3765972758199989</v>
      </c>
    </row>
    <row r="209" spans="1:6" ht="15" customHeight="1">
      <c r="A209" s="6">
        <v>207</v>
      </c>
      <c r="B209" s="6">
        <f t="shared" si="17"/>
        <v>2.0699999999999998</v>
      </c>
      <c r="C209" s="20">
        <f t="shared" si="19"/>
        <v>8.1873734954715722</v>
      </c>
      <c r="D209" s="8">
        <f t="shared" si="16"/>
        <v>1.4144828996153229</v>
      </c>
      <c r="E209" s="8">
        <f t="shared" si="18"/>
        <v>-1.2947235408652831</v>
      </c>
      <c r="F209" s="8">
        <f t="shared" si="20"/>
        <v>1.2947235408652831</v>
      </c>
    </row>
    <row r="210" spans="1:6" ht="15" customHeight="1">
      <c r="A210" s="6">
        <v>208</v>
      </c>
      <c r="B210" s="6">
        <f t="shared" si="17"/>
        <v>2.0799999999999996</v>
      </c>
      <c r="C210" s="20">
        <f t="shared" si="19"/>
        <v>9.6018563950868945</v>
      </c>
      <c r="D210" s="8">
        <f t="shared" si="16"/>
        <v>1.2752144135808197</v>
      </c>
      <c r="E210" s="8">
        <f t="shared" si="18"/>
        <v>-1.198704976914414</v>
      </c>
      <c r="F210" s="8">
        <f t="shared" si="20"/>
        <v>1.198704976914414</v>
      </c>
    </row>
    <row r="211" spans="1:6" ht="15" customHeight="1">
      <c r="A211" s="6">
        <v>209</v>
      </c>
      <c r="B211" s="6">
        <f t="shared" si="17"/>
        <v>2.0899999999999994</v>
      </c>
      <c r="C211" s="20">
        <f t="shared" si="19"/>
        <v>10.877070808667714</v>
      </c>
      <c r="D211" s="8">
        <f t="shared" si="16"/>
        <v>1.1230109188459332</v>
      </c>
      <c r="E211" s="8">
        <f t="shared" si="18"/>
        <v>-1.0899342688277369</v>
      </c>
      <c r="F211" s="8">
        <f t="shared" si="20"/>
        <v>1.0899342688277369</v>
      </c>
    </row>
    <row r="212" spans="1:6" ht="15" customHeight="1">
      <c r="A212" s="6">
        <v>210</v>
      </c>
      <c r="B212" s="6">
        <f t="shared" si="17"/>
        <v>2.0999999999999992</v>
      </c>
      <c r="C212" s="20">
        <f t="shared" si="19"/>
        <v>12.000081727513647</v>
      </c>
      <c r="D212" s="8">
        <f t="shared" si="16"/>
        <v>0.95991875249538849</v>
      </c>
      <c r="E212" s="8">
        <f t="shared" si="18"/>
        <v>-0.96993345155260047</v>
      </c>
      <c r="F212" s="8">
        <f t="shared" si="20"/>
        <v>0.96993345155260047</v>
      </c>
    </row>
    <row r="213" spans="1:6" ht="15" customHeight="1">
      <c r="A213" s="6">
        <v>211</v>
      </c>
      <c r="B213" s="6">
        <f t="shared" si="17"/>
        <v>2.109999999999999</v>
      </c>
      <c r="C213" s="20">
        <f t="shared" si="19"/>
        <v>12.960000480009036</v>
      </c>
      <c r="D213" s="8">
        <f t="shared" si="16"/>
        <v>0.78808012794285842</v>
      </c>
      <c r="E213" s="8">
        <f t="shared" si="18"/>
        <v>-0.84033344675251009</v>
      </c>
      <c r="F213" s="8">
        <f t="shared" si="20"/>
        <v>0.84033344675251009</v>
      </c>
    </row>
    <row r="214" spans="1:6" ht="15" customHeight="1">
      <c r="A214" s="6">
        <v>212</v>
      </c>
      <c r="B214" s="6">
        <f t="shared" si="17"/>
        <v>2.1199999999999988</v>
      </c>
      <c r="C214" s="20">
        <f t="shared" si="19"/>
        <v>13.748080607951895</v>
      </c>
      <c r="D214" s="8">
        <f t="shared" si="16"/>
        <v>0.60970579847240725</v>
      </c>
      <c r="E214" s="8">
        <f t="shared" si="18"/>
        <v>-0.70285264067299114</v>
      </c>
      <c r="F214" s="8">
        <f t="shared" si="20"/>
        <v>0.70285264067299114</v>
      </c>
    </row>
    <row r="215" spans="1:6" ht="15" customHeight="1">
      <c r="A215" s="6">
        <v>213</v>
      </c>
      <c r="B215" s="6">
        <f t="shared" si="17"/>
        <v>2.1299999999999986</v>
      </c>
      <c r="C215" s="20">
        <f t="shared" si="19"/>
        <v>14.357786406424303</v>
      </c>
      <c r="D215" s="8">
        <f t="shared" si="16"/>
        <v>0.42704736302128465</v>
      </c>
      <c r="E215" s="8">
        <f t="shared" si="18"/>
        <v>-0.55927477660874814</v>
      </c>
      <c r="F215" s="8">
        <f t="shared" si="20"/>
        <v>0.55927477660874814</v>
      </c>
    </row>
    <row r="216" spans="1:6" ht="15" customHeight="1">
      <c r="A216" s="6">
        <v>214</v>
      </c>
      <c r="B216" s="6">
        <f t="shared" si="17"/>
        <v>2.1399999999999983</v>
      </c>
      <c r="C216" s="20">
        <f t="shared" si="19"/>
        <v>14.784833769445587</v>
      </c>
      <c r="D216" s="8">
        <f t="shared" si="16"/>
        <v>0.24236955261657575</v>
      </c>
      <c r="E216" s="8">
        <f t="shared" si="18"/>
        <v>-0.41142643891429226</v>
      </c>
      <c r="F216" s="8">
        <f t="shared" si="20"/>
        <v>0.41142643891429226</v>
      </c>
    </row>
    <row r="217" spans="1:6" ht="15" customHeight="1">
      <c r="A217" s="6">
        <v>215</v>
      </c>
      <c r="B217" s="6">
        <f t="shared" si="17"/>
        <v>2.1499999999999981</v>
      </c>
      <c r="C217" s="20">
        <f t="shared" si="19"/>
        <v>15.027203322062164</v>
      </c>
      <c r="D217" s="8">
        <f t="shared" si="16"/>
        <v>5.7922830357348014E-2</v>
      </c>
      <c r="E217" s="8">
        <f t="shared" si="18"/>
        <v>-0.26115440569367065</v>
      </c>
      <c r="F217" s="8">
        <f t="shared" si="20"/>
        <v>0.26115440569367065</v>
      </c>
    </row>
    <row r="218" spans="1:6" ht="15" customHeight="1">
      <c r="A218" s="6">
        <v>216</v>
      </c>
      <c r="B218" s="6">
        <f t="shared" si="17"/>
        <v>2.1599999999999979</v>
      </c>
      <c r="C218" s="20">
        <f t="shared" si="19"/>
        <v>15.085126152419512</v>
      </c>
      <c r="D218" s="8">
        <f t="shared" si="16"/>
        <v>-0.12408337158776107</v>
      </c>
      <c r="E218" s="8">
        <f t="shared" si="18"/>
        <v>-0.11030314416947554</v>
      </c>
      <c r="F218" s="8">
        <f t="shared" si="20"/>
        <v>0.11030314416947554</v>
      </c>
    </row>
    <row r="219" spans="1:6" ht="15" customHeight="1">
      <c r="A219" s="6">
        <v>217</v>
      </c>
      <c r="B219" s="6">
        <f t="shared" si="17"/>
        <v>2.1699999999999977</v>
      </c>
      <c r="C219" s="20">
        <f t="shared" si="19"/>
        <v>14.961042780831752</v>
      </c>
      <c r="D219" s="8">
        <f t="shared" si="16"/>
        <v>-0.30150646764075012</v>
      </c>
      <c r="E219" s="8">
        <f t="shared" si="18"/>
        <v>3.9307283638841978E-2</v>
      </c>
      <c r="F219" s="8">
        <f t="shared" si="20"/>
        <v>3.9307283638841978E-2</v>
      </c>
    </row>
    <row r="220" spans="1:6" ht="15" customHeight="1">
      <c r="A220" s="6">
        <v>218</v>
      </c>
      <c r="B220" s="6">
        <f t="shared" si="17"/>
        <v>2.1799999999999975</v>
      </c>
      <c r="C220" s="20">
        <f t="shared" si="19"/>
        <v>14.659536313191001</v>
      </c>
      <c r="D220" s="8">
        <f t="shared" si="16"/>
        <v>-0.47229529344914939</v>
      </c>
      <c r="E220" s="8">
        <f t="shared" si="18"/>
        <v>0.18590264677075199</v>
      </c>
      <c r="F220" s="8">
        <f t="shared" si="20"/>
        <v>0.18590264677075199</v>
      </c>
    </row>
    <row r="221" spans="1:6" ht="15" customHeight="1">
      <c r="A221" s="6">
        <v>219</v>
      </c>
      <c r="B221" s="6">
        <f t="shared" si="17"/>
        <v>2.1899999999999973</v>
      </c>
      <c r="C221" s="20">
        <f t="shared" si="19"/>
        <v>14.187241019741851</v>
      </c>
      <c r="D221" s="8">
        <f t="shared" si="16"/>
        <v>-0.63451316569741611</v>
      </c>
      <c r="E221" s="8">
        <f t="shared" si="18"/>
        <v>0.3277750569681705</v>
      </c>
      <c r="F221" s="8">
        <f t="shared" si="20"/>
        <v>0.3277750569681705</v>
      </c>
    </row>
    <row r="222" spans="1:6" ht="15" customHeight="1">
      <c r="A222" s="6">
        <v>220</v>
      </c>
      <c r="B222" s="6">
        <f t="shared" si="17"/>
        <v>2.1999999999999971</v>
      </c>
      <c r="C222" s="20">
        <f t="shared" si="19"/>
        <v>13.552727854044434</v>
      </c>
      <c r="D222" s="8">
        <f t="shared" si="16"/>
        <v>-0.78635917612909323</v>
      </c>
      <c r="E222" s="8">
        <f t="shared" si="18"/>
        <v>0.46330233550861488</v>
      </c>
      <c r="F222" s="8">
        <f t="shared" si="20"/>
        <v>0.46330233550861488</v>
      </c>
    </row>
    <row r="223" spans="1:6" ht="15" customHeight="1">
      <c r="A223" s="6">
        <v>221</v>
      </c>
      <c r="B223" s="6">
        <f t="shared" si="17"/>
        <v>2.2099999999999969</v>
      </c>
      <c r="C223" s="20">
        <f t="shared" si="19"/>
        <v>12.766368677915342</v>
      </c>
      <c r="D223" s="8">
        <f t="shared" si="16"/>
        <v>-0.92618749426988278</v>
      </c>
      <c r="E223" s="8">
        <f t="shared" si="18"/>
        <v>0.59096602228776829</v>
      </c>
      <c r="F223" s="8">
        <f t="shared" si="20"/>
        <v>0.59096602228776829</v>
      </c>
    </row>
    <row r="224" spans="1:6" ht="15" customHeight="1">
      <c r="A224" s="6">
        <v>222</v>
      </c>
      <c r="B224" s="6">
        <f t="shared" si="17"/>
        <v>2.2199999999999966</v>
      </c>
      <c r="C224" s="20">
        <f t="shared" si="19"/>
        <v>11.840181183645459</v>
      </c>
      <c r="D224" s="8">
        <f t="shared" si="16"/>
        <v>-1.0525244810710404</v>
      </c>
      <c r="E224" s="8">
        <f t="shared" si="18"/>
        <v>0.70936783412422288</v>
      </c>
      <c r="F224" s="8">
        <f t="shared" si="20"/>
        <v>0.70936783412422288</v>
      </c>
    </row>
    <row r="225" spans="1:6" ht="15" customHeight="1">
      <c r="A225" s="6">
        <v>223</v>
      </c>
      <c r="B225" s="6">
        <f t="shared" si="17"/>
        <v>2.2299999999999964</v>
      </c>
      <c r="C225" s="20">
        <f t="shared" si="19"/>
        <v>10.787656702574418</v>
      </c>
      <c r="D225" s="8">
        <f t="shared" si="16"/>
        <v>-1.1640834453237257</v>
      </c>
      <c r="E225" s="8">
        <f t="shared" si="18"/>
        <v>0.8172444011499671</v>
      </c>
      <c r="F225" s="8">
        <f t="shared" si="20"/>
        <v>0.8172444011499671</v>
      </c>
    </row>
    <row r="226" spans="1:6" ht="15" customHeight="1">
      <c r="A226" s="6">
        <v>224</v>
      </c>
      <c r="B226" s="6">
        <f t="shared" si="17"/>
        <v>2.2399999999999962</v>
      </c>
      <c r="C226" s="20">
        <f t="shared" si="19"/>
        <v>9.6235732572506922</v>
      </c>
      <c r="D226" s="8">
        <f t="shared" si="16"/>
        <v>-1.2597769058402306</v>
      </c>
      <c r="E226" s="8">
        <f t="shared" si="18"/>
        <v>0.91348013372247405</v>
      </c>
      <c r="F226" s="8">
        <f t="shared" si="20"/>
        <v>0.91348013372247405</v>
      </c>
    </row>
    <row r="227" spans="1:6" ht="15" customHeight="1">
      <c r="A227" s="6">
        <v>225</v>
      </c>
      <c r="B227" s="6">
        <f t="shared" si="17"/>
        <v>2.249999999999996</v>
      </c>
      <c r="C227" s="20">
        <f t="shared" si="19"/>
        <v>8.3637963514104623</v>
      </c>
      <c r="D227" s="8">
        <f t="shared" si="16"/>
        <v>-1.3387262546578722</v>
      </c>
      <c r="E227" s="8">
        <f t="shared" si="18"/>
        <v>0.99711809723657874</v>
      </c>
      <c r="F227" s="8">
        <f t="shared" si="20"/>
        <v>0.99711809723657874</v>
      </c>
    </row>
    <row r="228" spans="1:6" ht="15" customHeight="1">
      <c r="A228" s="6">
        <v>226</v>
      </c>
      <c r="B228" s="6">
        <f t="shared" si="17"/>
        <v>2.2599999999999958</v>
      </c>
      <c r="C228" s="20">
        <f t="shared" si="19"/>
        <v>7.0250700967525903</v>
      </c>
      <c r="D228" s="8">
        <f t="shared" si="16"/>
        <v>-1.4002687494897197</v>
      </c>
      <c r="E228" s="8">
        <f t="shared" si="18"/>
        <v>1.0673687982041047</v>
      </c>
      <c r="F228" s="8">
        <f t="shared" si="20"/>
        <v>1.0673687982041047</v>
      </c>
    </row>
    <row r="229" spans="1:6" ht="15" customHeight="1">
      <c r="A229" s="6">
        <v>227</v>
      </c>
      <c r="B229" s="6">
        <f t="shared" si="17"/>
        <v>2.2699999999999956</v>
      </c>
      <c r="C229" s="20">
        <f t="shared" si="19"/>
        <v>5.6248013472628706</v>
      </c>
      <c r="D229" s="8">
        <f t="shared" si="16"/>
        <v>-1.4439617969155489</v>
      </c>
      <c r="E229" s="8">
        <f t="shared" si="18"/>
        <v>1.1236168116767333</v>
      </c>
      <c r="F229" s="8">
        <f t="shared" si="20"/>
        <v>1.1236168116767333</v>
      </c>
    </row>
    <row r="230" spans="1:6" ht="15" customHeight="1">
      <c r="A230" s="6">
        <v>228</v>
      </c>
      <c r="B230" s="6">
        <f t="shared" si="17"/>
        <v>2.2799999999999954</v>
      </c>
      <c r="C230" s="20">
        <f t="shared" si="19"/>
        <v>4.1808395503473221</v>
      </c>
      <c r="D230" s="8">
        <f t="shared" si="16"/>
        <v>-1.4695845209721523</v>
      </c>
      <c r="E230" s="8">
        <f t="shared" si="18"/>
        <v>1.1654252071802065</v>
      </c>
      <c r="F230" s="8">
        <f t="shared" si="20"/>
        <v>1.1654252071802065</v>
      </c>
    </row>
    <row r="231" spans="1:6" ht="15" customHeight="1">
      <c r="A231" s="6">
        <v>229</v>
      </c>
      <c r="B231" s="6">
        <f t="shared" si="17"/>
        <v>2.2899999999999952</v>
      </c>
      <c r="C231" s="20">
        <f t="shared" si="19"/>
        <v>2.7112550293751698</v>
      </c>
      <c r="D231" s="8">
        <f t="shared" si="16"/>
        <v>-1.4771366444681278</v>
      </c>
      <c r="E231" s="8">
        <f t="shared" si="18"/>
        <v>1.1925377574739582</v>
      </c>
      <c r="F231" s="8">
        <f t="shared" si="20"/>
        <v>1.1925377574739582</v>
      </c>
    </row>
    <row r="232" spans="1:6" ht="15" customHeight="1">
      <c r="A232" s="6">
        <v>230</v>
      </c>
      <c r="B232" s="6">
        <f t="shared" si="17"/>
        <v>2.2999999999999949</v>
      </c>
      <c r="C232" s="20">
        <f t="shared" si="19"/>
        <v>1.2341183849070421</v>
      </c>
      <c r="D232" s="8">
        <f t="shared" si="16"/>
        <v>-1.4668347421310539</v>
      </c>
      <c r="E232" s="8">
        <f t="shared" si="18"/>
        <v>1.2048789413230285</v>
      </c>
      <c r="F232" s="8">
        <f t="shared" si="20"/>
        <v>1.2048789413230285</v>
      </c>
    </row>
    <row r="233" spans="1:6" ht="15" customHeight="1">
      <c r="A233" s="6">
        <v>231</v>
      </c>
      <c r="B233" s="6">
        <f t="shared" si="17"/>
        <v>2.3099999999999947</v>
      </c>
      <c r="C233" s="20">
        <f t="shared" si="19"/>
        <v>-0.23271635722401185</v>
      </c>
      <c r="D233" s="8">
        <f t="shared" si="16"/>
        <v>-1.439105955228138</v>
      </c>
      <c r="E233" s="8">
        <f t="shared" si="18"/>
        <v>1.2025517777507884</v>
      </c>
      <c r="F233" s="8">
        <f t="shared" si="20"/>
        <v>1.2025517777507884</v>
      </c>
    </row>
    <row r="234" spans="1:6" ht="15" customHeight="1">
      <c r="A234" s="6">
        <v>232</v>
      </c>
      <c r="B234" s="6">
        <f t="shared" si="17"/>
        <v>2.3199999999999945</v>
      </c>
      <c r="C234" s="20">
        <f t="shared" si="19"/>
        <v>-1.6718223124521499</v>
      </c>
      <c r="D234" s="8">
        <f t="shared" si="16"/>
        <v>-1.3945792862398336</v>
      </c>
      <c r="E234" s="8">
        <f t="shared" si="18"/>
        <v>1.1858335546262668</v>
      </c>
      <c r="F234" s="8">
        <f t="shared" si="20"/>
        <v>1.1858335546262668</v>
      </c>
    </row>
    <row r="235" spans="1:6" ht="15" customHeight="1">
      <c r="A235" s="6">
        <v>233</v>
      </c>
      <c r="B235" s="6">
        <f t="shared" si="17"/>
        <v>2.3299999999999943</v>
      </c>
      <c r="C235" s="20">
        <f t="shared" si="19"/>
        <v>-3.0664015986919835</v>
      </c>
      <c r="D235" s="8">
        <f t="shared" si="16"/>
        <v>-1.3340746191894528</v>
      </c>
      <c r="E235" s="8">
        <f t="shared" si="18"/>
        <v>1.155169538639347</v>
      </c>
      <c r="F235" s="8">
        <f t="shared" si="20"/>
        <v>1.155169538639347</v>
      </c>
    </row>
    <row r="236" spans="1:6" ht="15" customHeight="1">
      <c r="A236" s="6">
        <v>234</v>
      </c>
      <c r="B236" s="6">
        <f t="shared" si="17"/>
        <v>2.3399999999999941</v>
      </c>
      <c r="C236" s="20">
        <f t="shared" si="19"/>
        <v>-4.4004762178814367</v>
      </c>
      <c r="D236" s="8">
        <f t="shared" si="16"/>
        <v>-1.2585896360486546</v>
      </c>
      <c r="E236" s="8">
        <f t="shared" si="18"/>
        <v>1.1111647764605326</v>
      </c>
      <c r="F236" s="8">
        <f t="shared" si="20"/>
        <v>1.1111647764605326</v>
      </c>
    </row>
    <row r="237" spans="1:6" ht="15" customHeight="1">
      <c r="A237" s="6">
        <v>235</v>
      </c>
      <c r="B237" s="6">
        <f t="shared" si="17"/>
        <v>2.3499999999999939</v>
      </c>
      <c r="C237" s="20">
        <f t="shared" si="19"/>
        <v>-5.6590658539300911</v>
      </c>
      <c r="D237" s="8">
        <f t="shared" si="16"/>
        <v>-1.1692848219886665</v>
      </c>
      <c r="E237" s="8">
        <f t="shared" si="18"/>
        <v>1.0545741179212316</v>
      </c>
      <c r="F237" s="8">
        <f t="shared" si="20"/>
        <v>1.0545741179212316</v>
      </c>
    </row>
    <row r="238" spans="1:6" ht="15" customHeight="1">
      <c r="A238" s="6">
        <v>236</v>
      </c>
      <c r="B238" s="6">
        <f t="shared" si="17"/>
        <v>2.3599999999999937</v>
      </c>
      <c r="C238" s="20">
        <f t="shared" si="19"/>
        <v>-6.8283506759187578</v>
      </c>
      <c r="D238" s="8">
        <f t="shared" si="16"/>
        <v>-1.067466771903834</v>
      </c>
      <c r="E238" s="8">
        <f t="shared" si="18"/>
        <v>0.98629061116204397</v>
      </c>
      <c r="F238" s="8">
        <f t="shared" si="20"/>
        <v>0.98629061116204397</v>
      </c>
    </row>
    <row r="239" spans="1:6" ht="15" customHeight="1">
      <c r="A239" s="6">
        <v>237</v>
      </c>
      <c r="B239" s="6">
        <f t="shared" si="17"/>
        <v>2.3699999999999934</v>
      </c>
      <c r="C239" s="20">
        <f t="shared" si="19"/>
        <v>-7.8958174478225915</v>
      </c>
      <c r="D239" s="8">
        <f t="shared" si="16"/>
        <v>-0.95457002740759744</v>
      </c>
      <c r="E239" s="8">
        <f t="shared" si="18"/>
        <v>0.90733243668381802</v>
      </c>
      <c r="F239" s="8">
        <f t="shared" si="20"/>
        <v>0.90733243668381802</v>
      </c>
    </row>
    <row r="240" spans="1:6" ht="15" customHeight="1">
      <c r="A240" s="6">
        <v>238</v>
      </c>
      <c r="B240" s="6">
        <f t="shared" si="17"/>
        <v>2.3799999999999932</v>
      </c>
      <c r="C240" s="20">
        <f t="shared" si="19"/>
        <v>-8.850387475230189</v>
      </c>
      <c r="D240" s="8">
        <f t="shared" si="16"/>
        <v>-0.83213768723890613</v>
      </c>
      <c r="E240" s="8">
        <f t="shared" si="18"/>
        <v>0.8188285619315161</v>
      </c>
      <c r="F240" s="8">
        <f t="shared" si="20"/>
        <v>0.8188285619315161</v>
      </c>
    </row>
    <row r="241" spans="1:6" ht="15" customHeight="1">
      <c r="A241" s="6">
        <v>239</v>
      </c>
      <c r="B241" s="6">
        <f t="shared" si="17"/>
        <v>2.389999999999993</v>
      </c>
      <c r="C241" s="20">
        <f t="shared" si="19"/>
        <v>-9.6825251624690942</v>
      </c>
      <c r="D241" s="8">
        <f t="shared" si="16"/>
        <v>-0.70180104460621562</v>
      </c>
      <c r="E241" s="8">
        <f t="shared" si="18"/>
        <v>0.72200331030682519</v>
      </c>
      <c r="F241" s="8">
        <f t="shared" si="20"/>
        <v>0.72200331030682519</v>
      </c>
    </row>
    <row r="242" spans="1:6" ht="15" customHeight="1">
      <c r="A242" s="6">
        <v>240</v>
      </c>
      <c r="B242" s="6">
        <f t="shared" si="17"/>
        <v>2.3999999999999928</v>
      </c>
      <c r="C242" s="20">
        <f t="shared" si="19"/>
        <v>-10.38432620707531</v>
      </c>
      <c r="D242" s="8">
        <f t="shared" si="16"/>
        <v>-0.56525851236300617</v>
      </c>
      <c r="E242" s="8">
        <f t="shared" si="18"/>
        <v>0.61816004823607207</v>
      </c>
      <c r="F242" s="8">
        <f t="shared" si="20"/>
        <v>0.61816004823607207</v>
      </c>
    </row>
    <row r="243" spans="1:6" ht="15" customHeight="1">
      <c r="A243" s="6">
        <v>241</v>
      </c>
      <c r="B243" s="6">
        <f t="shared" si="17"/>
        <v>2.4099999999999926</v>
      </c>
      <c r="C243" s="20">
        <f t="shared" si="19"/>
        <v>-10.949584719438315</v>
      </c>
      <c r="D243" s="8">
        <f t="shared" si="16"/>
        <v>-0.42425410101957528</v>
      </c>
      <c r="E243" s="8">
        <f t="shared" si="18"/>
        <v>0.50866420104168886</v>
      </c>
      <c r="F243" s="8">
        <f t="shared" si="20"/>
        <v>0.50866420104168886</v>
      </c>
    </row>
    <row r="244" spans="1:6" ht="15" customHeight="1">
      <c r="A244" s="6">
        <v>242</v>
      </c>
      <c r="B244" s="6">
        <f t="shared" si="17"/>
        <v>2.4199999999999924</v>
      </c>
      <c r="C244" s="20">
        <f t="shared" si="19"/>
        <v>-11.373838820457891</v>
      </c>
      <c r="D244" s="8">
        <f t="shared" si="16"/>
        <v>-0.28055571545674773</v>
      </c>
      <c r="E244" s="8">
        <f t="shared" si="18"/>
        <v>0.39492581283710992</v>
      </c>
      <c r="F244" s="8">
        <f t="shared" si="20"/>
        <v>0.39492581283710992</v>
      </c>
    </row>
    <row r="245" spans="1:6" ht="15" customHeight="1">
      <c r="A245" s="6">
        <v>243</v>
      </c>
      <c r="B245" s="6">
        <f t="shared" si="17"/>
        <v>2.4299999999999922</v>
      </c>
      <c r="C245" s="20">
        <f t="shared" si="19"/>
        <v>-11.654394535914639</v>
      </c>
      <c r="D245" s="8">
        <f t="shared" si="16"/>
        <v>-0.13593353386300741</v>
      </c>
      <c r="E245" s="8">
        <f t="shared" si="18"/>
        <v>0.27838186747796356</v>
      </c>
      <c r="F245" s="8">
        <f t="shared" si="20"/>
        <v>0.27838186747796356</v>
      </c>
    </row>
    <row r="246" spans="1:6" ht="15" customHeight="1">
      <c r="A246" s="6">
        <v>244</v>
      </c>
      <c r="B246" s="6">
        <f t="shared" si="17"/>
        <v>2.439999999999992</v>
      </c>
      <c r="C246" s="20">
        <f t="shared" si="19"/>
        <v>-11.790328069777646</v>
      </c>
      <c r="D246" s="8">
        <f t="shared" si="16"/>
        <v>7.8612730499954247E-3</v>
      </c>
      <c r="E246" s="8">
        <f t="shared" si="18"/>
        <v>0.16047858678018712</v>
      </c>
      <c r="F246" s="8">
        <f t="shared" si="20"/>
        <v>0.16047858678018712</v>
      </c>
    </row>
    <row r="247" spans="1:6" ht="15" customHeight="1">
      <c r="A247" s="6">
        <v>245</v>
      </c>
      <c r="B247" s="6">
        <f t="shared" si="17"/>
        <v>2.4499999999999917</v>
      </c>
      <c r="C247" s="20">
        <f t="shared" si="19"/>
        <v>-11.78246679672765</v>
      </c>
      <c r="D247" s="8">
        <f t="shared" si="16"/>
        <v>0.14911723296887733</v>
      </c>
      <c r="E247" s="8">
        <f t="shared" si="18"/>
        <v>4.2653918812910613E-2</v>
      </c>
      <c r="F247" s="8">
        <f t="shared" si="20"/>
        <v>4.2653918812910613E-2</v>
      </c>
    </row>
    <row r="248" spans="1:6" ht="15" customHeight="1">
      <c r="A248" s="6">
        <v>246</v>
      </c>
      <c r="B248" s="6">
        <f t="shared" si="17"/>
        <v>2.4599999999999915</v>
      </c>
      <c r="C248" s="20">
        <f t="shared" si="19"/>
        <v>-11.633349563758774</v>
      </c>
      <c r="D248" s="8">
        <f t="shared" si="16"/>
        <v>0.28618243477351174</v>
      </c>
      <c r="E248" s="8">
        <f t="shared" si="18"/>
        <v>-7.3679576824677129E-2</v>
      </c>
      <c r="F248" s="8">
        <f t="shared" si="20"/>
        <v>7.3679576824677129E-2</v>
      </c>
    </row>
    <row r="249" spans="1:6" ht="15" customHeight="1">
      <c r="A249" s="6">
        <v>247</v>
      </c>
      <c r="B249" s="6">
        <f t="shared" si="17"/>
        <v>2.4699999999999913</v>
      </c>
      <c r="C249" s="20">
        <f t="shared" si="19"/>
        <v>-11.347167128985262</v>
      </c>
      <c r="D249" s="8">
        <f t="shared" si="16"/>
        <v>0.41748333893018513</v>
      </c>
      <c r="E249" s="8">
        <f t="shared" si="18"/>
        <v>-0.18715124811452977</v>
      </c>
      <c r="F249" s="8">
        <f t="shared" si="20"/>
        <v>0.18715124811452977</v>
      </c>
    </row>
    <row r="250" spans="1:6" ht="15" customHeight="1">
      <c r="A250" s="6">
        <v>248</v>
      </c>
      <c r="B250" s="6">
        <f t="shared" si="17"/>
        <v>2.4799999999999911</v>
      </c>
      <c r="C250" s="20">
        <f t="shared" si="19"/>
        <v>-10.929683790055076</v>
      </c>
      <c r="D250" s="8">
        <f t="shared" si="16"/>
        <v>0.54154232764903298</v>
      </c>
      <c r="E250" s="8">
        <f t="shared" si="18"/>
        <v>-0.29644808601508055</v>
      </c>
      <c r="F250" s="8">
        <f t="shared" si="20"/>
        <v>0.29644808601508055</v>
      </c>
    </row>
    <row r="251" spans="1:6" ht="15" customHeight="1">
      <c r="A251" s="6">
        <v>249</v>
      </c>
      <c r="B251" s="6">
        <f t="shared" si="17"/>
        <v>2.4899999999999909</v>
      </c>
      <c r="C251" s="20">
        <f t="shared" si="19"/>
        <v>-10.388141462406043</v>
      </c>
      <c r="D251" s="8">
        <f t="shared" si="16"/>
        <v>0.6569938056278718</v>
      </c>
      <c r="E251" s="8">
        <f t="shared" si="18"/>
        <v>-0.40032950063914097</v>
      </c>
      <c r="F251" s="8">
        <f t="shared" si="20"/>
        <v>0.40032950063914097</v>
      </c>
    </row>
    <row r="252" spans="1:6" ht="15" customHeight="1">
      <c r="A252" s="6">
        <v>250</v>
      </c>
      <c r="B252" s="6">
        <f t="shared" si="17"/>
        <v>2.4999999999999907</v>
      </c>
      <c r="C252" s="20">
        <f t="shared" si="19"/>
        <v>-9.7311476567781714</v>
      </c>
      <c r="D252" s="8">
        <f t="shared" si="16"/>
        <v>0.76259868281353616</v>
      </c>
      <c r="E252" s="8">
        <f t="shared" si="18"/>
        <v>-0.49764097720692269</v>
      </c>
      <c r="F252" s="8">
        <f t="shared" si="20"/>
        <v>0.49764097720692269</v>
      </c>
    </row>
    <row r="253" spans="1:6" ht="15" customHeight="1">
      <c r="A253" s="6">
        <v>251</v>
      </c>
      <c r="B253" s="6">
        <f t="shared" si="17"/>
        <v>2.5099999999999905</v>
      </c>
      <c r="C253" s="20">
        <f t="shared" si="19"/>
        <v>-8.9685489739646354</v>
      </c>
      <c r="D253" s="8">
        <f t="shared" si="16"/>
        <v>0.85725709289328156</v>
      </c>
      <c r="E253" s="8">
        <f t="shared" si="18"/>
        <v>-0.58732646694656898</v>
      </c>
      <c r="F253" s="8">
        <f t="shared" si="20"/>
        <v>0.58732646694656898</v>
      </c>
    </row>
    <row r="254" spans="1:6" ht="15" customHeight="1">
      <c r="A254" s="6">
        <v>252</v>
      </c>
      <c r="B254" s="6">
        <f t="shared" si="17"/>
        <v>2.5199999999999902</v>
      </c>
      <c r="C254" s="20">
        <f t="shared" si="19"/>
        <v>-8.1112918810713541</v>
      </c>
      <c r="D254" s="8">
        <f t="shared" si="16"/>
        <v>0.940019224886952</v>
      </c>
      <c r="E254" s="8">
        <f t="shared" si="18"/>
        <v>-0.66843938575728257</v>
      </c>
      <c r="F254" s="8">
        <f t="shared" si="20"/>
        <v>0.66843938575728257</v>
      </c>
    </row>
    <row r="255" spans="1:6" ht="15" customHeight="1">
      <c r="A255" s="6">
        <v>253</v>
      </c>
      <c r="B255" s="6">
        <f t="shared" si="17"/>
        <v>2.52999999999999</v>
      </c>
      <c r="C255" s="20">
        <f t="shared" si="19"/>
        <v>-7.171272656184402</v>
      </c>
      <c r="D255" s="8">
        <f t="shared" si="16"/>
        <v>1.0100941699380868</v>
      </c>
      <c r="E255" s="8">
        <f t="shared" si="18"/>
        <v>-0.74015211231912659</v>
      </c>
      <c r="F255" s="8">
        <f t="shared" si="20"/>
        <v>0.74015211231912659</v>
      </c>
    </row>
    <row r="256" spans="1:6" ht="15" customHeight="1">
      <c r="A256" s="6">
        <v>254</v>
      </c>
      <c r="B256" s="6">
        <f t="shared" si="17"/>
        <v>2.5399999999999898</v>
      </c>
      <c r="C256" s="20">
        <f t="shared" si="19"/>
        <v>-6.1611784862463157</v>
      </c>
      <c r="D256" s="8">
        <f t="shared" si="16"/>
        <v>1.0668567108840949</v>
      </c>
      <c r="E256" s="8">
        <f t="shared" si="18"/>
        <v>-0.80176389718158969</v>
      </c>
      <c r="F256" s="8">
        <f t="shared" si="20"/>
        <v>0.80176389718158969</v>
      </c>
    </row>
    <row r="257" spans="1:6" ht="15" customHeight="1">
      <c r="A257" s="6">
        <v>255</v>
      </c>
      <c r="B257" s="6">
        <f t="shared" si="17"/>
        <v>2.5499999999999896</v>
      </c>
      <c r="C257" s="20">
        <f t="shared" si="19"/>
        <v>-5.0943217753622205</v>
      </c>
      <c r="D257" s="8">
        <f t="shared" si="16"/>
        <v>1.109852008103412</v>
      </c>
      <c r="E257" s="8">
        <f t="shared" si="18"/>
        <v>-0.8527071149352119</v>
      </c>
      <c r="F257" s="8">
        <f t="shared" si="20"/>
        <v>0.8527071149352119</v>
      </c>
    </row>
    <row r="258" spans="1:6" ht="15" customHeight="1">
      <c r="A258" s="6">
        <v>256</v>
      </c>
      <c r="B258" s="6">
        <f t="shared" si="17"/>
        <v>2.5599999999999894</v>
      </c>
      <c r="C258" s="20">
        <f t="shared" si="19"/>
        <v>-3.9844697672588083</v>
      </c>
      <c r="D258" s="8">
        <f t="shared" ref="D258:D302" si="21">(-$K$18*E258-$I$25*C258)*$I$18</f>
        <v>1.1387981611727598</v>
      </c>
      <c r="E258" s="8">
        <f t="shared" si="18"/>
        <v>-0.89255181260780003</v>
      </c>
      <c r="F258" s="8">
        <f t="shared" si="20"/>
        <v>0.89255181260780003</v>
      </c>
    </row>
    <row r="259" spans="1:6" ht="15" customHeight="1">
      <c r="A259" s="6">
        <v>257</v>
      </c>
      <c r="B259" s="6">
        <f t="shared" ref="B259:B302" si="22">B258+$I$18</f>
        <v>2.5699999999999892</v>
      </c>
      <c r="C259" s="20">
        <f t="shared" si="19"/>
        <v>-2.8456716060860483</v>
      </c>
      <c r="D259" s="8">
        <f t="shared" si="21"/>
        <v>1.1535866517058555</v>
      </c>
      <c r="E259" s="8">
        <f t="shared" ref="E259:E302" si="23">E258+$I$18*C259</f>
        <v>-0.92100852866866056</v>
      </c>
      <c r="F259" s="8">
        <f t="shared" si="20"/>
        <v>0.92100852866866056</v>
      </c>
    </row>
    <row r="260" spans="1:6" ht="15" customHeight="1">
      <c r="A260" s="6">
        <v>258</v>
      </c>
      <c r="B260" s="6">
        <f t="shared" si="22"/>
        <v>2.579999999999989</v>
      </c>
      <c r="C260" s="20">
        <f t="shared" ref="C260:C302" si="24">C259+D259</f>
        <v>-1.6920849543801928</v>
      </c>
      <c r="D260" s="8">
        <f t="shared" si="21"/>
        <v>1.1542806980794182</v>
      </c>
      <c r="E260" s="8">
        <f t="shared" si="23"/>
        <v>-0.93792937821246247</v>
      </c>
      <c r="F260" s="8">
        <f t="shared" si="20"/>
        <v>0.93792937821246247</v>
      </c>
    </row>
    <row r="261" spans="1:6" ht="15" customHeight="1">
      <c r="A261" s="6">
        <v>259</v>
      </c>
      <c r="B261" s="6">
        <f t="shared" si="22"/>
        <v>2.5899999999999888</v>
      </c>
      <c r="C261" s="20">
        <f t="shared" si="24"/>
        <v>-0.53780425630077455</v>
      </c>
      <c r="D261" s="8">
        <f t="shared" si="21"/>
        <v>1.1411115772876774</v>
      </c>
      <c r="E261" s="8">
        <f t="shared" si="23"/>
        <v>-0.94330742077547025</v>
      </c>
      <c r="F261" s="8">
        <f t="shared" si="20"/>
        <v>0.94330742077547025</v>
      </c>
    </row>
    <row r="262" spans="1:6" ht="15" customHeight="1">
      <c r="A262" s="6">
        <v>260</v>
      </c>
      <c r="B262" s="6">
        <f t="shared" si="22"/>
        <v>2.5999999999999885</v>
      </c>
      <c r="C262" s="20">
        <f t="shared" si="24"/>
        <v>0.60330732098690287</v>
      </c>
      <c r="D262" s="8">
        <f t="shared" si="21"/>
        <v>1.1144729926219441</v>
      </c>
      <c r="E262" s="8">
        <f t="shared" si="23"/>
        <v>-0.93727434756560124</v>
      </c>
      <c r="F262" s="8">
        <f t="shared" si="20"/>
        <v>0.93727434756560124</v>
      </c>
    </row>
    <row r="263" spans="1:6" ht="15" customHeight="1">
      <c r="A263" s="6">
        <v>261</v>
      </c>
      <c r="B263" s="6">
        <f t="shared" si="22"/>
        <v>2.6099999999999883</v>
      </c>
      <c r="C263" s="20">
        <f t="shared" si="24"/>
        <v>1.717780313608847</v>
      </c>
      <c r="D263" s="8">
        <f t="shared" si="21"/>
        <v>1.074913587984065</v>
      </c>
      <c r="E263" s="8">
        <f t="shared" si="23"/>
        <v>-0.92009654442951272</v>
      </c>
      <c r="F263" s="8">
        <f t="shared" si="20"/>
        <v>0.92009654442951272</v>
      </c>
    </row>
    <row r="264" spans="1:6" ht="15" customHeight="1">
      <c r="A264" s="6">
        <v>262</v>
      </c>
      <c r="B264" s="6">
        <f t="shared" si="22"/>
        <v>2.6199999999999881</v>
      </c>
      <c r="C264" s="20">
        <f t="shared" si="24"/>
        <v>2.7926939015929122</v>
      </c>
      <c r="D264" s="8">
        <f t="shared" si="21"/>
        <v>1.0231277301692208</v>
      </c>
      <c r="E264" s="8">
        <f t="shared" si="23"/>
        <v>-0.89216960541358359</v>
      </c>
      <c r="F264" s="8">
        <f t="shared" si="20"/>
        <v>0.89216960541358359</v>
      </c>
    </row>
    <row r="265" spans="1:6" ht="15" customHeight="1">
      <c r="A265" s="6">
        <v>263</v>
      </c>
      <c r="B265" s="6">
        <f t="shared" si="22"/>
        <v>2.6299999999999879</v>
      </c>
      <c r="C265" s="20">
        <f t="shared" si="24"/>
        <v>3.815821631762133</v>
      </c>
      <c r="D265" s="8">
        <f t="shared" si="21"/>
        <v>0.95994469917519853</v>
      </c>
      <c r="E265" s="8">
        <f t="shared" si="23"/>
        <v>-0.8540113890959623</v>
      </c>
      <c r="F265" s="8">
        <f t="shared" si="20"/>
        <v>0.8540113890959623</v>
      </c>
    </row>
    <row r="266" spans="1:6" ht="15" customHeight="1">
      <c r="A266" s="6">
        <v>264</v>
      </c>
      <c r="B266" s="6">
        <f t="shared" si="22"/>
        <v>2.6399999999999877</v>
      </c>
      <c r="C266" s="20">
        <f t="shared" si="24"/>
        <v>4.7757663309373317</v>
      </c>
      <c r="D266" s="8">
        <f t="shared" si="21"/>
        <v>0.8863164433179721</v>
      </c>
      <c r="E266" s="8">
        <f t="shared" si="23"/>
        <v>-0.80625372578658894</v>
      </c>
      <c r="F266" s="8">
        <f t="shared" si="20"/>
        <v>0.80625372578658894</v>
      </c>
    </row>
    <row r="267" spans="1:6" ht="15" customHeight="1">
      <c r="A267" s="6">
        <v>265</v>
      </c>
      <c r="B267" s="6">
        <f t="shared" si="22"/>
        <v>2.6499999999999875</v>
      </c>
      <c r="C267" s="20">
        <f t="shared" si="24"/>
        <v>5.6620827742553042</v>
      </c>
      <c r="D267" s="8">
        <f t="shared" si="21"/>
        <v>0.80330407049050301</v>
      </c>
      <c r="E267" s="8">
        <f t="shared" si="23"/>
        <v>-0.74963289804403588</v>
      </c>
      <c r="F267" s="8">
        <f t="shared" ref="F267:F302" si="25">IF(E267&lt;0,-E267,E267)</f>
        <v>0.74963289804403588</v>
      </c>
    </row>
    <row r="268" spans="1:6" ht="15" customHeight="1">
      <c r="A268" s="6">
        <v>266</v>
      </c>
      <c r="B268" s="6">
        <f t="shared" si="22"/>
        <v>2.6599999999999873</v>
      </c>
      <c r="C268" s="20">
        <f t="shared" si="24"/>
        <v>6.4653868447458072</v>
      </c>
      <c r="D268" s="8">
        <f t="shared" si="21"/>
        <v>0.71206325915521473</v>
      </c>
      <c r="E268" s="8">
        <f t="shared" si="23"/>
        <v>-0.68497902959657786</v>
      </c>
      <c r="F268" s="8">
        <f t="shared" si="25"/>
        <v>0.68497902959657786</v>
      </c>
    </row>
    <row r="269" spans="1:6" ht="15" customHeight="1">
      <c r="A269" s="6">
        <v>267</v>
      </c>
      <c r="B269" s="6">
        <f t="shared" si="22"/>
        <v>2.6699999999999871</v>
      </c>
      <c r="C269" s="20">
        <f t="shared" si="24"/>
        <v>7.1774501039010214</v>
      </c>
      <c r="D269" s="8">
        <f t="shared" si="21"/>
        <v>0.61382878250276396</v>
      </c>
      <c r="E269" s="8">
        <f t="shared" si="23"/>
        <v>-0.61320452855756769</v>
      </c>
      <c r="F269" s="8">
        <f t="shared" si="25"/>
        <v>0.61320452855756769</v>
      </c>
    </row>
    <row r="270" spans="1:6" ht="15" customHeight="1">
      <c r="A270" s="6">
        <v>268</v>
      </c>
      <c r="B270" s="6">
        <f t="shared" si="22"/>
        <v>2.6799999999999868</v>
      </c>
      <c r="C270" s="20">
        <f t="shared" si="24"/>
        <v>7.7912788864037852</v>
      </c>
      <c r="D270" s="8">
        <f t="shared" si="21"/>
        <v>0.50989834656337141</v>
      </c>
      <c r="E270" s="8">
        <f t="shared" si="23"/>
        <v>-0.53529173969352983</v>
      </c>
      <c r="F270" s="8">
        <f t="shared" si="25"/>
        <v>0.53529173969352983</v>
      </c>
    </row>
    <row r="271" spans="1:6" ht="15" customHeight="1">
      <c r="A271" s="6">
        <v>269</v>
      </c>
      <c r="B271" s="6">
        <f t="shared" si="22"/>
        <v>2.6899999999999866</v>
      </c>
      <c r="C271" s="20">
        <f t="shared" si="24"/>
        <v>8.3011772329671558</v>
      </c>
      <c r="D271" s="8">
        <f t="shared" si="21"/>
        <v>0.40161594787618832</v>
      </c>
      <c r="E271" s="8">
        <f t="shared" si="23"/>
        <v>-0.45227996736385828</v>
      </c>
      <c r="F271" s="8">
        <f t="shared" si="25"/>
        <v>0.45227996736385828</v>
      </c>
    </row>
    <row r="272" spans="1:6" ht="15" customHeight="1">
      <c r="A272" s="6">
        <v>270</v>
      </c>
      <c r="B272" s="6">
        <f t="shared" si="22"/>
        <v>2.6999999999999864</v>
      </c>
      <c r="C272" s="20">
        <f t="shared" si="24"/>
        <v>8.7027931808433436</v>
      </c>
      <c r="D272" s="8">
        <f t="shared" si="21"/>
        <v>0.29035495859217297</v>
      </c>
      <c r="E272" s="8">
        <f t="shared" si="23"/>
        <v>-0.36525203555542485</v>
      </c>
      <c r="F272" s="8">
        <f t="shared" si="25"/>
        <v>0.36525203555542485</v>
      </c>
    </row>
    <row r="273" spans="1:6" ht="15" customHeight="1">
      <c r="A273" s="6">
        <v>271</v>
      </c>
      <c r="B273" s="6">
        <f t="shared" si="22"/>
        <v>2.7099999999999862</v>
      </c>
      <c r="C273" s="20">
        <f t="shared" si="24"/>
        <v>8.9931481394355171</v>
      </c>
      <c r="D273" s="8">
        <f t="shared" si="21"/>
        <v>0.17750114662287986</v>
      </c>
      <c r="E273" s="8">
        <f t="shared" si="23"/>
        <v>-0.27532055416106971</v>
      </c>
      <c r="F273" s="8">
        <f t="shared" si="25"/>
        <v>0.27532055416106971</v>
      </c>
    </row>
    <row r="274" spans="1:6" ht="15" customHeight="1">
      <c r="A274" s="6">
        <v>272</v>
      </c>
      <c r="B274" s="6">
        <f t="shared" si="22"/>
        <v>2.719999999999986</v>
      </c>
      <c r="C274" s="20">
        <f t="shared" si="24"/>
        <v>9.1706492860583975</v>
      </c>
      <c r="D274" s="8">
        <f t="shared" si="21"/>
        <v>6.4435835697590121E-2</v>
      </c>
      <c r="E274" s="8">
        <f t="shared" si="23"/>
        <v>-0.18361406130048574</v>
      </c>
      <c r="F274" s="8">
        <f t="shared" si="25"/>
        <v>0.18361406130048574</v>
      </c>
    </row>
    <row r="275" spans="1:6" ht="15" customHeight="1">
      <c r="A275" s="6">
        <v>273</v>
      </c>
      <c r="B275" s="6">
        <f t="shared" si="22"/>
        <v>2.7299999999999858</v>
      </c>
      <c r="C275" s="20">
        <f t="shared" si="24"/>
        <v>9.2350851217559882</v>
      </c>
      <c r="D275" s="8">
        <f t="shared" si="21"/>
        <v>-4.748059497034076E-2</v>
      </c>
      <c r="E275" s="8">
        <f t="shared" si="23"/>
        <v>-9.1263210082925858E-2</v>
      </c>
      <c r="F275" s="8">
        <f t="shared" si="25"/>
        <v>9.1263210082925858E-2</v>
      </c>
    </row>
    <row r="276" spans="1:6" ht="15" customHeight="1">
      <c r="A276" s="6">
        <v>274</v>
      </c>
      <c r="B276" s="6">
        <f t="shared" si="22"/>
        <v>2.7399999999999856</v>
      </c>
      <c r="C276" s="20">
        <f t="shared" si="24"/>
        <v>9.1876045267856465</v>
      </c>
      <c r="D276" s="8">
        <f t="shared" si="21"/>
        <v>-0.15692467917727271</v>
      </c>
      <c r="E276" s="8">
        <f t="shared" si="23"/>
        <v>6.1283518493060463E-4</v>
      </c>
      <c r="F276" s="8">
        <f t="shared" si="25"/>
        <v>6.1283518493060463E-4</v>
      </c>
    </row>
    <row r="277" spans="1:6" ht="15" customHeight="1">
      <c r="A277" s="6">
        <v>275</v>
      </c>
      <c r="B277" s="6">
        <f t="shared" si="22"/>
        <v>2.7499999999999853</v>
      </c>
      <c r="C277" s="20">
        <f t="shared" si="24"/>
        <v>9.0306798476083738</v>
      </c>
      <c r="D277" s="8">
        <f t="shared" si="21"/>
        <v>-0.26262511780255954</v>
      </c>
      <c r="E277" s="8">
        <f t="shared" si="23"/>
        <v>9.091963366101434E-2</v>
      </c>
      <c r="F277" s="8">
        <f t="shared" si="25"/>
        <v>9.091963366101434E-2</v>
      </c>
    </row>
    <row r="278" spans="1:6" ht="15" customHeight="1">
      <c r="A278" s="6">
        <v>276</v>
      </c>
      <c r="B278" s="6">
        <f t="shared" si="22"/>
        <v>2.7599999999999851</v>
      </c>
      <c r="C278" s="20">
        <f t="shared" si="24"/>
        <v>8.7680547298058151</v>
      </c>
      <c r="D278" s="8">
        <f t="shared" si="21"/>
        <v>-0.36337714755758582</v>
      </c>
      <c r="E278" s="8">
        <f t="shared" si="23"/>
        <v>0.17860018095907249</v>
      </c>
      <c r="F278" s="8">
        <f t="shared" si="25"/>
        <v>0.17860018095907249</v>
      </c>
    </row>
    <row r="279" spans="1:6" ht="15" customHeight="1">
      <c r="A279" s="6">
        <v>277</v>
      </c>
      <c r="B279" s="6">
        <f t="shared" si="22"/>
        <v>2.7699999999999849</v>
      </c>
      <c r="C279" s="20">
        <f t="shared" si="24"/>
        <v>8.4046775822482296</v>
      </c>
      <c r="D279" s="8">
        <f t="shared" si="21"/>
        <v>-0.4580558670360857</v>
      </c>
      <c r="E279" s="8">
        <f t="shared" si="23"/>
        <v>0.26264695678155481</v>
      </c>
      <c r="F279" s="8">
        <f t="shared" si="25"/>
        <v>0.26264695678155481</v>
      </c>
    </row>
    <row r="280" spans="1:6" ht="15" customHeight="1">
      <c r="A280" s="6">
        <v>278</v>
      </c>
      <c r="B280" s="6">
        <f t="shared" si="22"/>
        <v>2.7799999999999847</v>
      </c>
      <c r="C280" s="20">
        <f t="shared" si="24"/>
        <v>7.9466217152121441</v>
      </c>
      <c r="D280" s="8">
        <f t="shared" si="21"/>
        <v>-0.54562837787901797</v>
      </c>
      <c r="E280" s="8">
        <f t="shared" si="23"/>
        <v>0.34211317393367624</v>
      </c>
      <c r="F280" s="8">
        <f t="shared" si="25"/>
        <v>0.34211317393367624</v>
      </c>
    </row>
    <row r="281" spans="1:6" ht="15" customHeight="1">
      <c r="A281" s="6">
        <v>279</v>
      </c>
      <c r="B281" s="6">
        <f t="shared" si="22"/>
        <v>2.7899999999999845</v>
      </c>
      <c r="C281" s="20">
        <f t="shared" si="24"/>
        <v>7.4009933373331265</v>
      </c>
      <c r="D281" s="8">
        <f t="shared" si="21"/>
        <v>-0.62516461550307223</v>
      </c>
      <c r="E281" s="8">
        <f t="shared" si="23"/>
        <v>0.41612310730700752</v>
      </c>
      <c r="F281" s="8">
        <f t="shared" si="25"/>
        <v>0.41612310730700752</v>
      </c>
    </row>
    <row r="282" spans="1:6" ht="15" customHeight="1">
      <c r="A282" s="6">
        <v>280</v>
      </c>
      <c r="B282" s="6">
        <f t="shared" si="22"/>
        <v>2.7999999999999843</v>
      </c>
      <c r="C282" s="20">
        <f t="shared" si="24"/>
        <v>6.7758287218300541</v>
      </c>
      <c r="D282" s="8">
        <f t="shared" si="21"/>
        <v>-0.69584676170148074</v>
      </c>
      <c r="E282" s="8">
        <f t="shared" si="23"/>
        <v>0.4838813945253081</v>
      </c>
      <c r="F282" s="8">
        <f t="shared" si="25"/>
        <v>0.4838813945253081</v>
      </c>
    </row>
    <row r="283" spans="1:6" ht="15" customHeight="1">
      <c r="A283" s="6">
        <v>281</v>
      </c>
      <c r="B283" s="6">
        <f t="shared" si="22"/>
        <v>2.8099999999999841</v>
      </c>
      <c r="C283" s="20">
        <f t="shared" si="24"/>
        <v>6.0799819601285732</v>
      </c>
      <c r="D283" s="8">
        <f t="shared" si="21"/>
        <v>-0.75697715027409829</v>
      </c>
      <c r="E283" s="8">
        <f t="shared" si="23"/>
        <v>0.54468121412659387</v>
      </c>
      <c r="F283" s="8">
        <f t="shared" si="25"/>
        <v>0.54468121412659387</v>
      </c>
    </row>
    <row r="284" spans="1:6" ht="15" customHeight="1">
      <c r="A284" s="6">
        <v>282</v>
      </c>
      <c r="B284" s="6">
        <f t="shared" si="22"/>
        <v>2.8199999999999839</v>
      </c>
      <c r="C284" s="20">
        <f t="shared" si="24"/>
        <v>5.3230048098544751</v>
      </c>
      <c r="D284" s="8">
        <f t="shared" si="21"/>
        <v>-0.80798459643769238</v>
      </c>
      <c r="E284" s="8">
        <f t="shared" si="23"/>
        <v>0.59791126222513857</v>
      </c>
      <c r="F284" s="8">
        <f t="shared" si="25"/>
        <v>0.59791126222513857</v>
      </c>
    </row>
    <row r="285" spans="1:6" ht="15" customHeight="1">
      <c r="A285" s="6">
        <v>283</v>
      </c>
      <c r="B285" s="6">
        <f t="shared" si="22"/>
        <v>2.8299999999999836</v>
      </c>
      <c r="C285" s="20">
        <f t="shared" si="24"/>
        <v>4.5150202134167827</v>
      </c>
      <c r="D285" s="8">
        <f t="shared" si="21"/>
        <v>-0.84842910085925316</v>
      </c>
      <c r="E285" s="8">
        <f t="shared" si="23"/>
        <v>0.64306146435930645</v>
      </c>
      <c r="F285" s="8">
        <f t="shared" si="25"/>
        <v>0.64306146435930645</v>
      </c>
    </row>
    <row r="286" spans="1:6" ht="15" customHeight="1">
      <c r="A286" s="6">
        <v>284</v>
      </c>
      <c r="B286" s="6">
        <f t="shared" si="22"/>
        <v>2.8399999999999834</v>
      </c>
      <c r="C286" s="20">
        <f t="shared" si="24"/>
        <v>3.6665911125575295</v>
      </c>
      <c r="D286" s="8">
        <f t="shared" si="21"/>
        <v>-0.878004899495336</v>
      </c>
      <c r="E286" s="8">
        <f t="shared" si="23"/>
        <v>0.67972737548488171</v>
      </c>
      <c r="F286" s="8">
        <f t="shared" si="25"/>
        <v>0.67972737548488171</v>
      </c>
    </row>
    <row r="287" spans="1:6" ht="15" customHeight="1">
      <c r="A287" s="6">
        <v>285</v>
      </c>
      <c r="B287" s="6">
        <f t="shared" si="22"/>
        <v>2.8499999999999832</v>
      </c>
      <c r="C287" s="20">
        <f t="shared" si="24"/>
        <v>2.7885862130621932</v>
      </c>
      <c r="D287" s="8">
        <f t="shared" si="21"/>
        <v>-0.89654185076066162</v>
      </c>
      <c r="E287" s="8">
        <f t="shared" si="23"/>
        <v>0.70761323761550365</v>
      </c>
      <c r="F287" s="8">
        <f t="shared" si="25"/>
        <v>0.70761323761550365</v>
      </c>
    </row>
    <row r="288" spans="1:6" ht="15" customHeight="1">
      <c r="A288" s="6">
        <v>286</v>
      </c>
      <c r="B288" s="6">
        <f t="shared" si="22"/>
        <v>2.859999999999983</v>
      </c>
      <c r="C288" s="20">
        <f t="shared" si="24"/>
        <v>1.8920443623015317</v>
      </c>
      <c r="D288" s="8">
        <f t="shared" si="21"/>
        <v>-0.90400517164534877</v>
      </c>
      <c r="E288" s="8">
        <f t="shared" si="23"/>
        <v>0.72653368123851902</v>
      </c>
      <c r="F288" s="8">
        <f t="shared" si="25"/>
        <v>0.72653368123851902</v>
      </c>
    </row>
    <row r="289" spans="1:6" ht="15" customHeight="1">
      <c r="A289" s="6">
        <v>287</v>
      </c>
      <c r="B289" s="6">
        <f t="shared" si="22"/>
        <v>2.8699999999999828</v>
      </c>
      <c r="C289" s="20">
        <f t="shared" si="24"/>
        <v>0.98803919065618295</v>
      </c>
      <c r="D289" s="8">
        <f t="shared" si="21"/>
        <v>-0.90049355401525222</v>
      </c>
      <c r="E289" s="8">
        <f t="shared" si="23"/>
        <v>0.73641407314508089</v>
      </c>
      <c r="F289" s="8">
        <f t="shared" si="25"/>
        <v>0.73641407314508089</v>
      </c>
    </row>
    <row r="290" spans="1:6" ht="15" customHeight="1">
      <c r="A290" s="6">
        <v>288</v>
      </c>
      <c r="B290" s="6">
        <f t="shared" si="22"/>
        <v>2.8799999999999826</v>
      </c>
      <c r="C290" s="20">
        <f t="shared" si="24"/>
        <v>8.7545636640930735E-2</v>
      </c>
      <c r="D290" s="8">
        <f t="shared" si="21"/>
        <v>-0.8862357112366841</v>
      </c>
      <c r="E290" s="8">
        <f t="shared" si="23"/>
        <v>0.73728952951149018</v>
      </c>
      <c r="F290" s="8">
        <f t="shared" si="25"/>
        <v>0.73728952951149018</v>
      </c>
    </row>
    <row r="291" spans="1:6" ht="15" customHeight="1">
      <c r="A291" s="6">
        <v>289</v>
      </c>
      <c r="B291" s="6">
        <f t="shared" si="22"/>
        <v>2.8899999999999824</v>
      </c>
      <c r="C291" s="20">
        <f t="shared" si="24"/>
        <v>-0.79869007459575336</v>
      </c>
      <c r="D291" s="8">
        <f t="shared" si="21"/>
        <v>-0.86158542325051146</v>
      </c>
      <c r="E291" s="8">
        <f t="shared" si="23"/>
        <v>0.72930262876553265</v>
      </c>
      <c r="F291" s="8">
        <f t="shared" si="25"/>
        <v>0.72930262876553265</v>
      </c>
    </row>
    <row r="292" spans="1:6" ht="15" customHeight="1">
      <c r="A292" s="6">
        <v>290</v>
      </c>
      <c r="B292" s="6">
        <f t="shared" si="22"/>
        <v>2.8999999999999821</v>
      </c>
      <c r="C292" s="20">
        <f t="shared" si="24"/>
        <v>-1.6602754978462648</v>
      </c>
      <c r="D292" s="8">
        <f t="shared" si="21"/>
        <v>-0.82701516508109751</v>
      </c>
      <c r="E292" s="8">
        <f t="shared" si="23"/>
        <v>0.71269987378707</v>
      </c>
      <c r="F292" s="8">
        <f t="shared" si="25"/>
        <v>0.71269987378707</v>
      </c>
    </row>
    <row r="293" spans="1:6" ht="15" customHeight="1">
      <c r="A293" s="6">
        <v>291</v>
      </c>
      <c r="B293" s="6">
        <f t="shared" si="22"/>
        <v>2.9099999999999819</v>
      </c>
      <c r="C293" s="20">
        <f t="shared" si="24"/>
        <v>-2.4872906629273626</v>
      </c>
      <c r="D293" s="8">
        <f t="shared" si="21"/>
        <v>-0.78310841931959052</v>
      </c>
      <c r="E293" s="8">
        <f t="shared" si="23"/>
        <v>0.68782696715779634</v>
      </c>
      <c r="F293" s="8">
        <f t="shared" si="25"/>
        <v>0.68782696715779634</v>
      </c>
    </row>
    <row r="294" spans="1:6" ht="15" customHeight="1">
      <c r="A294" s="6">
        <v>292</v>
      </c>
      <c r="B294" s="6">
        <f t="shared" si="22"/>
        <v>2.9199999999999817</v>
      </c>
      <c r="C294" s="20">
        <f t="shared" si="24"/>
        <v>-3.2703990822469531</v>
      </c>
      <c r="D294" s="8">
        <f t="shared" si="21"/>
        <v>-0.73055078720419386</v>
      </c>
      <c r="E294" s="8">
        <f t="shared" si="23"/>
        <v>0.65512297633532679</v>
      </c>
      <c r="F294" s="8">
        <f t="shared" si="25"/>
        <v>0.65512297633532679</v>
      </c>
    </row>
    <row r="295" spans="1:6" ht="15" customHeight="1">
      <c r="A295" s="6">
        <v>293</v>
      </c>
      <c r="B295" s="6">
        <f t="shared" si="22"/>
        <v>2.9299999999999815</v>
      </c>
      <c r="C295" s="20">
        <f t="shared" si="24"/>
        <v>-4.0009498694511469</v>
      </c>
      <c r="D295" s="8">
        <f t="shared" si="21"/>
        <v>-0.67012002538830895</v>
      </c>
      <c r="E295" s="8">
        <f t="shared" si="23"/>
        <v>0.61511347764081536</v>
      </c>
      <c r="F295" s="8">
        <f t="shared" si="25"/>
        <v>0.61511347764081536</v>
      </c>
    </row>
    <row r="296" spans="1:6" ht="15" customHeight="1">
      <c r="A296" s="6">
        <v>294</v>
      </c>
      <c r="B296" s="6">
        <f t="shared" si="22"/>
        <v>2.9399999999999813</v>
      </c>
      <c r="C296" s="20">
        <f t="shared" si="24"/>
        <v>-4.671069894839456</v>
      </c>
      <c r="D296" s="8">
        <f t="shared" si="21"/>
        <v>-0.60267514621863416</v>
      </c>
      <c r="E296" s="8">
        <f t="shared" si="23"/>
        <v>0.56840277869242084</v>
      </c>
      <c r="F296" s="8">
        <f t="shared" si="25"/>
        <v>0.56840277869242084</v>
      </c>
    </row>
    <row r="297" spans="1:6" ht="15" customHeight="1">
      <c r="A297" s="6">
        <v>295</v>
      </c>
      <c r="B297" s="6">
        <f t="shared" si="22"/>
        <v>2.9499999999999811</v>
      </c>
      <c r="C297" s="20">
        <f t="shared" si="24"/>
        <v>-5.2737450410580902</v>
      </c>
      <c r="D297" s="8">
        <f t="shared" si="21"/>
        <v>-0.52914472824022041</v>
      </c>
      <c r="E297" s="8">
        <f t="shared" si="23"/>
        <v>0.51566532828183997</v>
      </c>
      <c r="F297" s="8">
        <f t="shared" si="25"/>
        <v>0.51566532828183997</v>
      </c>
    </row>
    <row r="298" spans="1:6" ht="15" customHeight="1">
      <c r="A298" s="6">
        <v>296</v>
      </c>
      <c r="B298" s="6">
        <f t="shared" si="22"/>
        <v>2.9599999999999809</v>
      </c>
      <c r="C298" s="20">
        <f t="shared" si="24"/>
        <v>-5.8028897692983108</v>
      </c>
      <c r="D298" s="8">
        <f t="shared" si="21"/>
        <v>-0.45051459062855692</v>
      </c>
      <c r="E298" s="8">
        <f t="shared" si="23"/>
        <v>0.45763643058885684</v>
      </c>
      <c r="F298" s="8">
        <f t="shared" si="25"/>
        <v>0.45763643058885684</v>
      </c>
    </row>
    <row r="299" spans="1:6" ht="15" customHeight="1">
      <c r="A299" s="6">
        <v>297</v>
      </c>
      <c r="B299" s="6">
        <f t="shared" si="22"/>
        <v>2.9699999999999807</v>
      </c>
      <c r="C299" s="20">
        <f t="shared" si="24"/>
        <v>-6.2534043599268676</v>
      </c>
      <c r="D299" s="8">
        <f t="shared" si="21"/>
        <v>-0.36781499026874903</v>
      </c>
      <c r="E299" s="8">
        <f t="shared" si="23"/>
        <v>0.39510238698958816</v>
      </c>
      <c r="F299" s="8">
        <f t="shared" si="25"/>
        <v>0.39510238698958816</v>
      </c>
    </row>
    <row r="300" spans="1:6" ht="15" customHeight="1">
      <c r="A300" s="6">
        <v>298</v>
      </c>
      <c r="B300" s="6">
        <f t="shared" si="22"/>
        <v>2.9799999999999804</v>
      </c>
      <c r="C300" s="20">
        <f t="shared" si="24"/>
        <v>-6.6212193501956165</v>
      </c>
      <c r="D300" s="8">
        <f t="shared" si="21"/>
        <v>-0.28210750323183292</v>
      </c>
      <c r="E300" s="8">
        <f t="shared" si="23"/>
        <v>0.32889019348763199</v>
      </c>
      <c r="F300" s="8">
        <f t="shared" si="25"/>
        <v>0.32889019348763199</v>
      </c>
    </row>
    <row r="301" spans="1:6" ht="15" customHeight="1">
      <c r="A301" s="6">
        <v>299</v>
      </c>
      <c r="B301" s="6">
        <f t="shared" si="22"/>
        <v>2.9899999999999802</v>
      </c>
      <c r="C301" s="20">
        <f t="shared" si="24"/>
        <v>-6.9033268534274494</v>
      </c>
      <c r="D301" s="8">
        <f t="shared" si="21"/>
        <v>-0.19447175343576234</v>
      </c>
      <c r="E301" s="8">
        <f t="shared" si="23"/>
        <v>0.25985692495335749</v>
      </c>
      <c r="F301" s="8">
        <f t="shared" si="25"/>
        <v>0.25985692495335749</v>
      </c>
    </row>
    <row r="302" spans="1:6" ht="15" customHeight="1">
      <c r="A302" s="6">
        <v>300</v>
      </c>
      <c r="B302" s="6">
        <f t="shared" si="22"/>
        <v>2.99999999999998</v>
      </c>
      <c r="C302" s="20">
        <f t="shared" si="24"/>
        <v>-7.0977986068632122</v>
      </c>
      <c r="D302" s="8">
        <f t="shared" si="21"/>
        <v>-0.10599215034499584</v>
      </c>
      <c r="E302" s="8">
        <f t="shared" si="23"/>
        <v>0.18887893888472537</v>
      </c>
      <c r="F302" s="8">
        <f t="shared" si="25"/>
        <v>0.18887893888472537</v>
      </c>
    </row>
  </sheetData>
  <sheetCalcPr fullCalcOnLoad="1"/>
  <phoneticPr fontId="8" type="noConversion"/>
  <pageMargins left="0.78740157499999996" right="0.78740157499999996" top="0.984251969" bottom="0.984251969" header="0.4921259845" footer="0.4921259845"/>
  <pageSetup paperSize="0" orientation="portrait" horizontalDpi="0" verticalDpi="0" copies="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manuel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Jimmy</cp:lastModifiedBy>
  <dcterms:created xsi:type="dcterms:W3CDTF">2010-05-13T18:00:06Z</dcterms:created>
  <dcterms:modified xsi:type="dcterms:W3CDTF">2010-10-01T06:29:40Z</dcterms:modified>
</cp:coreProperties>
</file>