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 codeName="{A63ED3A1-9429-3D75-F2AA-CA7E51A8F3A1}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urentaup/Desktop/"/>
    </mc:Choice>
  </mc:AlternateContent>
  <xr:revisionPtr revIDLastSave="0" documentId="13_ncr:1_{B9B3A20A-4D10-9F43-87DF-2405B445ABA5}" xr6:coauthVersionLast="47" xr6:coauthVersionMax="47" xr10:uidLastSave="{00000000-0000-0000-0000-000000000000}"/>
  <bookViews>
    <workbookView xWindow="7960" yWindow="1860" windowWidth="38600" windowHeight="18640" tabRatio="928" xr2:uid="{00000000-000D-0000-FFFF-FFFF00000000}"/>
  </bookViews>
  <sheets>
    <sheet name="ST " sheetId="12" r:id="rId1"/>
    <sheet name="Table EMHV" sheetId="27" state="hidden" r:id="rId2"/>
  </sheets>
  <externalReferences>
    <externalReference r:id="rId3"/>
    <externalReference r:id="rId4"/>
  </externalReferences>
  <definedNames>
    <definedName name="api_arrivee_p1">'[1]Ullage arrivée_p1'!$D$4</definedName>
    <definedName name="api_rec_dep_p1">'[1]Bord départ1 recalc._p1'!$D$4</definedName>
    <definedName name="ASTM_arrivee_p1">'[1]Ullage arrivée_p1'!$D$1</definedName>
    <definedName name="ASTM_bunker_DO">[1]Bunkers!$D$71</definedName>
    <definedName name="ASTM_bunker_FO">[1]Bunkers!$D$16</definedName>
    <definedName name="ASTM_rec_dep_p1">'[1]Bord départ1 recalc._p1'!$D$1</definedName>
    <definedName name="ASTM_slop">'[1]Slops report'!$C$19</definedName>
    <definedName name="b">[2]Saisie!$C$12</definedName>
    <definedName name="bacs_compteur_p1">[1]Compteurs_p1!$H$1:$H$250</definedName>
    <definedName name="bacs_crau_p1">'[1]Bacs CRAU_p1'!$B$160:$E$172</definedName>
    <definedName name="bacs_liste_p1">[1]Summary_p1!$A$75:$H$116</definedName>
    <definedName name="bacs_liste_term1_p1">[1]Summary_p1!$B$8:$G$48</definedName>
    <definedName name="bacs_liste_term2_p1">[1]Summary_p1!$C$8:$G$48</definedName>
    <definedName name="bacs_liste_term3_p1">[1]Summary_p1!$D$8:$G$48</definedName>
    <definedName name="bacs_liste_term4_p1">[1]Summary_p1!$E$8:$G$48</definedName>
    <definedName name="bacs_manu_p1">'[1]Bacs manu_p1'!$A$1:$G$600</definedName>
    <definedName name="bacs_nb_term1_p1">[1]Summary_p1!$B$8:$B$48</definedName>
    <definedName name="bacs_nb_term2_p1">[1]Summary_p1!$C$8:$C$48</definedName>
    <definedName name="bacs_nb_term3_p1">[1]Summary_p1!$D$8:$D$48</definedName>
    <definedName name="bacs_nb_term4_p1">[1]Summary_p1!$E$8:$E$48</definedName>
    <definedName name="bacs_nombre_p1">[1]Summary_p1!$A$75:$A$116</definedName>
    <definedName name="bacs_spse_p1">'[1]Bacs SPSE_p1'!$B$160:$E$172</definedName>
    <definedName name="berth">[1]Saisie!$C$7</definedName>
    <definedName name="bl_gross_bbls_p1">[1]B_L_obq_p1!$D$15</definedName>
    <definedName name="bl_gross_cbm_p1">[1]B_L_obq_p1!$D$14</definedName>
    <definedName name="car_54A">[1]Saisie!$B$166</definedName>
    <definedName name="car_54B">[1]Saisie!$B$167</definedName>
    <definedName name="car_6A">[1]Saisie!$B$168</definedName>
    <definedName name="car_6B">[1]Saisie!$B$169</definedName>
    <definedName name="cargo_gen">[1]Saisie!$C$38</definedName>
    <definedName name="cargo_p1">[1]Saisie!$C$15</definedName>
    <definedName name="cargo_p2">[1]Saisie!$C$26</definedName>
    <definedName name="cargo_p3">[1]Saisie!$C$30</definedName>
    <definedName name="cargo_p4">[1]Saisie!$C$34</definedName>
    <definedName name="cosec_téta_p1">'[1]ROB-wedge_p1'!$X$9</definedName>
    <definedName name="custom_ref_gen">[1]Saisie!$C$40</definedName>
    <definedName name="custom_ref_p1">[1]Saisie!$C$17</definedName>
    <definedName name="custom_ref_p2">[1]Saisie!$C$28</definedName>
    <definedName name="custom_ref_p3">[1]Saisie!$C$32</definedName>
    <definedName name="custom_ref_p4">[1]Saisie!$C$36</definedName>
    <definedName name="customer_gen">[1]Saisie!$C$39</definedName>
    <definedName name="customer_p1">[1]Saisie!$C$16</definedName>
    <definedName name="customer_p2">[1]Saisie!$C$27</definedName>
    <definedName name="customer_p3">[1]Saisie!$C$31</definedName>
    <definedName name="customer_p4">[1]Saisie!$C$35</definedName>
    <definedName name="d15_arrivee_p1">'[1]Ullage arrivée_p1'!$D$3</definedName>
    <definedName name="d15_rec_dep_p1">'[1]Bord départ1 recalc._p1'!$D$3</definedName>
    <definedName name="debut_oper">'[1]Time log'!$P$27</definedName>
    <definedName name="decimales_arrivee_p1">'[1]Ullage arrivée_p1'!$W$15</definedName>
    <definedName name="decimales_rec_dep_p1">'[1]Bord départ1 recalc._p1'!$W$15</definedName>
    <definedName name="decimales_rob_p1">'[1]ROB-wedge_p1'!$E$8</definedName>
    <definedName name="decimals">[1]Saisie!$C$12</definedName>
    <definedName name="eau_bbls_arrivee_p1">'[1]Ullage arrivée_p1'!$M$46</definedName>
    <definedName name="eau_bbls_rec_dep_p1">'[1]Bord départ1 recalc._p1'!$M$46</definedName>
    <definedName name="eau_bbls_rob_p1">'[1]ROB-wedge_p1'!$O$41</definedName>
    <definedName name="eau_cbm_arrivee_p1">'[1]Ullage arrivée_p1'!$O$46</definedName>
    <definedName name="eau_cbm_rec_dep_p1">'[1]Bord départ1 recalc._p1'!$O$46</definedName>
    <definedName name="eau_cbm_rob_p1">'[1]ROB-wedge_p1'!$P$41</definedName>
    <definedName name="File_number">[1]Saisie!$C$5</definedName>
    <definedName name="fin_oper">'[1]Time log'!$P$28</definedName>
    <definedName name="gov_bbls_rob_p1">'[1]ROB-wedge_p1'!$J$41</definedName>
    <definedName name="gov_cbm_rob_p1">'[1]ROB-wedge_p1'!$K$41</definedName>
    <definedName name="gsv_bbls_arrivee_p1">'[1]Ullage arrivée_p1'!$M$47</definedName>
    <definedName name="gsv_bbls_rec_dep_p1">'[1]Bord départ1 recalc._p1'!$M$47</definedName>
    <definedName name="gsv_cbm_arrivee_p1">'[1]Ullage arrivée_p1'!$O$47</definedName>
    <definedName name="gsv_cbm_rec_dep_p1">'[1]Bord départ1 recalc._p1'!$O$47</definedName>
    <definedName name="inf">#N/A</definedName>
    <definedName name="inf_9">#REF!</definedName>
    <definedName name="k_bbls_cbm_arrivee_p1">'[1]Ullage arrivée_p1'!$W$13</definedName>
    <definedName name="k_bbls_cbm_rec_dep_p1">'[1]Bord départ1 recalc._p1'!$W$13</definedName>
    <definedName name="k_cbm_bbls_arrivee_p1">'[1]Ullage arrivée_p1'!$W$14</definedName>
    <definedName name="k_cbm_bbls_rec_dep_p1">'[1]Bord départ1 recalc._p1'!$W$14</definedName>
    <definedName name="LbP_p1">'[1]ROB-wedge_p1'!$U$7</definedName>
    <definedName name="liq_bbls_rob_p1">'[1]ROB-wedge_p1'!$O$39</definedName>
    <definedName name="liq_cbm_rob_p1">'[1]ROB-wedge_p1'!$P$39</definedName>
    <definedName name="liste_docs">#REF!</definedName>
    <definedName name="ll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mmm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mt_air_arrivee_p1">'[1]Ullage arrivée_p1'!$O$49</definedName>
    <definedName name="mt_air_rec_dep_p1">'[1]Bord départ1 recalc._p1'!$O$49</definedName>
    <definedName name="nb_docs">#REF!</definedName>
    <definedName name="nn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nonliq_bbls_rob_p1">'[1]ROB-wedge_p1'!$O$40</definedName>
    <definedName name="nonliq_cbm_rob_p1">'[1]ROB-wedge_p1'!$P$40</definedName>
    <definedName name="oo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outturn_gross_bbls_p1">[1]Summary_p1!$R$4</definedName>
    <definedName name="outturn_gross_cbm_p1">[1]Summary_p1!$O$4</definedName>
    <definedName name="port">[1]Saisie!$C$6</definedName>
    <definedName name="qq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r_inf">'[1]V.E.F.'!$G$33</definedName>
    <definedName name="r_sup">'[1]V.E.F.'!$I$33</definedName>
    <definedName name="slop">#REF!</definedName>
    <definedName name="sup">#N/A</definedName>
    <definedName name="sup_9">#REF!</definedName>
    <definedName name="tan__téta_p1">'[1]ROB-wedge_p1'!$X$7</definedName>
    <definedName name="tcv_bbls_arrivee_p1">'[1]Ullage arrivée_p1'!$M$45</definedName>
    <definedName name="tcv_bbls_rec_dep_p1">'[1]Bord départ1 recalc._p1'!$M$45</definedName>
    <definedName name="tcv_cbm_arrivee_p1">'[1]Ullage arrivée_p1'!$O$45</definedName>
    <definedName name="tcv_cbm_rec_dep_p1">'[1]Bord départ1 recalc._p1'!$O$45</definedName>
    <definedName name="terminal1_p1">[1]Saisie!$C$21</definedName>
    <definedName name="terminal2_p1">[1]Saisie!$C$22</definedName>
    <definedName name="terminal3_p1">[1]Saisie!$C$23</definedName>
    <definedName name="terminal4_p1">[1]Saisie!$C$24</definedName>
    <definedName name="terminaux_nombre_p1">[1]Summary_p1!$H$1</definedName>
    <definedName name="tov_bbls_rob_p1">'[1]ROB-wedge_p1'!$J$39</definedName>
    <definedName name="tov_cbm_rob_p1">'[1]ROB-wedge_p1'!$K$39</definedName>
    <definedName name="trim_p1">'[1]ROB-wedge_p1'!$U$6</definedName>
    <definedName name="tt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type_oper">[1]Saisie!$C$2</definedName>
    <definedName name="type_produit">[1]Saisie!$C$9</definedName>
    <definedName name="unite_temp_arrivee_p1">'[1]Ullage arrivée_p1'!$V$12</definedName>
    <definedName name="unite_temp_rec_dep_p1">'[1]Bord départ1 recalc._p1'!$Y$12</definedName>
    <definedName name="unite_vol_arrivee_p1">'[1]Ullage arrivée_p1'!$U$12</definedName>
    <definedName name="unite_vol_rec_dep_p1">'[1]Bord départ1 recalc._p1'!$X$12</definedName>
    <definedName name="unite_vol_rob_p1">'[1]ROB-wedge_p1'!$D$8</definedName>
    <definedName name="VEF">'[1]V.E.F.'!$L$35</definedName>
    <definedName name="vessel">[1]Saisie!$C$4</definedName>
    <definedName name="wrn.BAUSKA.XLS." hidden="1">{#N/A,#N/A,FALSE,"CONTENTS";#N/A,#N/A,FALSE,"1ST PAGE ";#N/A,#N/A,FALSE,"LOP  DOC.";#N/A,#N/A,FALSE,"VSL PLAN ";#N/A,#N/A,FALSE,"VSL INFOS";#N/A,#N/A,FALSE,"V.E.F";#N/A,#N/A,FALSE,"ULLAGES-ROB";#N/A,#N/A,FALSE,"TIME LOG";#N/A,#N/A,FALSE,"COMPARISONS";#N/A,#N/A,FALSE,"SHIP'S FIG.";#N/A,#N/A,FALSE,"SHORE FIGURES";#N/A,#N/A,FALSE,"BLADING FIGURES"}</definedName>
    <definedName name="wrn.proddpf." hidden="1">{#N/A,#N/A,FALSE,"CHECK LIST OPE";#N/A,#N/A,FALSE,"FINAL RECON.";#N/A,#N/A,FALSE,"DETAILS RECU TERRE";#N/A,#N/A,FALSE,"DETAILS CONNAISSEMENT";#N/A,#N/A,FALSE,"CHIFFRES BORD";#N/A,#N/A,FALSE,"COMPARAISONS";#N/A,#N/A,FALSE,"TIME LOG";#N/A,#N/A,FALSE,"ULLAGES-ROB";#N/A,#N/A,FALSE,"V.E.F";#N/A,#N/A,FALSE,"INFOS NAVIRE";#N/A,#N/A,FALSE,"CONTROLE CHASSE";#N/A,#N/A,FALSE,"LOP  DOCUMENTS";#N/A,#N/A,FALSE,"RAPPORT ANALYTIQUE";#N/A,#N/A,FALSE,"SLOP"}</definedName>
    <definedName name="_xlnm.Print_Area" localSheetId="0">'ST '!$A$1:$H$36</definedName>
    <definedName name="_xlnm.Print_Area" localSheetId="1">'Table EMHV'!$A$1:$F$213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2" i="12" l="1"/>
  <c r="E30" i="12"/>
  <c r="F24" i="12"/>
  <c r="E24" i="12" a="1"/>
  <c r="E24" i="12" s="1"/>
  <c r="F23" i="12"/>
  <c r="F25" i="12" s="1"/>
  <c r="E23" i="12"/>
  <c r="E25" i="12" s="1"/>
  <c r="B13" i="27" l="1"/>
  <c r="B18" i="27" s="1"/>
  <c r="B23" i="27" s="1"/>
  <c r="B28" i="27" s="1"/>
  <c r="B33" i="27" s="1"/>
  <c r="B38" i="27" s="1"/>
  <c r="B43" i="27" s="1"/>
  <c r="B48" i="27" s="1"/>
  <c r="B53" i="27" s="1"/>
  <c r="B58" i="27" s="1"/>
  <c r="B63" i="27" s="1"/>
  <c r="B68" i="27" s="1"/>
  <c r="B73" i="27" s="1"/>
  <c r="B78" i="27" s="1"/>
  <c r="B83" i="27" s="1"/>
  <c r="B88" i="27" s="1"/>
  <c r="B93" i="27" s="1"/>
  <c r="B98" i="27" s="1"/>
  <c r="B103" i="27" s="1"/>
  <c r="B108" i="27" s="1"/>
  <c r="B113" i="27" s="1"/>
  <c r="B118" i="27" s="1"/>
  <c r="B123" i="27" s="1"/>
  <c r="B128" i="27" s="1"/>
  <c r="B133" i="27" s="1"/>
  <c r="B138" i="27" s="1"/>
  <c r="B143" i="27" s="1"/>
  <c r="B148" i="27" s="1"/>
  <c r="B153" i="27" s="1"/>
  <c r="B158" i="27" s="1"/>
  <c r="B163" i="27" s="1"/>
  <c r="B168" i="27" s="1"/>
  <c r="B173" i="27" s="1"/>
  <c r="B178" i="27" s="1"/>
  <c r="B183" i="27" s="1"/>
  <c r="B188" i="27" s="1"/>
  <c r="B193" i="27" s="1"/>
  <c r="B198" i="27" s="1"/>
  <c r="B203" i="27" s="1"/>
  <c r="B208" i="27" s="1"/>
  <c r="C13" i="27"/>
  <c r="C18" i="27" s="1"/>
  <c r="C23" i="27" s="1"/>
  <c r="B14" i="27"/>
  <c r="B19" i="27" s="1"/>
  <c r="B24" i="27" s="1"/>
  <c r="B29" i="27" s="1"/>
  <c r="B34" i="27" s="1"/>
  <c r="B39" i="27" s="1"/>
  <c r="B44" i="27" s="1"/>
  <c r="B49" i="27" s="1"/>
  <c r="B54" i="27" s="1"/>
  <c r="B59" i="27" s="1"/>
  <c r="B64" i="27" s="1"/>
  <c r="B69" i="27" s="1"/>
  <c r="B74" i="27" s="1"/>
  <c r="B79" i="27" s="1"/>
  <c r="B84" i="27" s="1"/>
  <c r="B89" i="27" s="1"/>
  <c r="B94" i="27" s="1"/>
  <c r="B99" i="27" s="1"/>
  <c r="B104" i="27" s="1"/>
  <c r="B109" i="27" s="1"/>
  <c r="B114" i="27" s="1"/>
  <c r="B119" i="27" s="1"/>
  <c r="B124" i="27" s="1"/>
  <c r="B129" i="27" s="1"/>
  <c r="B134" i="27" s="1"/>
  <c r="B139" i="27" s="1"/>
  <c r="B144" i="27" s="1"/>
  <c r="B149" i="27" s="1"/>
  <c r="B154" i="27" s="1"/>
  <c r="B159" i="27" s="1"/>
  <c r="B164" i="27" s="1"/>
  <c r="B169" i="27" s="1"/>
  <c r="B174" i="27" s="1"/>
  <c r="B179" i="27" s="1"/>
  <c r="B184" i="27" s="1"/>
  <c r="B189" i="27" s="1"/>
  <c r="B194" i="27" s="1"/>
  <c r="B199" i="27" s="1"/>
  <c r="B204" i="27" s="1"/>
  <c r="B209" i="27" s="1"/>
  <c r="B15" i="27"/>
  <c r="B20" i="27" s="1"/>
  <c r="B25" i="27" s="1"/>
  <c r="B30" i="27" s="1"/>
  <c r="B35" i="27" s="1"/>
  <c r="B40" i="27" s="1"/>
  <c r="B45" i="27" s="1"/>
  <c r="B50" i="27" s="1"/>
  <c r="B55" i="27" s="1"/>
  <c r="B60" i="27" s="1"/>
  <c r="B65" i="27" s="1"/>
  <c r="B70" i="27" s="1"/>
  <c r="B75" i="27" s="1"/>
  <c r="B80" i="27" s="1"/>
  <c r="B85" i="27" s="1"/>
  <c r="B90" i="27" s="1"/>
  <c r="B95" i="27" s="1"/>
  <c r="B100" i="27" s="1"/>
  <c r="B105" i="27" s="1"/>
  <c r="B110" i="27" s="1"/>
  <c r="B115" i="27" s="1"/>
  <c r="B120" i="27" s="1"/>
  <c r="B125" i="27" s="1"/>
  <c r="B130" i="27" s="1"/>
  <c r="B135" i="27" s="1"/>
  <c r="B140" i="27" s="1"/>
  <c r="B145" i="27" s="1"/>
  <c r="B150" i="27" s="1"/>
  <c r="B155" i="27" s="1"/>
  <c r="B160" i="27" s="1"/>
  <c r="B165" i="27" s="1"/>
  <c r="B170" i="27" s="1"/>
  <c r="B175" i="27" s="1"/>
  <c r="B180" i="27" s="1"/>
  <c r="B185" i="27" s="1"/>
  <c r="B190" i="27" s="1"/>
  <c r="B195" i="27" s="1"/>
  <c r="B200" i="27" s="1"/>
  <c r="B205" i="27" s="1"/>
  <c r="B210" i="27" s="1"/>
  <c r="B215" i="27" s="1"/>
  <c r="B220" i="27" s="1"/>
  <c r="B225" i="27" s="1"/>
  <c r="B230" i="27" s="1"/>
  <c r="B235" i="27" s="1"/>
  <c r="B240" i="27" s="1"/>
  <c r="B245" i="27" s="1"/>
  <c r="B250" i="27" s="1"/>
  <c r="B255" i="27" s="1"/>
  <c r="B260" i="27" s="1"/>
  <c r="B265" i="27" s="1"/>
  <c r="B270" i="27" s="1"/>
  <c r="B275" i="27" s="1"/>
  <c r="B280" i="27" s="1"/>
  <c r="B285" i="27" s="1"/>
  <c r="B290" i="27" s="1"/>
  <c r="B295" i="27" s="1"/>
  <c r="B300" i="27" s="1"/>
  <c r="B305" i="27" s="1"/>
  <c r="B310" i="27" s="1"/>
  <c r="B315" i="27" s="1"/>
  <c r="B320" i="27" s="1"/>
  <c r="B325" i="27" s="1"/>
  <c r="B330" i="27" s="1"/>
  <c r="B335" i="27" s="1"/>
  <c r="B340" i="27" s="1"/>
  <c r="B345" i="27" s="1"/>
  <c r="B350" i="27" s="1"/>
  <c r="B355" i="27" s="1"/>
  <c r="B360" i="27" s="1"/>
  <c r="B365" i="27" s="1"/>
  <c r="B370" i="27" s="1"/>
  <c r="B375" i="27" s="1"/>
  <c r="B380" i="27" s="1"/>
  <c r="B385" i="27" s="1"/>
  <c r="B390" i="27" s="1"/>
  <c r="B395" i="27" s="1"/>
  <c r="B400" i="27" s="1"/>
  <c r="B405" i="27" s="1"/>
  <c r="B16" i="27"/>
  <c r="B21" i="27" s="1"/>
  <c r="B26" i="27" s="1"/>
  <c r="B31" i="27" s="1"/>
  <c r="B36" i="27" s="1"/>
  <c r="B41" i="27" s="1"/>
  <c r="B46" i="27" s="1"/>
  <c r="B51" i="27" s="1"/>
  <c r="B56" i="27" s="1"/>
  <c r="B61" i="27" s="1"/>
  <c r="B66" i="27" s="1"/>
  <c r="B71" i="27" s="1"/>
  <c r="B76" i="27" s="1"/>
  <c r="B81" i="27" s="1"/>
  <c r="B86" i="27" s="1"/>
  <c r="B91" i="27" s="1"/>
  <c r="B96" i="27" s="1"/>
  <c r="B101" i="27" s="1"/>
  <c r="B106" i="27" s="1"/>
  <c r="B111" i="27" s="1"/>
  <c r="B116" i="27" s="1"/>
  <c r="B121" i="27" s="1"/>
  <c r="B126" i="27" s="1"/>
  <c r="B131" i="27" s="1"/>
  <c r="B136" i="27" s="1"/>
  <c r="B141" i="27" s="1"/>
  <c r="B146" i="27" s="1"/>
  <c r="B151" i="27" s="1"/>
  <c r="B156" i="27" s="1"/>
  <c r="B161" i="27" s="1"/>
  <c r="B166" i="27" s="1"/>
  <c r="B171" i="27" s="1"/>
  <c r="B176" i="27" s="1"/>
  <c r="B181" i="27" s="1"/>
  <c r="B186" i="27" s="1"/>
  <c r="B191" i="27" s="1"/>
  <c r="B196" i="27" s="1"/>
  <c r="B201" i="27" s="1"/>
  <c r="B206" i="27" s="1"/>
  <c r="B211" i="27" s="1"/>
  <c r="B216" i="27" s="1"/>
  <c r="B221" i="27" s="1"/>
  <c r="B226" i="27" s="1"/>
  <c r="B231" i="27" s="1"/>
  <c r="B236" i="27" s="1"/>
  <c r="B241" i="27" s="1"/>
  <c r="B246" i="27" s="1"/>
  <c r="B251" i="27" s="1"/>
  <c r="B256" i="27" s="1"/>
  <c r="B261" i="27" s="1"/>
  <c r="B266" i="27" s="1"/>
  <c r="B271" i="27" s="1"/>
  <c r="B276" i="27" s="1"/>
  <c r="B281" i="27" s="1"/>
  <c r="B286" i="27" s="1"/>
  <c r="B291" i="27" s="1"/>
  <c r="B296" i="27" s="1"/>
  <c r="B301" i="27" s="1"/>
  <c r="B306" i="27" s="1"/>
  <c r="B311" i="27" s="1"/>
  <c r="B316" i="27" s="1"/>
  <c r="B321" i="27" s="1"/>
  <c r="B326" i="27" s="1"/>
  <c r="B331" i="27" s="1"/>
  <c r="B336" i="27" s="1"/>
  <c r="B341" i="27" s="1"/>
  <c r="B346" i="27" s="1"/>
  <c r="B351" i="27" s="1"/>
  <c r="B356" i="27" s="1"/>
  <c r="B361" i="27" s="1"/>
  <c r="B366" i="27" s="1"/>
  <c r="B371" i="27" s="1"/>
  <c r="B376" i="27" s="1"/>
  <c r="B381" i="27" s="1"/>
  <c r="B386" i="27" s="1"/>
  <c r="B391" i="27" s="1"/>
  <c r="B396" i="27" s="1"/>
  <c r="B401" i="27" s="1"/>
  <c r="B406" i="27" s="1"/>
  <c r="B17" i="27"/>
  <c r="B22" i="27" s="1"/>
  <c r="B27" i="27" s="1"/>
  <c r="B32" i="27" s="1"/>
  <c r="B37" i="27" s="1"/>
  <c r="B42" i="27" s="1"/>
  <c r="B47" i="27" s="1"/>
  <c r="B52" i="27" s="1"/>
  <c r="B57" i="27" s="1"/>
  <c r="B62" i="27" s="1"/>
  <c r="B67" i="27" s="1"/>
  <c r="B72" i="27" s="1"/>
  <c r="B77" i="27" s="1"/>
  <c r="B82" i="27" s="1"/>
  <c r="B87" i="27" s="1"/>
  <c r="B92" i="27" s="1"/>
  <c r="B97" i="27" s="1"/>
  <c r="B102" i="27" s="1"/>
  <c r="B107" i="27" s="1"/>
  <c r="B112" i="27" s="1"/>
  <c r="B117" i="27" s="1"/>
  <c r="B122" i="27" s="1"/>
  <c r="B127" i="27" s="1"/>
  <c r="B132" i="27" s="1"/>
  <c r="B137" i="27" s="1"/>
  <c r="B142" i="27" s="1"/>
  <c r="B147" i="27" s="1"/>
  <c r="B152" i="27" s="1"/>
  <c r="B157" i="27" s="1"/>
  <c r="B162" i="27" s="1"/>
  <c r="B167" i="27" s="1"/>
  <c r="B172" i="27" s="1"/>
  <c r="B177" i="27" s="1"/>
  <c r="B182" i="27" s="1"/>
  <c r="B187" i="27" s="1"/>
  <c r="B192" i="27" s="1"/>
  <c r="B197" i="27" s="1"/>
  <c r="B202" i="27" s="1"/>
  <c r="B207" i="27" s="1"/>
  <c r="B212" i="27" s="1"/>
  <c r="B217" i="27" s="1"/>
  <c r="B222" i="27" s="1"/>
  <c r="B227" i="27" s="1"/>
  <c r="B232" i="27" s="1"/>
  <c r="B237" i="27" s="1"/>
  <c r="B242" i="27" s="1"/>
  <c r="B247" i="27" s="1"/>
  <c r="B252" i="27" s="1"/>
  <c r="B257" i="27" s="1"/>
  <c r="B262" i="27" s="1"/>
  <c r="B267" i="27" s="1"/>
  <c r="B272" i="27" s="1"/>
  <c r="B277" i="27" s="1"/>
  <c r="B282" i="27" s="1"/>
  <c r="B287" i="27" s="1"/>
  <c r="B292" i="27" s="1"/>
  <c r="B297" i="27" s="1"/>
  <c r="B302" i="27" s="1"/>
  <c r="B307" i="27" s="1"/>
  <c r="B312" i="27" s="1"/>
  <c r="B317" i="27" s="1"/>
  <c r="B322" i="27" s="1"/>
  <c r="B327" i="27" s="1"/>
  <c r="B332" i="27" s="1"/>
  <c r="B337" i="27" s="1"/>
  <c r="B342" i="27" s="1"/>
  <c r="B347" i="27" s="1"/>
  <c r="B352" i="27" s="1"/>
  <c r="B357" i="27" s="1"/>
  <c r="B362" i="27" s="1"/>
  <c r="B367" i="27" s="1"/>
  <c r="B372" i="27" s="1"/>
  <c r="B377" i="27" s="1"/>
  <c r="B382" i="27" s="1"/>
  <c r="B387" i="27" s="1"/>
  <c r="B392" i="27" s="1"/>
  <c r="B397" i="27" s="1"/>
  <c r="B402" i="27" s="1"/>
  <c r="B407" i="27" s="1"/>
  <c r="C218" i="27"/>
  <c r="C214" i="27" s="1"/>
  <c r="C21" i="27"/>
  <c r="C20" i="27" l="1"/>
  <c r="C19" i="27"/>
  <c r="C14" i="27"/>
  <c r="B214" i="27"/>
  <c r="B219" i="27" s="1"/>
  <c r="B224" i="27" s="1"/>
  <c r="B229" i="27" s="1"/>
  <c r="B234" i="27" s="1"/>
  <c r="B239" i="27" s="1"/>
  <c r="B244" i="27" s="1"/>
  <c r="B249" i="27" s="1"/>
  <c r="B254" i="27" s="1"/>
  <c r="B259" i="27" s="1"/>
  <c r="B264" i="27" s="1"/>
  <c r="B269" i="27" s="1"/>
  <c r="B274" i="27" s="1"/>
  <c r="B279" i="27" s="1"/>
  <c r="B284" i="27" s="1"/>
  <c r="B289" i="27" s="1"/>
  <c r="B294" i="27" s="1"/>
  <c r="B299" i="27" s="1"/>
  <c r="B304" i="27" s="1"/>
  <c r="B309" i="27" s="1"/>
  <c r="B314" i="27" s="1"/>
  <c r="B319" i="27" s="1"/>
  <c r="B324" i="27" s="1"/>
  <c r="B329" i="27" s="1"/>
  <c r="B334" i="27" s="1"/>
  <c r="B339" i="27" s="1"/>
  <c r="B344" i="27" s="1"/>
  <c r="B349" i="27" s="1"/>
  <c r="B354" i="27" s="1"/>
  <c r="B359" i="27" s="1"/>
  <c r="B364" i="27" s="1"/>
  <c r="B369" i="27" s="1"/>
  <c r="B374" i="27" s="1"/>
  <c r="B379" i="27" s="1"/>
  <c r="B384" i="27" s="1"/>
  <c r="B389" i="27" s="1"/>
  <c r="B394" i="27" s="1"/>
  <c r="B399" i="27" s="1"/>
  <c r="B404" i="27" s="1"/>
  <c r="B213" i="27"/>
  <c r="B218" i="27" s="1"/>
  <c r="B223" i="27" s="1"/>
  <c r="B228" i="27" s="1"/>
  <c r="B233" i="27" s="1"/>
  <c r="B238" i="27" s="1"/>
  <c r="B243" i="27" s="1"/>
  <c r="B248" i="27" s="1"/>
  <c r="B253" i="27" s="1"/>
  <c r="B258" i="27" s="1"/>
  <c r="B263" i="27" s="1"/>
  <c r="B268" i="27" s="1"/>
  <c r="B273" i="27" s="1"/>
  <c r="B278" i="27" s="1"/>
  <c r="B283" i="27" s="1"/>
  <c r="B288" i="27" s="1"/>
  <c r="B293" i="27" s="1"/>
  <c r="B298" i="27" s="1"/>
  <c r="B303" i="27" s="1"/>
  <c r="B308" i="27" s="1"/>
  <c r="B313" i="27" s="1"/>
  <c r="B318" i="27" s="1"/>
  <c r="B323" i="27" s="1"/>
  <c r="B328" i="27" s="1"/>
  <c r="B333" i="27" s="1"/>
  <c r="B338" i="27" s="1"/>
  <c r="B343" i="27" s="1"/>
  <c r="B348" i="27" s="1"/>
  <c r="B353" i="27" s="1"/>
  <c r="B358" i="27" s="1"/>
  <c r="B363" i="27" s="1"/>
  <c r="B368" i="27" s="1"/>
  <c r="B373" i="27" s="1"/>
  <c r="B378" i="27" s="1"/>
  <c r="B383" i="27" s="1"/>
  <c r="B388" i="27" s="1"/>
  <c r="B393" i="27" s="1"/>
  <c r="B398" i="27" s="1"/>
  <c r="B403" i="27" s="1"/>
  <c r="B408" i="27" s="1"/>
  <c r="C28" i="27"/>
  <c r="C25" i="27" s="1"/>
  <c r="C215" i="27"/>
  <c r="C216" i="27"/>
  <c r="C217" i="27"/>
  <c r="C223" i="27"/>
  <c r="C16" i="27"/>
  <c r="C15" i="27"/>
  <c r="C17" i="27"/>
  <c r="C22" i="27"/>
  <c r="C228" i="27" l="1"/>
  <c r="C224" i="27" s="1"/>
  <c r="C220" i="27"/>
  <c r="C222" i="27"/>
  <c r="C33" i="27"/>
  <c r="C29" i="27" s="1"/>
  <c r="C24" i="27"/>
  <c r="C219" i="27"/>
  <c r="C26" i="27"/>
  <c r="C221" i="27"/>
  <c r="C27" i="27"/>
  <c r="C225" i="27" l="1"/>
  <c r="C227" i="27"/>
  <c r="C226" i="27"/>
  <c r="C30" i="27"/>
  <c r="C38" i="27"/>
  <c r="C35" i="27" s="1"/>
  <c r="C31" i="27"/>
  <c r="C32" i="27"/>
  <c r="C233" i="27"/>
  <c r="C232" i="27" s="1"/>
  <c r="C229" i="27" l="1"/>
  <c r="C231" i="27"/>
  <c r="C36" i="27"/>
  <c r="C238" i="27"/>
  <c r="C235" i="27" s="1"/>
  <c r="C43" i="27"/>
  <c r="C40" i="27" s="1"/>
  <c r="C34" i="27"/>
  <c r="C230" i="27"/>
  <c r="C37" i="27"/>
  <c r="C41" i="27" l="1"/>
  <c r="C39" i="27"/>
  <c r="C42" i="27"/>
  <c r="C243" i="27"/>
  <c r="C236" i="27"/>
  <c r="C237" i="27"/>
  <c r="C48" i="27"/>
  <c r="C53" i="27" s="1"/>
  <c r="C234" i="27"/>
  <c r="C47" i="27" l="1"/>
  <c r="C44" i="27"/>
  <c r="C248" i="27"/>
  <c r="C246" i="27" s="1"/>
  <c r="C240" i="27"/>
  <c r="C45" i="27"/>
  <c r="C239" i="27"/>
  <c r="C46" i="27"/>
  <c r="C242" i="27"/>
  <c r="C58" i="27"/>
  <c r="C55" i="27" s="1"/>
  <c r="C241" i="27"/>
  <c r="C57" i="27" l="1"/>
  <c r="C244" i="27"/>
  <c r="C54" i="27"/>
  <c r="C56" i="27"/>
  <c r="C63" i="27"/>
  <c r="C61" i="27" s="1"/>
  <c r="C253" i="27"/>
  <c r="C251" i="27" s="1"/>
  <c r="C245" i="27"/>
  <c r="C247" i="27"/>
  <c r="C250" i="27" l="1"/>
  <c r="C60" i="27"/>
  <c r="C59" i="27"/>
  <c r="C62" i="27"/>
  <c r="C258" i="27"/>
  <c r="C255" i="27" s="1"/>
  <c r="C252" i="27"/>
  <c r="C249" i="27"/>
  <c r="C68" i="27"/>
  <c r="C65" i="27" s="1"/>
  <c r="C67" i="27" l="1"/>
  <c r="C66" i="27"/>
  <c r="C256" i="27"/>
  <c r="C257" i="27"/>
  <c r="C73" i="27"/>
  <c r="C71" i="27" s="1"/>
  <c r="C254" i="27"/>
  <c r="C64" i="27"/>
  <c r="C263" i="27"/>
  <c r="C259" i="27" s="1"/>
  <c r="C70" i="27" l="1"/>
  <c r="C261" i="27"/>
  <c r="C260" i="27"/>
  <c r="C262" i="27"/>
  <c r="C72" i="27"/>
  <c r="C69" i="27"/>
  <c r="C78" i="27"/>
  <c r="C77" i="27" s="1"/>
  <c r="C76" i="27"/>
  <c r="C268" i="27"/>
  <c r="C265" i="27" s="1"/>
  <c r="C264" i="27" l="1"/>
  <c r="C74" i="27"/>
  <c r="C75" i="27"/>
  <c r="C273" i="27"/>
  <c r="C271" i="27" s="1"/>
  <c r="C266" i="27"/>
  <c r="C267" i="27"/>
  <c r="C83" i="27"/>
  <c r="C79" i="27" s="1"/>
  <c r="C269" i="27" l="1"/>
  <c r="C88" i="27"/>
  <c r="C87" i="27" s="1"/>
  <c r="C80" i="27"/>
  <c r="C278" i="27"/>
  <c r="C275" i="27" s="1"/>
  <c r="C81" i="27"/>
  <c r="C270" i="27"/>
  <c r="C82" i="27"/>
  <c r="C272" i="27"/>
  <c r="C274" i="27" l="1"/>
  <c r="C277" i="27"/>
  <c r="C93" i="27"/>
  <c r="C84" i="27"/>
  <c r="C86" i="27"/>
  <c r="C283" i="27"/>
  <c r="C279" i="27" s="1"/>
  <c r="C276" i="27"/>
  <c r="C85" i="27"/>
  <c r="C280" i="27" l="1"/>
  <c r="C281" i="27"/>
  <c r="C98" i="27"/>
  <c r="C90" i="27"/>
  <c r="C91" i="27"/>
  <c r="C288" i="27"/>
  <c r="C287" i="27" s="1"/>
  <c r="C89" i="27"/>
  <c r="C282" i="27"/>
  <c r="C92" i="27"/>
  <c r="C286" i="27" l="1"/>
  <c r="C285" i="27"/>
  <c r="C103" i="27"/>
  <c r="C95" i="27"/>
  <c r="C96" i="27"/>
  <c r="C97" i="27"/>
  <c r="C293" i="27"/>
  <c r="C291" i="27" s="1"/>
  <c r="C284" i="27"/>
  <c r="C94" i="27"/>
  <c r="C289" i="27" l="1"/>
  <c r="C290" i="27"/>
  <c r="C108" i="27"/>
  <c r="C104" i="27" s="1"/>
  <c r="C99" i="27"/>
  <c r="C100" i="27"/>
  <c r="C298" i="27"/>
  <c r="C295" i="27" s="1"/>
  <c r="C102" i="27"/>
  <c r="C292" i="27"/>
  <c r="C101" i="27"/>
  <c r="C296" i="27" l="1"/>
  <c r="C113" i="27"/>
  <c r="C112" i="27" s="1"/>
  <c r="C106" i="27"/>
  <c r="C303" i="27"/>
  <c r="C300" i="27" s="1"/>
  <c r="C294" i="27"/>
  <c r="C105" i="27"/>
  <c r="C297" i="27"/>
  <c r="C107" i="27"/>
  <c r="C110" i="27" l="1"/>
  <c r="C109" i="27"/>
  <c r="C302" i="27"/>
  <c r="C299" i="27"/>
  <c r="C308" i="27"/>
  <c r="C307" i="27" s="1"/>
  <c r="C118" i="27"/>
  <c r="C301" i="27"/>
  <c r="C111" i="27"/>
  <c r="C304" i="27" l="1"/>
  <c r="C123" i="27"/>
  <c r="C119" i="27" s="1"/>
  <c r="C120" i="27"/>
  <c r="C313" i="27"/>
  <c r="C306" i="27"/>
  <c r="C117" i="27"/>
  <c r="C305" i="27"/>
  <c r="C116" i="27"/>
  <c r="C115" i="27"/>
  <c r="C114" i="27"/>
  <c r="C122" i="27" l="1"/>
  <c r="C121" i="27"/>
  <c r="C318" i="27"/>
  <c r="C315" i="27" s="1"/>
  <c r="C317" i="27"/>
  <c r="C316" i="27"/>
  <c r="C309" i="27"/>
  <c r="C312" i="27"/>
  <c r="C310" i="27"/>
  <c r="C311" i="27"/>
  <c r="C128" i="27"/>
  <c r="C125" i="27" s="1"/>
  <c r="C124" i="27"/>
  <c r="C126" i="27" l="1"/>
  <c r="C127" i="27"/>
  <c r="C323" i="27"/>
  <c r="C321" i="27"/>
  <c r="C322" i="27"/>
  <c r="C319" i="27"/>
  <c r="C320" i="27"/>
  <c r="C133" i="27"/>
  <c r="C130" i="27" s="1"/>
  <c r="C314" i="27"/>
  <c r="C138" i="27" l="1"/>
  <c r="C135" i="27" s="1"/>
  <c r="C129" i="27"/>
  <c r="C132" i="27"/>
  <c r="C131" i="27"/>
  <c r="C328" i="27"/>
  <c r="C333" i="27" l="1"/>
  <c r="C327" i="27"/>
  <c r="C143" i="27"/>
  <c r="C142" i="27" s="1"/>
  <c r="C324" i="27"/>
  <c r="C137" i="27"/>
  <c r="C325" i="27"/>
  <c r="C136" i="27"/>
  <c r="C326" i="27"/>
  <c r="C134" i="27"/>
  <c r="C141" i="27" l="1"/>
  <c r="C140" i="27"/>
  <c r="C139" i="27"/>
  <c r="C338" i="27"/>
  <c r="C335" i="27" s="1"/>
  <c r="C332" i="27"/>
  <c r="C331" i="27"/>
  <c r="C330" i="27"/>
  <c r="C148" i="27"/>
  <c r="C145" i="27" s="1"/>
  <c r="C146" i="27"/>
  <c r="C147" i="27"/>
  <c r="C329" i="27"/>
  <c r="C334" i="27" l="1"/>
  <c r="C337" i="27"/>
  <c r="C144" i="27"/>
  <c r="C336" i="27"/>
  <c r="C153" i="27"/>
  <c r="C152" i="27" s="1"/>
  <c r="C150" i="27"/>
  <c r="C343" i="27"/>
  <c r="C149" i="27" l="1"/>
  <c r="C151" i="27"/>
  <c r="C348" i="27"/>
  <c r="C345" i="27" s="1"/>
  <c r="C341" i="27"/>
  <c r="C340" i="27"/>
  <c r="C342" i="27"/>
  <c r="C339" i="27"/>
  <c r="C158" i="27"/>
  <c r="C155" i="27" s="1"/>
  <c r="C344" i="27" l="1"/>
  <c r="C346" i="27"/>
  <c r="C347" i="27"/>
  <c r="C156" i="27"/>
  <c r="C163" i="27"/>
  <c r="C160" i="27" s="1"/>
  <c r="C154" i="27"/>
  <c r="C157" i="27"/>
  <c r="C353" i="27"/>
  <c r="C159" i="27" l="1"/>
  <c r="C162" i="27"/>
  <c r="C358" i="27"/>
  <c r="C356" i="27" s="1"/>
  <c r="C351" i="27"/>
  <c r="C352" i="27"/>
  <c r="C350" i="27"/>
  <c r="C168" i="27"/>
  <c r="C166" i="27" s="1"/>
  <c r="C349" i="27"/>
  <c r="C161" i="27"/>
  <c r="C355" i="27" l="1"/>
  <c r="C167" i="27"/>
  <c r="C165" i="27"/>
  <c r="C354" i="27"/>
  <c r="C363" i="27"/>
  <c r="C359" i="27" s="1"/>
  <c r="C357" i="27"/>
  <c r="C173" i="27"/>
  <c r="C169" i="27" s="1"/>
  <c r="C164" i="27"/>
  <c r="C178" i="27" l="1"/>
  <c r="C174" i="27" s="1"/>
  <c r="C368" i="27"/>
  <c r="C365" i="27" s="1"/>
  <c r="C360" i="27"/>
  <c r="C171" i="27"/>
  <c r="C362" i="27"/>
  <c r="C170" i="27"/>
  <c r="C361" i="27"/>
  <c r="C172" i="27"/>
  <c r="C177" i="27" l="1"/>
  <c r="C175" i="27"/>
  <c r="C367" i="27"/>
  <c r="C364" i="27"/>
  <c r="C366" i="27"/>
  <c r="C183" i="27"/>
  <c r="C182" i="27" s="1"/>
  <c r="C373" i="27"/>
  <c r="C372" i="27" s="1"/>
  <c r="C176" i="27"/>
  <c r="C369" i="27" l="1"/>
  <c r="C180" i="27"/>
  <c r="C181" i="27"/>
  <c r="C179" i="27"/>
  <c r="C378" i="27"/>
  <c r="C374" i="27" s="1"/>
  <c r="C370" i="27"/>
  <c r="C371" i="27"/>
  <c r="C188" i="27"/>
  <c r="C185" i="27" s="1"/>
  <c r="C184" i="27" l="1"/>
  <c r="C383" i="27"/>
  <c r="C381" i="27" s="1"/>
  <c r="C377" i="27"/>
  <c r="C193" i="27"/>
  <c r="C189" i="27" s="1"/>
  <c r="C376" i="27"/>
  <c r="C186" i="27"/>
  <c r="C187" i="27"/>
  <c r="C375" i="27"/>
  <c r="C198" i="27" l="1"/>
  <c r="C194" i="27" s="1"/>
  <c r="C190" i="27"/>
  <c r="C388" i="27"/>
  <c r="C191" i="27"/>
  <c r="C382" i="27"/>
  <c r="C380" i="27"/>
  <c r="C192" i="27"/>
  <c r="C379" i="27"/>
  <c r="C393" i="27" l="1"/>
  <c r="C389" i="27" s="1"/>
  <c r="C387" i="27"/>
  <c r="C203" i="27"/>
  <c r="C201" i="27" s="1"/>
  <c r="C386" i="27"/>
  <c r="C197" i="27"/>
  <c r="C385" i="27"/>
  <c r="C196" i="27"/>
  <c r="C384" i="27"/>
  <c r="C195" i="27"/>
  <c r="C392" i="27" l="1"/>
  <c r="C390" i="27"/>
  <c r="C208" i="27"/>
  <c r="C204" i="27" s="1"/>
  <c r="C398" i="27"/>
  <c r="C394" i="27"/>
  <c r="C395" i="27"/>
  <c r="C200" i="27"/>
  <c r="C199" i="27"/>
  <c r="C202" i="27"/>
  <c r="C391" i="27"/>
  <c r="C403" i="27" l="1"/>
  <c r="C399" i="27" s="1"/>
  <c r="C209" i="27"/>
  <c r="C211" i="27"/>
  <c r="C212" i="27"/>
  <c r="C210" i="27"/>
  <c r="C207" i="27"/>
  <c r="C396" i="27"/>
  <c r="C206" i="27"/>
  <c r="C397" i="27"/>
  <c r="C205" i="27"/>
  <c r="C402" i="27" l="1"/>
  <c r="C401" i="27"/>
  <c r="C400" i="27"/>
  <c r="C408" i="27"/>
  <c r="C404" i="27" s="1"/>
  <c r="E34" i="12"/>
  <c r="C407" i="27" l="1"/>
  <c r="C405" i="27"/>
  <c r="C406" i="27"/>
  <c r="E35" i="12"/>
  <c r="E36" i="1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<sst xmlns="http://schemas.openxmlformats.org/spreadsheetml/2006/main" count="87" uniqueCount="7">
  <si>
    <t>°C</t>
  </si>
  <si>
    <t>TABLE DE CONVERSION à 15°C des EMHV</t>
  </si>
  <si>
    <t>Températures</t>
  </si>
  <si>
    <t>Coefficient de</t>
  </si>
  <si>
    <t>conversion</t>
  </si>
  <si>
    <t>*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</si>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</sst>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"/>
    <numFmt numFmtId="165" formatCode="0.000"/>
    <numFmt numFmtId="166" formatCode="#,##0.000"/>
    <numFmt numFmtId="167" formatCode="0.0000"/>
    <numFmt numFmtId="168" formatCode="0.00000"/>
    <numFmt numFmtId="169" formatCode="000.0"/>
    <numFmt numFmtId="170" formatCode="#,##0.0000"/>
  </numFmts>
  <fonts count="25">
    <font>
      <sz val="10"/>
      <name val="MS Sans Serif"/>
    </font>
    <font>
      <sz val="10"/>
      <name val="Arial"/>
      <family val="2"/>
    </font>
    <font>
      <sz val="10"/>
      <name val="Times New Roman"/>
      <family val="1"/>
    </font>
    <font>
      <sz val="10"/>
      <color indexed="8"/>
      <name val="Garamond"/>
      <family val="1"/>
    </font>
    <font>
      <b/>
      <sz val="10"/>
      <color indexed="8"/>
      <name val="Garamond"/>
      <family val="1"/>
    </font>
    <font>
      <b/>
      <i/>
      <sz val="10"/>
      <color indexed="8"/>
      <name val="Garamond"/>
      <family val="1"/>
    </font>
    <font>
      <u/>
      <sz val="10"/>
      <color indexed="8"/>
      <name val="Garamond"/>
      <family val="1"/>
    </font>
    <font>
      <sz val="8"/>
      <color indexed="8"/>
      <name val="Garamond"/>
      <family val="1"/>
    </font>
    <font>
      <b/>
      <sz val="9"/>
      <color indexed="8"/>
      <name val="Garamond"/>
      <family val="1"/>
    </font>
    <font>
      <b/>
      <sz val="14"/>
      <color indexed="8"/>
      <name val="Garamond"/>
      <family val="1"/>
    </font>
    <font>
      <b/>
      <sz val="12"/>
      <color indexed="8"/>
      <name val="Garamond"/>
      <family val="1"/>
    </font>
    <font>
      <b/>
      <sz val="20"/>
      <color indexed="8"/>
      <name val="Garamond"/>
      <family val="1"/>
    </font>
    <font>
      <sz val="9"/>
      <color indexed="8"/>
      <name val="Garamond"/>
      <family val="1"/>
    </font>
    <font>
      <i/>
      <sz val="10"/>
      <color indexed="8"/>
      <name val="Garamond"/>
      <family val="1"/>
    </font>
    <font>
      <b/>
      <sz val="8"/>
      <color indexed="8"/>
      <name val="Garamond"/>
      <family val="1"/>
    </font>
    <font>
      <b/>
      <u/>
      <sz val="12"/>
      <color indexed="8"/>
      <name val="Garamond"/>
      <family val="1"/>
    </font>
    <font>
      <u/>
      <sz val="9"/>
      <color indexed="8"/>
      <name val="Garamond"/>
      <family val="1"/>
    </font>
    <font>
      <sz val="10"/>
      <name val="MS Sans Serif"/>
    </font>
    <font>
      <sz val="8"/>
      <name val="MS Sans Serif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color indexed="8"/>
      <name val="Wingdings 2"/>
      <charset val="2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38" fontId="17" fillId="0" borderId="0" applyFill="0" applyBorder="0" applyAlignment="0" applyProtection="0"/>
    <xf numFmtId="0" fontId="17" fillId="0" borderId="0"/>
    <xf numFmtId="0" fontId="22" fillId="0" borderId="0"/>
    <xf numFmtId="0" fontId="1" fillId="0" borderId="0"/>
    <xf numFmtId="0" fontId="2" fillId="0" borderId="0"/>
  </cellStyleXfs>
  <cellXfs count="92">
    <xf numFmtId="0" fontId="0" fillId="0" borderId="0" xfId="0"/>
    <xf numFmtId="0" fontId="3" fillId="0" borderId="0" xfId="0" applyFont="1" applyAlignment="1">
      <alignment vertical="center"/>
    </xf>
    <xf numFmtId="0" fontId="3" fillId="0" borderId="0" xfId="5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4" fillId="2" borderId="0" xfId="0" applyFont="1" applyFill="1" applyAlignment="1">
      <alignment horizontal="left" vertical="center"/>
    </xf>
    <xf numFmtId="0" fontId="1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16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9" fillId="0" borderId="0" xfId="5" applyFont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4" fillId="0" borderId="2" xfId="5" applyFont="1" applyBorder="1" applyAlignment="1">
      <alignment horizontal="left" vertical="center"/>
    </xf>
    <xf numFmtId="0" fontId="3" fillId="0" borderId="0" xfId="5" applyFont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3" fillId="0" borderId="2" xfId="5" applyFont="1" applyBorder="1" applyAlignment="1">
      <alignment vertical="center"/>
    </xf>
    <xf numFmtId="0" fontId="11" fillId="0" borderId="2" xfId="5" applyFont="1" applyBorder="1" applyAlignment="1">
      <alignment horizontal="right" vertical="center"/>
    </xf>
    <xf numFmtId="0" fontId="12" fillId="0" borderId="0" xfId="5" applyFont="1" applyAlignment="1">
      <alignment horizontal="left" vertical="center"/>
    </xf>
    <xf numFmtId="0" fontId="4" fillId="0" borderId="0" xfId="5" applyFont="1" applyAlignment="1">
      <alignment horizontal="left" vertical="center"/>
    </xf>
    <xf numFmtId="0" fontId="7" fillId="0" borderId="0" xfId="5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6" fontId="3" fillId="0" borderId="0" xfId="0" applyNumberFormat="1" applyFont="1" applyAlignment="1">
      <alignment vertical="center"/>
    </xf>
    <xf numFmtId="0" fontId="21" fillId="0" borderId="0" xfId="4" applyFont="1" applyAlignment="1">
      <alignment horizontal="centerContinuous"/>
    </xf>
    <xf numFmtId="0" fontId="20" fillId="0" borderId="0" xfId="4" applyFont="1" applyAlignment="1">
      <alignment horizontal="centerContinuous"/>
    </xf>
    <xf numFmtId="0" fontId="1" fillId="0" borderId="0" xfId="4"/>
    <xf numFmtId="0" fontId="1" fillId="0" borderId="0" xfId="4" applyAlignment="1">
      <alignment horizontal="center"/>
    </xf>
    <xf numFmtId="0" fontId="20" fillId="0" borderId="8" xfId="4" applyFont="1" applyBorder="1" applyAlignment="1">
      <alignment horizontal="center"/>
    </xf>
    <xf numFmtId="164" fontId="20" fillId="0" borderId="9" xfId="4" applyNumberFormat="1" applyFont="1" applyBorder="1" applyAlignment="1">
      <alignment horizontal="center"/>
    </xf>
    <xf numFmtId="164" fontId="19" fillId="0" borderId="10" xfId="4" applyNumberFormat="1" applyFont="1" applyBorder="1" applyAlignment="1">
      <alignment horizontal="center"/>
    </xf>
    <xf numFmtId="0" fontId="20" fillId="0" borderId="11" xfId="4" applyFont="1" applyBorder="1" applyAlignment="1">
      <alignment horizontal="center"/>
    </xf>
    <xf numFmtId="0" fontId="20" fillId="0" borderId="0" xfId="4" applyFont="1" applyAlignment="1">
      <alignment horizontal="center"/>
    </xf>
    <xf numFmtId="164" fontId="19" fillId="4" borderId="10" xfId="4" applyNumberFormat="1" applyFont="1" applyFill="1" applyBorder="1" applyAlignment="1">
      <alignment horizontal="center"/>
    </xf>
    <xf numFmtId="168" fontId="20" fillId="0" borderId="0" xfId="4" applyNumberFormat="1" applyFont="1" applyAlignment="1">
      <alignment horizontal="centerContinuous"/>
    </xf>
    <xf numFmtId="168" fontId="20" fillId="0" borderId="7" xfId="4" applyNumberFormat="1" applyFont="1" applyBorder="1" applyAlignment="1">
      <alignment horizontal="center"/>
    </xf>
    <xf numFmtId="168" fontId="20" fillId="0" borderId="12" xfId="4" applyNumberFormat="1" applyFont="1" applyBorder="1" applyAlignment="1">
      <alignment horizontal="center"/>
    </xf>
    <xf numFmtId="168" fontId="19" fillId="4" borderId="13" xfId="4" applyNumberFormat="1" applyFont="1" applyFill="1" applyBorder="1" applyAlignment="1">
      <alignment horizontal="center"/>
    </xf>
    <xf numFmtId="168" fontId="19" fillId="0" borderId="13" xfId="4" applyNumberFormat="1" applyFont="1" applyBorder="1" applyAlignment="1">
      <alignment horizontal="center"/>
    </xf>
    <xf numFmtId="168" fontId="19" fillId="3" borderId="13" xfId="4" applyNumberFormat="1" applyFont="1" applyFill="1" applyBorder="1" applyAlignment="1">
      <alignment horizontal="center"/>
    </xf>
    <xf numFmtId="168" fontId="19" fillId="0" borderId="14" xfId="4" applyNumberFormat="1" applyFont="1" applyBorder="1" applyAlignment="1">
      <alignment horizontal="center"/>
    </xf>
    <xf numFmtId="168" fontId="1" fillId="0" borderId="0" xfId="4" applyNumberFormat="1" applyAlignment="1">
      <alignment horizontal="center"/>
    </xf>
    <xf numFmtId="168" fontId="19" fillId="4" borderId="14" xfId="4" applyNumberFormat="1" applyFont="1" applyFill="1" applyBorder="1" applyAlignment="1">
      <alignment horizontal="center"/>
    </xf>
    <xf numFmtId="168" fontId="19" fillId="4" borderId="15" xfId="4" applyNumberFormat="1" applyFont="1" applyFill="1" applyBorder="1" applyAlignment="1">
      <alignment horizontal="center"/>
    </xf>
    <xf numFmtId="0" fontId="13" fillId="0" borderId="0" xfId="5" applyFont="1" applyAlignment="1">
      <alignment horizontal="right" vertical="center"/>
    </xf>
    <xf numFmtId="14" fontId="5" fillId="0" borderId="0" xfId="5" applyNumberFormat="1" applyFont="1" applyAlignment="1">
      <alignment horizontal="center" vertical="center"/>
    </xf>
    <xf numFmtId="0" fontId="4" fillId="0" borderId="0" xfId="5" applyFont="1" applyAlignment="1">
      <alignment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4" fillId="0" borderId="0" xfId="5" applyFont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66" fontId="12" fillId="0" borderId="18" xfId="1" applyNumberFormat="1" applyFont="1" applyFill="1" applyBorder="1" applyAlignment="1" applyProtection="1">
      <alignment vertical="center"/>
    </xf>
    <xf numFmtId="166" fontId="12" fillId="0" borderId="5" xfId="1" applyNumberFormat="1" applyFont="1" applyFill="1" applyBorder="1" applyAlignment="1" applyProtection="1">
      <alignment vertical="center"/>
    </xf>
    <xf numFmtId="165" fontId="12" fillId="0" borderId="18" xfId="0" applyNumberFormat="1" applyFont="1" applyBorder="1" applyAlignment="1">
      <alignment vertical="center"/>
    </xf>
    <xf numFmtId="167" fontId="4" fillId="0" borderId="0" xfId="5" applyNumberFormat="1" applyFont="1" applyAlignment="1">
      <alignment vertical="center"/>
    </xf>
    <xf numFmtId="0" fontId="12" fillId="0" borderId="18" xfId="0" applyFont="1" applyBorder="1" applyAlignment="1">
      <alignment horizontal="right" vertical="center"/>
    </xf>
    <xf numFmtId="0" fontId="12" fillId="0" borderId="5" xfId="0" applyFont="1" applyBorder="1" applyAlignment="1">
      <alignment horizontal="right" vertical="center"/>
    </xf>
    <xf numFmtId="166" fontId="12" fillId="0" borderId="18" xfId="0" applyNumberFormat="1" applyFont="1" applyBorder="1" applyAlignment="1">
      <alignment vertical="center"/>
    </xf>
    <xf numFmtId="166" fontId="12" fillId="0" borderId="5" xfId="0" applyNumberFormat="1" applyFont="1" applyBorder="1" applyAlignment="1">
      <alignment vertical="center"/>
    </xf>
    <xf numFmtId="167" fontId="12" fillId="5" borderId="18" xfId="0" applyNumberFormat="1" applyFont="1" applyFill="1" applyBorder="1" applyAlignment="1">
      <alignment vertical="center"/>
    </xf>
    <xf numFmtId="167" fontId="12" fillId="0" borderId="18" xfId="0" applyNumberFormat="1" applyFont="1" applyBorder="1" applyAlignment="1">
      <alignment vertical="center"/>
    </xf>
    <xf numFmtId="167" fontId="12" fillId="0" borderId="5" xfId="0" applyNumberFormat="1" applyFont="1" applyBorder="1" applyAlignment="1">
      <alignment vertical="center"/>
    </xf>
    <xf numFmtId="164" fontId="8" fillId="0" borderId="19" xfId="0" applyNumberFormat="1" applyFont="1" applyBorder="1" applyAlignment="1">
      <alignment horizontal="centerContinuous" vertical="center"/>
    </xf>
    <xf numFmtId="164" fontId="8" fillId="0" borderId="0" xfId="0" applyNumberFormat="1" applyFont="1" applyAlignment="1">
      <alignment vertical="center"/>
    </xf>
    <xf numFmtId="3" fontId="12" fillId="0" borderId="22" xfId="0" applyNumberFormat="1" applyFont="1" applyBorder="1" applyAlignment="1">
      <alignment vertical="center"/>
    </xf>
    <xf numFmtId="3" fontId="12" fillId="0" borderId="23" xfId="0" applyNumberFormat="1" applyFont="1" applyBorder="1" applyAlignment="1">
      <alignment vertical="center"/>
    </xf>
    <xf numFmtId="164" fontId="12" fillId="0" borderId="22" xfId="0" applyNumberFormat="1" applyFont="1" applyBorder="1" applyAlignment="1">
      <alignment vertical="center"/>
    </xf>
    <xf numFmtId="164" fontId="12" fillId="0" borderId="23" xfId="0" applyNumberFormat="1" applyFont="1" applyBorder="1" applyAlignment="1">
      <alignment vertical="center"/>
    </xf>
    <xf numFmtId="169" fontId="12" fillId="0" borderId="22" xfId="0" applyNumberFormat="1" applyFont="1" applyBorder="1" applyAlignment="1">
      <alignment vertical="center"/>
    </xf>
    <xf numFmtId="169" fontId="12" fillId="0" borderId="23" xfId="0" applyNumberFormat="1" applyFont="1" applyBorder="1" applyAlignment="1">
      <alignment vertical="center"/>
    </xf>
    <xf numFmtId="166" fontId="12" fillId="0" borderId="22" xfId="1" applyNumberFormat="1" applyFont="1" applyFill="1" applyBorder="1" applyAlignment="1" applyProtection="1">
      <alignment vertical="center"/>
    </xf>
    <xf numFmtId="166" fontId="12" fillId="0" borderId="23" xfId="1" applyNumberFormat="1" applyFont="1" applyFill="1" applyBorder="1" applyAlignment="1" applyProtection="1">
      <alignment vertical="center"/>
    </xf>
    <xf numFmtId="165" fontId="12" fillId="0" borderId="22" xfId="0" applyNumberFormat="1" applyFont="1" applyBorder="1" applyAlignment="1">
      <alignment vertical="center"/>
    </xf>
    <xf numFmtId="165" fontId="12" fillId="0" borderId="23" xfId="0" applyNumberFormat="1" applyFont="1" applyBorder="1" applyAlignment="1">
      <alignment vertical="center"/>
    </xf>
    <xf numFmtId="0" fontId="2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66" fontId="8" fillId="2" borderId="3" xfId="1" applyNumberFormat="1" applyFont="1" applyFill="1" applyBorder="1" applyAlignment="1" applyProtection="1">
      <alignment horizontal="center" vertical="center"/>
    </xf>
    <xf numFmtId="166" fontId="8" fillId="0" borderId="19" xfId="0" applyNumberFormat="1" applyFont="1" applyBorder="1" applyAlignment="1">
      <alignment horizontal="center" vertical="center"/>
    </xf>
    <xf numFmtId="170" fontId="12" fillId="0" borderId="19" xfId="1" applyNumberFormat="1" applyFont="1" applyFill="1" applyBorder="1" applyAlignment="1" applyProtection="1">
      <alignment horizontal="center" vertical="center"/>
    </xf>
    <xf numFmtId="166" fontId="8" fillId="0" borderId="16" xfId="1" applyNumberFormat="1" applyFont="1" applyFill="1" applyBorder="1" applyAlignment="1" applyProtection="1">
      <alignment horizontal="center" vertical="center"/>
    </xf>
    <xf numFmtId="166" fontId="8" fillId="0" borderId="4" xfId="0" applyNumberFormat="1" applyFont="1" applyBorder="1" applyAlignment="1">
      <alignment horizontal="center" vertical="center"/>
    </xf>
    <xf numFmtId="166" fontId="12" fillId="2" borderId="16" xfId="1" applyNumberFormat="1" applyFont="1" applyFill="1" applyBorder="1" applyAlignment="1" applyProtection="1">
      <alignment horizontal="center" vertical="center"/>
    </xf>
    <xf numFmtId="166" fontId="8" fillId="2" borderId="17" xfId="1" applyNumberFormat="1" applyFont="1" applyFill="1" applyBorder="1" applyAlignment="1" applyProtection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</cellXfs>
  <cellStyles count="6">
    <cellStyle name="Milliers [0]" xfId="1" builtinId="6"/>
    <cellStyle name="Normal" xfId="0" builtinId="0"/>
    <cellStyle name="Normal 2" xfId="2" xr:uid="{00000000-0005-0000-0000-000004000000}"/>
    <cellStyle name="Normal 2 2" xfId="3" xr:uid="{00000000-0005-0000-0000-000005000000}"/>
    <cellStyle name="Normal 3" xfId="4" xr:uid="{00000000-0005-0000-0000-000006000000}"/>
    <cellStyle name="Normal_BORDS DEPART-ARRIVEE" xfId="5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FEFEF"/>
      <rgbColor rgb="00E3E3E3"/>
      <rgbColor rgb="00660066"/>
      <rgbColor rgb="00FF8080"/>
      <rgbColor rgb="000066CC"/>
      <rgbColor rgb="00D4D4D4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B4B4EF"/>
      <rgbColor rgb="00FF99CC"/>
      <rgbColor rgb="00CC99FF"/>
      <rgbColor rgb="00C6C6C6"/>
      <rgbColor rgb="003366FF"/>
      <rgbColor rgb="0069FFFF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firstButton="1" fmlaLink="$Q$1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69850</xdr:colOff>
      <xdr:row>5</xdr:row>
      <xdr:rowOff>142875</xdr:rowOff>
    </xdr:from>
    <xdr:to>
      <xdr:col>7</xdr:col>
      <xdr:colOff>342900</xdr:colOff>
      <xdr:row>7</xdr:row>
      <xdr:rowOff>44450</xdr:rowOff>
    </xdr:to>
    <xdr:sp macro="[0]!Ajout_S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 bwMode="auto">
        <a:xfrm>
          <a:off x="5022850" y="1250950"/>
          <a:ext cx="1098550" cy="260350"/>
        </a:xfrm>
        <a:prstGeom prst="roundRect">
          <a:avLst/>
        </a:prstGeom>
        <a:solidFill>
          <a:srgbClr val="FFC000"/>
        </a:solidFill>
        <a:ln>
          <a:headEnd type="none" w="med" len="med"/>
          <a:tailEnd type="none" w="med" len="med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 Col</a:t>
          </a:r>
        </a:p>
      </xdr:txBody>
    </xdr:sp>
    <xdr:clientData/>
  </xdr:twoCellAnchor>
  <xdr:twoCellAnchor>
    <xdr:from>
      <xdr:col>7</xdr:col>
      <xdr:colOff>527050</xdr:colOff>
      <xdr:row>5</xdr:row>
      <xdr:rowOff>142875</xdr:rowOff>
    </xdr:from>
    <xdr:to>
      <xdr:col>8</xdr:col>
      <xdr:colOff>800100</xdr:colOff>
      <xdr:row>7</xdr:row>
      <xdr:rowOff>44450</xdr:rowOff>
    </xdr:to>
    <xdr:sp macro="[0]!Suppr_Bac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 bwMode="auto">
        <a:xfrm>
          <a:off x="6305550" y="1250950"/>
          <a:ext cx="1098550" cy="260350"/>
        </a:xfrm>
        <a:prstGeom prst="roundRect">
          <a:avLst/>
        </a:prstGeom>
        <a:solidFill>
          <a:srgbClr val="FFC000"/>
        </a:solidFill>
        <a:ln>
          <a:headEnd type="none" w="med" len="med"/>
          <a:tailEnd type="none" w="med" len="med"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 col</a:t>
          </a:r>
        </a:p>
      </xdr:txBody>
    </xdr:sp>
    <xdr:clientData/>
  </xdr:twoCellAnchor>
  <xdr:oneCellAnchor>
    <xdr:from>
      <xdr:col>4</xdr:col>
      <xdr:colOff>270933</xdr:colOff>
      <xdr:row>9</xdr:row>
      <xdr:rowOff>59267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420533" y="180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766233</xdr:colOff>
      <xdr:row>8</xdr:row>
      <xdr:rowOff>50800</xdr:rowOff>
    </xdr:from>
    <xdr:to>
      <xdr:col>6</xdr:col>
      <xdr:colOff>736600</xdr:colOff>
      <xdr:row>10</xdr:row>
      <xdr:rowOff>169334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3103033" y="1591733"/>
          <a:ext cx="2357967" cy="499534"/>
          <a:chOff x="3103033" y="1591733"/>
          <a:chExt cx="2357967" cy="499534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57350" name="Option Button 6" hidden="1">
                <a:extLst>
                  <a:ext uri="{63B3BB69-23CF-44E3-9099-C40C66FF867C}">
                    <a14:compatExt spid="_x0000_s57350"/>
                  </a:ext>
                  <a:ext uri="{FF2B5EF4-FFF2-40B4-BE49-F238E27FC236}">
                    <a16:creationId xmlns:a16="http://schemas.microsoft.com/office/drawing/2014/main" id="{00000000-0008-0000-0000-000006E00000}"/>
                  </a:ext>
                </a:extLst>
              </xdr:cNvPr>
              <xdr:cNvSpPr/>
            </xdr:nvSpPr>
            <xdr:spPr bwMode="auto">
              <a:xfrm>
                <a:off x="3928533" y="1651000"/>
                <a:ext cx="1532467" cy="38946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fr-FR" sz="1200" b="0" i="0" u="none" strike="noStrike" baseline="0">
                    <a:solidFill>
                      <a:srgbClr val="000000"/>
                    </a:solidFill>
                    <a:latin typeface="Calibri" pitchFamily="2" charset="0"/>
                    <a:cs typeface="Calibri" pitchFamily="2" charset="0"/>
                  </a:rPr>
                  <a:t>B</a:t>
                </a:r>
              </a:p>
            </xdr:txBody>
          </xdr:sp>
        </mc:Choice>
        <mc:Fallback/>
      </mc:AlternateContent>
      <xdr:grpSp>
        <xdr:nvGrpSpPr>
          <xdr:cNvPr id="6" name="Group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GrpSpPr/>
        </xdr:nvGrpSpPr>
        <xdr:grpSpPr>
          <a:xfrm>
            <a:off x="3103033" y="1706034"/>
            <a:ext cx="833967" cy="317500"/>
            <a:chOff x="3103033" y="1706034"/>
            <a:chExt cx="833967" cy="317500"/>
          </a:xfrm>
        </xdr:grpSpPr>
        <mc:AlternateContent xmlns:mc="http://schemas.openxmlformats.org/markup-compatibility/2006">
          <mc:Choice xmlns:a14="http://schemas.microsoft.com/office/drawing/2010/main" Requires="a14">
            <xdr:sp macro="" textlink="">
              <xdr:nvSpPr>
                <xdr:cNvPr id="57346" name="Option Button 2" hidden="1">
                  <a:extLst>
                    <a:ext uri="{63B3BB69-23CF-44E3-9099-C40C66FF867C}">
                      <a14:compatExt spid="_x0000_s57346"/>
                    </a:ext>
                    <a:ext uri="{FF2B5EF4-FFF2-40B4-BE49-F238E27FC236}">
                      <a16:creationId xmlns:a16="http://schemas.microsoft.com/office/drawing/2014/main" id="{00000000-0008-0000-0000-000002E00000}"/>
                    </a:ext>
                  </a:extLst>
                </xdr:cNvPr>
                <xdr:cNvSpPr/>
              </xdr:nvSpPr>
              <xdr:spPr bwMode="auto">
                <a:xfrm>
                  <a:off x="3103033" y="1706034"/>
                  <a:ext cx="833967" cy="317500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</xdr:sp>
          </mc:Choice>
          <mc:Fallback/>
        </mc:AlternateContent>
        <xdr:sp macro="" textlink="">
          <xdr:nvSpPr>
            <xdr:cNvPr id="3" name="ZoneText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SpPr txBox="1"/>
          </xdr:nvSpPr>
          <xdr:spPr>
            <a:xfrm>
              <a:off x="3293533" y="1727200"/>
              <a:ext cx="575733" cy="2645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fr-FR" sz="1100"/>
                <a:t>1</a:t>
              </a:r>
            </a:p>
          </xdr:txBody>
        </xdr:sp>
      </xdr:grp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57352" name="Group Box 8" hidden="1">
                <a:extLst>
                  <a:ext uri="{63B3BB69-23CF-44E3-9099-C40C66FF867C}">
                    <a14:compatExt spid="_x0000_s57352"/>
                  </a:ext>
                  <a:ext uri="{FF2B5EF4-FFF2-40B4-BE49-F238E27FC236}">
                    <a16:creationId xmlns:a16="http://schemas.microsoft.com/office/drawing/2014/main" id="{00000000-0008-0000-0000-000008E00000}"/>
                  </a:ext>
                </a:extLst>
              </xdr:cNvPr>
              <xdr:cNvSpPr/>
            </xdr:nvSpPr>
            <xdr:spPr bwMode="auto">
              <a:xfrm>
                <a:off x="3153833" y="1591733"/>
                <a:ext cx="1570567" cy="49953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22860" rIns="0" bIns="0" anchor="t" upright="1"/>
              <a:lstStyle/>
              <a:p>
                <a:pPr algn="l" rtl="0">
                  <a:defRPr sz="1000"/>
                </a:pPr>
                <a:r>
                  <a:rPr lang="fr-FR" sz="1200" b="0" i="0" u="none" strike="noStrike" baseline="0">
                    <a:solidFill>
                      <a:srgbClr val="000000"/>
                    </a:solidFill>
                    <a:latin typeface="Calibri" pitchFamily="2" charset="0"/>
                    <a:cs typeface="Calibri" pitchFamily="2" charset="0"/>
                  </a:rPr>
                  <a:t>Table</a:t>
                </a:r>
              </a:p>
            </xdr:txBody>
          </xdr:sp>
        </mc:Choice>
        <mc:Fallback/>
      </mc:AlternateContent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mware-host/vmware-host/vmware-host/vmware-host/IMS%20INT'L/OUTILS%20OPERATIONS/RAPPORT%20TOTSA/PRODUIT%20DECHARG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vmware-host/vmware-host/vmware-host/vmware-host/IMS%20INT'L/OUTILS%20OPERATIONS/RAPPORT%20TOTSA/file:/A:/users/domi/HUGUES/ITS/CHGT_OI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CARGO TRANSFERT"/>
      <sheetName val="Pumping performance"/>
      <sheetName val="H2S MEASUREMENTS"/>
      <sheetName val="B_L_obq_p1"/>
      <sheetName val="ANALYSIS REPORT 1"/>
      <sheetName val="Time log"/>
      <sheetName val="Delays"/>
      <sheetName val="Ullage arrivée_p1"/>
      <sheetName val="Bord départ1 recalc._p1"/>
      <sheetName val="COMPARAISOBord départ _ arrivée"/>
      <sheetName val="V.E.F."/>
      <sheetName val="chasse_p1"/>
      <sheetName val="Chasse_p2 "/>
      <sheetName val="samples receipt_p1"/>
      <sheetName val="ROB-wedge_p1"/>
      <sheetName val="Pumping log"/>
      <sheetName val="Graphic"/>
      <sheetName val="Slops report"/>
      <sheetName val="COW report"/>
      <sheetName val="Bunkers"/>
      <sheetName val="seal report"/>
      <sheetName val="hauteurs référence"/>
      <sheetName val="Bacs manu_p1"/>
      <sheetName val="Bacs SPSE_p1"/>
      <sheetName val="Bacs CRAU_p1"/>
      <sheetName val="sampling report ancien"/>
      <sheetName val="Summary_p1"/>
      <sheetName val="comparaisons bord_p1"/>
      <sheetName val="comparaisons terre_p1"/>
      <sheetName val="analytical report_p1"/>
      <sheetName val="analytical report_p1 (2)"/>
      <sheetName val="analytical WAX WAT WDT"/>
      <sheetName val="protest-vessel"/>
      <sheetName val="NOAD-vessel"/>
      <sheetName val="protest-shore"/>
      <sheetName val="NOAD-shore"/>
      <sheetName val="page 1_p1"/>
      <sheetName val="Feuille CRAU"/>
      <sheetName val="Fax Debut"/>
      <sheetName val="Fax Fin"/>
      <sheetName val="Fax Outturn"/>
      <sheetName val="PREPARARTION MISSION"/>
      <sheetName val="2 minutes Att"/>
      <sheetName val="Fiche Synthese Chantier"/>
      <sheetName val="Fax global"/>
      <sheetName val="EXT174"/>
      <sheetName val="TOTAL Time"/>
      <sheetName val="TOTAL Quantity"/>
      <sheetName val="BP 1"/>
      <sheetName val="BP 2"/>
      <sheetName val="BP 3"/>
      <sheetName val="BP FORMAT"/>
      <sheetName val="STASCo Voy Summary - Blank"/>
      <sheetName val="Delays analysis"/>
      <sheetName val="Compteurs_p1"/>
      <sheetName val="Correction ligne"/>
      <sheetName val="Temperature terre"/>
      <sheetName val="Module1"/>
      <sheetName val="Feuil1"/>
      <sheetName val="Disch. Plan"/>
      <sheetName val="ANALYSIS REPORT 1-MB"/>
      <sheetName val="ANALYSIS REPORT 2-SPSE 1000m3"/>
    </sheetNames>
    <sheetDataSet>
      <sheetData sheetId="0">
        <row r="2">
          <cell r="C2" t="str">
            <v>Déchargement</v>
          </cell>
        </row>
        <row r="4">
          <cell r="C4" t="str">
            <v/>
          </cell>
        </row>
        <row r="5">
          <cell r="C5" t="str">
            <v/>
          </cell>
        </row>
        <row r="9">
          <cell r="C9">
            <v>2</v>
          </cell>
        </row>
        <row r="12">
          <cell r="C12">
            <v>0</v>
          </cell>
        </row>
        <row r="15">
          <cell r="C15" t="str">
            <v/>
          </cell>
        </row>
        <row r="16">
          <cell r="C16" t="str">
            <v>TOTSA</v>
          </cell>
        </row>
        <row r="17">
          <cell r="C17" t="str">
            <v>GV</v>
          </cell>
        </row>
        <row r="26">
          <cell r="C26" t="str">
            <v/>
          </cell>
        </row>
        <row r="27">
          <cell r="C27" t="str">
            <v/>
          </cell>
        </row>
        <row r="28">
          <cell r="C28" t="str">
            <v/>
          </cell>
        </row>
        <row r="30">
          <cell r="C30" t="str">
            <v/>
          </cell>
        </row>
        <row r="31">
          <cell r="C31" t="str">
            <v/>
          </cell>
        </row>
        <row r="32">
          <cell r="C32" t="str">
            <v/>
          </cell>
        </row>
        <row r="34">
          <cell r="C34" t="str">
            <v/>
          </cell>
        </row>
        <row r="35">
          <cell r="C35" t="str">
            <v/>
          </cell>
        </row>
        <row r="36">
          <cell r="C36" t="str">
            <v/>
          </cell>
        </row>
        <row r="38">
          <cell r="C38" t="str">
            <v/>
          </cell>
        </row>
        <row r="39">
          <cell r="C39" t="str">
            <v>TOTSA</v>
          </cell>
        </row>
        <row r="40">
          <cell r="C40" t="str">
            <v>GV</v>
          </cell>
        </row>
        <row r="166">
          <cell r="B166" t="str">
            <v>Brut, volumes en Cbm, températures en °C</v>
          </cell>
        </row>
        <row r="167">
          <cell r="B167" t="str">
            <v>Produits, volumes en Cbm, températures en °C</v>
          </cell>
        </row>
        <row r="168">
          <cell r="B168" t="str">
            <v>Brut, volumes en Barrels, températures en °F</v>
          </cell>
        </row>
        <row r="169">
          <cell r="B169" t="str">
            <v>Produits, volumes en Barrels, températures en °F</v>
          </cell>
        </row>
      </sheetData>
      <sheetData sheetId="1"/>
      <sheetData sheetId="2"/>
      <sheetData sheetId="3"/>
      <sheetData sheetId="4">
        <row r="14">
          <cell r="D14">
            <v>0</v>
          </cell>
        </row>
        <row r="15">
          <cell r="D15">
            <v>0</v>
          </cell>
        </row>
      </sheetData>
      <sheetData sheetId="5"/>
      <sheetData sheetId="6">
        <row r="27">
          <cell r="P27" t="str">
            <v/>
          </cell>
        </row>
        <row r="28">
          <cell r="P28" t="str">
            <v/>
          </cell>
        </row>
      </sheetData>
      <sheetData sheetId="7"/>
      <sheetData sheetId="8">
        <row r="1">
          <cell r="D1" t="str">
            <v>54 B</v>
          </cell>
        </row>
        <row r="3">
          <cell r="D3" t="str">
            <v/>
          </cell>
        </row>
        <row r="4">
          <cell r="D4" t="str">
            <v/>
          </cell>
        </row>
        <row r="12">
          <cell r="U12" t="str">
            <v>Cbm</v>
          </cell>
          <cell r="V12" t="str">
            <v>° C</v>
          </cell>
        </row>
        <row r="13">
          <cell r="W13" t="str">
            <v/>
          </cell>
        </row>
        <row r="14">
          <cell r="W14" t="str">
            <v/>
          </cell>
        </row>
        <row r="15">
          <cell r="W15">
            <v>3</v>
          </cell>
        </row>
        <row r="45">
          <cell r="M45" t="str">
            <v/>
          </cell>
          <cell r="O45" t="str">
            <v/>
          </cell>
        </row>
        <row r="46">
          <cell r="M46" t="str">
            <v/>
          </cell>
          <cell r="O46" t="str">
            <v/>
          </cell>
        </row>
        <row r="47">
          <cell r="M47" t="str">
            <v/>
          </cell>
          <cell r="O47" t="str">
            <v/>
          </cell>
        </row>
        <row r="49">
          <cell r="O49" t="str">
            <v/>
          </cell>
        </row>
      </sheetData>
      <sheetData sheetId="9">
        <row r="1">
          <cell r="D1" t="str">
            <v>54 B</v>
          </cell>
        </row>
        <row r="3">
          <cell r="D3">
            <v>0</v>
          </cell>
        </row>
        <row r="4">
          <cell r="D4" t="e">
            <v>#NAME?</v>
          </cell>
        </row>
        <row r="12">
          <cell r="X12" t="str">
            <v>Cbm</v>
          </cell>
          <cell r="Y12" t="str">
            <v>° C</v>
          </cell>
        </row>
        <row r="13">
          <cell r="W13" t="e">
            <v>#NAME?</v>
          </cell>
        </row>
        <row r="14">
          <cell r="W14" t="e">
            <v>#NAME?</v>
          </cell>
        </row>
        <row r="15">
          <cell r="W15">
            <v>3</v>
          </cell>
        </row>
        <row r="45">
          <cell r="M45" t="e">
            <v>#NAME?</v>
          </cell>
          <cell r="O45" t="str">
            <v/>
          </cell>
        </row>
        <row r="46">
          <cell r="M46" t="e">
            <v>#NAME?</v>
          </cell>
          <cell r="O46" t="str">
            <v/>
          </cell>
        </row>
        <row r="47">
          <cell r="M47" t="e">
            <v>#NAME?</v>
          </cell>
          <cell r="O47" t="str">
            <v/>
          </cell>
        </row>
        <row r="49">
          <cell r="O49" t="str">
            <v/>
          </cell>
        </row>
      </sheetData>
      <sheetData sheetId="10"/>
      <sheetData sheetId="11">
        <row r="33">
          <cell r="G33" t="str">
            <v/>
          </cell>
          <cell r="I33" t="str">
            <v/>
          </cell>
        </row>
        <row r="35">
          <cell r="L35" t="str">
            <v/>
          </cell>
        </row>
      </sheetData>
      <sheetData sheetId="12"/>
      <sheetData sheetId="13"/>
      <sheetData sheetId="14"/>
      <sheetData sheetId="15">
        <row r="6">
          <cell r="U6" t="str">
            <v/>
          </cell>
        </row>
        <row r="7">
          <cell r="X7" t="str">
            <v/>
          </cell>
        </row>
        <row r="8">
          <cell r="D8" t="str">
            <v>Cbm</v>
          </cell>
          <cell r="E8">
            <v>3</v>
          </cell>
        </row>
        <row r="9">
          <cell r="X9" t="str">
            <v/>
          </cell>
        </row>
        <row r="39">
          <cell r="J39" t="str">
            <v/>
          </cell>
          <cell r="K39" t="str">
            <v/>
          </cell>
          <cell r="O39" t="str">
            <v/>
          </cell>
          <cell r="P39" t="str">
            <v/>
          </cell>
        </row>
        <row r="40">
          <cell r="O40" t="str">
            <v/>
          </cell>
          <cell r="P40" t="str">
            <v/>
          </cell>
        </row>
        <row r="41">
          <cell r="J41" t="str">
            <v/>
          </cell>
          <cell r="K41" t="str">
            <v/>
          </cell>
          <cell r="O41" t="str">
            <v/>
          </cell>
          <cell r="P41" t="str">
            <v/>
          </cell>
        </row>
      </sheetData>
      <sheetData sheetId="16"/>
      <sheetData sheetId="17"/>
      <sheetData sheetId="18">
        <row r="19">
          <cell r="C19" t="str">
            <v>54 A</v>
          </cell>
        </row>
      </sheetData>
      <sheetData sheetId="19"/>
      <sheetData sheetId="20">
        <row r="16">
          <cell r="D16" t="str">
            <v>54 B</v>
          </cell>
        </row>
        <row r="71">
          <cell r="D71" t="str">
            <v>54 B</v>
          </cell>
        </row>
      </sheetData>
      <sheetData sheetId="21"/>
      <sheetData sheetId="22"/>
      <sheetData sheetId="23">
        <row r="2">
          <cell r="B2" t="str">
            <v>Autres feuilles de saisie</v>
          </cell>
        </row>
        <row r="3">
          <cell r="B3" t="str">
            <v>Dessous</v>
          </cell>
        </row>
        <row r="5">
          <cell r="D5" t="str">
            <v/>
          </cell>
        </row>
        <row r="7">
          <cell r="A7" t="str">
            <v>Shore tank n°</v>
          </cell>
        </row>
        <row r="8">
          <cell r="A8" t="str">
            <v>Terminal</v>
          </cell>
        </row>
        <row r="9">
          <cell r="A9" t="str">
            <v>Reference height</v>
          </cell>
        </row>
        <row r="10">
          <cell r="A10" t="str">
            <v>Calibration valid till</v>
          </cell>
        </row>
        <row r="12">
          <cell r="A12" t="str">
            <v>Methode 1: Surcharge; 2: Volume à 15°C avant/après</v>
          </cell>
          <cell r="E12" t="str">
            <v>Surcharge</v>
          </cell>
        </row>
        <row r="13">
          <cell r="A13" t="str">
            <v>Table ASTM</v>
          </cell>
          <cell r="B13" t="str">
            <v>(1:54 A); (2:54 B)</v>
          </cell>
          <cell r="D13">
            <v>2</v>
          </cell>
          <cell r="E13" t="str">
            <v>54 B</v>
          </cell>
          <cell r="F13" t="str">
            <v>Produits, volumes en Cbm, températures en °C</v>
          </cell>
        </row>
        <row r="15">
          <cell r="E15" t="str">
            <v xml:space="preserve">               Opening</v>
          </cell>
          <cell r="G15" t="str">
            <v xml:space="preserve">              Closing</v>
          </cell>
        </row>
        <row r="16">
          <cell r="A16" t="str">
            <v>Day</v>
          </cell>
        </row>
        <row r="17">
          <cell r="A17" t="str">
            <v>Hour</v>
          </cell>
        </row>
        <row r="18">
          <cell r="A18" t="str">
            <v>Automatic</v>
          </cell>
          <cell r="B18" t="str">
            <v>1:Innage;2:Ullage</v>
          </cell>
          <cell r="D18" t="str">
            <v>Innage</v>
          </cell>
        </row>
        <row r="19">
          <cell r="A19" t="str">
            <v>Innage by manual gaging tape</v>
          </cell>
          <cell r="D19" t="str">
            <v>metres</v>
          </cell>
        </row>
        <row r="20">
          <cell r="A20" t="str">
            <v>Automatic temperature</v>
          </cell>
          <cell r="D20" t="str">
            <v>°C</v>
          </cell>
        </row>
        <row r="21">
          <cell r="A21" t="str">
            <v>Manual temperature</v>
          </cell>
          <cell r="D21" t="str">
            <v>°C</v>
          </cell>
        </row>
        <row r="22">
          <cell r="A22" t="str">
            <v>Temperature used for calculations</v>
          </cell>
          <cell r="D22" t="str">
            <v>°C</v>
          </cell>
        </row>
        <row r="23">
          <cell r="A23" t="str">
            <v>Total Observed Volume</v>
          </cell>
          <cell r="D23" t="str">
            <v>Cbm</v>
          </cell>
        </row>
        <row r="24">
          <cell r="A24" t="str">
            <v>Density at 15°C in vac under roof</v>
          </cell>
          <cell r="D24" t="str">
            <v>Kg/l</v>
          </cell>
          <cell r="F24" t="str">
            <v/>
          </cell>
        </row>
        <row r="25">
          <cell r="A25" t="str">
            <v>Temperature under roof</v>
          </cell>
          <cell r="D25" t="str">
            <v>°C</v>
          </cell>
          <cell r="F25" t="str">
            <v/>
          </cell>
        </row>
        <row r="26">
          <cell r="A26" t="str">
            <v>Density at temperature in vac under roof</v>
          </cell>
          <cell r="D26" t="str">
            <v>Kg/l</v>
          </cell>
          <cell r="F26" t="str">
            <v/>
          </cell>
        </row>
        <row r="27">
          <cell r="A27" t="str">
            <v>Roof correction</v>
          </cell>
          <cell r="D27" t="str">
            <v>Cbm</v>
          </cell>
        </row>
        <row r="28">
          <cell r="A28" t="str">
            <v>Others corrections</v>
          </cell>
          <cell r="D28" t="str">
            <v>Cbm</v>
          </cell>
        </row>
        <row r="29">
          <cell r="A29" t="str">
            <v>Corrected Total Observed Volume</v>
          </cell>
          <cell r="D29" t="str">
            <v>Cbm</v>
          </cell>
          <cell r="F29" t="str">
            <v/>
          </cell>
        </row>
        <row r="30">
          <cell r="A30" t="str">
            <v>Free Water</v>
          </cell>
          <cell r="B30" t="str">
            <v>1:Innage;2:Ullage</v>
          </cell>
          <cell r="D30" t="str">
            <v>Innage</v>
          </cell>
        </row>
        <row r="31">
          <cell r="A31" t="str">
            <v>Free Water Volume</v>
          </cell>
          <cell r="D31" t="str">
            <v>Cbm</v>
          </cell>
        </row>
        <row r="32">
          <cell r="A32" t="str">
            <v>Gross Observed Volume</v>
          </cell>
          <cell r="D32" t="str">
            <v>Cbm</v>
          </cell>
          <cell r="F32" t="str">
            <v/>
          </cell>
        </row>
        <row r="33">
          <cell r="A33" t="str">
            <v>Density at 15°C in vac</v>
          </cell>
          <cell r="D33" t="str">
            <v>Kg/l</v>
          </cell>
        </row>
        <row r="34">
          <cell r="A34" t="str">
            <v>Volume correction factor to standard temperature</v>
          </cell>
          <cell r="F34" t="str">
            <v/>
          </cell>
        </row>
        <row r="35">
          <cell r="A35" t="str">
            <v>Gross Standard Volume</v>
          </cell>
          <cell r="D35" t="str">
            <v>Cbm</v>
          </cell>
          <cell r="F35" t="str">
            <v/>
          </cell>
        </row>
        <row r="36">
          <cell r="A36" t="str">
            <v>Volume correction factor to closing temperature</v>
          </cell>
          <cell r="F36" t="str">
            <v/>
          </cell>
        </row>
        <row r="37">
          <cell r="A37" t="str">
            <v>Gross Observed Volume at closing temperature</v>
          </cell>
          <cell r="D37" t="str">
            <v>Cbm</v>
          </cell>
          <cell r="F37" t="str">
            <v/>
          </cell>
        </row>
        <row r="38">
          <cell r="A38" t="str">
            <v>Overloaded Gross Observed Volume at closing temperature</v>
          </cell>
          <cell r="D38" t="str">
            <v>Cbm</v>
          </cell>
          <cell r="G38" t="str">
            <v/>
          </cell>
        </row>
        <row r="39">
          <cell r="A39" t="str">
            <v>Density at 15°C in vac</v>
          </cell>
          <cell r="D39" t="str">
            <v>Kg/l</v>
          </cell>
        </row>
        <row r="40">
          <cell r="A40" t="str">
            <v>Volume correction factor to standard temperature</v>
          </cell>
          <cell r="G40" t="str">
            <v/>
          </cell>
        </row>
        <row r="41">
          <cell r="A41" t="str">
            <v>Received Gross Standard Volume</v>
          </cell>
          <cell r="D41" t="str">
            <v>Cbm</v>
          </cell>
          <cell r="G41" t="str">
            <v/>
          </cell>
        </row>
        <row r="42">
          <cell r="A42" t="str">
            <v>Received Gross Weight</v>
          </cell>
          <cell r="D42" t="str">
            <v>MT air</v>
          </cell>
          <cell r="G42" t="str">
            <v/>
          </cell>
        </row>
        <row r="57">
          <cell r="A57" t="str">
            <v>Shore tank n°</v>
          </cell>
        </row>
        <row r="58">
          <cell r="A58" t="str">
            <v>Terminal</v>
          </cell>
        </row>
        <row r="59">
          <cell r="A59" t="str">
            <v>Reference height</v>
          </cell>
        </row>
        <row r="60">
          <cell r="A60" t="str">
            <v>Calibration valid till</v>
          </cell>
        </row>
        <row r="62">
          <cell r="A62" t="str">
            <v>Methode 1: Surcharge; 2: Volume à 15°C avant/après</v>
          </cell>
          <cell r="E62" t="str">
            <v>Surcharge</v>
          </cell>
        </row>
        <row r="63">
          <cell r="A63" t="str">
            <v>Table ASTM</v>
          </cell>
          <cell r="B63" t="str">
            <v>(1:54 A); (2:54 B)</v>
          </cell>
          <cell r="E63" t="str">
            <v>54 B</v>
          </cell>
          <cell r="F63" t="str">
            <v>Produits, volumes en Cbm, températures en °C</v>
          </cell>
        </row>
        <row r="65">
          <cell r="E65" t="str">
            <v xml:space="preserve">               Opening</v>
          </cell>
          <cell r="G65" t="str">
            <v xml:space="preserve">              Closing</v>
          </cell>
        </row>
        <row r="66">
          <cell r="A66" t="str">
            <v>Day</v>
          </cell>
        </row>
        <row r="67">
          <cell r="A67" t="str">
            <v>Hour</v>
          </cell>
        </row>
        <row r="68">
          <cell r="A68" t="str">
            <v>Automatic</v>
          </cell>
          <cell r="B68" t="str">
            <v>1:Innage;2:Ullage</v>
          </cell>
          <cell r="D68" t="str">
            <v>Innage</v>
          </cell>
        </row>
        <row r="69">
          <cell r="A69" t="str">
            <v>Innage by manual gaging tape</v>
          </cell>
          <cell r="D69" t="str">
            <v>metres</v>
          </cell>
        </row>
        <row r="70">
          <cell r="A70" t="str">
            <v>Automatic temperature</v>
          </cell>
          <cell r="D70" t="str">
            <v>°C</v>
          </cell>
        </row>
        <row r="71">
          <cell r="A71" t="str">
            <v>Manual temperature</v>
          </cell>
          <cell r="D71" t="str">
            <v>°C</v>
          </cell>
        </row>
        <row r="72">
          <cell r="A72" t="str">
            <v>Temperature used for calculations</v>
          </cell>
          <cell r="D72" t="str">
            <v>°C</v>
          </cell>
        </row>
        <row r="73">
          <cell r="A73" t="str">
            <v>Total Observed Volume</v>
          </cell>
          <cell r="D73" t="str">
            <v>Cbm</v>
          </cell>
        </row>
        <row r="74">
          <cell r="A74" t="str">
            <v>Density at 15°C in vac under roof</v>
          </cell>
          <cell r="D74" t="str">
            <v>Kg/l</v>
          </cell>
          <cell r="F74" t="str">
            <v/>
          </cell>
        </row>
        <row r="75">
          <cell r="A75" t="str">
            <v>Temperature under roof</v>
          </cell>
          <cell r="D75" t="str">
            <v>°C</v>
          </cell>
          <cell r="F75" t="str">
            <v/>
          </cell>
        </row>
        <row r="76">
          <cell r="A76" t="str">
            <v>Density at temperature in vac under roof</v>
          </cell>
          <cell r="D76" t="str">
            <v>Kg/l</v>
          </cell>
          <cell r="F76" t="str">
            <v/>
          </cell>
        </row>
        <row r="77">
          <cell r="A77" t="str">
            <v>Roof correction</v>
          </cell>
          <cell r="D77" t="str">
            <v>Cbm</v>
          </cell>
        </row>
        <row r="78">
          <cell r="A78" t="str">
            <v>Others corrections</v>
          </cell>
          <cell r="D78" t="str">
            <v>Cbm</v>
          </cell>
        </row>
        <row r="79">
          <cell r="A79" t="str">
            <v>Corrected Total Observed Volume</v>
          </cell>
          <cell r="D79" t="str">
            <v>Cbm</v>
          </cell>
          <cell r="F79" t="str">
            <v/>
          </cell>
        </row>
        <row r="80">
          <cell r="A80" t="str">
            <v>Free Water</v>
          </cell>
          <cell r="B80" t="str">
            <v>1:Innage;2:Ullage</v>
          </cell>
          <cell r="D80" t="str">
            <v>Innage</v>
          </cell>
        </row>
        <row r="81">
          <cell r="A81" t="str">
            <v>Free Water Volume</v>
          </cell>
          <cell r="D81" t="str">
            <v>Cbm</v>
          </cell>
        </row>
        <row r="82">
          <cell r="A82" t="str">
            <v>Gross Observed Volume</v>
          </cell>
          <cell r="D82" t="str">
            <v>Cbm</v>
          </cell>
          <cell r="F82" t="str">
            <v/>
          </cell>
        </row>
        <row r="83">
          <cell r="A83" t="str">
            <v>Density at 15°C in vac</v>
          </cell>
          <cell r="D83" t="str">
            <v>Kg/l</v>
          </cell>
        </row>
        <row r="84">
          <cell r="A84" t="str">
            <v>Volume correction factor to standard temperature</v>
          </cell>
          <cell r="F84" t="str">
            <v/>
          </cell>
        </row>
        <row r="85">
          <cell r="A85" t="str">
            <v>Gross Standard Volume</v>
          </cell>
          <cell r="D85" t="str">
            <v>Cbm</v>
          </cell>
          <cell r="F85" t="str">
            <v/>
          </cell>
        </row>
        <row r="86">
          <cell r="A86" t="str">
            <v>Volume correction factor to closing temperature</v>
          </cell>
          <cell r="F86" t="str">
            <v/>
          </cell>
        </row>
        <row r="87">
          <cell r="A87" t="str">
            <v>Gross Observed Volume at closing temperature</v>
          </cell>
          <cell r="D87" t="str">
            <v>Cbm</v>
          </cell>
          <cell r="F87" t="str">
            <v/>
          </cell>
        </row>
        <row r="88">
          <cell r="A88" t="str">
            <v>Overloaded Gross Observed Volume at closing temperature</v>
          </cell>
          <cell r="G88" t="str">
            <v/>
          </cell>
        </row>
        <row r="89">
          <cell r="A89" t="str">
            <v>Density at 15°C in vac</v>
          </cell>
          <cell r="D89" t="str">
            <v>Kg/l</v>
          </cell>
        </row>
        <row r="90">
          <cell r="A90" t="str">
            <v>Volume correction factor to standard temperature</v>
          </cell>
          <cell r="G90" t="str">
            <v/>
          </cell>
        </row>
        <row r="91">
          <cell r="A91" t="str">
            <v>Received Gross Standard Volume</v>
          </cell>
          <cell r="D91" t="str">
            <v>Cbm</v>
          </cell>
          <cell r="G91" t="str">
            <v/>
          </cell>
        </row>
        <row r="92">
          <cell r="A92" t="str">
            <v>Received Gross Weight</v>
          </cell>
          <cell r="D92" t="str">
            <v>MT air</v>
          </cell>
          <cell r="G92" t="str">
            <v/>
          </cell>
        </row>
        <row r="107">
          <cell r="A107" t="str">
            <v>Shore tank n°</v>
          </cell>
        </row>
        <row r="108">
          <cell r="A108" t="str">
            <v>Terminal</v>
          </cell>
        </row>
        <row r="109">
          <cell r="A109" t="str">
            <v>Reference height</v>
          </cell>
        </row>
        <row r="110">
          <cell r="A110" t="str">
            <v>Calibration valid till</v>
          </cell>
        </row>
        <row r="112">
          <cell r="A112" t="str">
            <v>Methode 1: Surcharge; 2: Volume à 15°C avant/après</v>
          </cell>
          <cell r="E112" t="str">
            <v>Surcharge</v>
          </cell>
        </row>
        <row r="113">
          <cell r="A113" t="str">
            <v>Table ASTM</v>
          </cell>
          <cell r="B113" t="str">
            <v>(1:54 A); (2:54 B)</v>
          </cell>
          <cell r="E113" t="str">
            <v>54 B</v>
          </cell>
          <cell r="F113" t="str">
            <v>Produits, volumes en Cbm, températures en °C</v>
          </cell>
        </row>
        <row r="115">
          <cell r="E115" t="str">
            <v xml:space="preserve">               Opening</v>
          </cell>
          <cell r="G115" t="str">
            <v xml:space="preserve">              Closing</v>
          </cell>
        </row>
        <row r="116">
          <cell r="A116" t="str">
            <v>Day</v>
          </cell>
        </row>
        <row r="117">
          <cell r="A117" t="str">
            <v>Hour</v>
          </cell>
        </row>
        <row r="118">
          <cell r="A118" t="str">
            <v>Automatic</v>
          </cell>
          <cell r="B118" t="str">
            <v>1:Innage;2:Ullage</v>
          </cell>
          <cell r="D118" t="str">
            <v>Innage</v>
          </cell>
        </row>
        <row r="119">
          <cell r="A119" t="str">
            <v>Innage by manual gaging tape</v>
          </cell>
          <cell r="D119" t="str">
            <v>metres</v>
          </cell>
        </row>
        <row r="120">
          <cell r="A120" t="str">
            <v>Automatic temperature</v>
          </cell>
          <cell r="D120" t="str">
            <v>°C</v>
          </cell>
        </row>
        <row r="121">
          <cell r="A121" t="str">
            <v>Manual temperature</v>
          </cell>
          <cell r="D121" t="str">
            <v>°C</v>
          </cell>
        </row>
        <row r="122">
          <cell r="A122" t="str">
            <v>Temperature used for calculations</v>
          </cell>
          <cell r="D122" t="str">
            <v>°C</v>
          </cell>
        </row>
        <row r="123">
          <cell r="A123" t="str">
            <v>Total Observed Volume</v>
          </cell>
          <cell r="D123" t="str">
            <v>Cbm</v>
          </cell>
        </row>
        <row r="124">
          <cell r="A124" t="str">
            <v>Density at 15°C in vac under roof</v>
          </cell>
          <cell r="D124" t="str">
            <v>Kg/l</v>
          </cell>
          <cell r="F124" t="str">
            <v/>
          </cell>
        </row>
        <row r="125">
          <cell r="A125" t="str">
            <v>Temperature under roof</v>
          </cell>
          <cell r="D125" t="str">
            <v>°C</v>
          </cell>
          <cell r="F125" t="str">
            <v/>
          </cell>
        </row>
        <row r="126">
          <cell r="A126" t="str">
            <v>Density at temperature in vac under roof</v>
          </cell>
          <cell r="D126" t="str">
            <v>Kg/l</v>
          </cell>
          <cell r="F126" t="str">
            <v/>
          </cell>
        </row>
        <row r="127">
          <cell r="A127" t="str">
            <v>Roof correction</v>
          </cell>
          <cell r="D127" t="str">
            <v>Cbm</v>
          </cell>
        </row>
        <row r="128">
          <cell r="A128" t="str">
            <v>Others corrections</v>
          </cell>
          <cell r="D128" t="str">
            <v>Cbm</v>
          </cell>
        </row>
        <row r="129">
          <cell r="A129" t="str">
            <v>Corrected Total Observed Volume</v>
          </cell>
          <cell r="D129" t="str">
            <v>Cbm</v>
          </cell>
          <cell r="F129" t="str">
            <v/>
          </cell>
        </row>
        <row r="130">
          <cell r="A130" t="str">
            <v>Free Water</v>
          </cell>
          <cell r="B130" t="str">
            <v>1:Innage;2:Ullage</v>
          </cell>
          <cell r="D130" t="str">
            <v>Innage</v>
          </cell>
        </row>
        <row r="131">
          <cell r="A131" t="str">
            <v>Free Water Volume</v>
          </cell>
          <cell r="D131" t="str">
            <v>Cbm</v>
          </cell>
        </row>
        <row r="132">
          <cell r="A132" t="str">
            <v>Gross Observed Volume</v>
          </cell>
          <cell r="D132" t="str">
            <v>Cbm</v>
          </cell>
          <cell r="F132" t="str">
            <v/>
          </cell>
        </row>
        <row r="133">
          <cell r="A133" t="str">
            <v>Density at 15°C in vac</v>
          </cell>
          <cell r="D133" t="str">
            <v>Kg/l</v>
          </cell>
        </row>
        <row r="134">
          <cell r="A134" t="str">
            <v>Volume correction factor to standard temperature</v>
          </cell>
          <cell r="F134" t="str">
            <v/>
          </cell>
        </row>
        <row r="135">
          <cell r="A135" t="str">
            <v>Gross Standard Volume</v>
          </cell>
          <cell r="D135" t="str">
            <v>Cbm</v>
          </cell>
          <cell r="F135" t="str">
            <v/>
          </cell>
        </row>
        <row r="136">
          <cell r="A136" t="str">
            <v>Volume correction factor to closing temperature</v>
          </cell>
          <cell r="F136" t="str">
            <v/>
          </cell>
        </row>
        <row r="137">
          <cell r="A137" t="str">
            <v>Gross Observed Volume at closing temperature</v>
          </cell>
          <cell r="D137" t="str">
            <v>Cbm</v>
          </cell>
          <cell r="F137" t="str">
            <v/>
          </cell>
        </row>
        <row r="138">
          <cell r="A138" t="str">
            <v>Overloaded Gross Observed Volume at closing temperature</v>
          </cell>
          <cell r="G138" t="str">
            <v/>
          </cell>
        </row>
        <row r="139">
          <cell r="A139" t="str">
            <v>Density at 15°C in vac</v>
          </cell>
          <cell r="D139" t="str">
            <v>Kg/l</v>
          </cell>
        </row>
        <row r="140">
          <cell r="A140" t="str">
            <v>Volume correction factor to standard temperature</v>
          </cell>
          <cell r="G140" t="str">
            <v/>
          </cell>
        </row>
        <row r="141">
          <cell r="A141" t="str">
            <v>Received Gross Standard Volume</v>
          </cell>
          <cell r="D141" t="str">
            <v>Cbm</v>
          </cell>
          <cell r="G141" t="str">
            <v/>
          </cell>
        </row>
        <row r="142">
          <cell r="A142" t="str">
            <v>Received Gross Weight</v>
          </cell>
          <cell r="D142" t="str">
            <v>MT air</v>
          </cell>
          <cell r="G142" t="str">
            <v/>
          </cell>
        </row>
        <row r="157">
          <cell r="A157" t="str">
            <v>Shore tank n°</v>
          </cell>
        </row>
        <row r="158">
          <cell r="A158" t="str">
            <v>Terminal</v>
          </cell>
        </row>
        <row r="159">
          <cell r="A159" t="str">
            <v>Reference height</v>
          </cell>
        </row>
        <row r="160">
          <cell r="A160" t="str">
            <v>Calibration valid till</v>
          </cell>
        </row>
        <row r="162">
          <cell r="A162" t="str">
            <v>Methode 1: Surcharge; 2: Volume à 15°C avant/après</v>
          </cell>
          <cell r="E162" t="str">
            <v>Surcharge</v>
          </cell>
        </row>
        <row r="163">
          <cell r="A163" t="str">
            <v>Table ASTM</v>
          </cell>
          <cell r="B163" t="str">
            <v>(1:54 A); (2:54 B)</v>
          </cell>
          <cell r="E163" t="str">
            <v>54 B</v>
          </cell>
          <cell r="F163" t="str">
            <v>Produits, volumes en Cbm, températures en °C</v>
          </cell>
        </row>
        <row r="165">
          <cell r="E165" t="str">
            <v xml:space="preserve">               Opening</v>
          </cell>
          <cell r="G165" t="str">
            <v xml:space="preserve">              Closing</v>
          </cell>
        </row>
        <row r="166">
          <cell r="A166" t="str">
            <v>Day</v>
          </cell>
        </row>
        <row r="167">
          <cell r="A167" t="str">
            <v>Hour</v>
          </cell>
        </row>
        <row r="168">
          <cell r="A168" t="str">
            <v>Automatic</v>
          </cell>
          <cell r="B168" t="str">
            <v>1:Innage;2:Ullage</v>
          </cell>
          <cell r="D168" t="str">
            <v>Innage</v>
          </cell>
        </row>
        <row r="169">
          <cell r="A169" t="str">
            <v>Innage by manual gaging tape</v>
          </cell>
          <cell r="D169" t="str">
            <v>metres</v>
          </cell>
        </row>
        <row r="170">
          <cell r="A170" t="str">
            <v>Automatic temperature</v>
          </cell>
          <cell r="D170" t="str">
            <v>°C</v>
          </cell>
        </row>
        <row r="171">
          <cell r="A171" t="str">
            <v>Manual temperature</v>
          </cell>
          <cell r="D171" t="str">
            <v>°C</v>
          </cell>
        </row>
        <row r="172">
          <cell r="A172" t="str">
            <v>Temperature used for calculations</v>
          </cell>
          <cell r="D172" t="str">
            <v>°C</v>
          </cell>
        </row>
        <row r="173">
          <cell r="A173" t="str">
            <v>Total Observed Volume</v>
          </cell>
          <cell r="D173" t="str">
            <v>Cbm</v>
          </cell>
        </row>
        <row r="174">
          <cell r="A174" t="str">
            <v>Density at 15°C in vac under roof</v>
          </cell>
          <cell r="D174" t="str">
            <v>Kg/l</v>
          </cell>
          <cell r="F174" t="str">
            <v/>
          </cell>
        </row>
        <row r="175">
          <cell r="A175" t="str">
            <v>Temperature under roof</v>
          </cell>
          <cell r="D175" t="str">
            <v>°C</v>
          </cell>
          <cell r="F175" t="str">
            <v/>
          </cell>
        </row>
        <row r="176">
          <cell r="A176" t="str">
            <v>Density at temperature in vac under roof</v>
          </cell>
          <cell r="D176" t="str">
            <v>Kg/l</v>
          </cell>
          <cell r="F176" t="str">
            <v/>
          </cell>
        </row>
        <row r="177">
          <cell r="A177" t="str">
            <v>Roof correction</v>
          </cell>
          <cell r="D177" t="str">
            <v>Cbm</v>
          </cell>
        </row>
        <row r="178">
          <cell r="A178" t="str">
            <v>Others corrections</v>
          </cell>
          <cell r="D178" t="str">
            <v>Cbm</v>
          </cell>
        </row>
        <row r="179">
          <cell r="A179" t="str">
            <v>Corrected Total Observed Volume</v>
          </cell>
          <cell r="D179" t="str">
            <v>Cbm</v>
          </cell>
          <cell r="F179" t="str">
            <v/>
          </cell>
        </row>
        <row r="180">
          <cell r="A180" t="str">
            <v>Free Water</v>
          </cell>
          <cell r="B180" t="str">
            <v>1:Innage;2:Ullage</v>
          </cell>
          <cell r="D180" t="str">
            <v>Innage</v>
          </cell>
        </row>
        <row r="181">
          <cell r="A181" t="str">
            <v>Free Water Volume</v>
          </cell>
          <cell r="D181" t="str">
            <v>Cbm</v>
          </cell>
        </row>
        <row r="182">
          <cell r="A182" t="str">
            <v>Gross Observed Volume</v>
          </cell>
          <cell r="D182" t="str">
            <v>Cbm</v>
          </cell>
          <cell r="F182" t="str">
            <v/>
          </cell>
        </row>
        <row r="183">
          <cell r="A183" t="str">
            <v>Density at 15°C in vac</v>
          </cell>
          <cell r="D183" t="str">
            <v>Kg/l</v>
          </cell>
        </row>
        <row r="184">
          <cell r="A184" t="str">
            <v>Volume correction factor to standard temperature</v>
          </cell>
          <cell r="F184" t="str">
            <v/>
          </cell>
        </row>
        <row r="185">
          <cell r="A185" t="str">
            <v>Gross Standard Volume</v>
          </cell>
          <cell r="D185" t="str">
            <v>Cbm</v>
          </cell>
          <cell r="F185" t="str">
            <v/>
          </cell>
        </row>
        <row r="186">
          <cell r="A186" t="str">
            <v>Volume correction factor to closing temperature</v>
          </cell>
          <cell r="F186" t="str">
            <v/>
          </cell>
        </row>
        <row r="187">
          <cell r="A187" t="str">
            <v>Gross Observed Volume at closing temperature</v>
          </cell>
          <cell r="D187" t="str">
            <v>Cbm</v>
          </cell>
          <cell r="F187" t="str">
            <v/>
          </cell>
        </row>
        <row r="188">
          <cell r="A188" t="str">
            <v>Overloaded Gross Observed Volume at closing temperature</v>
          </cell>
          <cell r="G188" t="str">
            <v/>
          </cell>
        </row>
        <row r="189">
          <cell r="A189" t="str">
            <v>Density at 15°C in vac</v>
          </cell>
          <cell r="D189" t="str">
            <v>Kg/l</v>
          </cell>
        </row>
        <row r="190">
          <cell r="A190" t="str">
            <v>Volume correction factor to standard temperature</v>
          </cell>
          <cell r="G190" t="str">
            <v/>
          </cell>
        </row>
        <row r="191">
          <cell r="A191" t="str">
            <v>Received Gross Standard Volume</v>
          </cell>
          <cell r="D191" t="str">
            <v>Cbm</v>
          </cell>
          <cell r="G191" t="str">
            <v/>
          </cell>
        </row>
        <row r="192">
          <cell r="A192" t="str">
            <v>Received Gross Weight</v>
          </cell>
          <cell r="D192" t="str">
            <v>MT air</v>
          </cell>
          <cell r="G192" t="str">
            <v/>
          </cell>
        </row>
        <row r="207">
          <cell r="A207" t="str">
            <v>Shore tank n°</v>
          </cell>
        </row>
        <row r="208">
          <cell r="A208" t="str">
            <v>Terminal</v>
          </cell>
        </row>
        <row r="209">
          <cell r="A209" t="str">
            <v>Reference height</v>
          </cell>
        </row>
        <row r="210">
          <cell r="A210" t="str">
            <v>Calibration valid till</v>
          </cell>
        </row>
        <row r="212">
          <cell r="A212" t="str">
            <v>Methode 1: Surcharge; 2: Volume à 15°C avant/après</v>
          </cell>
          <cell r="E212" t="str">
            <v>Surcharge</v>
          </cell>
        </row>
        <row r="213">
          <cell r="A213" t="str">
            <v>Table ASTM</v>
          </cell>
          <cell r="B213" t="str">
            <v>(1:54 A); (2:54 B)</v>
          </cell>
          <cell r="E213" t="str">
            <v>54 B</v>
          </cell>
          <cell r="F213" t="str">
            <v>Produits, volumes en Cbm, températures en °C</v>
          </cell>
        </row>
        <row r="215">
          <cell r="E215" t="str">
            <v xml:space="preserve">               Opening</v>
          </cell>
          <cell r="G215" t="str">
            <v xml:space="preserve">              Closing</v>
          </cell>
        </row>
        <row r="216">
          <cell r="A216" t="str">
            <v>Day</v>
          </cell>
        </row>
        <row r="217">
          <cell r="A217" t="str">
            <v>Hour</v>
          </cell>
        </row>
        <row r="218">
          <cell r="A218" t="str">
            <v>Automatic</v>
          </cell>
          <cell r="B218" t="str">
            <v>1:Innage;2:Ullage</v>
          </cell>
          <cell r="D218" t="str">
            <v>Innage</v>
          </cell>
        </row>
        <row r="219">
          <cell r="A219" t="str">
            <v>Innage by manual gaging tape</v>
          </cell>
          <cell r="D219" t="str">
            <v>metres</v>
          </cell>
        </row>
        <row r="220">
          <cell r="A220" t="str">
            <v>Automatic temperature</v>
          </cell>
          <cell r="D220" t="str">
            <v>°C</v>
          </cell>
        </row>
        <row r="221">
          <cell r="A221" t="str">
            <v>Manual temperature</v>
          </cell>
          <cell r="D221" t="str">
            <v>°C</v>
          </cell>
        </row>
        <row r="222">
          <cell r="A222" t="str">
            <v>Temperature used for calculations</v>
          </cell>
          <cell r="D222" t="str">
            <v>°C</v>
          </cell>
        </row>
        <row r="223">
          <cell r="A223" t="str">
            <v>Total Observed Volume</v>
          </cell>
          <cell r="D223" t="str">
            <v>Cbm</v>
          </cell>
        </row>
        <row r="224">
          <cell r="A224" t="str">
            <v>Density at 15°C in vac under roof</v>
          </cell>
          <cell r="D224" t="str">
            <v>Kg/l</v>
          </cell>
          <cell r="F224" t="str">
            <v/>
          </cell>
        </row>
        <row r="225">
          <cell r="A225" t="str">
            <v>Temperature under roof</v>
          </cell>
          <cell r="D225" t="str">
            <v>°C</v>
          </cell>
          <cell r="F225" t="str">
            <v/>
          </cell>
        </row>
        <row r="226">
          <cell r="A226" t="str">
            <v>Density at temperature in vac under roof</v>
          </cell>
          <cell r="D226" t="str">
            <v>Kg/l</v>
          </cell>
          <cell r="F226" t="str">
            <v/>
          </cell>
        </row>
        <row r="227">
          <cell r="A227" t="str">
            <v>Roof correction</v>
          </cell>
          <cell r="D227" t="str">
            <v>Cbm</v>
          </cell>
        </row>
        <row r="228">
          <cell r="A228" t="str">
            <v>Others corrections</v>
          </cell>
          <cell r="D228" t="str">
            <v>Cbm</v>
          </cell>
        </row>
        <row r="229">
          <cell r="A229" t="str">
            <v>Corrected Total Observed Volume</v>
          </cell>
          <cell r="D229" t="str">
            <v>Cbm</v>
          </cell>
          <cell r="F229" t="str">
            <v/>
          </cell>
        </row>
        <row r="230">
          <cell r="A230" t="str">
            <v>Free Water</v>
          </cell>
          <cell r="B230" t="str">
            <v>1:Innage;2:Ullage</v>
          </cell>
          <cell r="D230" t="str">
            <v>Innage</v>
          </cell>
        </row>
        <row r="231">
          <cell r="A231" t="str">
            <v>Free Water Volume</v>
          </cell>
          <cell r="D231" t="str">
            <v>Cbm</v>
          </cell>
        </row>
        <row r="232">
          <cell r="A232" t="str">
            <v>Gross Observed Volume</v>
          </cell>
          <cell r="D232" t="str">
            <v>Cbm</v>
          </cell>
          <cell r="F232" t="str">
            <v/>
          </cell>
        </row>
        <row r="233">
          <cell r="A233" t="str">
            <v>Density at 15°C in vac</v>
          </cell>
          <cell r="D233" t="str">
            <v>Kg/l</v>
          </cell>
        </row>
        <row r="234">
          <cell r="A234" t="str">
            <v>Volume correction factor to standard temperature</v>
          </cell>
          <cell r="F234" t="str">
            <v/>
          </cell>
        </row>
        <row r="235">
          <cell r="A235" t="str">
            <v>Gross Standard Volume</v>
          </cell>
          <cell r="D235" t="str">
            <v>Cbm</v>
          </cell>
          <cell r="F235" t="str">
            <v/>
          </cell>
        </row>
        <row r="236">
          <cell r="A236" t="str">
            <v>Volume correction factor to closing temperature</v>
          </cell>
          <cell r="F236" t="str">
            <v/>
          </cell>
        </row>
        <row r="237">
          <cell r="A237" t="str">
            <v>Gross Observed Volume at closing temperature</v>
          </cell>
          <cell r="D237" t="str">
            <v>Cbm</v>
          </cell>
          <cell r="F237" t="str">
            <v/>
          </cell>
        </row>
        <row r="238">
          <cell r="A238" t="str">
            <v>Overloaded Gross Observed Volume at closing temperature</v>
          </cell>
          <cell r="G238" t="str">
            <v/>
          </cell>
        </row>
        <row r="239">
          <cell r="A239" t="str">
            <v>Density at 15°C in vac</v>
          </cell>
          <cell r="D239" t="str">
            <v>Kg/l</v>
          </cell>
        </row>
        <row r="240">
          <cell r="A240" t="str">
            <v>Volume correction factor to standard temperature</v>
          </cell>
          <cell r="G240" t="str">
            <v/>
          </cell>
        </row>
        <row r="241">
          <cell r="A241" t="str">
            <v>Received Gross Standard Volume</v>
          </cell>
          <cell r="D241" t="str">
            <v>Cbm</v>
          </cell>
          <cell r="G241" t="str">
            <v/>
          </cell>
        </row>
        <row r="242">
          <cell r="A242" t="str">
            <v>Received Gross Weight</v>
          </cell>
          <cell r="D242" t="str">
            <v>MT air</v>
          </cell>
          <cell r="G242" t="str">
            <v/>
          </cell>
        </row>
        <row r="257">
          <cell r="A257" t="str">
            <v>Shore tank n°</v>
          </cell>
        </row>
        <row r="258">
          <cell r="A258" t="str">
            <v>Terminal</v>
          </cell>
        </row>
        <row r="259">
          <cell r="A259" t="str">
            <v>Reference height</v>
          </cell>
        </row>
        <row r="260">
          <cell r="A260" t="str">
            <v>Calibration valid till</v>
          </cell>
        </row>
        <row r="262">
          <cell r="A262" t="str">
            <v>Methode 1: Surcharge; 2: Volume à 15°C avant/après</v>
          </cell>
          <cell r="E262" t="str">
            <v>Surcharge</v>
          </cell>
        </row>
        <row r="263">
          <cell r="A263" t="str">
            <v>Table ASTM</v>
          </cell>
          <cell r="B263" t="str">
            <v>(1:54 A); (2:54 B)</v>
          </cell>
          <cell r="E263" t="str">
            <v>54 B</v>
          </cell>
          <cell r="F263" t="str">
            <v>Produits, volumes en Cbm, températures en °C</v>
          </cell>
        </row>
        <row r="265">
          <cell r="E265" t="str">
            <v xml:space="preserve">               Opening</v>
          </cell>
          <cell r="G265" t="str">
            <v xml:space="preserve">              Closing</v>
          </cell>
        </row>
        <row r="266">
          <cell r="A266" t="str">
            <v>Day</v>
          </cell>
        </row>
        <row r="267">
          <cell r="A267" t="str">
            <v>Hour</v>
          </cell>
        </row>
        <row r="268">
          <cell r="A268" t="str">
            <v>Automatic</v>
          </cell>
          <cell r="B268" t="str">
            <v>1:Innage;2:Ullage</v>
          </cell>
          <cell r="D268" t="str">
            <v>Innage</v>
          </cell>
        </row>
        <row r="269">
          <cell r="A269" t="str">
            <v>Innage by manual gaging tape</v>
          </cell>
          <cell r="D269" t="str">
            <v>metres</v>
          </cell>
        </row>
        <row r="270">
          <cell r="A270" t="str">
            <v>Automatic temperature</v>
          </cell>
          <cell r="D270" t="str">
            <v>°C</v>
          </cell>
        </row>
        <row r="271">
          <cell r="A271" t="str">
            <v>Manual temperature</v>
          </cell>
          <cell r="D271" t="str">
            <v>°C</v>
          </cell>
        </row>
        <row r="272">
          <cell r="A272" t="str">
            <v>Temperature used for calculations</v>
          </cell>
          <cell r="D272" t="str">
            <v>°C</v>
          </cell>
        </row>
        <row r="273">
          <cell r="A273" t="str">
            <v>Total Observed Volume</v>
          </cell>
          <cell r="D273" t="str">
            <v>Cbm</v>
          </cell>
        </row>
        <row r="274">
          <cell r="A274" t="str">
            <v>Density at 15°C in vac under roof</v>
          </cell>
          <cell r="D274" t="str">
            <v>Kg/l</v>
          </cell>
          <cell r="F274" t="str">
            <v/>
          </cell>
        </row>
        <row r="275">
          <cell r="A275" t="str">
            <v>Temperature under roof</v>
          </cell>
          <cell r="D275" t="str">
            <v>°C</v>
          </cell>
          <cell r="F275" t="str">
            <v/>
          </cell>
        </row>
        <row r="276">
          <cell r="A276" t="str">
            <v>Density at temperature in vac under roof</v>
          </cell>
          <cell r="D276" t="str">
            <v>Kg/l</v>
          </cell>
          <cell r="F276" t="str">
            <v/>
          </cell>
        </row>
        <row r="277">
          <cell r="A277" t="str">
            <v>Roof correction</v>
          </cell>
          <cell r="D277" t="str">
            <v>Cbm</v>
          </cell>
        </row>
        <row r="278">
          <cell r="A278" t="str">
            <v>Others corrections</v>
          </cell>
          <cell r="D278" t="str">
            <v>Cbm</v>
          </cell>
        </row>
        <row r="279">
          <cell r="A279" t="str">
            <v>Corrected Total Observed Volume</v>
          </cell>
          <cell r="D279" t="str">
            <v>Cbm</v>
          </cell>
          <cell r="F279" t="str">
            <v/>
          </cell>
        </row>
        <row r="280">
          <cell r="A280" t="str">
            <v>Free Water</v>
          </cell>
          <cell r="B280" t="str">
            <v>1:Innage;2:Ullage</v>
          </cell>
          <cell r="D280" t="str">
            <v>Innage</v>
          </cell>
        </row>
        <row r="281">
          <cell r="A281" t="str">
            <v>Free Water Volume</v>
          </cell>
          <cell r="D281" t="str">
            <v>Cbm</v>
          </cell>
        </row>
        <row r="282">
          <cell r="A282" t="str">
            <v>Gross Observed Volume</v>
          </cell>
          <cell r="D282" t="str">
            <v>Cbm</v>
          </cell>
          <cell r="F282" t="str">
            <v/>
          </cell>
        </row>
        <row r="283">
          <cell r="A283" t="str">
            <v>Density at 15°C in vac</v>
          </cell>
          <cell r="D283" t="str">
            <v>Kg/l</v>
          </cell>
        </row>
        <row r="284">
          <cell r="A284" t="str">
            <v>Volume correction factor to standard temperature</v>
          </cell>
          <cell r="F284" t="str">
            <v/>
          </cell>
        </row>
        <row r="285">
          <cell r="A285" t="str">
            <v>Gross Standard Volume</v>
          </cell>
          <cell r="D285" t="str">
            <v>Cbm</v>
          </cell>
          <cell r="F285" t="str">
            <v/>
          </cell>
        </row>
        <row r="286">
          <cell r="A286" t="str">
            <v>Volume correction factor to closing temperature</v>
          </cell>
          <cell r="F286" t="str">
            <v/>
          </cell>
        </row>
        <row r="287">
          <cell r="A287" t="str">
            <v>Gross Observed Volume at closing temperature</v>
          </cell>
          <cell r="D287" t="str">
            <v>Cbm</v>
          </cell>
          <cell r="F287" t="str">
            <v/>
          </cell>
        </row>
        <row r="288">
          <cell r="A288" t="str">
            <v>Overloaded Gross Observed Volume at closing temperature</v>
          </cell>
          <cell r="G288" t="str">
            <v/>
          </cell>
        </row>
        <row r="289">
          <cell r="A289" t="str">
            <v>Density at 15°C in vac</v>
          </cell>
          <cell r="D289" t="str">
            <v>Kg/l</v>
          </cell>
        </row>
        <row r="290">
          <cell r="A290" t="str">
            <v>Volume correction factor to standard temperature</v>
          </cell>
          <cell r="G290" t="str">
            <v/>
          </cell>
        </row>
        <row r="291">
          <cell r="A291" t="str">
            <v>Received Gross Standard Volume</v>
          </cell>
          <cell r="D291" t="str">
            <v>Cbm</v>
          </cell>
          <cell r="G291" t="str">
            <v/>
          </cell>
        </row>
        <row r="292">
          <cell r="A292" t="str">
            <v>Received Gross Weight</v>
          </cell>
          <cell r="D292" t="str">
            <v>MT air</v>
          </cell>
          <cell r="G292" t="str">
            <v/>
          </cell>
        </row>
        <row r="307">
          <cell r="A307" t="str">
            <v>Shore tank n°</v>
          </cell>
        </row>
        <row r="308">
          <cell r="A308" t="str">
            <v>Terminal</v>
          </cell>
        </row>
        <row r="309">
          <cell r="A309" t="str">
            <v>Reference height</v>
          </cell>
        </row>
        <row r="310">
          <cell r="A310" t="str">
            <v>Calibration valid till</v>
          </cell>
        </row>
        <row r="312">
          <cell r="A312" t="str">
            <v>Methode 1: Surcharge; 2: Volume à 15°C avant/après</v>
          </cell>
          <cell r="E312" t="str">
            <v>Surcharge</v>
          </cell>
        </row>
        <row r="313">
          <cell r="A313" t="str">
            <v>Table ASTM</v>
          </cell>
          <cell r="B313" t="str">
            <v>(1:54 A); (2:54 B)</v>
          </cell>
          <cell r="E313" t="str">
            <v>54 B</v>
          </cell>
          <cell r="F313" t="str">
            <v>Produits, volumes en Cbm, températures en °C</v>
          </cell>
        </row>
        <row r="315">
          <cell r="E315" t="str">
            <v xml:space="preserve">               Opening</v>
          </cell>
          <cell r="G315" t="str">
            <v xml:space="preserve">              Closing</v>
          </cell>
        </row>
        <row r="316">
          <cell r="A316" t="str">
            <v>Day</v>
          </cell>
        </row>
        <row r="317">
          <cell r="A317" t="str">
            <v>Hour</v>
          </cell>
        </row>
        <row r="318">
          <cell r="A318" t="str">
            <v>Automatic</v>
          </cell>
          <cell r="B318" t="str">
            <v>1:Innage;2:Ullage</v>
          </cell>
          <cell r="D318" t="str">
            <v>Innage</v>
          </cell>
        </row>
        <row r="319">
          <cell r="A319" t="str">
            <v>Innage by manual gaging tape</v>
          </cell>
          <cell r="D319" t="str">
            <v>metres</v>
          </cell>
        </row>
        <row r="320">
          <cell r="A320" t="str">
            <v>Automatic temperature</v>
          </cell>
          <cell r="D320" t="str">
            <v>°C</v>
          </cell>
        </row>
        <row r="321">
          <cell r="A321" t="str">
            <v>Manual temperature</v>
          </cell>
          <cell r="D321" t="str">
            <v>°C</v>
          </cell>
        </row>
        <row r="322">
          <cell r="A322" t="str">
            <v>Temperature used for calculations</v>
          </cell>
          <cell r="D322" t="str">
            <v>°C</v>
          </cell>
        </row>
        <row r="323">
          <cell r="A323" t="str">
            <v>Total Observed Volume</v>
          </cell>
          <cell r="D323" t="str">
            <v>Cbm</v>
          </cell>
        </row>
        <row r="324">
          <cell r="A324" t="str">
            <v>Density at 15°C in vac under roof</v>
          </cell>
          <cell r="D324" t="str">
            <v>Kg/l</v>
          </cell>
          <cell r="F324" t="str">
            <v/>
          </cell>
        </row>
        <row r="325">
          <cell r="A325" t="str">
            <v>Temperature under roof</v>
          </cell>
          <cell r="D325" t="str">
            <v>°C</v>
          </cell>
          <cell r="F325" t="str">
            <v/>
          </cell>
        </row>
        <row r="326">
          <cell r="A326" t="str">
            <v>Density at temperature in vac under roof</v>
          </cell>
          <cell r="D326" t="str">
            <v>Kg/l</v>
          </cell>
          <cell r="F326" t="str">
            <v/>
          </cell>
        </row>
        <row r="327">
          <cell r="A327" t="str">
            <v>Roof correction</v>
          </cell>
          <cell r="D327" t="str">
            <v>Cbm</v>
          </cell>
        </row>
        <row r="328">
          <cell r="A328" t="str">
            <v>Others corrections</v>
          </cell>
          <cell r="D328" t="str">
            <v>Cbm</v>
          </cell>
        </row>
        <row r="329">
          <cell r="A329" t="str">
            <v>Corrected Total Observed Volume</v>
          </cell>
          <cell r="D329" t="str">
            <v>Cbm</v>
          </cell>
          <cell r="F329" t="str">
            <v/>
          </cell>
        </row>
        <row r="330">
          <cell r="A330" t="str">
            <v>Free Water</v>
          </cell>
          <cell r="B330" t="str">
            <v>1:Innage;2:Ullage</v>
          </cell>
          <cell r="D330" t="str">
            <v>Innage</v>
          </cell>
        </row>
        <row r="331">
          <cell r="A331" t="str">
            <v>Free Water Volume</v>
          </cell>
          <cell r="D331" t="str">
            <v>Cbm</v>
          </cell>
        </row>
        <row r="332">
          <cell r="A332" t="str">
            <v>Gross Observed Volume</v>
          </cell>
          <cell r="D332" t="str">
            <v>Cbm</v>
          </cell>
          <cell r="F332" t="str">
            <v/>
          </cell>
        </row>
        <row r="333">
          <cell r="A333" t="str">
            <v>Density at 15°C in vac</v>
          </cell>
          <cell r="D333" t="str">
            <v>Kg/l</v>
          </cell>
        </row>
        <row r="334">
          <cell r="A334" t="str">
            <v>Volume correction factor to standard temperature</v>
          </cell>
          <cell r="F334" t="str">
            <v/>
          </cell>
        </row>
        <row r="335">
          <cell r="A335" t="str">
            <v>Gross Standard Volume</v>
          </cell>
          <cell r="D335" t="str">
            <v>Cbm</v>
          </cell>
          <cell r="F335" t="str">
            <v/>
          </cell>
        </row>
        <row r="336">
          <cell r="A336" t="str">
            <v>Volume correction factor to closing temperature</v>
          </cell>
          <cell r="F336" t="str">
            <v/>
          </cell>
        </row>
        <row r="337">
          <cell r="A337" t="str">
            <v>Gross Observed Volume at closing temperature</v>
          </cell>
          <cell r="D337" t="str">
            <v>Cbm</v>
          </cell>
          <cell r="F337" t="str">
            <v/>
          </cell>
        </row>
        <row r="338">
          <cell r="A338" t="str">
            <v>Overloaded Gross Observed Volume at closing temperature</v>
          </cell>
          <cell r="G338" t="str">
            <v/>
          </cell>
        </row>
        <row r="339">
          <cell r="A339" t="str">
            <v>Density at 15°C in vac</v>
          </cell>
          <cell r="D339" t="str">
            <v>Kg/l</v>
          </cell>
        </row>
        <row r="340">
          <cell r="A340" t="str">
            <v>Volume correction factor to standard temperature</v>
          </cell>
          <cell r="G340" t="str">
            <v/>
          </cell>
        </row>
        <row r="341">
          <cell r="A341" t="str">
            <v>Received Gross Standard Volume</v>
          </cell>
          <cell r="D341" t="str">
            <v>Cbm</v>
          </cell>
          <cell r="G341" t="str">
            <v/>
          </cell>
        </row>
        <row r="342">
          <cell r="A342" t="str">
            <v>Received Gross Weight</v>
          </cell>
          <cell r="D342" t="str">
            <v>MT air</v>
          </cell>
          <cell r="G342" t="str">
            <v/>
          </cell>
        </row>
        <row r="357">
          <cell r="A357" t="str">
            <v>Shore tank n°</v>
          </cell>
        </row>
        <row r="358">
          <cell r="A358" t="str">
            <v>Terminal</v>
          </cell>
        </row>
        <row r="359">
          <cell r="A359" t="str">
            <v>Reference height</v>
          </cell>
        </row>
        <row r="360">
          <cell r="A360" t="str">
            <v>Calibration valid till</v>
          </cell>
        </row>
        <row r="362">
          <cell r="A362" t="str">
            <v>Methode 1: Surcharge; 2: Volume à 15°C avant/après</v>
          </cell>
          <cell r="E362" t="str">
            <v>Surcharge</v>
          </cell>
        </row>
        <row r="363">
          <cell r="A363" t="str">
            <v>Table ASTM</v>
          </cell>
          <cell r="B363" t="str">
            <v>(1:54 A); (2:54 B)</v>
          </cell>
          <cell r="E363" t="str">
            <v>54 B</v>
          </cell>
          <cell r="F363" t="str">
            <v>Produits, volumes en Cbm, températures en °C</v>
          </cell>
        </row>
        <row r="365">
          <cell r="E365" t="str">
            <v xml:space="preserve">               Opening</v>
          </cell>
          <cell r="G365" t="str">
            <v xml:space="preserve">              Closing</v>
          </cell>
        </row>
        <row r="366">
          <cell r="A366" t="str">
            <v>Day</v>
          </cell>
        </row>
        <row r="367">
          <cell r="A367" t="str">
            <v>Hour</v>
          </cell>
        </row>
        <row r="368">
          <cell r="A368" t="str">
            <v>Automatic</v>
          </cell>
          <cell r="B368" t="str">
            <v>1:Innage;2:Ullage</v>
          </cell>
          <cell r="D368" t="str">
            <v>Innage</v>
          </cell>
        </row>
        <row r="369">
          <cell r="A369" t="str">
            <v>Innage by manual gaging tape</v>
          </cell>
          <cell r="D369" t="str">
            <v>metres</v>
          </cell>
        </row>
        <row r="370">
          <cell r="A370" t="str">
            <v>Automatic temperature</v>
          </cell>
          <cell r="D370" t="str">
            <v>°C</v>
          </cell>
        </row>
        <row r="371">
          <cell r="A371" t="str">
            <v>Manual temperature</v>
          </cell>
          <cell r="D371" t="str">
            <v>°C</v>
          </cell>
        </row>
        <row r="372">
          <cell r="A372" t="str">
            <v>Temperature used for calculations</v>
          </cell>
          <cell r="D372" t="str">
            <v>°C</v>
          </cell>
        </row>
        <row r="373">
          <cell r="A373" t="str">
            <v>Total Observed Volume</v>
          </cell>
          <cell r="D373" t="str">
            <v>Cbm</v>
          </cell>
        </row>
        <row r="374">
          <cell r="A374" t="str">
            <v>Density at 15°C in vac under roof</v>
          </cell>
          <cell r="D374" t="str">
            <v>Kg/l</v>
          </cell>
          <cell r="F374" t="str">
            <v/>
          </cell>
        </row>
        <row r="375">
          <cell r="A375" t="str">
            <v>Temperature under roof</v>
          </cell>
          <cell r="D375" t="str">
            <v>°C</v>
          </cell>
          <cell r="F375" t="str">
            <v/>
          </cell>
        </row>
        <row r="376">
          <cell r="A376" t="str">
            <v>Density at temperature in vac under roof</v>
          </cell>
          <cell r="D376" t="str">
            <v>Kg/l</v>
          </cell>
          <cell r="F376" t="str">
            <v/>
          </cell>
        </row>
        <row r="377">
          <cell r="A377" t="str">
            <v>Roof correction</v>
          </cell>
          <cell r="D377" t="str">
            <v>Cbm</v>
          </cell>
        </row>
        <row r="378">
          <cell r="A378" t="str">
            <v>Others corrections</v>
          </cell>
          <cell r="D378" t="str">
            <v>Cbm</v>
          </cell>
        </row>
        <row r="379">
          <cell r="A379" t="str">
            <v>Corrected Total Observed Volume</v>
          </cell>
          <cell r="D379" t="str">
            <v>Cbm</v>
          </cell>
          <cell r="F379" t="str">
            <v/>
          </cell>
        </row>
        <row r="380">
          <cell r="A380" t="str">
            <v>Free Water</v>
          </cell>
          <cell r="B380" t="str">
            <v>1:Innage;2:Ullage</v>
          </cell>
          <cell r="D380" t="str">
            <v>Innage</v>
          </cell>
        </row>
        <row r="381">
          <cell r="A381" t="str">
            <v>Free Water Volume</v>
          </cell>
          <cell r="D381" t="str">
            <v>Cbm</v>
          </cell>
        </row>
        <row r="382">
          <cell r="A382" t="str">
            <v>Gross Observed Volume</v>
          </cell>
          <cell r="D382" t="str">
            <v>Cbm</v>
          </cell>
          <cell r="F382" t="str">
            <v/>
          </cell>
        </row>
        <row r="383">
          <cell r="A383" t="str">
            <v>Density at 15°C in vac</v>
          </cell>
          <cell r="D383" t="str">
            <v>Kg/l</v>
          </cell>
        </row>
        <row r="384">
          <cell r="A384" t="str">
            <v>Volume correction factor to standard temperature</v>
          </cell>
          <cell r="F384" t="str">
            <v/>
          </cell>
        </row>
        <row r="385">
          <cell r="A385" t="str">
            <v>Gross Standard Volume</v>
          </cell>
          <cell r="D385" t="str">
            <v>Cbm</v>
          </cell>
          <cell r="F385" t="str">
            <v/>
          </cell>
        </row>
        <row r="386">
          <cell r="A386" t="str">
            <v>Volume correction factor to closing temperature</v>
          </cell>
          <cell r="F386" t="str">
            <v/>
          </cell>
        </row>
        <row r="387">
          <cell r="A387" t="str">
            <v>Gross Observed Volume at closing temperature</v>
          </cell>
          <cell r="D387" t="str">
            <v>Cbm</v>
          </cell>
          <cell r="F387" t="str">
            <v/>
          </cell>
        </row>
        <row r="388">
          <cell r="A388" t="str">
            <v>Overloaded Gross Observed Volume at closing temperature</v>
          </cell>
          <cell r="G388" t="str">
            <v/>
          </cell>
        </row>
        <row r="389">
          <cell r="A389" t="str">
            <v>Density at 15°C in vac</v>
          </cell>
          <cell r="D389" t="str">
            <v>Kg/l</v>
          </cell>
        </row>
        <row r="390">
          <cell r="A390" t="str">
            <v>Volume correction factor to standard temperature</v>
          </cell>
          <cell r="G390" t="str">
            <v/>
          </cell>
        </row>
        <row r="391">
          <cell r="A391" t="str">
            <v>Received Gross Standard Volume</v>
          </cell>
          <cell r="D391" t="str">
            <v>Cbm</v>
          </cell>
          <cell r="G391" t="str">
            <v/>
          </cell>
        </row>
        <row r="392">
          <cell r="A392" t="str">
            <v>Received Gross Weight</v>
          </cell>
          <cell r="D392" t="str">
            <v>MT air</v>
          </cell>
          <cell r="G392" t="str">
            <v/>
          </cell>
        </row>
      </sheetData>
      <sheetData sheetId="24">
        <row r="160">
          <cell r="B160" t="str">
            <v>bac</v>
          </cell>
          <cell r="C160" t="str">
            <v>terminal</v>
          </cell>
          <cell r="D160" t="str">
            <v>GSV</v>
          </cell>
          <cell r="E160" t="str">
            <v>Metric Tons</v>
          </cell>
        </row>
        <row r="161">
          <cell r="B161">
            <v>0</v>
          </cell>
          <cell r="C161" t="str">
            <v>SPSE</v>
          </cell>
          <cell r="D161">
            <v>0</v>
          </cell>
          <cell r="E161">
            <v>0</v>
          </cell>
        </row>
        <row r="162">
          <cell r="B162">
            <v>0</v>
          </cell>
          <cell r="C162" t="str">
            <v>SPSE</v>
          </cell>
          <cell r="D162">
            <v>0</v>
          </cell>
          <cell r="E162">
            <v>0</v>
          </cell>
        </row>
        <row r="163">
          <cell r="B163">
            <v>0</v>
          </cell>
          <cell r="C163" t="str">
            <v>SPSE</v>
          </cell>
          <cell r="D163">
            <v>0</v>
          </cell>
          <cell r="E163">
            <v>0</v>
          </cell>
        </row>
        <row r="164">
          <cell r="B164">
            <v>0</v>
          </cell>
          <cell r="C164" t="str">
            <v>SPSE</v>
          </cell>
          <cell r="D164">
            <v>0</v>
          </cell>
          <cell r="E164">
            <v>0</v>
          </cell>
        </row>
        <row r="165">
          <cell r="B165">
            <v>0</v>
          </cell>
          <cell r="C165" t="str">
            <v>SPSE</v>
          </cell>
          <cell r="D165">
            <v>0</v>
          </cell>
          <cell r="E165">
            <v>0</v>
          </cell>
        </row>
        <row r="166">
          <cell r="B166">
            <v>0</v>
          </cell>
          <cell r="C166" t="str">
            <v>SPSE</v>
          </cell>
          <cell r="D166">
            <v>0</v>
          </cell>
          <cell r="E166">
            <v>0</v>
          </cell>
        </row>
        <row r="167">
          <cell r="B167">
            <v>0</v>
          </cell>
          <cell r="C167" t="str">
            <v>SPSE</v>
          </cell>
          <cell r="D167">
            <v>0</v>
          </cell>
          <cell r="E167">
            <v>0</v>
          </cell>
        </row>
        <row r="168">
          <cell r="B168">
            <v>0</v>
          </cell>
          <cell r="C168" t="str">
            <v>SPSE</v>
          </cell>
          <cell r="D168">
            <v>0</v>
          </cell>
          <cell r="E168">
            <v>0</v>
          </cell>
        </row>
        <row r="169">
          <cell r="B169">
            <v>0</v>
          </cell>
          <cell r="C169" t="str">
            <v>SPSE</v>
          </cell>
          <cell r="D169">
            <v>0</v>
          </cell>
          <cell r="E169">
            <v>0</v>
          </cell>
        </row>
        <row r="170">
          <cell r="B170">
            <v>0</v>
          </cell>
          <cell r="C170" t="str">
            <v>SPSE</v>
          </cell>
          <cell r="D170">
            <v>0</v>
          </cell>
          <cell r="E170">
            <v>0</v>
          </cell>
        </row>
        <row r="171">
          <cell r="B171">
            <v>0</v>
          </cell>
          <cell r="C171" t="str">
            <v>SPSE</v>
          </cell>
          <cell r="D171">
            <v>0</v>
          </cell>
          <cell r="E171">
            <v>0</v>
          </cell>
        </row>
        <row r="172">
          <cell r="B172">
            <v>0</v>
          </cell>
          <cell r="C172" t="str">
            <v>SPSE</v>
          </cell>
          <cell r="D172">
            <v>0</v>
          </cell>
          <cell r="E172">
            <v>0</v>
          </cell>
        </row>
      </sheetData>
      <sheetData sheetId="25">
        <row r="160">
          <cell r="B160" t="str">
            <v>bac</v>
          </cell>
          <cell r="C160" t="str">
            <v>terminal</v>
          </cell>
          <cell r="D160" t="str">
            <v>GSV</v>
          </cell>
          <cell r="E160" t="str">
            <v>Metric Tons</v>
          </cell>
        </row>
        <row r="161">
          <cell r="B161">
            <v>0</v>
          </cell>
          <cell r="C161" t="str">
            <v>CRAU</v>
          </cell>
          <cell r="D161">
            <v>0</v>
          </cell>
          <cell r="E161">
            <v>0</v>
          </cell>
        </row>
        <row r="162">
          <cell r="B162">
            <v>0</v>
          </cell>
          <cell r="C162" t="str">
            <v>CRAU</v>
          </cell>
          <cell r="D162">
            <v>0</v>
          </cell>
          <cell r="E162">
            <v>0</v>
          </cell>
        </row>
        <row r="163">
          <cell r="B163">
            <v>0</v>
          </cell>
          <cell r="C163" t="str">
            <v>CRAU</v>
          </cell>
          <cell r="D163">
            <v>0</v>
          </cell>
          <cell r="E163">
            <v>0</v>
          </cell>
        </row>
        <row r="164">
          <cell r="B164">
            <v>0</v>
          </cell>
          <cell r="C164" t="str">
            <v>CRAU</v>
          </cell>
          <cell r="D164">
            <v>0</v>
          </cell>
          <cell r="E164">
            <v>0</v>
          </cell>
        </row>
        <row r="165">
          <cell r="B165">
            <v>0</v>
          </cell>
          <cell r="C165" t="str">
            <v>CRAU</v>
          </cell>
          <cell r="D165">
            <v>0</v>
          </cell>
          <cell r="E165">
            <v>0</v>
          </cell>
        </row>
        <row r="166">
          <cell r="B166">
            <v>0</v>
          </cell>
          <cell r="C166" t="str">
            <v>CRAU</v>
          </cell>
          <cell r="D166">
            <v>0</v>
          </cell>
          <cell r="E166">
            <v>0</v>
          </cell>
        </row>
        <row r="167">
          <cell r="B167">
            <v>0</v>
          </cell>
          <cell r="C167" t="str">
            <v>CRAU</v>
          </cell>
          <cell r="D167">
            <v>0</v>
          </cell>
          <cell r="E167">
            <v>0</v>
          </cell>
        </row>
        <row r="168">
          <cell r="B168">
            <v>0</v>
          </cell>
          <cell r="C168" t="str">
            <v>CRAU</v>
          </cell>
          <cell r="D168">
            <v>0</v>
          </cell>
          <cell r="E168">
            <v>0</v>
          </cell>
        </row>
        <row r="169">
          <cell r="B169">
            <v>0</v>
          </cell>
          <cell r="C169" t="str">
            <v>CRAU</v>
          </cell>
          <cell r="D169">
            <v>0</v>
          </cell>
          <cell r="E169">
            <v>0</v>
          </cell>
        </row>
        <row r="170">
          <cell r="B170">
            <v>0</v>
          </cell>
          <cell r="C170" t="str">
            <v>CRAU</v>
          </cell>
          <cell r="D170">
            <v>0</v>
          </cell>
          <cell r="E170">
            <v>0</v>
          </cell>
        </row>
        <row r="171">
          <cell r="B171">
            <v>0</v>
          </cell>
          <cell r="C171" t="str">
            <v>CRAU</v>
          </cell>
          <cell r="D171">
            <v>0</v>
          </cell>
          <cell r="E171">
            <v>0</v>
          </cell>
        </row>
        <row r="172">
          <cell r="B172">
            <v>0</v>
          </cell>
          <cell r="C172" t="str">
            <v>CRAU</v>
          </cell>
          <cell r="D172">
            <v>0</v>
          </cell>
          <cell r="E172">
            <v>0</v>
          </cell>
        </row>
      </sheetData>
      <sheetData sheetId="26"/>
      <sheetData sheetId="27">
        <row r="1">
          <cell r="H1">
            <v>0</v>
          </cell>
        </row>
        <row r="4">
          <cell r="O4">
            <v>0</v>
          </cell>
          <cell r="R4">
            <v>0</v>
          </cell>
        </row>
        <row r="8"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/>
          </cell>
          <cell r="G8" t="str">
            <v/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 t="str">
            <v/>
          </cell>
          <cell r="G9" t="str">
            <v/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 t="str">
            <v/>
          </cell>
          <cell r="G10" t="str">
            <v/>
          </cell>
        </row>
        <row r="11"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 t="str">
            <v/>
          </cell>
          <cell r="G11" t="str">
            <v/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 t="str">
            <v/>
          </cell>
          <cell r="G12" t="str">
            <v/>
          </cell>
        </row>
        <row r="13"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 t="str">
            <v/>
          </cell>
          <cell r="G13" t="str">
            <v/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 t="str">
            <v/>
          </cell>
          <cell r="G14" t="str">
            <v/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 t="str">
            <v/>
          </cell>
          <cell r="G15" t="str">
            <v/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 t="str">
            <v/>
          </cell>
          <cell r="G16" t="str">
            <v/>
          </cell>
        </row>
        <row r="17"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 t="str">
            <v/>
          </cell>
          <cell r="G17" t="str">
            <v/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 t="str">
            <v/>
          </cell>
          <cell r="G18" t="str">
            <v/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 t="str">
            <v/>
          </cell>
          <cell r="G19" t="str">
            <v/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 t="str">
            <v/>
          </cell>
          <cell r="G20" t="str">
            <v/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 t="str">
            <v/>
          </cell>
          <cell r="G21" t="str">
            <v/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 t="str">
            <v/>
          </cell>
          <cell r="G22" t="str">
            <v/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 t="str">
            <v/>
          </cell>
          <cell r="G23" t="str">
            <v/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 t="str">
            <v/>
          </cell>
          <cell r="G24" t="str">
            <v/>
          </cell>
        </row>
        <row r="25"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 t="str">
            <v/>
          </cell>
          <cell r="G25" t="str">
            <v/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 t="str">
            <v/>
          </cell>
          <cell r="G26" t="str">
            <v/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 t="str">
            <v/>
          </cell>
          <cell r="G27" t="str">
            <v/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 t="str">
            <v/>
          </cell>
          <cell r="G28" t="str">
            <v/>
          </cell>
        </row>
        <row r="29"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 t="str">
            <v/>
          </cell>
          <cell r="G29" t="str">
            <v/>
          </cell>
        </row>
        <row r="30"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 t="str">
            <v/>
          </cell>
          <cell r="G30" t="str">
            <v/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 t="str">
            <v/>
          </cell>
          <cell r="G31" t="str">
            <v/>
          </cell>
        </row>
        <row r="32"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 t="str">
            <v/>
          </cell>
          <cell r="G32" t="str">
            <v/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 t="str">
            <v/>
          </cell>
          <cell r="G33" t="str">
            <v/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 t="str">
            <v/>
          </cell>
          <cell r="G34" t="str">
            <v/>
          </cell>
        </row>
        <row r="35"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 t="str">
            <v/>
          </cell>
          <cell r="G35" t="str">
            <v/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 t="str">
            <v/>
          </cell>
          <cell r="G36" t="str">
            <v/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 t="str">
            <v/>
          </cell>
          <cell r="G37" t="str">
            <v/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 t="str">
            <v/>
          </cell>
          <cell r="G38" t="str">
            <v/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 t="str">
            <v/>
          </cell>
          <cell r="G39" t="str">
            <v/>
          </cell>
        </row>
        <row r="40"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 t="str">
            <v/>
          </cell>
          <cell r="G40" t="str">
            <v/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 t="str">
            <v/>
          </cell>
          <cell r="G41" t="str">
            <v/>
          </cell>
        </row>
        <row r="42"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 t="str">
            <v/>
          </cell>
          <cell r="G42" t="str">
            <v/>
          </cell>
        </row>
        <row r="43"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 t="str">
            <v/>
          </cell>
          <cell r="G43" t="str">
            <v/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 t="str">
            <v/>
          </cell>
          <cell r="G44" t="str">
            <v/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 t="str">
            <v/>
          </cell>
          <cell r="G45" t="str">
            <v/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 t="str">
            <v/>
          </cell>
          <cell r="G46" t="str">
            <v/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 t="str">
            <v/>
          </cell>
          <cell r="G47" t="str">
            <v/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 t="str">
            <v/>
          </cell>
          <cell r="G48" t="str">
            <v/>
          </cell>
        </row>
        <row r="75">
          <cell r="A75">
            <v>0</v>
          </cell>
          <cell r="F75" t="str">
            <v>bac</v>
          </cell>
          <cell r="G75" t="str">
            <v>terminal</v>
          </cell>
          <cell r="H75" t="str">
            <v>GSV</v>
          </cell>
        </row>
        <row r="76">
          <cell r="A76">
            <v>0</v>
          </cell>
          <cell r="F76">
            <v>0</v>
          </cell>
          <cell r="G76" t="str">
            <v/>
          </cell>
          <cell r="H76" t="str">
            <v/>
          </cell>
        </row>
        <row r="77">
          <cell r="A77">
            <v>0</v>
          </cell>
          <cell r="F77">
            <v>0</v>
          </cell>
          <cell r="G77" t="str">
            <v/>
          </cell>
          <cell r="H77" t="str">
            <v/>
          </cell>
        </row>
        <row r="78">
          <cell r="A78">
            <v>0</v>
          </cell>
          <cell r="F78">
            <v>0</v>
          </cell>
          <cell r="G78" t="str">
            <v/>
          </cell>
          <cell r="H78" t="str">
            <v/>
          </cell>
        </row>
        <row r="79">
          <cell r="A79">
            <v>0</v>
          </cell>
          <cell r="F79">
            <v>0</v>
          </cell>
          <cell r="G79" t="str">
            <v/>
          </cell>
          <cell r="H79" t="str">
            <v/>
          </cell>
        </row>
        <row r="80">
          <cell r="A80">
            <v>0</v>
          </cell>
          <cell r="F80">
            <v>0</v>
          </cell>
          <cell r="G80" t="str">
            <v/>
          </cell>
          <cell r="H80" t="str">
            <v/>
          </cell>
        </row>
        <row r="81">
          <cell r="A81">
            <v>0</v>
          </cell>
          <cell r="F81">
            <v>0</v>
          </cell>
          <cell r="G81" t="str">
            <v/>
          </cell>
          <cell r="H81" t="str">
            <v/>
          </cell>
        </row>
        <row r="82">
          <cell r="A82">
            <v>0</v>
          </cell>
          <cell r="F82">
            <v>0</v>
          </cell>
          <cell r="G82" t="str">
            <v/>
          </cell>
          <cell r="H82" t="str">
            <v/>
          </cell>
        </row>
        <row r="83">
          <cell r="A83">
            <v>0</v>
          </cell>
          <cell r="F83">
            <v>0</v>
          </cell>
          <cell r="G83" t="str">
            <v/>
          </cell>
          <cell r="H83" t="str">
            <v/>
          </cell>
        </row>
        <row r="84">
          <cell r="A84">
            <v>0</v>
          </cell>
          <cell r="F84">
            <v>0</v>
          </cell>
          <cell r="G84" t="str">
            <v/>
          </cell>
          <cell r="H84" t="str">
            <v/>
          </cell>
        </row>
        <row r="85">
          <cell r="A85">
            <v>0</v>
          </cell>
          <cell r="F85">
            <v>0</v>
          </cell>
          <cell r="G85" t="str">
            <v/>
          </cell>
          <cell r="H85" t="str">
            <v/>
          </cell>
        </row>
        <row r="86">
          <cell r="A86">
            <v>0</v>
          </cell>
          <cell r="F86">
            <v>0</v>
          </cell>
          <cell r="G86" t="str">
            <v/>
          </cell>
          <cell r="H86" t="str">
            <v/>
          </cell>
        </row>
        <row r="87">
          <cell r="A87">
            <v>0</v>
          </cell>
          <cell r="F87">
            <v>0</v>
          </cell>
          <cell r="G87" t="str">
            <v/>
          </cell>
          <cell r="H87" t="str">
            <v/>
          </cell>
        </row>
        <row r="88">
          <cell r="A88">
            <v>0</v>
          </cell>
          <cell r="F88">
            <v>0</v>
          </cell>
          <cell r="G88" t="str">
            <v>SPSE</v>
          </cell>
          <cell r="H88" t="str">
            <v/>
          </cell>
        </row>
        <row r="89">
          <cell r="A89">
            <v>0</v>
          </cell>
          <cell r="F89">
            <v>0</v>
          </cell>
          <cell r="G89" t="str">
            <v>SPSE</v>
          </cell>
          <cell r="H89" t="str">
            <v/>
          </cell>
        </row>
        <row r="90">
          <cell r="A90">
            <v>0</v>
          </cell>
          <cell r="F90">
            <v>0</v>
          </cell>
          <cell r="G90" t="str">
            <v>SPSE</v>
          </cell>
          <cell r="H90" t="str">
            <v/>
          </cell>
        </row>
        <row r="91">
          <cell r="A91">
            <v>0</v>
          </cell>
          <cell r="F91">
            <v>0</v>
          </cell>
          <cell r="G91" t="str">
            <v>SPSE</v>
          </cell>
          <cell r="H91" t="str">
            <v/>
          </cell>
        </row>
        <row r="92">
          <cell r="A92">
            <v>0</v>
          </cell>
          <cell r="F92">
            <v>0</v>
          </cell>
          <cell r="G92" t="str">
            <v>SPSE</v>
          </cell>
          <cell r="H92" t="str">
            <v/>
          </cell>
        </row>
        <row r="93">
          <cell r="A93">
            <v>0</v>
          </cell>
          <cell r="F93">
            <v>0</v>
          </cell>
          <cell r="G93" t="str">
            <v>SPSE</v>
          </cell>
          <cell r="H93" t="str">
            <v/>
          </cell>
        </row>
        <row r="94">
          <cell r="A94">
            <v>0</v>
          </cell>
          <cell r="F94">
            <v>0</v>
          </cell>
          <cell r="G94" t="str">
            <v>SPSE</v>
          </cell>
          <cell r="H94" t="str">
            <v/>
          </cell>
        </row>
        <row r="95">
          <cell r="A95">
            <v>0</v>
          </cell>
          <cell r="F95">
            <v>0</v>
          </cell>
          <cell r="G95" t="str">
            <v>SPSE</v>
          </cell>
          <cell r="H95" t="str">
            <v/>
          </cell>
        </row>
        <row r="96">
          <cell r="A96">
            <v>0</v>
          </cell>
          <cell r="F96">
            <v>0</v>
          </cell>
          <cell r="G96" t="str">
            <v>SPSE</v>
          </cell>
          <cell r="H96" t="str">
            <v/>
          </cell>
        </row>
        <row r="97">
          <cell r="A97">
            <v>0</v>
          </cell>
          <cell r="F97">
            <v>0</v>
          </cell>
          <cell r="G97" t="str">
            <v>SPSE</v>
          </cell>
          <cell r="H97" t="str">
            <v/>
          </cell>
        </row>
        <row r="98">
          <cell r="A98">
            <v>0</v>
          </cell>
          <cell r="F98">
            <v>0</v>
          </cell>
          <cell r="G98" t="str">
            <v>SPSE</v>
          </cell>
          <cell r="H98" t="str">
            <v/>
          </cell>
        </row>
        <row r="99">
          <cell r="A99">
            <v>0</v>
          </cell>
          <cell r="F99">
            <v>0</v>
          </cell>
          <cell r="G99" t="str">
            <v>SPSE</v>
          </cell>
          <cell r="H99" t="str">
            <v/>
          </cell>
        </row>
        <row r="100">
          <cell r="A100">
            <v>0</v>
          </cell>
          <cell r="F100">
            <v>0</v>
          </cell>
          <cell r="G100" t="str">
            <v>CRAU</v>
          </cell>
          <cell r="H100" t="str">
            <v/>
          </cell>
        </row>
        <row r="101">
          <cell r="A101">
            <v>0</v>
          </cell>
          <cell r="F101">
            <v>0</v>
          </cell>
          <cell r="G101" t="str">
            <v>CRAU</v>
          </cell>
          <cell r="H101" t="str">
            <v/>
          </cell>
        </row>
        <row r="102">
          <cell r="A102">
            <v>0</v>
          </cell>
          <cell r="F102">
            <v>0</v>
          </cell>
          <cell r="G102" t="str">
            <v>CRAU</v>
          </cell>
          <cell r="H102" t="str">
            <v/>
          </cell>
        </row>
        <row r="103">
          <cell r="A103">
            <v>0</v>
          </cell>
          <cell r="F103">
            <v>0</v>
          </cell>
          <cell r="G103" t="str">
            <v>CRAU</v>
          </cell>
          <cell r="H103" t="str">
            <v/>
          </cell>
        </row>
        <row r="104">
          <cell r="A104">
            <v>0</v>
          </cell>
          <cell r="F104">
            <v>0</v>
          </cell>
          <cell r="G104" t="str">
            <v>CRAU</v>
          </cell>
          <cell r="H104" t="str">
            <v/>
          </cell>
        </row>
        <row r="105">
          <cell r="A105">
            <v>0</v>
          </cell>
          <cell r="F105">
            <v>0</v>
          </cell>
          <cell r="G105" t="str">
            <v>CRAU</v>
          </cell>
          <cell r="H105" t="str">
            <v/>
          </cell>
        </row>
        <row r="106">
          <cell r="A106">
            <v>0</v>
          </cell>
          <cell r="F106">
            <v>0</v>
          </cell>
          <cell r="G106" t="str">
            <v>CRAU</v>
          </cell>
          <cell r="H106" t="str">
            <v/>
          </cell>
        </row>
        <row r="107">
          <cell r="A107">
            <v>0</v>
          </cell>
          <cell r="F107">
            <v>0</v>
          </cell>
          <cell r="G107" t="str">
            <v>CRAU</v>
          </cell>
          <cell r="H107" t="str">
            <v/>
          </cell>
        </row>
        <row r="108">
          <cell r="A108">
            <v>0</v>
          </cell>
          <cell r="F108">
            <v>0</v>
          </cell>
          <cell r="G108" t="str">
            <v>CRAU</v>
          </cell>
          <cell r="H108" t="str">
            <v/>
          </cell>
        </row>
        <row r="109">
          <cell r="A109">
            <v>0</v>
          </cell>
          <cell r="F109">
            <v>0</v>
          </cell>
          <cell r="G109" t="str">
            <v>CRAU</v>
          </cell>
          <cell r="H109" t="str">
            <v/>
          </cell>
        </row>
        <row r="110">
          <cell r="A110">
            <v>0</v>
          </cell>
          <cell r="F110">
            <v>0</v>
          </cell>
          <cell r="G110" t="str">
            <v>CRAU</v>
          </cell>
          <cell r="H110" t="str">
            <v/>
          </cell>
        </row>
        <row r="111">
          <cell r="A111">
            <v>0</v>
          </cell>
          <cell r="F111">
            <v>0</v>
          </cell>
          <cell r="G111" t="str">
            <v>CRAU</v>
          </cell>
          <cell r="H111" t="str">
            <v/>
          </cell>
        </row>
        <row r="112">
          <cell r="A112">
            <v>0</v>
          </cell>
          <cell r="F112" t="str">
            <v xml:space="preserve"> </v>
          </cell>
          <cell r="G112" t="str">
            <v/>
          </cell>
          <cell r="H112" t="str">
            <v/>
          </cell>
        </row>
        <row r="113">
          <cell r="A113">
            <v>0</v>
          </cell>
          <cell r="F113" t="str">
            <v xml:space="preserve"> </v>
          </cell>
          <cell r="G113" t="str">
            <v/>
          </cell>
          <cell r="H113" t="str">
            <v/>
          </cell>
        </row>
        <row r="114">
          <cell r="A114">
            <v>0</v>
          </cell>
          <cell r="F114" t="str">
            <v xml:space="preserve"> </v>
          </cell>
          <cell r="G114" t="str">
            <v/>
          </cell>
          <cell r="H114" t="str">
            <v/>
          </cell>
        </row>
        <row r="115">
          <cell r="A115">
            <v>0</v>
          </cell>
          <cell r="F115">
            <v>0</v>
          </cell>
          <cell r="G115" t="str">
            <v/>
          </cell>
          <cell r="H115" t="str">
            <v/>
          </cell>
        </row>
        <row r="116">
          <cell r="A116">
            <v>0</v>
          </cell>
          <cell r="F116">
            <v>0</v>
          </cell>
          <cell r="G116" t="str">
            <v/>
          </cell>
          <cell r="H116" t="str">
            <v/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>
        <row r="10">
          <cell r="H10" t="str">
            <v>Day</v>
          </cell>
        </row>
        <row r="12">
          <cell r="H12" t="str">
            <v/>
          </cell>
        </row>
        <row r="13">
          <cell r="H13" t="str">
            <v/>
          </cell>
        </row>
        <row r="15">
          <cell r="H15" t="str">
            <v xml:space="preserve"> </v>
          </cell>
        </row>
        <row r="18">
          <cell r="H18" t="str">
            <v>After</v>
          </cell>
        </row>
        <row r="23">
          <cell r="H23" t="str">
            <v>After</v>
          </cell>
        </row>
        <row r="29">
          <cell r="H29" t="str">
            <v/>
          </cell>
        </row>
        <row r="30">
          <cell r="H30" t="str">
            <v/>
          </cell>
        </row>
        <row r="60">
          <cell r="H60" t="str">
            <v>Day</v>
          </cell>
        </row>
        <row r="62">
          <cell r="H62" t="str">
            <v/>
          </cell>
        </row>
        <row r="63">
          <cell r="H63" t="str">
            <v/>
          </cell>
        </row>
        <row r="65">
          <cell r="H65" t="str">
            <v xml:space="preserve"> </v>
          </cell>
        </row>
        <row r="68">
          <cell r="H68" t="str">
            <v>After</v>
          </cell>
        </row>
        <row r="73">
          <cell r="H73" t="str">
            <v>After</v>
          </cell>
        </row>
        <row r="79">
          <cell r="H79" t="str">
            <v/>
          </cell>
        </row>
        <row r="80">
          <cell r="H80" t="str">
            <v/>
          </cell>
        </row>
        <row r="110">
          <cell r="H110" t="str">
            <v>Day</v>
          </cell>
        </row>
        <row r="112">
          <cell r="H112" t="str">
            <v/>
          </cell>
        </row>
        <row r="113">
          <cell r="H113" t="str">
            <v/>
          </cell>
        </row>
        <row r="115">
          <cell r="H115" t="str">
            <v xml:space="preserve"> </v>
          </cell>
        </row>
        <row r="118">
          <cell r="H118" t="str">
            <v>After</v>
          </cell>
        </row>
        <row r="123">
          <cell r="H123" t="str">
            <v>After</v>
          </cell>
        </row>
        <row r="129">
          <cell r="H129" t="str">
            <v/>
          </cell>
        </row>
        <row r="130">
          <cell r="H130" t="str">
            <v/>
          </cell>
        </row>
      </sheetData>
      <sheetData sheetId="56"/>
      <sheetData sheetId="57"/>
      <sheetData sheetId="58" refreshError="1"/>
      <sheetData sheetId="59"/>
      <sheetData sheetId="60"/>
      <sheetData sheetId="61"/>
      <sheetData sheetId="6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2"/>
  <dimension ref="A1:Q36"/>
  <sheetViews>
    <sheetView showGridLines="0" tabSelected="1" topLeftCell="A4" zoomScale="150" zoomScaleNormal="150" zoomScaleSheetLayoutView="100" workbookViewId="0">
      <selection activeCell="D19" sqref="D19"/>
    </sheetView>
  </sheetViews>
  <sheetFormatPr baseColWidth="10" defaultColWidth="11.3984375" defaultRowHeight="14"/>
  <cols>
    <col min="1" max="2" width="10.796875" style="1" customWidth="1"/>
    <col min="3" max="3" width="15.19921875" style="1" customWidth="1"/>
    <col min="4" max="4" width="12.796875" style="1" customWidth="1"/>
    <col min="5" max="10" width="12.3984375" style="1" customWidth="1"/>
    <col min="11" max="16384" width="11.3984375" style="1"/>
  </cols>
  <sheetData>
    <row r="1" spans="1:17" ht="19">
      <c r="A1" s="19"/>
      <c r="B1" s="16"/>
      <c r="C1" s="16"/>
      <c r="D1" s="2"/>
      <c r="E1" s="2"/>
      <c r="F1" s="2"/>
      <c r="G1" s="2"/>
    </row>
    <row r="2" spans="1:17" ht="26">
      <c r="A2" s="20"/>
      <c r="B2" s="18"/>
      <c r="C2" s="18"/>
      <c r="D2" s="21"/>
      <c r="E2" s="21"/>
      <c r="F2" s="17"/>
      <c r="G2" s="17"/>
      <c r="H2" s="22"/>
    </row>
    <row r="3" spans="1:17" ht="6" customHeight="1"/>
    <row r="4" spans="1:17">
      <c r="A4" s="19"/>
      <c r="B4" s="24"/>
      <c r="C4" s="24"/>
      <c r="G4" s="50"/>
      <c r="H4" s="51"/>
    </row>
    <row r="5" spans="1:17">
      <c r="A5" s="23"/>
      <c r="B5" s="24"/>
      <c r="C5" s="25"/>
      <c r="E5" s="2"/>
      <c r="F5" s="2"/>
      <c r="G5" s="2"/>
      <c r="H5" s="52"/>
    </row>
    <row r="6" spans="1:17" ht="12.75" customHeight="1">
      <c r="A6" s="23"/>
      <c r="B6" s="24"/>
      <c r="C6" s="3"/>
      <c r="D6" s="3"/>
      <c r="F6" s="4"/>
    </row>
    <row r="7" spans="1:17" ht="16">
      <c r="A7" s="89"/>
      <c r="B7" s="89"/>
      <c r="C7" s="89"/>
      <c r="D7" s="89"/>
      <c r="E7" s="89"/>
      <c r="F7" s="89"/>
      <c r="G7" s="89"/>
      <c r="H7" s="89"/>
    </row>
    <row r="9" spans="1:17" ht="16">
      <c r="A9" s="26"/>
    </row>
    <row r="10" spans="1:17">
      <c r="A10" s="27"/>
      <c r="B10" s="15"/>
      <c r="C10" s="15"/>
    </row>
    <row r="11" spans="1:17">
      <c r="A11" s="27"/>
      <c r="B11" s="15"/>
      <c r="C11" s="15"/>
      <c r="E11" s="80"/>
      <c r="Q11" s="1">
        <v>2</v>
      </c>
    </row>
    <row r="12" spans="1:17" ht="21.75" customHeight="1">
      <c r="E12" s="90"/>
      <c r="F12" s="91"/>
      <c r="H12" s="55"/>
      <c r="I12" s="10"/>
      <c r="J12" s="10"/>
    </row>
    <row r="13" spans="1:17" ht="15.75" customHeight="1">
      <c r="D13" s="6"/>
      <c r="E13" s="53"/>
      <c r="F13" s="54"/>
      <c r="H13" s="55"/>
      <c r="I13" s="10"/>
      <c r="J13" s="10"/>
    </row>
    <row r="14" spans="1:17" ht="15.75" customHeight="1">
      <c r="A14" s="6"/>
      <c r="C14" s="7"/>
      <c r="D14" s="8"/>
      <c r="E14" s="70"/>
      <c r="F14" s="71"/>
      <c r="H14" s="14"/>
      <c r="I14" s="2"/>
      <c r="J14" s="2"/>
    </row>
    <row r="15" spans="1:17" ht="15.75" customHeight="1">
      <c r="A15" s="6"/>
      <c r="C15" s="9"/>
      <c r="D15" s="8"/>
      <c r="E15" s="72"/>
      <c r="F15" s="73"/>
      <c r="I15" s="2"/>
      <c r="J15" s="2"/>
    </row>
    <row r="16" spans="1:17" ht="15.75" customHeight="1">
      <c r="A16" s="6"/>
      <c r="C16" s="7"/>
      <c r="D16" s="8"/>
      <c r="E16" s="74"/>
      <c r="F16" s="75"/>
      <c r="H16" s="10"/>
      <c r="I16" s="2"/>
      <c r="J16" s="2"/>
    </row>
    <row r="17" spans="1:14" ht="15.75" customHeight="1">
      <c r="A17" s="5"/>
      <c r="C17" s="11"/>
      <c r="D17" s="8"/>
      <c r="E17" s="74"/>
      <c r="F17" s="75"/>
      <c r="H17" s="56"/>
      <c r="I17" s="2"/>
      <c r="J17" s="2"/>
    </row>
    <row r="18" spans="1:14" ht="15.75" customHeight="1">
      <c r="A18" s="6"/>
      <c r="C18" s="7"/>
      <c r="D18" s="8"/>
      <c r="E18" s="76"/>
      <c r="F18" s="77"/>
      <c r="I18" s="2"/>
      <c r="J18" s="2"/>
    </row>
    <row r="19" spans="1:14" ht="15.75" customHeight="1">
      <c r="A19" s="6"/>
      <c r="C19" s="7"/>
      <c r="D19" s="8"/>
      <c r="E19" s="78"/>
      <c r="F19" s="79"/>
      <c r="I19" s="60"/>
      <c r="J19" s="60"/>
    </row>
    <row r="20" spans="1:14" ht="15.75" customHeight="1">
      <c r="A20" s="5"/>
      <c r="C20" s="11"/>
      <c r="D20" s="8"/>
      <c r="E20" s="57"/>
      <c r="F20" s="58"/>
    </row>
    <row r="21" spans="1:14" ht="15.75" customHeight="1">
      <c r="A21" s="6"/>
      <c r="C21" s="7"/>
      <c r="D21" s="8"/>
      <c r="E21" s="61"/>
      <c r="F21" s="62"/>
      <c r="I21" s="81"/>
      <c r="J21" s="81"/>
    </row>
    <row r="22" spans="1:14" ht="15.75" customHeight="1">
      <c r="A22" s="6"/>
      <c r="C22" s="7"/>
      <c r="D22" s="8"/>
      <c r="E22" s="63"/>
      <c r="F22" s="64"/>
      <c r="H22" s="55"/>
      <c r="I22" s="10"/>
      <c r="J22" s="10"/>
    </row>
    <row r="23" spans="1:14" ht="15.75" customHeight="1">
      <c r="A23" s="6"/>
      <c r="C23" s="7"/>
      <c r="D23" s="8"/>
      <c r="E23" s="57" t="str">
        <f>IF(E14="","",ROUND(SUM(E20-E22),3))</f>
        <v/>
      </c>
      <c r="F23" s="58" t="str">
        <f>IF(E14="","",ROUND(SUM(F20-F22),3))</f>
        <v/>
      </c>
      <c r="H23" s="14"/>
      <c r="I23" s="2"/>
      <c r="J23" s="2"/>
    </row>
    <row r="24" spans="1:14" ht="15.75" customHeight="1">
      <c r="A24" s="5"/>
      <c r="C24" s="11"/>
      <c r="D24" s="8"/>
      <c r="E24" s="65" t="str" cm="1">
        <f t="array" ref="E24">IF(E14="","",IF(C11=1,LOOKUP(E15,ROUND('Table EMHV'!$B$8:$B$408,4),ROUND('Table EMHV'!$C$8:$C$408,4)),vcf("54 B",E16/1000,E15)))</f>
        <v/>
      </c>
      <c r="F24" s="65" t="str">
        <f>IF(F14="","",LOOKUP(F15,TRUNC('Table EMHV'!$B$8:$B$408,4),TRUNC('Table EMHV'!$C$8:$C$408,4)))</f>
        <v/>
      </c>
      <c r="I24" s="2"/>
      <c r="J24" s="2"/>
    </row>
    <row r="25" spans="1:14" ht="15.75" customHeight="1">
      <c r="A25" s="5"/>
      <c r="C25" s="11"/>
      <c r="D25" s="8"/>
      <c r="E25" s="59" t="str">
        <f>IF(E23="","",ROUND(SUM(E23*E24),3))</f>
        <v/>
      </c>
      <c r="F25" s="59" t="str">
        <f>IF(F23="","",ROUND(SUM(F23*F24),3))</f>
        <v/>
      </c>
      <c r="H25" s="10"/>
      <c r="I25" s="2"/>
      <c r="J25" s="2"/>
    </row>
    <row r="26" spans="1:14" ht="15.75" hidden="1" customHeight="1">
      <c r="A26" s="5"/>
      <c r="C26" s="11"/>
      <c r="D26" s="8"/>
      <c r="E26" s="66"/>
      <c r="F26" s="67"/>
      <c r="H26" s="56"/>
      <c r="I26" s="2"/>
      <c r="J26" s="2"/>
    </row>
    <row r="27" spans="1:14" ht="15.75" hidden="1" customHeight="1">
      <c r="A27" s="5"/>
      <c r="C27" s="11"/>
      <c r="D27" s="8"/>
      <c r="E27" s="59"/>
      <c r="F27" s="67"/>
      <c r="I27" s="2"/>
      <c r="J27" s="2"/>
    </row>
    <row r="28" spans="1:14" ht="15.75" hidden="1" customHeight="1">
      <c r="A28" s="5"/>
      <c r="C28" s="11"/>
      <c r="D28" s="8"/>
      <c r="E28" s="83"/>
      <c r="F28" s="83"/>
      <c r="I28" s="60"/>
      <c r="J28" s="60"/>
    </row>
    <row r="29" spans="1:14" ht="15.75" hidden="1" customHeight="1">
      <c r="A29" s="5"/>
      <c r="C29" s="11"/>
      <c r="D29" s="8"/>
      <c r="E29" s="84" t="s">
        <v>6</v>
      </c>
      <c r="F29" s="84"/>
    </row>
    <row r="30" spans="1:14" ht="15.75" customHeight="1">
      <c r="A30" s="5"/>
      <c r="C30" s="11"/>
      <c r="D30" s="8"/>
      <c r="E30" s="85" t="str">
        <f>IF(E14="","",F25-E25)</f>
        <v/>
      </c>
      <c r="F30" s="85"/>
    </row>
    <row r="31" spans="1:14" ht="15.75" customHeight="1">
      <c r="A31" s="5"/>
      <c r="C31" s="11"/>
      <c r="D31" s="8"/>
      <c r="E31" s="68"/>
      <c r="F31" s="68"/>
      <c r="G31" s="69"/>
      <c r="I31" s="60"/>
      <c r="J31" s="60"/>
      <c r="K31" s="69"/>
      <c r="L31" s="69"/>
      <c r="M31" s="69"/>
      <c r="N31" s="69"/>
    </row>
    <row r="32" spans="1:14" ht="15.75" customHeight="1">
      <c r="A32" s="5"/>
      <c r="C32" s="7"/>
      <c r="D32" s="8"/>
      <c r="E32" s="86" t="str">
        <f>IF(E14="","",ROUND(E30*((E31-1.1)/1000),3))</f>
        <v/>
      </c>
      <c r="F32" s="86"/>
      <c r="H32" s="29"/>
    </row>
    <row r="33" spans="1:6" ht="15.75" customHeight="1">
      <c r="A33" s="28"/>
      <c r="E33" s="28"/>
      <c r="F33" s="28"/>
    </row>
    <row r="34" spans="1:6" ht="15.75" customHeight="1">
      <c r="A34" s="5"/>
      <c r="C34" s="11"/>
      <c r="D34" s="12"/>
      <c r="E34" s="82" t="str">
        <f ca="1">IF(INDIRECT("E30")="","",SUM(INDIRECT("E30"):#REF!))</f>
        <v/>
      </c>
      <c r="F34" s="82"/>
    </row>
    <row r="35" spans="1:6" ht="15.75" customHeight="1">
      <c r="A35" s="13"/>
      <c r="C35" s="11"/>
      <c r="D35" s="12"/>
      <c r="E35" s="87" t="str">
        <f ca="1">IF(E34="","",ROUND(E34*(INDIRECT("E31")-1.1)/1000,3))</f>
        <v/>
      </c>
      <c r="F35" s="87"/>
    </row>
    <row r="36" spans="1:6" ht="15.75" customHeight="1">
      <c r="A36" s="5"/>
      <c r="D36" s="12"/>
      <c r="E36" s="88" t="str">
        <f ca="1">IF(E35="","",ROUND(E34*INDIRECT("E31")/1000,3))</f>
        <v/>
      </c>
      <c r="F36" s="88"/>
    </row>
  </sheetData>
  <mergeCells count="10">
    <mergeCell ref="E12:F12"/>
    <mergeCell ref="E28:F28"/>
    <mergeCell ref="E29:F29"/>
    <mergeCell ref="E30:F30"/>
    <mergeCell ref="E32:F32"/>
    <mergeCell ref="E35:F35"/>
    <mergeCell ref="E36:F36"/>
    <mergeCell ref="A7:H7"/>
    <mergeCell ref="I21:J21"/>
    <mergeCell ref="E34:F34"/>
  </mergeCells>
  <phoneticPr fontId="18" type="noConversion"/>
  <printOptions horizontalCentered="1"/>
  <pageMargins left="0.19685039370078741" right="0.19685039370078741" top="0.39370078740157483" bottom="0.39370078740157483" header="0.19685039370078741" footer="0.19685039370078741"/>
  <pageSetup paperSize="9" firstPageNumber="0" orientation="portrait" horizontalDpi="300" verticalDpi="300" r:id="rId1"/>
  <headerFooter alignWithMargins="0">
    <oddFooter>&amp;C&amp;"Arial,Gras"&amp;7&amp;UPIB INTERNATIONAL &amp;6Trade Register RC Aix-en-Pce B 398 937 953 - FRANCE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6" r:id="rId4" name="Option Button 2">
              <controlPr defaultSize="0" autoFill="0" autoLine="0" autoPict="0">
                <anchor moveWithCells="1">
                  <from>
                    <xdr:col>3</xdr:col>
                    <xdr:colOff>762000</xdr:colOff>
                    <xdr:row>8</xdr:row>
                    <xdr:rowOff>165100</xdr:rowOff>
                  </from>
                  <to>
                    <xdr:col>5</xdr:col>
                    <xdr:colOff>0</xdr:colOff>
                    <xdr:row>10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50" r:id="rId5" name="Option Button 6">
              <controlPr defaultSize="0" autoFill="0" autoLine="0" autoPict="0">
                <anchor moveWithCells="1">
                  <from>
                    <xdr:col>4</xdr:col>
                    <xdr:colOff>774700</xdr:colOff>
                    <xdr:row>8</xdr:row>
                    <xdr:rowOff>114300</xdr:rowOff>
                  </from>
                  <to>
                    <xdr:col>6</xdr:col>
                    <xdr:colOff>736600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52" r:id="rId6" name="Group Box 8">
              <controlPr defaultSize="0" autoFill="0" autoPict="0">
                <anchor moveWithCells="1">
                  <from>
                    <xdr:col>4</xdr:col>
                    <xdr:colOff>0</xdr:colOff>
                    <xdr:row>8</xdr:row>
                    <xdr:rowOff>50800</xdr:rowOff>
                  </from>
                  <to>
                    <xdr:col>6</xdr:col>
                    <xdr:colOff>0</xdr:colOff>
                    <xdr:row>10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0"/>
  <dimension ref="A3:F408"/>
  <sheetViews>
    <sheetView showGridLines="0" workbookViewId="0">
      <selection activeCell="B8" sqref="B8"/>
    </sheetView>
  </sheetViews>
  <sheetFormatPr baseColWidth="10" defaultColWidth="10.796875" defaultRowHeight="13"/>
  <cols>
    <col min="1" max="1" width="3.796875" style="33" customWidth="1"/>
    <col min="2" max="2" width="14.59765625" style="33" customWidth="1"/>
    <col min="3" max="3" width="14.59765625" style="47" customWidth="1"/>
    <col min="4" max="4" width="14.59765625" style="33" customWidth="1"/>
    <col min="5" max="5" width="14.59765625" style="32" customWidth="1"/>
    <col min="6" max="6" width="4" style="32" customWidth="1"/>
    <col min="7" max="16384" width="10.796875" style="32"/>
  </cols>
  <sheetData>
    <row r="3" spans="1:6" ht="18">
      <c r="A3" s="30" t="s">
        <v>1</v>
      </c>
      <c r="B3" s="31"/>
      <c r="C3" s="40"/>
      <c r="D3" s="31"/>
      <c r="E3" s="31"/>
      <c r="F3" s="31"/>
    </row>
    <row r="6" spans="1:6" ht="18" customHeight="1">
      <c r="B6" s="34" t="s">
        <v>2</v>
      </c>
      <c r="C6" s="41" t="s">
        <v>3</v>
      </c>
      <c r="D6" s="37"/>
      <c r="E6" s="38"/>
    </row>
    <row r="7" spans="1:6" ht="18" customHeight="1">
      <c r="B7" s="35" t="s">
        <v>0</v>
      </c>
      <c r="C7" s="42" t="s">
        <v>4</v>
      </c>
      <c r="D7" s="37"/>
      <c r="E7" s="38"/>
    </row>
    <row r="8" spans="1:6" ht="13.5" customHeight="1">
      <c r="B8" s="39">
        <v>0</v>
      </c>
      <c r="C8" s="43">
        <v>1.0128999999999999</v>
      </c>
      <c r="D8" s="33" t="s">
        <v>5</v>
      </c>
    </row>
    <row r="9" spans="1:6" ht="13.5" customHeight="1">
      <c r="B9" s="39">
        <v>0.1</v>
      </c>
      <c r="C9" s="43">
        <v>1.0127999999999999</v>
      </c>
    </row>
    <row r="10" spans="1:6" ht="13.5" customHeight="1">
      <c r="B10" s="39">
        <v>0.2</v>
      </c>
      <c r="C10" s="43">
        <v>1.0126999999999999</v>
      </c>
    </row>
    <row r="11" spans="1:6" ht="13.5" customHeight="1">
      <c r="B11" s="39">
        <v>0.3</v>
      </c>
      <c r="C11" s="43">
        <v>1.0125999999999999</v>
      </c>
    </row>
    <row r="12" spans="1:6" ht="13.5" customHeight="1">
      <c r="B12" s="39">
        <v>0.4</v>
      </c>
      <c r="C12" s="43">
        <v>1.0125</v>
      </c>
    </row>
    <row r="13" spans="1:6" ht="13.5" customHeight="1">
      <c r="B13" s="36">
        <f t="shared" ref="B13:B76" si="0">B8+0.5</f>
        <v>0.5</v>
      </c>
      <c r="C13" s="44">
        <f>C8-0.0005</f>
        <v>1.0124</v>
      </c>
      <c r="D13" s="33" t="s">
        <v>5</v>
      </c>
    </row>
    <row r="14" spans="1:6" ht="13.5" customHeight="1">
      <c r="B14" s="36">
        <f t="shared" si="0"/>
        <v>0.6</v>
      </c>
      <c r="C14" s="44">
        <f>C13-((C13-C18)/5*1)</f>
        <v>1.0123199999999999</v>
      </c>
    </row>
    <row r="15" spans="1:6" ht="13.5" customHeight="1">
      <c r="B15" s="36">
        <f t="shared" si="0"/>
        <v>0.7</v>
      </c>
      <c r="C15" s="44">
        <f>C13-((C13-C18)/5*2)</f>
        <v>1.01224</v>
      </c>
    </row>
    <row r="16" spans="1:6" ht="13.5" customHeight="1">
      <c r="B16" s="36">
        <f t="shared" si="0"/>
        <v>0.8</v>
      </c>
      <c r="C16" s="44">
        <f>C13-((C13-C18)/5*3)</f>
        <v>1.0121599999999999</v>
      </c>
    </row>
    <row r="17" spans="2:4" ht="13.5" customHeight="1">
      <c r="B17" s="36">
        <f t="shared" si="0"/>
        <v>0.9</v>
      </c>
      <c r="C17" s="44">
        <f>C13-((C13-C18)/5*4)</f>
        <v>1.0120800000000001</v>
      </c>
    </row>
    <row r="18" spans="2:4" ht="13.5" customHeight="1">
      <c r="B18" s="39">
        <f t="shared" si="0"/>
        <v>1</v>
      </c>
      <c r="C18" s="43">
        <f>C13-0.0004</f>
        <v>1.012</v>
      </c>
      <c r="D18" s="33" t="s">
        <v>5</v>
      </c>
    </row>
    <row r="19" spans="2:4" ht="13.5" customHeight="1">
      <c r="B19" s="39">
        <f t="shared" si="0"/>
        <v>1.1000000000000001</v>
      </c>
      <c r="C19" s="43">
        <f>C18-((C18-C23)/5*1)</f>
        <v>1.0119199999999999</v>
      </c>
    </row>
    <row r="20" spans="2:4" ht="13.5" customHeight="1">
      <c r="B20" s="39">
        <f t="shared" si="0"/>
        <v>1.2</v>
      </c>
      <c r="C20" s="43">
        <f>C18-((C18-C23)/5*2)</f>
        <v>1.0118400000000001</v>
      </c>
    </row>
    <row r="21" spans="2:4" ht="13.5" customHeight="1">
      <c r="B21" s="39">
        <f t="shared" si="0"/>
        <v>1.3</v>
      </c>
      <c r="C21" s="43">
        <f>C18-((C18-C23)/5*3)</f>
        <v>1.01176</v>
      </c>
    </row>
    <row r="22" spans="2:4" ht="13.5" customHeight="1">
      <c r="B22" s="39">
        <f t="shared" si="0"/>
        <v>1.4</v>
      </c>
      <c r="C22" s="43">
        <f>C18-((C18-C23)/5*4)</f>
        <v>1.0116800000000001</v>
      </c>
    </row>
    <row r="23" spans="2:4" ht="13.5" customHeight="1">
      <c r="B23" s="36">
        <f t="shared" si="0"/>
        <v>1.5</v>
      </c>
      <c r="C23" s="44">
        <f>C18-0.0004</f>
        <v>1.0116000000000001</v>
      </c>
      <c r="D23" s="33" t="s">
        <v>5</v>
      </c>
    </row>
    <row r="24" spans="2:4" ht="13.5" customHeight="1">
      <c r="B24" s="36">
        <f t="shared" si="0"/>
        <v>1.6</v>
      </c>
      <c r="C24" s="45">
        <f>C23-((C23-C28)/5*1)</f>
        <v>1.01152</v>
      </c>
    </row>
    <row r="25" spans="2:4" ht="13.5" customHeight="1">
      <c r="B25" s="36">
        <f t="shared" si="0"/>
        <v>1.7</v>
      </c>
      <c r="C25" s="45">
        <f>C23-((C23-C28)/5*2)</f>
        <v>1.0114400000000001</v>
      </c>
    </row>
    <row r="26" spans="2:4" ht="13.5" customHeight="1">
      <c r="B26" s="36">
        <f t="shared" si="0"/>
        <v>1.8</v>
      </c>
      <c r="C26" s="45">
        <f>C23-((C23-C28)/5*3)</f>
        <v>1.01136</v>
      </c>
    </row>
    <row r="27" spans="2:4" ht="13.5" customHeight="1">
      <c r="B27" s="36">
        <f t="shared" si="0"/>
        <v>1.9</v>
      </c>
      <c r="C27" s="45">
        <f>C23-((C23-C28)/5*4)</f>
        <v>1.0112800000000002</v>
      </c>
    </row>
    <row r="28" spans="2:4" ht="13.5" customHeight="1">
      <c r="B28" s="39">
        <f t="shared" si="0"/>
        <v>2</v>
      </c>
      <c r="C28" s="43">
        <f>C23-0.0004</f>
        <v>1.0112000000000001</v>
      </c>
      <c r="D28" s="33" t="s">
        <v>5</v>
      </c>
    </row>
    <row r="29" spans="2:4" ht="13.5" customHeight="1">
      <c r="B29" s="39">
        <f t="shared" si="0"/>
        <v>2.1</v>
      </c>
      <c r="C29" s="43">
        <f>C28-((C28-C33)/5*1)</f>
        <v>1.01112</v>
      </c>
    </row>
    <row r="30" spans="2:4" ht="13.5" customHeight="1">
      <c r="B30" s="39">
        <f t="shared" si="0"/>
        <v>2.2000000000000002</v>
      </c>
      <c r="C30" s="43">
        <f>C28-((C28-C33)/5*2)</f>
        <v>1.0110400000000002</v>
      </c>
    </row>
    <row r="31" spans="2:4" ht="13.5" customHeight="1">
      <c r="B31" s="39">
        <f t="shared" si="0"/>
        <v>2.2999999999999998</v>
      </c>
      <c r="C31" s="43">
        <f>C28-((C28-C33)/5*3)</f>
        <v>1.0109600000000001</v>
      </c>
    </row>
    <row r="32" spans="2:4" ht="13.5" customHeight="1">
      <c r="B32" s="39">
        <f t="shared" si="0"/>
        <v>2.4</v>
      </c>
      <c r="C32" s="43">
        <f>C28-((C28-C33)/5*4)</f>
        <v>1.0108800000000002</v>
      </c>
    </row>
    <row r="33" spans="2:4" ht="13.5" customHeight="1">
      <c r="B33" s="36">
        <f t="shared" si="0"/>
        <v>2.5</v>
      </c>
      <c r="C33" s="44">
        <f>C28-0.0004</f>
        <v>1.0108000000000001</v>
      </c>
      <c r="D33" s="33" t="s">
        <v>5</v>
      </c>
    </row>
    <row r="34" spans="2:4" ht="13.5" customHeight="1">
      <c r="B34" s="36">
        <f t="shared" si="0"/>
        <v>2.6</v>
      </c>
      <c r="C34" s="45">
        <f>C33-((C33-C38)/5*1)</f>
        <v>1.0107200000000001</v>
      </c>
    </row>
    <row r="35" spans="2:4" ht="13.5" customHeight="1">
      <c r="B35" s="36">
        <f t="shared" si="0"/>
        <v>2.7</v>
      </c>
      <c r="C35" s="45">
        <f>C33-((C33-C38)/5*2)</f>
        <v>1.0106400000000002</v>
      </c>
    </row>
    <row r="36" spans="2:4" ht="13.5" customHeight="1">
      <c r="B36" s="36">
        <f t="shared" si="0"/>
        <v>2.8</v>
      </c>
      <c r="C36" s="45">
        <f>C33-((C33-C38)/5*3)</f>
        <v>1.0105600000000001</v>
      </c>
    </row>
    <row r="37" spans="2:4" ht="13.5" customHeight="1">
      <c r="B37" s="36">
        <f t="shared" si="0"/>
        <v>2.9</v>
      </c>
      <c r="C37" s="45">
        <f>C33-((C33-C38)/5*4)</f>
        <v>1.0104800000000003</v>
      </c>
    </row>
    <row r="38" spans="2:4" ht="13.5" customHeight="1">
      <c r="B38" s="39">
        <f t="shared" si="0"/>
        <v>3</v>
      </c>
      <c r="C38" s="43">
        <f>C33-0.0004</f>
        <v>1.0104000000000002</v>
      </c>
      <c r="D38" s="33" t="s">
        <v>5</v>
      </c>
    </row>
    <row r="39" spans="2:4" ht="13.5" customHeight="1">
      <c r="B39" s="39">
        <f t="shared" si="0"/>
        <v>3.1</v>
      </c>
      <c r="C39" s="43">
        <f>C38-((C38-C43)/5*1)</f>
        <v>1.0103000000000002</v>
      </c>
    </row>
    <row r="40" spans="2:4" ht="13.5" customHeight="1">
      <c r="B40" s="39">
        <f t="shared" si="0"/>
        <v>3.2</v>
      </c>
      <c r="C40" s="43">
        <f>C38-((C38-C43)/5*2)</f>
        <v>1.0102000000000002</v>
      </c>
    </row>
    <row r="41" spans="2:4" ht="13.5" customHeight="1">
      <c r="B41" s="39">
        <f t="shared" si="0"/>
        <v>3.3</v>
      </c>
      <c r="C41" s="43">
        <f>C38-((C38-C43)/5*3)</f>
        <v>1.0101000000000002</v>
      </c>
    </row>
    <row r="42" spans="2:4" ht="13.5" customHeight="1">
      <c r="B42" s="39">
        <f t="shared" si="0"/>
        <v>3.4</v>
      </c>
      <c r="C42" s="43">
        <f>C38-((C38-C43)/5*4)</f>
        <v>1.0100000000000002</v>
      </c>
    </row>
    <row r="43" spans="2:4" ht="13.5" customHeight="1">
      <c r="B43" s="36">
        <f t="shared" si="0"/>
        <v>3.5</v>
      </c>
      <c r="C43" s="44">
        <f>C38-0.0005</f>
        <v>1.0099000000000002</v>
      </c>
      <c r="D43" s="33" t="s">
        <v>5</v>
      </c>
    </row>
    <row r="44" spans="2:4" ht="13.5" customHeight="1">
      <c r="B44" s="36">
        <f t="shared" si="0"/>
        <v>3.6</v>
      </c>
      <c r="C44" s="45">
        <f>C43-((C43-C48)/5*1)</f>
        <v>1.0098200000000002</v>
      </c>
    </row>
    <row r="45" spans="2:4" ht="13.5" customHeight="1">
      <c r="B45" s="36">
        <f t="shared" si="0"/>
        <v>3.7</v>
      </c>
      <c r="C45" s="45">
        <f>C43-((C43-C48)/5*2)</f>
        <v>1.0097400000000003</v>
      </c>
    </row>
    <row r="46" spans="2:4" ht="13.5" customHeight="1">
      <c r="B46" s="36">
        <f t="shared" si="0"/>
        <v>3.8</v>
      </c>
      <c r="C46" s="45">
        <f>C43-((C43-C48)/5*3)</f>
        <v>1.0096600000000002</v>
      </c>
    </row>
    <row r="47" spans="2:4" ht="13.5" customHeight="1">
      <c r="B47" s="36">
        <f t="shared" si="0"/>
        <v>3.9</v>
      </c>
      <c r="C47" s="45">
        <f>C43-((C43-C48)/5*4)</f>
        <v>1.0095800000000004</v>
      </c>
    </row>
    <row r="48" spans="2:4" ht="13.5" customHeight="1">
      <c r="B48" s="39">
        <f t="shared" si="0"/>
        <v>4</v>
      </c>
      <c r="C48" s="43">
        <f>C43-0.0004</f>
        <v>1.0095000000000003</v>
      </c>
      <c r="D48" s="33" t="s">
        <v>5</v>
      </c>
    </row>
    <row r="49" spans="2:4" ht="13.5" customHeight="1">
      <c r="B49" s="39">
        <f t="shared" si="0"/>
        <v>4.0999999999999996</v>
      </c>
      <c r="C49" s="43">
        <v>1.0094000000000001</v>
      </c>
    </row>
    <row r="50" spans="2:4" ht="13.5" customHeight="1">
      <c r="B50" s="39">
        <f t="shared" si="0"/>
        <v>4.2</v>
      </c>
      <c r="C50" s="43">
        <v>1.0093000000000001</v>
      </c>
    </row>
    <row r="51" spans="2:4" ht="13.5" customHeight="1">
      <c r="B51" s="39">
        <f t="shared" si="0"/>
        <v>4.3</v>
      </c>
      <c r="C51" s="43">
        <v>1.0092000000000001</v>
      </c>
    </row>
    <row r="52" spans="2:4" ht="13.5" customHeight="1">
      <c r="B52" s="39">
        <f t="shared" si="0"/>
        <v>4.4000000000000004</v>
      </c>
      <c r="C52" s="43">
        <v>1.0091000000000001</v>
      </c>
    </row>
    <row r="53" spans="2:4" ht="13.5" customHeight="1">
      <c r="B53" s="36">
        <f t="shared" si="0"/>
        <v>4.5</v>
      </c>
      <c r="C53" s="44">
        <f>C48-0.0005</f>
        <v>1.0090000000000003</v>
      </c>
      <c r="D53" s="33" t="s">
        <v>5</v>
      </c>
    </row>
    <row r="54" spans="2:4" ht="13.5" customHeight="1">
      <c r="B54" s="36">
        <f t="shared" si="0"/>
        <v>4.5999999999999996</v>
      </c>
      <c r="C54" s="45">
        <f>C53-((C53-C58)/5*1)</f>
        <v>1.0089200000000003</v>
      </c>
    </row>
    <row r="55" spans="2:4" ht="13.5" customHeight="1">
      <c r="B55" s="36">
        <f t="shared" si="0"/>
        <v>4.7</v>
      </c>
      <c r="C55" s="45">
        <f>C53-((C53-C58)/5*2)</f>
        <v>1.0088400000000004</v>
      </c>
    </row>
    <row r="56" spans="2:4" ht="13.5" customHeight="1">
      <c r="B56" s="36">
        <f t="shared" si="0"/>
        <v>4.8</v>
      </c>
      <c r="C56" s="45">
        <f>C53-((C53-C58)/5*3)</f>
        <v>1.0087600000000003</v>
      </c>
    </row>
    <row r="57" spans="2:4" ht="13.5" customHeight="1">
      <c r="B57" s="36">
        <f t="shared" si="0"/>
        <v>4.9000000000000004</v>
      </c>
      <c r="C57" s="45">
        <f>C53-((C53-C58)/5*4)</f>
        <v>1.0086800000000005</v>
      </c>
    </row>
    <row r="58" spans="2:4" ht="13.5" customHeight="1">
      <c r="B58" s="39">
        <f t="shared" si="0"/>
        <v>5</v>
      </c>
      <c r="C58" s="43">
        <f>C53-0.0004</f>
        <v>1.0086000000000004</v>
      </c>
      <c r="D58" s="33" t="s">
        <v>5</v>
      </c>
    </row>
    <row r="59" spans="2:4" ht="13.5" customHeight="1">
      <c r="B59" s="39">
        <f t="shared" si="0"/>
        <v>5.0999999999999996</v>
      </c>
      <c r="C59" s="43">
        <f>C58-((C58-C63)/5*1)</f>
        <v>1.0085200000000003</v>
      </c>
    </row>
    <row r="60" spans="2:4" ht="13.5" customHeight="1">
      <c r="B60" s="39">
        <f t="shared" si="0"/>
        <v>5.2</v>
      </c>
      <c r="C60" s="43">
        <f>C58-((C58-C63)/5*2)</f>
        <v>1.0084400000000004</v>
      </c>
    </row>
    <row r="61" spans="2:4" ht="13.5" customHeight="1">
      <c r="B61" s="39">
        <f t="shared" si="0"/>
        <v>5.3</v>
      </c>
      <c r="C61" s="43">
        <f>C58-((C58-C63)/5*3)</f>
        <v>1.0083600000000004</v>
      </c>
    </row>
    <row r="62" spans="2:4" ht="13.5" customHeight="1">
      <c r="B62" s="39">
        <f t="shared" si="0"/>
        <v>5.4</v>
      </c>
      <c r="C62" s="43">
        <f>C58-((C58-C63)/5*4)</f>
        <v>1.0082800000000005</v>
      </c>
    </row>
    <row r="63" spans="2:4" ht="13.5" customHeight="1">
      <c r="B63" s="36">
        <f t="shared" si="0"/>
        <v>5.5</v>
      </c>
      <c r="C63" s="44">
        <f>C58-0.0004</f>
        <v>1.0082000000000004</v>
      </c>
      <c r="D63" s="33" t="s">
        <v>5</v>
      </c>
    </row>
    <row r="64" spans="2:4" ht="13.5" customHeight="1">
      <c r="B64" s="36">
        <f t="shared" si="0"/>
        <v>5.6</v>
      </c>
      <c r="C64" s="45">
        <f>C63-((C63-C68)/5*1)</f>
        <v>1.0081200000000003</v>
      </c>
    </row>
    <row r="65" spans="2:4" ht="13.5" customHeight="1">
      <c r="B65" s="36">
        <f t="shared" si="0"/>
        <v>5.7</v>
      </c>
      <c r="C65" s="45">
        <f>C63-((C63-C68)/5*2)</f>
        <v>1.0080400000000005</v>
      </c>
    </row>
    <row r="66" spans="2:4" ht="13.5" customHeight="1">
      <c r="B66" s="36">
        <f t="shared" si="0"/>
        <v>5.8</v>
      </c>
      <c r="C66" s="45">
        <f>C63-((C63-C68)/5*3)</f>
        <v>1.0079600000000004</v>
      </c>
    </row>
    <row r="67" spans="2:4" ht="13.5" customHeight="1">
      <c r="B67" s="36">
        <f t="shared" si="0"/>
        <v>5.9</v>
      </c>
      <c r="C67" s="45">
        <f>C63-((C63-C68)/5*4)</f>
        <v>1.0078800000000006</v>
      </c>
    </row>
    <row r="68" spans="2:4" ht="13.5" customHeight="1">
      <c r="B68" s="39">
        <f t="shared" si="0"/>
        <v>6</v>
      </c>
      <c r="C68" s="43">
        <f>C63-0.0004</f>
        <v>1.0078000000000005</v>
      </c>
      <c r="D68" s="33" t="s">
        <v>5</v>
      </c>
    </row>
    <row r="69" spans="2:4" ht="13.5" customHeight="1">
      <c r="B69" s="39">
        <f t="shared" si="0"/>
        <v>6.1</v>
      </c>
      <c r="C69" s="43">
        <f>C68-((C68-C73)/5*1)</f>
        <v>1.0077200000000004</v>
      </c>
    </row>
    <row r="70" spans="2:4" ht="13.5" customHeight="1">
      <c r="B70" s="39">
        <f t="shared" si="0"/>
        <v>6.2</v>
      </c>
      <c r="C70" s="43">
        <f>C68-((C68-C73)/5*2)</f>
        <v>1.0076400000000005</v>
      </c>
    </row>
    <row r="71" spans="2:4" ht="13.5" customHeight="1">
      <c r="B71" s="39">
        <f t="shared" si="0"/>
        <v>6.3</v>
      </c>
      <c r="C71" s="43">
        <f>C68-((C68-C73)/5*3)</f>
        <v>1.0075600000000005</v>
      </c>
    </row>
    <row r="72" spans="2:4" ht="13.5" customHeight="1">
      <c r="B72" s="39">
        <f t="shared" si="0"/>
        <v>6.4</v>
      </c>
      <c r="C72" s="43">
        <f>C68-((C68-C73)/5*4)</f>
        <v>1.0074800000000006</v>
      </c>
    </row>
    <row r="73" spans="2:4" ht="13.5" customHeight="1">
      <c r="B73" s="36">
        <f t="shared" si="0"/>
        <v>6.5</v>
      </c>
      <c r="C73" s="44">
        <f>C68-0.0004</f>
        <v>1.0074000000000005</v>
      </c>
      <c r="D73" s="33" t="s">
        <v>5</v>
      </c>
    </row>
    <row r="74" spans="2:4" ht="13.5" customHeight="1">
      <c r="B74" s="36">
        <f t="shared" si="0"/>
        <v>6.6</v>
      </c>
      <c r="C74" s="45">
        <f>C73-((C73-C78)/5*1)</f>
        <v>1.0073200000000004</v>
      </c>
    </row>
    <row r="75" spans="2:4" ht="13.5" customHeight="1">
      <c r="B75" s="36">
        <f t="shared" si="0"/>
        <v>6.7</v>
      </c>
      <c r="C75" s="45">
        <f>C73-((C73-C78)/5*2)</f>
        <v>1.0072400000000006</v>
      </c>
    </row>
    <row r="76" spans="2:4" ht="13.5" customHeight="1">
      <c r="B76" s="36">
        <f t="shared" si="0"/>
        <v>6.8</v>
      </c>
      <c r="C76" s="45">
        <f>C73-((C73-C78)/5*3)</f>
        <v>1.0071600000000005</v>
      </c>
    </row>
    <row r="77" spans="2:4" ht="13.5" customHeight="1">
      <c r="B77" s="36">
        <f t="shared" ref="B77:B140" si="1">B72+0.5</f>
        <v>6.9</v>
      </c>
      <c r="C77" s="45">
        <f>C73-((C73-C78)/5*4)</f>
        <v>1.0070800000000006</v>
      </c>
    </row>
    <row r="78" spans="2:4" ht="13.5" customHeight="1">
      <c r="B78" s="39">
        <f t="shared" si="1"/>
        <v>7</v>
      </c>
      <c r="C78" s="43">
        <f>C73-0.0004</f>
        <v>1.0070000000000006</v>
      </c>
      <c r="D78" s="33" t="s">
        <v>5</v>
      </c>
    </row>
    <row r="79" spans="2:4" ht="13.5" customHeight="1">
      <c r="B79" s="39">
        <f t="shared" si="1"/>
        <v>7.1</v>
      </c>
      <c r="C79" s="43">
        <f>C78-((C78-C83)/5*1)</f>
        <v>1.0069000000000006</v>
      </c>
    </row>
    <row r="80" spans="2:4" ht="13.5" customHeight="1">
      <c r="B80" s="39">
        <f t="shared" si="1"/>
        <v>7.2</v>
      </c>
      <c r="C80" s="43">
        <f>C78-((C78-C83)/5*2)</f>
        <v>1.0068000000000006</v>
      </c>
    </row>
    <row r="81" spans="2:4" ht="13.5" customHeight="1">
      <c r="B81" s="39">
        <f t="shared" si="1"/>
        <v>7.3</v>
      </c>
      <c r="C81" s="43">
        <f>C78-((C78-C83)/5*3)</f>
        <v>1.0067000000000006</v>
      </c>
    </row>
    <row r="82" spans="2:4" ht="13.5" customHeight="1">
      <c r="B82" s="39">
        <f t="shared" si="1"/>
        <v>7.4</v>
      </c>
      <c r="C82" s="43">
        <f>C78-((C78-C83)/5*4)</f>
        <v>1.0066000000000006</v>
      </c>
    </row>
    <row r="83" spans="2:4" ht="13.5" customHeight="1">
      <c r="B83" s="36">
        <f t="shared" si="1"/>
        <v>7.5</v>
      </c>
      <c r="C83" s="44">
        <f>C78-0.0005</f>
        <v>1.0065000000000006</v>
      </c>
      <c r="D83" s="33" t="s">
        <v>5</v>
      </c>
    </row>
    <row r="84" spans="2:4" ht="13.5" customHeight="1">
      <c r="B84" s="36">
        <f t="shared" si="1"/>
        <v>7.6</v>
      </c>
      <c r="C84" s="45">
        <f>C83-((C83-C88)/5*1)</f>
        <v>1.0064000000000006</v>
      </c>
    </row>
    <row r="85" spans="2:4" ht="13.5" customHeight="1">
      <c r="B85" s="36">
        <f t="shared" si="1"/>
        <v>7.7</v>
      </c>
      <c r="C85" s="45">
        <f>C83-((C83-C88)/5*2)</f>
        <v>1.0063000000000006</v>
      </c>
    </row>
    <row r="86" spans="2:4" ht="13.5" customHeight="1">
      <c r="B86" s="36">
        <f t="shared" si="1"/>
        <v>7.8</v>
      </c>
      <c r="C86" s="45">
        <f>C83-((C83-C88)/5*3)</f>
        <v>1.0062000000000006</v>
      </c>
    </row>
    <row r="87" spans="2:4" ht="13.5" customHeight="1">
      <c r="B87" s="36">
        <f t="shared" si="1"/>
        <v>7.9</v>
      </c>
      <c r="C87" s="45">
        <f>C83-((C83-C88)/5*4)</f>
        <v>1.0061000000000007</v>
      </c>
    </row>
    <row r="88" spans="2:4" ht="13.5" customHeight="1">
      <c r="B88" s="39">
        <f t="shared" si="1"/>
        <v>8</v>
      </c>
      <c r="C88" s="43">
        <f>C83-0.0005</f>
        <v>1.0060000000000007</v>
      </c>
      <c r="D88" s="33" t="s">
        <v>5</v>
      </c>
    </row>
    <row r="89" spans="2:4" ht="13.5" customHeight="1">
      <c r="B89" s="39">
        <f t="shared" si="1"/>
        <v>8.1</v>
      </c>
      <c r="C89" s="43">
        <f>C88-((C88-C93)/5*1)</f>
        <v>1.0059200000000006</v>
      </c>
    </row>
    <row r="90" spans="2:4" ht="13.5" customHeight="1">
      <c r="B90" s="39">
        <f t="shared" si="1"/>
        <v>8.1999999999999993</v>
      </c>
      <c r="C90" s="43">
        <f>C88-((C88-C93)/5*2)</f>
        <v>1.0058400000000007</v>
      </c>
    </row>
    <row r="91" spans="2:4" ht="13.5" customHeight="1">
      <c r="B91" s="39">
        <f t="shared" si="1"/>
        <v>8.3000000000000007</v>
      </c>
      <c r="C91" s="43">
        <f>C88-((C88-C93)/5*3)</f>
        <v>1.0057600000000007</v>
      </c>
    </row>
    <row r="92" spans="2:4" ht="13.5" customHeight="1">
      <c r="B92" s="39">
        <f t="shared" si="1"/>
        <v>8.4</v>
      </c>
      <c r="C92" s="43">
        <f>C88-((C88-C93)/5*4)</f>
        <v>1.0056800000000008</v>
      </c>
    </row>
    <row r="93" spans="2:4" ht="13.5" customHeight="1">
      <c r="B93" s="36">
        <f t="shared" si="1"/>
        <v>8.5</v>
      </c>
      <c r="C93" s="44">
        <f>C88-0.0004</f>
        <v>1.0056000000000007</v>
      </c>
      <c r="D93" s="33" t="s">
        <v>5</v>
      </c>
    </row>
    <row r="94" spans="2:4" ht="13.5" customHeight="1">
      <c r="B94" s="36">
        <f t="shared" si="1"/>
        <v>8.6</v>
      </c>
      <c r="C94" s="45">
        <f>C93-((C93-C98)/5*1)</f>
        <v>1.0055000000000007</v>
      </c>
    </row>
    <row r="95" spans="2:4" ht="13.5" customHeight="1">
      <c r="B95" s="36">
        <f t="shared" si="1"/>
        <v>8.6999999999999993</v>
      </c>
      <c r="C95" s="45">
        <f>C93-((C93-C98)/5*2)</f>
        <v>1.0054000000000007</v>
      </c>
    </row>
    <row r="96" spans="2:4" ht="13.5" customHeight="1">
      <c r="B96" s="36">
        <f t="shared" si="1"/>
        <v>8.8000000000000007</v>
      </c>
      <c r="C96" s="45">
        <f>C93-((C93-C98)/5*3)</f>
        <v>1.0053000000000007</v>
      </c>
    </row>
    <row r="97" spans="2:4" ht="13.5" customHeight="1">
      <c r="B97" s="36">
        <f t="shared" si="1"/>
        <v>8.9</v>
      </c>
      <c r="C97" s="45">
        <f>C93-((C93-C98)/5*4)</f>
        <v>1.0052000000000008</v>
      </c>
    </row>
    <row r="98" spans="2:4" ht="13.5" customHeight="1">
      <c r="B98" s="39">
        <f t="shared" si="1"/>
        <v>9</v>
      </c>
      <c r="C98" s="43">
        <f>C93-0.0005</f>
        <v>1.0051000000000008</v>
      </c>
      <c r="D98" s="33" t="s">
        <v>5</v>
      </c>
    </row>
    <row r="99" spans="2:4" ht="13.5" customHeight="1">
      <c r="B99" s="39">
        <f t="shared" si="1"/>
        <v>9.1</v>
      </c>
      <c r="C99" s="43">
        <f>C98-((C98-C103)/5*1)</f>
        <v>1.0050200000000007</v>
      </c>
    </row>
    <row r="100" spans="2:4" ht="13.5" customHeight="1">
      <c r="B100" s="39">
        <f t="shared" si="1"/>
        <v>9.1999999999999993</v>
      </c>
      <c r="C100" s="43">
        <f>C98-((C98-C103)/5*2)</f>
        <v>1.0049400000000008</v>
      </c>
    </row>
    <row r="101" spans="2:4" ht="13.5" customHeight="1">
      <c r="B101" s="39">
        <f t="shared" si="1"/>
        <v>9.3000000000000007</v>
      </c>
      <c r="C101" s="43">
        <f>C98-((C98-C103)/5*3)</f>
        <v>1.0048600000000008</v>
      </c>
    </row>
    <row r="102" spans="2:4" ht="13.5" customHeight="1">
      <c r="B102" s="39">
        <f t="shared" si="1"/>
        <v>9.4</v>
      </c>
      <c r="C102" s="43">
        <f>C98-((C98-C103)/5*4)</f>
        <v>1.0047800000000009</v>
      </c>
    </row>
    <row r="103" spans="2:4" ht="13.5" customHeight="1">
      <c r="B103" s="36">
        <f t="shared" si="1"/>
        <v>9.5</v>
      </c>
      <c r="C103" s="44">
        <f>C98-0.0004</f>
        <v>1.0047000000000008</v>
      </c>
      <c r="D103" s="33" t="s">
        <v>5</v>
      </c>
    </row>
    <row r="104" spans="2:4" ht="13.5" customHeight="1">
      <c r="B104" s="36">
        <f t="shared" si="1"/>
        <v>9.6</v>
      </c>
      <c r="C104" s="45">
        <f>C103-((C103-C108)/5*1)</f>
        <v>1.0046200000000007</v>
      </c>
    </row>
    <row r="105" spans="2:4" ht="13.5" customHeight="1">
      <c r="B105" s="36">
        <f t="shared" si="1"/>
        <v>9.6999999999999993</v>
      </c>
      <c r="C105" s="45">
        <f>C103-((C103-C108)/5*2)</f>
        <v>1.0045400000000009</v>
      </c>
    </row>
    <row r="106" spans="2:4" ht="13.5" customHeight="1">
      <c r="B106" s="36">
        <f t="shared" si="1"/>
        <v>9.8000000000000007</v>
      </c>
      <c r="C106" s="45">
        <f>C103-((C103-C108)/5*3)</f>
        <v>1.0044600000000008</v>
      </c>
    </row>
    <row r="107" spans="2:4" ht="13.5" customHeight="1">
      <c r="B107" s="36">
        <f t="shared" si="1"/>
        <v>9.9</v>
      </c>
      <c r="C107" s="45">
        <f>C103-((C103-C108)/5*4)</f>
        <v>1.0043800000000009</v>
      </c>
    </row>
    <row r="108" spans="2:4" ht="13.5" customHeight="1">
      <c r="B108" s="39">
        <f t="shared" si="1"/>
        <v>10</v>
      </c>
      <c r="C108" s="43">
        <f>C103-0.0004</f>
        <v>1.0043000000000009</v>
      </c>
      <c r="D108" s="33" t="s">
        <v>5</v>
      </c>
    </row>
    <row r="109" spans="2:4" ht="13.5" customHeight="1">
      <c r="B109" s="39">
        <f t="shared" si="1"/>
        <v>10.1</v>
      </c>
      <c r="C109" s="43">
        <f>C108-((C108-C113)/5*1)</f>
        <v>1.0042200000000008</v>
      </c>
    </row>
    <row r="110" spans="2:4" ht="13.5" customHeight="1">
      <c r="B110" s="39">
        <f t="shared" si="1"/>
        <v>10.199999999999999</v>
      </c>
      <c r="C110" s="43">
        <f>C108-((C108-C113)/5*2)</f>
        <v>1.0041400000000009</v>
      </c>
    </row>
    <row r="111" spans="2:4" ht="13.5" customHeight="1">
      <c r="B111" s="39">
        <f t="shared" si="1"/>
        <v>10.3</v>
      </c>
      <c r="C111" s="43">
        <f>C108-((C108-C113)/5*3)</f>
        <v>1.0040600000000008</v>
      </c>
    </row>
    <row r="112" spans="2:4" ht="13.5" customHeight="1">
      <c r="B112" s="39">
        <f t="shared" si="1"/>
        <v>10.4</v>
      </c>
      <c r="C112" s="43">
        <f>C108-((C108-C113)/5*4)</f>
        <v>1.003980000000001</v>
      </c>
    </row>
    <row r="113" spans="2:4" ht="13.5" customHeight="1">
      <c r="B113" s="36">
        <f t="shared" si="1"/>
        <v>10.5</v>
      </c>
      <c r="C113" s="44">
        <f>C108-0.0004</f>
        <v>1.0039000000000009</v>
      </c>
      <c r="D113" s="33" t="s">
        <v>5</v>
      </c>
    </row>
    <row r="114" spans="2:4" ht="13.5" customHeight="1">
      <c r="B114" s="36">
        <f t="shared" si="1"/>
        <v>10.6</v>
      </c>
      <c r="C114" s="45">
        <f>C113-((C113-C118)/5*1)</f>
        <v>1.0038000000000009</v>
      </c>
    </row>
    <row r="115" spans="2:4" ht="13.5" customHeight="1">
      <c r="B115" s="36">
        <f t="shared" si="1"/>
        <v>10.7</v>
      </c>
      <c r="C115" s="45">
        <f>C113-((C113-C118)/5*2)</f>
        <v>1.0037000000000009</v>
      </c>
    </row>
    <row r="116" spans="2:4" ht="13.5" customHeight="1">
      <c r="B116" s="36">
        <f t="shared" si="1"/>
        <v>10.8</v>
      </c>
      <c r="C116" s="45">
        <f>C113-((C113-C118)/5*3)</f>
        <v>1.0036000000000009</v>
      </c>
    </row>
    <row r="117" spans="2:4" ht="13.5" customHeight="1">
      <c r="B117" s="36">
        <f t="shared" si="1"/>
        <v>10.9</v>
      </c>
      <c r="C117" s="45">
        <f>C113-((C113-C118)/5*4)</f>
        <v>1.0035000000000009</v>
      </c>
    </row>
    <row r="118" spans="2:4" ht="13.5" customHeight="1">
      <c r="B118" s="39">
        <f t="shared" si="1"/>
        <v>11</v>
      </c>
      <c r="C118" s="43">
        <f>C113-0.0005</f>
        <v>1.003400000000001</v>
      </c>
      <c r="D118" s="33" t="s">
        <v>5</v>
      </c>
    </row>
    <row r="119" spans="2:4" ht="13.5" customHeight="1">
      <c r="B119" s="39">
        <f t="shared" si="1"/>
        <v>11.1</v>
      </c>
      <c r="C119" s="43">
        <f>C118-((C118-C123)/5*1)</f>
        <v>1.0033200000000009</v>
      </c>
    </row>
    <row r="120" spans="2:4" ht="13.5" customHeight="1">
      <c r="B120" s="39">
        <f t="shared" si="1"/>
        <v>11.2</v>
      </c>
      <c r="C120" s="43">
        <f>C118-((C118-C123)/5*2)</f>
        <v>1.003240000000001</v>
      </c>
    </row>
    <row r="121" spans="2:4" ht="13.5" customHeight="1">
      <c r="B121" s="39">
        <f t="shared" si="1"/>
        <v>11.3</v>
      </c>
      <c r="C121" s="43">
        <f>C118-((C118-C123)/5*3)</f>
        <v>1.0031600000000009</v>
      </c>
    </row>
    <row r="122" spans="2:4" ht="13.5" customHeight="1">
      <c r="B122" s="39">
        <f t="shared" si="1"/>
        <v>11.4</v>
      </c>
      <c r="C122" s="43">
        <f>C118-((C118-C123)/5*4)</f>
        <v>1.0030800000000011</v>
      </c>
    </row>
    <row r="123" spans="2:4" ht="13.5" customHeight="1">
      <c r="B123" s="36">
        <f t="shared" si="1"/>
        <v>11.5</v>
      </c>
      <c r="C123" s="44">
        <f>C118-0.0004</f>
        <v>1.003000000000001</v>
      </c>
      <c r="D123" s="33" t="s">
        <v>5</v>
      </c>
    </row>
    <row r="124" spans="2:4" ht="13.5" customHeight="1">
      <c r="B124" s="36">
        <f t="shared" si="1"/>
        <v>11.6</v>
      </c>
      <c r="C124" s="45">
        <f>C123-((C123-C128)/5*1)</f>
        <v>1.0029200000000009</v>
      </c>
    </row>
    <row r="125" spans="2:4" ht="13.5" customHeight="1">
      <c r="B125" s="36">
        <f t="shared" si="1"/>
        <v>11.7</v>
      </c>
      <c r="C125" s="45">
        <f>C123-((C123-C128)/5*2)</f>
        <v>1.0028400000000011</v>
      </c>
    </row>
    <row r="126" spans="2:4" ht="13.5" customHeight="1">
      <c r="B126" s="36">
        <f t="shared" si="1"/>
        <v>11.8</v>
      </c>
      <c r="C126" s="45">
        <f>C123-((C123-C128)/5*3)</f>
        <v>1.002760000000001</v>
      </c>
    </row>
    <row r="127" spans="2:4" ht="13.5" customHeight="1">
      <c r="B127" s="36">
        <f t="shared" si="1"/>
        <v>11.9</v>
      </c>
      <c r="C127" s="45">
        <f>C123-((C123-C128)/5*4)</f>
        <v>1.0026800000000011</v>
      </c>
    </row>
    <row r="128" spans="2:4" ht="13.5" customHeight="1">
      <c r="B128" s="39">
        <f t="shared" si="1"/>
        <v>12</v>
      </c>
      <c r="C128" s="43">
        <f>C123-0.0004</f>
        <v>1.002600000000001</v>
      </c>
      <c r="D128" s="33" t="s">
        <v>5</v>
      </c>
    </row>
    <row r="129" spans="2:4" ht="13.5" customHeight="1">
      <c r="B129" s="39">
        <f t="shared" si="1"/>
        <v>12.1</v>
      </c>
      <c r="C129" s="43">
        <f>C128-((C128-C133)/5*1)</f>
        <v>1.002520000000001</v>
      </c>
    </row>
    <row r="130" spans="2:4" ht="13.5" customHeight="1">
      <c r="B130" s="39">
        <f t="shared" si="1"/>
        <v>12.2</v>
      </c>
      <c r="C130" s="43">
        <f>C128-((C128-C133)/5*2)</f>
        <v>1.0024400000000011</v>
      </c>
    </row>
    <row r="131" spans="2:4" ht="13.5" customHeight="1">
      <c r="B131" s="39">
        <f t="shared" si="1"/>
        <v>12.3</v>
      </c>
      <c r="C131" s="43">
        <f>C128-((C128-C133)/5*3)</f>
        <v>1.002360000000001</v>
      </c>
    </row>
    <row r="132" spans="2:4" ht="13.5" customHeight="1">
      <c r="B132" s="39">
        <f t="shared" si="1"/>
        <v>12.4</v>
      </c>
      <c r="C132" s="43">
        <f>C128-((C128-C133)/5*4)</f>
        <v>1.0022800000000012</v>
      </c>
    </row>
    <row r="133" spans="2:4" ht="13.5" customHeight="1">
      <c r="B133" s="36">
        <f t="shared" si="1"/>
        <v>12.5</v>
      </c>
      <c r="C133" s="44">
        <f>C128-0.0004</f>
        <v>1.0022000000000011</v>
      </c>
      <c r="D133" s="33" t="s">
        <v>5</v>
      </c>
    </row>
    <row r="134" spans="2:4" ht="13.5" customHeight="1">
      <c r="B134" s="36">
        <f t="shared" si="1"/>
        <v>12.6</v>
      </c>
      <c r="C134" s="45">
        <f>C133-((C133-C138)/5*1)</f>
        <v>1.0021000000000011</v>
      </c>
    </row>
    <row r="135" spans="2:4" ht="13.5" customHeight="1">
      <c r="B135" s="36">
        <f t="shared" si="1"/>
        <v>12.7</v>
      </c>
      <c r="C135" s="45">
        <f>C133-((C133-C138)/5*2)</f>
        <v>1.0020000000000011</v>
      </c>
    </row>
    <row r="136" spans="2:4" ht="13.5" customHeight="1">
      <c r="B136" s="36">
        <f t="shared" si="1"/>
        <v>12.8</v>
      </c>
      <c r="C136" s="45">
        <f>C133-((C133-C138)/5*3)</f>
        <v>1.0019000000000011</v>
      </c>
    </row>
    <row r="137" spans="2:4" ht="13.5" customHeight="1">
      <c r="B137" s="36">
        <f t="shared" si="1"/>
        <v>12.9</v>
      </c>
      <c r="C137" s="45">
        <f>C133-((C133-C138)/5*4)</f>
        <v>1.0018000000000011</v>
      </c>
    </row>
    <row r="138" spans="2:4" ht="13.5" customHeight="1">
      <c r="B138" s="39">
        <f t="shared" si="1"/>
        <v>13</v>
      </c>
      <c r="C138" s="43">
        <f>C133-0.0005</f>
        <v>1.0017000000000011</v>
      </c>
      <c r="D138" s="33" t="s">
        <v>5</v>
      </c>
    </row>
    <row r="139" spans="2:4" ht="13.5" customHeight="1">
      <c r="B139" s="39">
        <f t="shared" si="1"/>
        <v>13.1</v>
      </c>
      <c r="C139" s="43">
        <f>C138-((C138-C143)/5*1)</f>
        <v>1.0016200000000011</v>
      </c>
    </row>
    <row r="140" spans="2:4" ht="13.5" customHeight="1">
      <c r="B140" s="39">
        <f t="shared" si="1"/>
        <v>13.2</v>
      </c>
      <c r="C140" s="43">
        <f>C138-((C138-C143)/5*2)</f>
        <v>1.0015400000000012</v>
      </c>
    </row>
    <row r="141" spans="2:4" ht="13.5" customHeight="1">
      <c r="B141" s="39">
        <f t="shared" ref="B141:B204" si="2">B136+0.5</f>
        <v>13.3</v>
      </c>
      <c r="C141" s="43">
        <f>C138-((C138-C143)/5*3)</f>
        <v>1.0014600000000011</v>
      </c>
    </row>
    <row r="142" spans="2:4" ht="13.5" customHeight="1">
      <c r="B142" s="39">
        <f t="shared" si="2"/>
        <v>13.4</v>
      </c>
      <c r="C142" s="43">
        <f>C138-((C138-C143)/5*4)</f>
        <v>1.0013800000000013</v>
      </c>
    </row>
    <row r="143" spans="2:4" ht="13.5" customHeight="1">
      <c r="B143" s="36">
        <f t="shared" si="2"/>
        <v>13.5</v>
      </c>
      <c r="C143" s="44">
        <f>C138-0.0004</f>
        <v>1.0013000000000012</v>
      </c>
      <c r="D143" s="33" t="s">
        <v>5</v>
      </c>
    </row>
    <row r="144" spans="2:4" ht="13.5" customHeight="1">
      <c r="B144" s="36">
        <f t="shared" si="2"/>
        <v>13.6</v>
      </c>
      <c r="C144" s="45">
        <f>C143-((C143-C148)/5*1)</f>
        <v>1.0012200000000011</v>
      </c>
    </row>
    <row r="145" spans="2:4" ht="13.5" customHeight="1">
      <c r="B145" s="36">
        <f t="shared" si="2"/>
        <v>13.7</v>
      </c>
      <c r="C145" s="45">
        <f>C143-((C143-C148)/5*2)</f>
        <v>1.0011400000000013</v>
      </c>
    </row>
    <row r="146" spans="2:4" ht="13.5" customHeight="1">
      <c r="B146" s="36">
        <f t="shared" si="2"/>
        <v>13.8</v>
      </c>
      <c r="C146" s="45">
        <f>C143-((C143-C148)/5*3)</f>
        <v>1.0010600000000012</v>
      </c>
    </row>
    <row r="147" spans="2:4" ht="13.5" customHeight="1">
      <c r="B147" s="36">
        <f t="shared" si="2"/>
        <v>13.9</v>
      </c>
      <c r="C147" s="45">
        <f>C143-((C143-C148)/5*4)</f>
        <v>1.0009800000000013</v>
      </c>
    </row>
    <row r="148" spans="2:4" ht="13.5" customHeight="1">
      <c r="B148" s="39">
        <f t="shared" si="2"/>
        <v>14</v>
      </c>
      <c r="C148" s="43">
        <f>C143-0.0004</f>
        <v>1.0009000000000012</v>
      </c>
      <c r="D148" s="33" t="s">
        <v>5</v>
      </c>
    </row>
    <row r="149" spans="2:4" ht="13.5" customHeight="1">
      <c r="B149" s="39">
        <f t="shared" si="2"/>
        <v>14.1</v>
      </c>
      <c r="C149" s="43">
        <f>C148-((C148-C153)/5*1)</f>
        <v>1.0008000000000012</v>
      </c>
    </row>
    <row r="150" spans="2:4" ht="13.5" customHeight="1">
      <c r="B150" s="39">
        <f t="shared" si="2"/>
        <v>14.2</v>
      </c>
      <c r="C150" s="43">
        <f>C148-((C148-C153)/5*2)</f>
        <v>1.0007000000000013</v>
      </c>
    </row>
    <row r="151" spans="2:4" ht="13.5" customHeight="1">
      <c r="B151" s="39">
        <f t="shared" si="2"/>
        <v>14.3</v>
      </c>
      <c r="C151" s="43">
        <f>C148-((C148-C153)/5*3)</f>
        <v>1.0006000000000013</v>
      </c>
    </row>
    <row r="152" spans="2:4" ht="13.5" customHeight="1">
      <c r="B152" s="39">
        <f t="shared" si="2"/>
        <v>14.4</v>
      </c>
      <c r="C152" s="43">
        <f>C148-((C148-C153)/5*4)</f>
        <v>1.0005000000000013</v>
      </c>
    </row>
    <row r="153" spans="2:4" ht="13.5" customHeight="1">
      <c r="B153" s="36">
        <f t="shared" si="2"/>
        <v>14.5</v>
      </c>
      <c r="C153" s="44">
        <f>C148-0.0005</f>
        <v>1.0004000000000013</v>
      </c>
      <c r="D153" s="33" t="s">
        <v>5</v>
      </c>
    </row>
    <row r="154" spans="2:4" ht="13.5" customHeight="1">
      <c r="B154" s="36">
        <f t="shared" si="2"/>
        <v>14.6</v>
      </c>
      <c r="C154" s="45">
        <f>C153-((C153-C158)/5*1)</f>
        <v>1.0003200000000012</v>
      </c>
    </row>
    <row r="155" spans="2:4" ht="13.5" customHeight="1">
      <c r="B155" s="36">
        <f t="shared" si="2"/>
        <v>14.7</v>
      </c>
      <c r="C155" s="45">
        <f>C153-((C153-C158)/5*2)</f>
        <v>1.0002400000000014</v>
      </c>
    </row>
    <row r="156" spans="2:4" ht="13.5" customHeight="1">
      <c r="B156" s="36">
        <f t="shared" si="2"/>
        <v>14.8</v>
      </c>
      <c r="C156" s="45">
        <f>C153-((C153-C158)/5*3)</f>
        <v>1.0001600000000013</v>
      </c>
    </row>
    <row r="157" spans="2:4" ht="13.5" customHeight="1">
      <c r="B157" s="36">
        <f t="shared" si="2"/>
        <v>14.9</v>
      </c>
      <c r="C157" s="45">
        <f>C153-((C153-C158)/5*4)</f>
        <v>1.0000800000000014</v>
      </c>
    </row>
    <row r="158" spans="2:4" ht="13.5" customHeight="1">
      <c r="B158" s="39">
        <f t="shared" si="2"/>
        <v>15</v>
      </c>
      <c r="C158" s="43">
        <f>C153-0.0004</f>
        <v>1.0000000000000013</v>
      </c>
      <c r="D158" s="33" t="s">
        <v>5</v>
      </c>
    </row>
    <row r="159" spans="2:4" ht="13.5" customHeight="1">
      <c r="B159" s="39">
        <f t="shared" si="2"/>
        <v>15.1</v>
      </c>
      <c r="C159" s="43">
        <f>C158-((C158-C163)/5*1)</f>
        <v>0.99992000000000136</v>
      </c>
    </row>
    <row r="160" spans="2:4" ht="13.5" customHeight="1">
      <c r="B160" s="39">
        <f t="shared" si="2"/>
        <v>15.2</v>
      </c>
      <c r="C160" s="43">
        <f>C158-((C158-C163)/5*2)</f>
        <v>0.99984000000000139</v>
      </c>
    </row>
    <row r="161" spans="2:4" ht="13.5" customHeight="1">
      <c r="B161" s="39">
        <f t="shared" si="2"/>
        <v>15.3</v>
      </c>
      <c r="C161" s="43">
        <f>C158-((C158-C163)/5*3)</f>
        <v>0.99976000000000131</v>
      </c>
    </row>
    <row r="162" spans="2:4" ht="13.5" customHeight="1">
      <c r="B162" s="39">
        <f t="shared" si="2"/>
        <v>15.4</v>
      </c>
      <c r="C162" s="43">
        <f>C158-((C158-C163)/5*4)</f>
        <v>0.99968000000000135</v>
      </c>
    </row>
    <row r="163" spans="2:4" ht="13.5" customHeight="1">
      <c r="B163" s="36">
        <f t="shared" si="2"/>
        <v>15.5</v>
      </c>
      <c r="C163" s="44">
        <f>C158-0.0004</f>
        <v>0.99960000000000138</v>
      </c>
      <c r="D163" s="33" t="s">
        <v>5</v>
      </c>
    </row>
    <row r="164" spans="2:4" ht="13.5" customHeight="1">
      <c r="B164" s="36">
        <f t="shared" si="2"/>
        <v>15.6</v>
      </c>
      <c r="C164" s="45">
        <f>C163-((C163-C168)/5*1)</f>
        <v>0.99952000000000141</v>
      </c>
    </row>
    <row r="165" spans="2:4" ht="13.5" customHeight="1">
      <c r="B165" s="36">
        <f t="shared" si="2"/>
        <v>15.7</v>
      </c>
      <c r="C165" s="45">
        <f>C163-((C163-C168)/5*2)</f>
        <v>0.99944000000000144</v>
      </c>
    </row>
    <row r="166" spans="2:4" ht="13.5" customHeight="1">
      <c r="B166" s="36">
        <f t="shared" si="2"/>
        <v>15.8</v>
      </c>
      <c r="C166" s="45">
        <f>C163-((C163-C168)/5*3)</f>
        <v>0.99936000000000136</v>
      </c>
    </row>
    <row r="167" spans="2:4" ht="13.5" customHeight="1">
      <c r="B167" s="36">
        <f t="shared" si="2"/>
        <v>15.9</v>
      </c>
      <c r="C167" s="45">
        <f>C163-((C163-C168)/5*4)</f>
        <v>0.99928000000000139</v>
      </c>
    </row>
    <row r="168" spans="2:4" ht="13.5" customHeight="1">
      <c r="B168" s="39">
        <f t="shared" si="2"/>
        <v>16</v>
      </c>
      <c r="C168" s="48">
        <f>C163-0.0004</f>
        <v>0.99920000000000142</v>
      </c>
      <c r="D168" s="33" t="s">
        <v>5</v>
      </c>
    </row>
    <row r="169" spans="2:4" ht="13.5" customHeight="1">
      <c r="B169" s="39">
        <f t="shared" si="2"/>
        <v>16.100000000000001</v>
      </c>
      <c r="C169" s="43">
        <f>C168-((C168-C173)/5*1)</f>
        <v>0.99912000000000145</v>
      </c>
    </row>
    <row r="170" spans="2:4" ht="13.5" customHeight="1">
      <c r="B170" s="39">
        <f t="shared" si="2"/>
        <v>16.2</v>
      </c>
      <c r="C170" s="43">
        <f>C168-((C168-C173)/5*2)</f>
        <v>0.99904000000000148</v>
      </c>
    </row>
    <row r="171" spans="2:4" ht="13.5" customHeight="1">
      <c r="B171" s="39">
        <f t="shared" si="2"/>
        <v>16.3</v>
      </c>
      <c r="C171" s="43">
        <f>C168-((C168-C173)/5*3)</f>
        <v>0.9989600000000014</v>
      </c>
    </row>
    <row r="172" spans="2:4" ht="13.5" customHeight="1">
      <c r="B172" s="39">
        <f t="shared" si="2"/>
        <v>16.399999999999999</v>
      </c>
      <c r="C172" s="43">
        <f>C168-((C168-C173)/5*4)</f>
        <v>0.99888000000000143</v>
      </c>
    </row>
    <row r="173" spans="2:4" ht="13.5" customHeight="1">
      <c r="B173" s="36">
        <f t="shared" si="2"/>
        <v>16.5</v>
      </c>
      <c r="C173" s="46">
        <f>C168-0.0004</f>
        <v>0.99880000000000146</v>
      </c>
      <c r="D173" s="33" t="s">
        <v>5</v>
      </c>
    </row>
    <row r="174" spans="2:4" ht="13.5" customHeight="1">
      <c r="B174" s="36">
        <f t="shared" si="2"/>
        <v>16.600000000000001</v>
      </c>
      <c r="C174" s="45">
        <f>C173-((C173-C178)/5*1)</f>
        <v>0.9987200000000015</v>
      </c>
    </row>
    <row r="175" spans="2:4" ht="13.5" customHeight="1">
      <c r="B175" s="36">
        <f t="shared" si="2"/>
        <v>16.7</v>
      </c>
      <c r="C175" s="45">
        <f>C173-((C173-C178)/5*2)</f>
        <v>0.99864000000000153</v>
      </c>
    </row>
    <row r="176" spans="2:4" ht="13.5" customHeight="1">
      <c r="B176" s="36">
        <f t="shared" si="2"/>
        <v>16.8</v>
      </c>
      <c r="C176" s="45">
        <f>C173-((C173-C178)/5*3)</f>
        <v>0.99856000000000145</v>
      </c>
    </row>
    <row r="177" spans="2:4" ht="13.5" customHeight="1">
      <c r="B177" s="36">
        <f t="shared" si="2"/>
        <v>16.899999999999999</v>
      </c>
      <c r="C177" s="45">
        <f>C173-((C173-C178)/5*4)</f>
        <v>0.99848000000000148</v>
      </c>
    </row>
    <row r="178" spans="2:4" ht="13.5" customHeight="1">
      <c r="B178" s="39">
        <f t="shared" si="2"/>
        <v>17</v>
      </c>
      <c r="C178" s="48">
        <f>C173-0.0004</f>
        <v>0.99840000000000151</v>
      </c>
      <c r="D178" s="33" t="s">
        <v>5</v>
      </c>
    </row>
    <row r="179" spans="2:4" ht="13.5" customHeight="1">
      <c r="B179" s="39">
        <f t="shared" si="2"/>
        <v>17.100000000000001</v>
      </c>
      <c r="C179" s="43">
        <f>C178-((C178-C183)/5*1)</f>
        <v>0.99830000000000152</v>
      </c>
    </row>
    <row r="180" spans="2:4" ht="13.5" customHeight="1">
      <c r="B180" s="39">
        <f t="shared" si="2"/>
        <v>17.2</v>
      </c>
      <c r="C180" s="43">
        <f>C178-((C178-C183)/5*2)</f>
        <v>0.99820000000000153</v>
      </c>
    </row>
    <row r="181" spans="2:4" ht="13.5" customHeight="1">
      <c r="B181" s="39">
        <f t="shared" si="2"/>
        <v>17.3</v>
      </c>
      <c r="C181" s="43">
        <f>C178-((C178-C183)/5*3)</f>
        <v>0.99810000000000154</v>
      </c>
    </row>
    <row r="182" spans="2:4" ht="13.5" customHeight="1">
      <c r="B182" s="39">
        <f t="shared" si="2"/>
        <v>17.399999999999999</v>
      </c>
      <c r="C182" s="43">
        <f>C178-((C178-C183)/5*4)</f>
        <v>0.99800000000000155</v>
      </c>
    </row>
    <row r="183" spans="2:4" ht="13.5" customHeight="1">
      <c r="B183" s="36">
        <f t="shared" si="2"/>
        <v>17.5</v>
      </c>
      <c r="C183" s="46">
        <f>C178-0.0005</f>
        <v>0.99790000000000156</v>
      </c>
      <c r="D183" s="33" t="s">
        <v>5</v>
      </c>
    </row>
    <row r="184" spans="2:4" ht="13.5" customHeight="1">
      <c r="B184" s="36">
        <f t="shared" si="2"/>
        <v>17.600000000000001</v>
      </c>
      <c r="C184" s="45">
        <f>C183-((C183-C188)/5*1)</f>
        <v>0.99782000000000159</v>
      </c>
    </row>
    <row r="185" spans="2:4" ht="13.5" customHeight="1">
      <c r="B185" s="36">
        <f t="shared" si="2"/>
        <v>17.7</v>
      </c>
      <c r="C185" s="45">
        <f>C183-((C183-C188)/5*2)</f>
        <v>0.99774000000000163</v>
      </c>
    </row>
    <row r="186" spans="2:4" ht="13.5" customHeight="1">
      <c r="B186" s="36">
        <f t="shared" si="2"/>
        <v>17.8</v>
      </c>
      <c r="C186" s="45">
        <f>C183-((C183-C188)/5*3)</f>
        <v>0.99766000000000155</v>
      </c>
    </row>
    <row r="187" spans="2:4" ht="13.5" customHeight="1">
      <c r="B187" s="36">
        <f t="shared" si="2"/>
        <v>17.899999999999999</v>
      </c>
      <c r="C187" s="45">
        <f>C183-((C183-C188)/5*4)</f>
        <v>0.99758000000000158</v>
      </c>
    </row>
    <row r="188" spans="2:4" ht="13.5" customHeight="1">
      <c r="B188" s="39">
        <f t="shared" si="2"/>
        <v>18</v>
      </c>
      <c r="C188" s="48">
        <f>C183-0.0004</f>
        <v>0.99750000000000161</v>
      </c>
      <c r="D188" s="33" t="s">
        <v>5</v>
      </c>
    </row>
    <row r="189" spans="2:4" ht="13.5" customHeight="1">
      <c r="B189" s="39">
        <f t="shared" si="2"/>
        <v>18.100000000000001</v>
      </c>
      <c r="C189" s="43">
        <f>C188-((C188-C193)/5*1)</f>
        <v>0.99742000000000164</v>
      </c>
    </row>
    <row r="190" spans="2:4" ht="13.5" customHeight="1">
      <c r="B190" s="39">
        <f t="shared" si="2"/>
        <v>18.2</v>
      </c>
      <c r="C190" s="43">
        <f>C188-((C188-C193)/5*2)</f>
        <v>0.99734000000000167</v>
      </c>
    </row>
    <row r="191" spans="2:4" ht="13.5" customHeight="1">
      <c r="B191" s="39">
        <f t="shared" si="2"/>
        <v>18.3</v>
      </c>
      <c r="C191" s="43">
        <f>C188-((C188-C193)/5*3)</f>
        <v>0.99726000000000159</v>
      </c>
    </row>
    <row r="192" spans="2:4" ht="13.5" customHeight="1">
      <c r="B192" s="39">
        <f t="shared" si="2"/>
        <v>18.399999999999999</v>
      </c>
      <c r="C192" s="43">
        <f>C188-((C188-C193)/5*4)</f>
        <v>0.99718000000000162</v>
      </c>
    </row>
    <row r="193" spans="2:4" ht="13.5" customHeight="1">
      <c r="B193" s="36">
        <f t="shared" si="2"/>
        <v>18.5</v>
      </c>
      <c r="C193" s="46">
        <f>C188-0.0004</f>
        <v>0.99710000000000165</v>
      </c>
      <c r="D193" s="33" t="s">
        <v>5</v>
      </c>
    </row>
    <row r="194" spans="2:4" ht="13.5" customHeight="1">
      <c r="B194" s="36">
        <f t="shared" si="2"/>
        <v>18.600000000000001</v>
      </c>
      <c r="C194" s="45">
        <f>C193-((C193-C198)/5*1)</f>
        <v>0.99702000000000168</v>
      </c>
    </row>
    <row r="195" spans="2:4" ht="13.5" customHeight="1">
      <c r="B195" s="36">
        <f t="shared" si="2"/>
        <v>18.7</v>
      </c>
      <c r="C195" s="45">
        <f>C193-((C193-C198)/5*2)</f>
        <v>0.99694000000000171</v>
      </c>
    </row>
    <row r="196" spans="2:4" ht="13.5" customHeight="1">
      <c r="B196" s="36">
        <f t="shared" si="2"/>
        <v>18.8</v>
      </c>
      <c r="C196" s="45">
        <f>C193-((C193-C198)/5*3)</f>
        <v>0.99686000000000163</v>
      </c>
    </row>
    <row r="197" spans="2:4" ht="13.5" customHeight="1">
      <c r="B197" s="36">
        <f t="shared" si="2"/>
        <v>18.899999999999999</v>
      </c>
      <c r="C197" s="45">
        <f>C193-((C193-C198)/5*4)</f>
        <v>0.99678000000000166</v>
      </c>
    </row>
    <row r="198" spans="2:4" ht="13.5" customHeight="1">
      <c r="B198" s="39">
        <f t="shared" si="2"/>
        <v>19</v>
      </c>
      <c r="C198" s="48">
        <f>C193-0.0004</f>
        <v>0.9967000000000017</v>
      </c>
      <c r="D198" s="33" t="s">
        <v>5</v>
      </c>
    </row>
    <row r="199" spans="2:4" ht="13.5" customHeight="1">
      <c r="B199" s="39">
        <f t="shared" si="2"/>
        <v>19.100000000000001</v>
      </c>
      <c r="C199" s="43">
        <f>C198-((C198-C203)/5*1)</f>
        <v>0.99660000000000171</v>
      </c>
    </row>
    <row r="200" spans="2:4" ht="13.5" customHeight="1">
      <c r="B200" s="39">
        <f t="shared" si="2"/>
        <v>19.2</v>
      </c>
      <c r="C200" s="43">
        <f>C198-((C198-C203)/5*2)</f>
        <v>0.99650000000000172</v>
      </c>
    </row>
    <row r="201" spans="2:4" ht="13.5" customHeight="1">
      <c r="B201" s="39">
        <f t="shared" si="2"/>
        <v>19.3</v>
      </c>
      <c r="C201" s="43">
        <f>C198-((C198-C203)/5*3)</f>
        <v>0.99640000000000173</v>
      </c>
    </row>
    <row r="202" spans="2:4" ht="13.5" customHeight="1">
      <c r="B202" s="39">
        <f t="shared" si="2"/>
        <v>19.399999999999999</v>
      </c>
      <c r="C202" s="43">
        <f>C198-((C198-C203)/5*4)</f>
        <v>0.99630000000000174</v>
      </c>
    </row>
    <row r="203" spans="2:4" ht="13.5" customHeight="1">
      <c r="B203" s="36">
        <f t="shared" si="2"/>
        <v>19.5</v>
      </c>
      <c r="C203" s="46">
        <f>C198-0.0005</f>
        <v>0.99620000000000175</v>
      </c>
      <c r="D203" s="33" t="s">
        <v>5</v>
      </c>
    </row>
    <row r="204" spans="2:4" ht="13.5" customHeight="1">
      <c r="B204" s="36">
        <f t="shared" si="2"/>
        <v>19.600000000000001</v>
      </c>
      <c r="C204" s="45">
        <f>C203-((C203-C208)/5*1)</f>
        <v>0.99612000000000178</v>
      </c>
    </row>
    <row r="205" spans="2:4" ht="13.5" customHeight="1">
      <c r="B205" s="36">
        <f t="shared" ref="B205:B213" si="3">B200+0.5</f>
        <v>19.7</v>
      </c>
      <c r="C205" s="45">
        <f>C203-((C203-C208)/5*2)</f>
        <v>0.99604000000000181</v>
      </c>
    </row>
    <row r="206" spans="2:4" ht="13.5" customHeight="1">
      <c r="B206" s="36">
        <f t="shared" si="3"/>
        <v>19.8</v>
      </c>
      <c r="C206" s="45">
        <f>C203-((C203-C208)/5*3)</f>
        <v>0.99596000000000173</v>
      </c>
    </row>
    <row r="207" spans="2:4" ht="13.5" customHeight="1">
      <c r="B207" s="36">
        <f t="shared" si="3"/>
        <v>19.899999999999999</v>
      </c>
      <c r="C207" s="45">
        <f>C203-((C203-C208)/5*4)</f>
        <v>0.99588000000000176</v>
      </c>
    </row>
    <row r="208" spans="2:4" ht="13.5" customHeight="1">
      <c r="B208" s="39">
        <f t="shared" si="3"/>
        <v>20</v>
      </c>
      <c r="C208" s="48">
        <f>C203-0.0004</f>
        <v>0.99580000000000179</v>
      </c>
      <c r="D208" s="33" t="s">
        <v>5</v>
      </c>
    </row>
    <row r="209" spans="2:4" ht="13.5" customHeight="1">
      <c r="B209" s="39">
        <f t="shared" si="3"/>
        <v>20.100000000000001</v>
      </c>
      <c r="C209" s="43">
        <f>C208-((C208-C213)/5*1)</f>
        <v>0.99572000000000138</v>
      </c>
    </row>
    <row r="210" spans="2:4" ht="13.5" customHeight="1">
      <c r="B210" s="39">
        <f t="shared" si="3"/>
        <v>20.2</v>
      </c>
      <c r="C210" s="43">
        <f>C208-((C208-C213)/5*2)</f>
        <v>0.99564000000000108</v>
      </c>
    </row>
    <row r="211" spans="2:4" ht="13.5" customHeight="1">
      <c r="B211" s="39">
        <f t="shared" si="3"/>
        <v>20.3</v>
      </c>
      <c r="C211" s="43">
        <f>C208-((C208-C213)/5*3)</f>
        <v>0.99556000000000067</v>
      </c>
    </row>
    <row r="212" spans="2:4" ht="13.5" customHeight="1">
      <c r="B212" s="39">
        <f t="shared" si="3"/>
        <v>20.399999999999999</v>
      </c>
      <c r="C212" s="43">
        <f>C208-((C208-C213)/5*4)</f>
        <v>0.99548000000000036</v>
      </c>
    </row>
    <row r="213" spans="2:4">
      <c r="B213" s="36">
        <f t="shared" si="3"/>
        <v>20.5</v>
      </c>
      <c r="C213" s="45">
        <v>0.99539999999999995</v>
      </c>
      <c r="D213" s="33" t="s">
        <v>5</v>
      </c>
    </row>
    <row r="214" spans="2:4">
      <c r="B214" s="36">
        <f t="shared" ref="B214:B277" si="4">B209+0.5</f>
        <v>20.6</v>
      </c>
      <c r="C214" s="45">
        <f>C213-((C213-C218)/5*1)</f>
        <v>0.99531999999999998</v>
      </c>
    </row>
    <row r="215" spans="2:4">
      <c r="B215" s="36">
        <f t="shared" si="4"/>
        <v>20.7</v>
      </c>
      <c r="C215" s="45">
        <f>C213-((C213-C218)/5*2)</f>
        <v>0.99524000000000001</v>
      </c>
    </row>
    <row r="216" spans="2:4">
      <c r="B216" s="36">
        <f t="shared" si="4"/>
        <v>20.8</v>
      </c>
      <c r="C216" s="45">
        <f>C213-((C213-C218)/5*3)</f>
        <v>0.99515999999999993</v>
      </c>
    </row>
    <row r="217" spans="2:4">
      <c r="B217" s="36">
        <f t="shared" si="4"/>
        <v>20.9</v>
      </c>
      <c r="C217" s="45">
        <f>C213-((C213-C218)/5*4)</f>
        <v>0.99507999999999996</v>
      </c>
    </row>
    <row r="218" spans="2:4">
      <c r="B218" s="39">
        <f t="shared" si="4"/>
        <v>21</v>
      </c>
      <c r="C218" s="43">
        <f>C213-0.0004</f>
        <v>0.995</v>
      </c>
      <c r="D218" s="33" t="s">
        <v>5</v>
      </c>
    </row>
    <row r="219" spans="2:4">
      <c r="B219" s="39">
        <f t="shared" si="4"/>
        <v>21.1</v>
      </c>
      <c r="C219" s="43">
        <f>C218-((C218-C223)/5*1)</f>
        <v>0.99490000000000001</v>
      </c>
    </row>
    <row r="220" spans="2:4">
      <c r="B220" s="39">
        <f t="shared" si="4"/>
        <v>21.2</v>
      </c>
      <c r="C220" s="43">
        <f>C218-((C218-C223)/5*2)</f>
        <v>0.99480000000000002</v>
      </c>
    </row>
    <row r="221" spans="2:4">
      <c r="B221" s="39">
        <f t="shared" si="4"/>
        <v>21.3</v>
      </c>
      <c r="C221" s="43">
        <f>C218-((C218-C223)/5*3)</f>
        <v>0.99470000000000003</v>
      </c>
    </row>
    <row r="222" spans="2:4">
      <c r="B222" s="39">
        <f t="shared" si="4"/>
        <v>21.4</v>
      </c>
      <c r="C222" s="43">
        <f>C218-((C218-C223)/5*4)</f>
        <v>0.99460000000000004</v>
      </c>
    </row>
    <row r="223" spans="2:4">
      <c r="B223" s="36">
        <f>B218+0.5</f>
        <v>21.5</v>
      </c>
      <c r="C223" s="45">
        <f>C218-0.0005</f>
        <v>0.99450000000000005</v>
      </c>
      <c r="D223" s="33" t="s">
        <v>5</v>
      </c>
    </row>
    <row r="224" spans="2:4">
      <c r="B224" s="36">
        <f t="shared" si="4"/>
        <v>21.6</v>
      </c>
      <c r="C224" s="45">
        <f>C223-((C223-C228)/5*1)</f>
        <v>0.99442000000000008</v>
      </c>
    </row>
    <row r="225" spans="2:4">
      <c r="B225" s="36">
        <f t="shared" si="4"/>
        <v>21.7</v>
      </c>
      <c r="C225" s="45">
        <f>C223-((C223-C228)/5*2)</f>
        <v>0.99434000000000011</v>
      </c>
    </row>
    <row r="226" spans="2:4">
      <c r="B226" s="36">
        <f t="shared" si="4"/>
        <v>21.8</v>
      </c>
      <c r="C226" s="45">
        <f>C223-((C223-C228)/5*3)</f>
        <v>0.99426000000000003</v>
      </c>
    </row>
    <row r="227" spans="2:4">
      <c r="B227" s="36">
        <f t="shared" si="4"/>
        <v>21.9</v>
      </c>
      <c r="C227" s="45">
        <f>C223-((C223-C228)/5*4)</f>
        <v>0.99418000000000006</v>
      </c>
    </row>
    <row r="228" spans="2:4">
      <c r="B228" s="39">
        <f t="shared" si="4"/>
        <v>22</v>
      </c>
      <c r="C228" s="43">
        <f>C223-0.0004</f>
        <v>0.99410000000000009</v>
      </c>
      <c r="D228" s="33" t="s">
        <v>5</v>
      </c>
    </row>
    <row r="229" spans="2:4">
      <c r="B229" s="39">
        <f t="shared" si="4"/>
        <v>22.1</v>
      </c>
      <c r="C229" s="43">
        <f>C228-((C228-C233)/5*1)</f>
        <v>0.99402000000000013</v>
      </c>
    </row>
    <row r="230" spans="2:4">
      <c r="B230" s="39">
        <f t="shared" si="4"/>
        <v>22.2</v>
      </c>
      <c r="C230" s="43">
        <f>C228-((C228-C233)/5*2)</f>
        <v>0.99394000000000016</v>
      </c>
    </row>
    <row r="231" spans="2:4">
      <c r="B231" s="39">
        <f t="shared" si="4"/>
        <v>22.3</v>
      </c>
      <c r="C231" s="43">
        <f>C228-((C228-C233)/5*3)</f>
        <v>0.99386000000000008</v>
      </c>
    </row>
    <row r="232" spans="2:4">
      <c r="B232" s="39">
        <f t="shared" si="4"/>
        <v>22.4</v>
      </c>
      <c r="C232" s="43">
        <f>C228-((C228-C233)/5*4)</f>
        <v>0.99378000000000011</v>
      </c>
    </row>
    <row r="233" spans="2:4">
      <c r="B233" s="36">
        <f>B228+0.5</f>
        <v>22.5</v>
      </c>
      <c r="C233" s="45">
        <f>C228-0.0004</f>
        <v>0.99370000000000014</v>
      </c>
      <c r="D233" s="33" t="s">
        <v>5</v>
      </c>
    </row>
    <row r="234" spans="2:4">
      <c r="B234" s="36">
        <f t="shared" si="4"/>
        <v>22.6</v>
      </c>
      <c r="C234" s="45">
        <f>C233-((C233-C238)/5*1)</f>
        <v>0.99360000000000015</v>
      </c>
    </row>
    <row r="235" spans="2:4">
      <c r="B235" s="36">
        <f t="shared" si="4"/>
        <v>22.7</v>
      </c>
      <c r="C235" s="45">
        <f>C233-((C233-C238)/5*2)</f>
        <v>0.99350000000000016</v>
      </c>
    </row>
    <row r="236" spans="2:4">
      <c r="B236" s="36">
        <f t="shared" si="4"/>
        <v>22.8</v>
      </c>
      <c r="C236" s="45">
        <f>C233-((C233-C238)/5*3)</f>
        <v>0.99340000000000017</v>
      </c>
    </row>
    <row r="237" spans="2:4">
      <c r="B237" s="36">
        <f t="shared" si="4"/>
        <v>22.9</v>
      </c>
      <c r="C237" s="45">
        <f>C233-((C233-C238)/5*4)</f>
        <v>0.99330000000000018</v>
      </c>
    </row>
    <row r="238" spans="2:4">
      <c r="B238" s="39">
        <f t="shared" si="4"/>
        <v>23</v>
      </c>
      <c r="C238" s="43">
        <f>C233-0.0005</f>
        <v>0.99320000000000019</v>
      </c>
      <c r="D238" s="33" t="s">
        <v>5</v>
      </c>
    </row>
    <row r="239" spans="2:4">
      <c r="B239" s="39">
        <f t="shared" si="4"/>
        <v>23.1</v>
      </c>
      <c r="C239" s="43">
        <f>C238-((C238-C243)/5*1)</f>
        <v>0.99312000000000022</v>
      </c>
    </row>
    <row r="240" spans="2:4">
      <c r="B240" s="39">
        <f t="shared" si="4"/>
        <v>23.2</v>
      </c>
      <c r="C240" s="43">
        <f>C238-((C238-C243)/5*2)</f>
        <v>0.99304000000000026</v>
      </c>
    </row>
    <row r="241" spans="2:4">
      <c r="B241" s="39">
        <f t="shared" si="4"/>
        <v>23.3</v>
      </c>
      <c r="C241" s="43">
        <f>C238-((C238-C243)/5*3)</f>
        <v>0.99296000000000018</v>
      </c>
    </row>
    <row r="242" spans="2:4">
      <c r="B242" s="39">
        <f t="shared" si="4"/>
        <v>23.4</v>
      </c>
      <c r="C242" s="43">
        <f>C238-((C238-C243)/5*4)</f>
        <v>0.99288000000000021</v>
      </c>
    </row>
    <row r="243" spans="2:4">
      <c r="B243" s="36">
        <f>B238+0.5</f>
        <v>23.5</v>
      </c>
      <c r="C243" s="45">
        <f>C238-0.0004</f>
        <v>0.99280000000000024</v>
      </c>
      <c r="D243" s="33" t="s">
        <v>5</v>
      </c>
    </row>
    <row r="244" spans="2:4">
      <c r="B244" s="36">
        <f t="shared" si="4"/>
        <v>23.6</v>
      </c>
      <c r="C244" s="45">
        <f>C243-((C243-C248)/5*1)</f>
        <v>0.99272000000000027</v>
      </c>
    </row>
    <row r="245" spans="2:4">
      <c r="B245" s="36">
        <f t="shared" si="4"/>
        <v>23.7</v>
      </c>
      <c r="C245" s="45">
        <f>C243-((C243-C248)/5*2)</f>
        <v>0.9926400000000003</v>
      </c>
    </row>
    <row r="246" spans="2:4">
      <c r="B246" s="36">
        <f t="shared" si="4"/>
        <v>23.8</v>
      </c>
      <c r="C246" s="45">
        <f>C243-((C243-C248)/5*3)</f>
        <v>0.99256000000000022</v>
      </c>
    </row>
    <row r="247" spans="2:4">
      <c r="B247" s="36">
        <f t="shared" si="4"/>
        <v>23.9</v>
      </c>
      <c r="C247" s="45">
        <f>C243-((C243-C248)/5*4)</f>
        <v>0.99248000000000025</v>
      </c>
    </row>
    <row r="248" spans="2:4">
      <c r="B248" s="39">
        <f t="shared" si="4"/>
        <v>24</v>
      </c>
      <c r="C248" s="43">
        <f>C243-0.0004</f>
        <v>0.99240000000000028</v>
      </c>
      <c r="D248" s="33" t="s">
        <v>5</v>
      </c>
    </row>
    <row r="249" spans="2:4">
      <c r="B249" s="39">
        <f t="shared" si="4"/>
        <v>24.1</v>
      </c>
      <c r="C249" s="43">
        <f>C248-((C248-C253)/5*1)</f>
        <v>0.99232000000000031</v>
      </c>
    </row>
    <row r="250" spans="2:4">
      <c r="B250" s="39">
        <f t="shared" si="4"/>
        <v>24.2</v>
      </c>
      <c r="C250" s="43">
        <f>C248-((C248-C253)/5*2)</f>
        <v>0.99224000000000034</v>
      </c>
    </row>
    <row r="251" spans="2:4">
      <c r="B251" s="39">
        <f t="shared" si="4"/>
        <v>24.3</v>
      </c>
      <c r="C251" s="43">
        <f>C248-((C248-C253)/5*3)</f>
        <v>0.99216000000000026</v>
      </c>
    </row>
    <row r="252" spans="2:4">
      <c r="B252" s="39">
        <f t="shared" si="4"/>
        <v>24.4</v>
      </c>
      <c r="C252" s="43">
        <f>C248-((C248-C253)/5*4)</f>
        <v>0.99208000000000029</v>
      </c>
    </row>
    <row r="253" spans="2:4">
      <c r="B253" s="36">
        <f>B248+0.5</f>
        <v>24.5</v>
      </c>
      <c r="C253" s="45">
        <f>C248-0.0004</f>
        <v>0.99200000000000033</v>
      </c>
      <c r="D253" s="33" t="s">
        <v>5</v>
      </c>
    </row>
    <row r="254" spans="2:4">
      <c r="B254" s="36">
        <f t="shared" si="4"/>
        <v>24.6</v>
      </c>
      <c r="C254" s="45">
        <f>C253-((C253-C258)/5*1)</f>
        <v>0.99192000000000036</v>
      </c>
    </row>
    <row r="255" spans="2:4">
      <c r="B255" s="36">
        <f t="shared" si="4"/>
        <v>24.7</v>
      </c>
      <c r="C255" s="45">
        <f>C253-((C253-C258)/5*2)</f>
        <v>0.99184000000000039</v>
      </c>
    </row>
    <row r="256" spans="2:4">
      <c r="B256" s="36">
        <f t="shared" si="4"/>
        <v>24.8</v>
      </c>
      <c r="C256" s="45">
        <f>C253-((C253-C258)/5*3)</f>
        <v>0.99176000000000031</v>
      </c>
    </row>
    <row r="257" spans="2:4">
      <c r="B257" s="36">
        <f t="shared" si="4"/>
        <v>24.9</v>
      </c>
      <c r="C257" s="45">
        <f>C253-((C253-C258)/5*4)</f>
        <v>0.99168000000000034</v>
      </c>
    </row>
    <row r="258" spans="2:4">
      <c r="B258" s="39">
        <f t="shared" si="4"/>
        <v>25</v>
      </c>
      <c r="C258" s="43">
        <f>C253-0.0004</f>
        <v>0.99160000000000037</v>
      </c>
      <c r="D258" s="33" t="s">
        <v>5</v>
      </c>
    </row>
    <row r="259" spans="2:4">
      <c r="B259" s="39">
        <f t="shared" si="4"/>
        <v>25.1</v>
      </c>
      <c r="C259" s="43">
        <f>C258-((C258-C263)/5*1)</f>
        <v>0.9915200000000004</v>
      </c>
    </row>
    <row r="260" spans="2:4">
      <c r="B260" s="39">
        <f t="shared" si="4"/>
        <v>25.2</v>
      </c>
      <c r="C260" s="43">
        <f>C258-((C258-C263)/5*2)</f>
        <v>0.99144000000000043</v>
      </c>
    </row>
    <row r="261" spans="2:4">
      <c r="B261" s="39">
        <f t="shared" si="4"/>
        <v>25.3</v>
      </c>
      <c r="C261" s="43">
        <f>C258-((C258-C263)/5*3)</f>
        <v>0.99136000000000035</v>
      </c>
    </row>
    <row r="262" spans="2:4">
      <c r="B262" s="39">
        <f t="shared" si="4"/>
        <v>25.4</v>
      </c>
      <c r="C262" s="43">
        <f>C258-((C258-C263)/5*4)</f>
        <v>0.99128000000000038</v>
      </c>
    </row>
    <row r="263" spans="2:4">
      <c r="B263" s="36">
        <f>B258+0.5</f>
        <v>25.5</v>
      </c>
      <c r="C263" s="45">
        <f>C258-0.0004</f>
        <v>0.99120000000000041</v>
      </c>
      <c r="D263" s="33" t="s">
        <v>5</v>
      </c>
    </row>
    <row r="264" spans="2:4">
      <c r="B264" s="36">
        <f t="shared" si="4"/>
        <v>25.6</v>
      </c>
      <c r="C264" s="45">
        <f>C263-((C263-C268)/5*1)</f>
        <v>0.99112000000000045</v>
      </c>
    </row>
    <row r="265" spans="2:4">
      <c r="B265" s="36">
        <f t="shared" si="4"/>
        <v>25.7</v>
      </c>
      <c r="C265" s="45">
        <f>C263-((C263-C268)/5*2)</f>
        <v>0.99104000000000048</v>
      </c>
    </row>
    <row r="266" spans="2:4">
      <c r="B266" s="36">
        <f t="shared" si="4"/>
        <v>25.8</v>
      </c>
      <c r="C266" s="45">
        <f>C263-((C263-C268)/5*3)</f>
        <v>0.9909600000000004</v>
      </c>
    </row>
    <row r="267" spans="2:4">
      <c r="B267" s="36">
        <f t="shared" si="4"/>
        <v>25.9</v>
      </c>
      <c r="C267" s="45">
        <f>C263-((C263-C268)/5*4)</f>
        <v>0.99088000000000043</v>
      </c>
    </row>
    <row r="268" spans="2:4">
      <c r="B268" s="39">
        <f t="shared" si="4"/>
        <v>26</v>
      </c>
      <c r="C268" s="43">
        <f>C263-0.0004</f>
        <v>0.99080000000000046</v>
      </c>
      <c r="D268" s="33" t="s">
        <v>5</v>
      </c>
    </row>
    <row r="269" spans="2:4">
      <c r="B269" s="39">
        <f t="shared" si="4"/>
        <v>26.1</v>
      </c>
      <c r="C269" s="43">
        <f>C268-((C268-C273)/5*1)</f>
        <v>0.99070000000000047</v>
      </c>
    </row>
    <row r="270" spans="2:4">
      <c r="B270" s="39">
        <f t="shared" si="4"/>
        <v>26.2</v>
      </c>
      <c r="C270" s="43">
        <f>C268-((C268-C273)/5*2)</f>
        <v>0.99060000000000048</v>
      </c>
    </row>
    <row r="271" spans="2:4">
      <c r="B271" s="39">
        <f t="shared" si="4"/>
        <v>26.3</v>
      </c>
      <c r="C271" s="43">
        <f>C268-((C268-C273)/5*3)</f>
        <v>0.99050000000000049</v>
      </c>
    </row>
    <row r="272" spans="2:4">
      <c r="B272" s="39">
        <f t="shared" si="4"/>
        <v>26.4</v>
      </c>
      <c r="C272" s="43">
        <f>C268-((C268-C273)/5*4)</f>
        <v>0.9904000000000005</v>
      </c>
    </row>
    <row r="273" spans="2:4">
      <c r="B273" s="36">
        <f>B268+0.5</f>
        <v>26.5</v>
      </c>
      <c r="C273" s="45">
        <f>C268-0.0005</f>
        <v>0.99030000000000051</v>
      </c>
      <c r="D273" s="33" t="s">
        <v>5</v>
      </c>
    </row>
    <row r="274" spans="2:4">
      <c r="B274" s="36">
        <f t="shared" si="4"/>
        <v>26.6</v>
      </c>
      <c r="C274" s="45">
        <f>C273-((C273-C278)/5*1)</f>
        <v>0.99022000000000054</v>
      </c>
    </row>
    <row r="275" spans="2:4">
      <c r="B275" s="36">
        <f t="shared" si="4"/>
        <v>26.7</v>
      </c>
      <c r="C275" s="45">
        <f>C273-((C273-C278)/5*2)</f>
        <v>0.99014000000000058</v>
      </c>
    </row>
    <row r="276" spans="2:4">
      <c r="B276" s="36">
        <f t="shared" si="4"/>
        <v>26.8</v>
      </c>
      <c r="C276" s="45">
        <f>C273-((C273-C278)/5*3)</f>
        <v>0.9900600000000005</v>
      </c>
    </row>
    <row r="277" spans="2:4">
      <c r="B277" s="36">
        <f t="shared" si="4"/>
        <v>26.9</v>
      </c>
      <c r="C277" s="45">
        <f>C273-((C273-C278)/5*4)</f>
        <v>0.98998000000000053</v>
      </c>
    </row>
    <row r="278" spans="2:4">
      <c r="B278" s="39">
        <f t="shared" ref="B278:B283" si="5">B273+0.5</f>
        <v>27</v>
      </c>
      <c r="C278" s="43">
        <f>C273-0.0004</f>
        <v>0.98990000000000056</v>
      </c>
      <c r="D278" s="33" t="s">
        <v>5</v>
      </c>
    </row>
    <row r="279" spans="2:4">
      <c r="B279" s="39">
        <f t="shared" si="5"/>
        <v>27.1</v>
      </c>
      <c r="C279" s="43">
        <f>C278-((C278-C283)/5*1)</f>
        <v>0.98982000000000059</v>
      </c>
    </row>
    <row r="280" spans="2:4">
      <c r="B280" s="39">
        <f t="shared" si="5"/>
        <v>27.2</v>
      </c>
      <c r="C280" s="43">
        <f>C278-((C278-C283)/5*2)</f>
        <v>0.98974000000000062</v>
      </c>
    </row>
    <row r="281" spans="2:4">
      <c r="B281" s="39">
        <f t="shared" si="5"/>
        <v>27.3</v>
      </c>
      <c r="C281" s="43">
        <f>C278-((C278-C283)/5*3)</f>
        <v>0.98966000000000054</v>
      </c>
    </row>
    <row r="282" spans="2:4">
      <c r="B282" s="39">
        <f t="shared" si="5"/>
        <v>27.4</v>
      </c>
      <c r="C282" s="43">
        <f>C278-((C278-C283)/5*4)</f>
        <v>0.98958000000000057</v>
      </c>
    </row>
    <row r="283" spans="2:4">
      <c r="B283" s="36">
        <f t="shared" si="5"/>
        <v>27.5</v>
      </c>
      <c r="C283" s="45">
        <f>C278-0.0004</f>
        <v>0.9895000000000006</v>
      </c>
      <c r="D283" s="33" t="s">
        <v>5</v>
      </c>
    </row>
    <row r="284" spans="2:4">
      <c r="B284" s="36">
        <f t="shared" ref="B284:B292" si="6">B279+0.5</f>
        <v>27.6</v>
      </c>
      <c r="C284" s="45">
        <f>C283-((C283-C288)/5*1)</f>
        <v>0.98942000000000063</v>
      </c>
    </row>
    <row r="285" spans="2:4">
      <c r="B285" s="36">
        <f t="shared" si="6"/>
        <v>27.7</v>
      </c>
      <c r="C285" s="45">
        <f>C283-((C283-C288)/5*2)</f>
        <v>0.98934000000000066</v>
      </c>
    </row>
    <row r="286" spans="2:4">
      <c r="B286" s="36">
        <f t="shared" si="6"/>
        <v>27.8</v>
      </c>
      <c r="C286" s="45">
        <f>C283-((C283-C288)/5*3)</f>
        <v>0.98926000000000058</v>
      </c>
    </row>
    <row r="287" spans="2:4">
      <c r="B287" s="36">
        <f t="shared" si="6"/>
        <v>27.9</v>
      </c>
      <c r="C287" s="45">
        <f>C283-((C283-C288)/5*4)</f>
        <v>0.98918000000000061</v>
      </c>
    </row>
    <row r="288" spans="2:4">
      <c r="B288" s="39">
        <f t="shared" si="6"/>
        <v>28</v>
      </c>
      <c r="C288" s="43">
        <f>C283-0.0004</f>
        <v>0.98910000000000065</v>
      </c>
      <c r="D288" s="33" t="s">
        <v>5</v>
      </c>
    </row>
    <row r="289" spans="2:4">
      <c r="B289" s="39">
        <f t="shared" si="6"/>
        <v>28.1</v>
      </c>
      <c r="C289" s="43">
        <f>C288-((C288-C293)/5*1)</f>
        <v>0.98900000000000066</v>
      </c>
    </row>
    <row r="290" spans="2:4">
      <c r="B290" s="39">
        <f t="shared" si="6"/>
        <v>28.2</v>
      </c>
      <c r="C290" s="43">
        <f>C288-((C288-C293)/5*2)</f>
        <v>0.98890000000000067</v>
      </c>
    </row>
    <row r="291" spans="2:4">
      <c r="B291" s="39">
        <f t="shared" si="6"/>
        <v>28.3</v>
      </c>
      <c r="C291" s="43">
        <f>C288-((C288-C293)/5*3)</f>
        <v>0.98880000000000068</v>
      </c>
    </row>
    <row r="292" spans="2:4">
      <c r="B292" s="39">
        <f t="shared" si="6"/>
        <v>28.4</v>
      </c>
      <c r="C292" s="43">
        <f>C288-((C288-C293)/5*4)</f>
        <v>0.98870000000000069</v>
      </c>
    </row>
    <row r="293" spans="2:4">
      <c r="B293" s="36">
        <f>B288+0.5</f>
        <v>28.5</v>
      </c>
      <c r="C293" s="45">
        <f>C288-0.0005</f>
        <v>0.9886000000000007</v>
      </c>
      <c r="D293" s="33" t="s">
        <v>5</v>
      </c>
    </row>
    <row r="294" spans="2:4">
      <c r="B294" s="36">
        <f t="shared" ref="B294:B302" si="7">B289+0.5</f>
        <v>28.6</v>
      </c>
      <c r="C294" s="45">
        <f>C293-((C293-C298)/5*1)</f>
        <v>0.98852000000000073</v>
      </c>
    </row>
    <row r="295" spans="2:4">
      <c r="B295" s="36">
        <f t="shared" si="7"/>
        <v>28.7</v>
      </c>
      <c r="C295" s="45">
        <f>C293-((C293-C298)/5*2)</f>
        <v>0.98844000000000076</v>
      </c>
    </row>
    <row r="296" spans="2:4">
      <c r="B296" s="36">
        <f t="shared" si="7"/>
        <v>28.8</v>
      </c>
      <c r="C296" s="45">
        <f>C293-((C293-C298)/5*3)</f>
        <v>0.98836000000000068</v>
      </c>
    </row>
    <row r="297" spans="2:4">
      <c r="B297" s="36">
        <f t="shared" si="7"/>
        <v>28.9</v>
      </c>
      <c r="C297" s="45">
        <f>C293-((C293-C298)/5*4)</f>
        <v>0.98828000000000071</v>
      </c>
    </row>
    <row r="298" spans="2:4">
      <c r="B298" s="39">
        <f t="shared" si="7"/>
        <v>29</v>
      </c>
      <c r="C298" s="43">
        <f>C293-0.0004</f>
        <v>0.98820000000000074</v>
      </c>
      <c r="D298" s="33" t="s">
        <v>5</v>
      </c>
    </row>
    <row r="299" spans="2:4">
      <c r="B299" s="39">
        <f t="shared" si="7"/>
        <v>29.1</v>
      </c>
      <c r="C299" s="43">
        <f>C298-((C298-C303)/5*1)</f>
        <v>0.98812000000000078</v>
      </c>
    </row>
    <row r="300" spans="2:4">
      <c r="B300" s="39">
        <f t="shared" si="7"/>
        <v>29.2</v>
      </c>
      <c r="C300" s="43">
        <f>C298-((C298-C303)/5*2)</f>
        <v>0.98804000000000081</v>
      </c>
    </row>
    <row r="301" spans="2:4">
      <c r="B301" s="39">
        <f t="shared" si="7"/>
        <v>29.3</v>
      </c>
      <c r="C301" s="43">
        <f>C298-((C298-C303)/5*3)</f>
        <v>0.98796000000000073</v>
      </c>
    </row>
    <row r="302" spans="2:4">
      <c r="B302" s="39">
        <f t="shared" si="7"/>
        <v>29.4</v>
      </c>
      <c r="C302" s="43">
        <f>C298-((C298-C303)/5*4)</f>
        <v>0.98788000000000076</v>
      </c>
    </row>
    <row r="303" spans="2:4">
      <c r="B303" s="36">
        <f>B298+0.5</f>
        <v>29.5</v>
      </c>
      <c r="C303" s="45">
        <f>C298-0.0004</f>
        <v>0.98780000000000079</v>
      </c>
      <c r="D303" s="33" t="s">
        <v>5</v>
      </c>
    </row>
    <row r="304" spans="2:4">
      <c r="B304" s="36">
        <f t="shared" ref="B304:B312" si="8">B299+0.5</f>
        <v>29.6</v>
      </c>
      <c r="C304" s="45">
        <f>C303-((C303-C308)/5*1)</f>
        <v>0.98772000000000082</v>
      </c>
    </row>
    <row r="305" spans="2:4">
      <c r="B305" s="36">
        <f t="shared" si="8"/>
        <v>29.7</v>
      </c>
      <c r="C305" s="45">
        <f>C303-((C303-C308)/5*2)</f>
        <v>0.98764000000000085</v>
      </c>
    </row>
    <row r="306" spans="2:4">
      <c r="B306" s="36">
        <f t="shared" si="8"/>
        <v>29.8</v>
      </c>
      <c r="C306" s="45">
        <f>C303-((C303-C308)/5*3)</f>
        <v>0.98756000000000077</v>
      </c>
    </row>
    <row r="307" spans="2:4">
      <c r="B307" s="36">
        <f t="shared" si="8"/>
        <v>29.9</v>
      </c>
      <c r="C307" s="45">
        <f>C303-((C303-C308)/5*4)</f>
        <v>0.9874800000000008</v>
      </c>
    </row>
    <row r="308" spans="2:4">
      <c r="B308" s="39">
        <f t="shared" si="8"/>
        <v>30</v>
      </c>
      <c r="C308" s="43">
        <f>C303-0.0004</f>
        <v>0.98740000000000083</v>
      </c>
      <c r="D308" s="33" t="s">
        <v>5</v>
      </c>
    </row>
    <row r="309" spans="2:4">
      <c r="B309" s="39">
        <f t="shared" si="8"/>
        <v>30.1</v>
      </c>
      <c r="C309" s="43">
        <f>C308-((C308-C313)/5*1)</f>
        <v>0.98730000000000084</v>
      </c>
    </row>
    <row r="310" spans="2:4">
      <c r="B310" s="39">
        <f t="shared" si="8"/>
        <v>30.2</v>
      </c>
      <c r="C310" s="43">
        <f>C308-((C308-C313)/5*2)</f>
        <v>0.98720000000000085</v>
      </c>
    </row>
    <row r="311" spans="2:4">
      <c r="B311" s="39">
        <f t="shared" si="8"/>
        <v>30.3</v>
      </c>
      <c r="C311" s="43">
        <f>C308-((C308-C313)/5*3)</f>
        <v>0.98710000000000087</v>
      </c>
    </row>
    <row r="312" spans="2:4">
      <c r="B312" s="39">
        <f t="shared" si="8"/>
        <v>30.4</v>
      </c>
      <c r="C312" s="43">
        <f>C308-((C308-C313)/5*4)</f>
        <v>0.98700000000000088</v>
      </c>
    </row>
    <row r="313" spans="2:4">
      <c r="B313" s="36">
        <f>B308+0.5</f>
        <v>30.5</v>
      </c>
      <c r="C313" s="44">
        <f>C308-0.0005</f>
        <v>0.98690000000000089</v>
      </c>
      <c r="D313" s="33" t="s">
        <v>5</v>
      </c>
    </row>
    <row r="314" spans="2:4">
      <c r="B314" s="36">
        <f t="shared" ref="B314:B322" si="9">B309+0.5</f>
        <v>30.6</v>
      </c>
      <c r="C314" s="45">
        <f>C313-((C313-C318)/5*1)</f>
        <v>0.98682000000000092</v>
      </c>
    </row>
    <row r="315" spans="2:4">
      <c r="B315" s="36">
        <f t="shared" si="9"/>
        <v>30.7</v>
      </c>
      <c r="C315" s="45">
        <f>C313-((C313-C318)/5*2)</f>
        <v>0.98674000000000095</v>
      </c>
    </row>
    <row r="316" spans="2:4">
      <c r="B316" s="36">
        <f t="shared" si="9"/>
        <v>30.8</v>
      </c>
      <c r="C316" s="45">
        <f>C313-((C313-C318)/5*3)</f>
        <v>0.98666000000000087</v>
      </c>
    </row>
    <row r="317" spans="2:4">
      <c r="B317" s="36">
        <f t="shared" si="9"/>
        <v>30.9</v>
      </c>
      <c r="C317" s="45">
        <f>C313-((C313-C318)/5*4)</f>
        <v>0.9865800000000009</v>
      </c>
    </row>
    <row r="318" spans="2:4">
      <c r="B318" s="39">
        <f t="shared" si="9"/>
        <v>31</v>
      </c>
      <c r="C318" s="43">
        <f>C313-0.0004</f>
        <v>0.98650000000000093</v>
      </c>
      <c r="D318" s="33" t="s">
        <v>5</v>
      </c>
    </row>
    <row r="319" spans="2:4">
      <c r="B319" s="39">
        <f t="shared" si="9"/>
        <v>31.1</v>
      </c>
      <c r="C319" s="43">
        <f>C318-((C318-C323)/5*1)</f>
        <v>0.98642000000000096</v>
      </c>
    </row>
    <row r="320" spans="2:4">
      <c r="B320" s="39">
        <f t="shared" si="9"/>
        <v>31.2</v>
      </c>
      <c r="C320" s="43">
        <f>C318-((C318-C323)/5*2)</f>
        <v>0.98634000000000099</v>
      </c>
    </row>
    <row r="321" spans="2:4">
      <c r="B321" s="39">
        <f t="shared" si="9"/>
        <v>31.3</v>
      </c>
      <c r="C321" s="43">
        <f>C318-((C318-C323)/5*3)</f>
        <v>0.98626000000000091</v>
      </c>
    </row>
    <row r="322" spans="2:4">
      <c r="B322" s="39">
        <f t="shared" si="9"/>
        <v>31.4</v>
      </c>
      <c r="C322" s="43">
        <f>C318-((C318-C323)/5*4)</f>
        <v>0.98618000000000094</v>
      </c>
    </row>
    <row r="323" spans="2:4">
      <c r="B323" s="36">
        <f>B318+0.5</f>
        <v>31.5</v>
      </c>
      <c r="C323" s="44">
        <f>C318-0.0004</f>
        <v>0.98610000000000098</v>
      </c>
      <c r="D323" s="33" t="s">
        <v>5</v>
      </c>
    </row>
    <row r="324" spans="2:4">
      <c r="B324" s="36">
        <f t="shared" ref="B324:B332" si="10">B319+0.5</f>
        <v>31.6</v>
      </c>
      <c r="C324" s="45">
        <f>C323-((C323-C328)/5*1)</f>
        <v>0.98602000000000101</v>
      </c>
    </row>
    <row r="325" spans="2:4">
      <c r="B325" s="36">
        <f t="shared" si="10"/>
        <v>31.7</v>
      </c>
      <c r="C325" s="45">
        <f>C323-((C323-C328)/5*2)</f>
        <v>0.98594000000000104</v>
      </c>
    </row>
    <row r="326" spans="2:4">
      <c r="B326" s="36">
        <f t="shared" si="10"/>
        <v>31.8</v>
      </c>
      <c r="C326" s="45">
        <f>C323-((C323-C328)/5*3)</f>
        <v>0.98586000000000096</v>
      </c>
    </row>
    <row r="327" spans="2:4">
      <c r="B327" s="36">
        <f t="shared" si="10"/>
        <v>31.9</v>
      </c>
      <c r="C327" s="45">
        <f>C323-((C323-C328)/5*4)</f>
        <v>0.98578000000000099</v>
      </c>
    </row>
    <row r="328" spans="2:4">
      <c r="B328" s="39">
        <f t="shared" si="10"/>
        <v>32</v>
      </c>
      <c r="C328" s="43">
        <f>C323-0.0004</f>
        <v>0.98570000000000102</v>
      </c>
      <c r="D328" s="33" t="s">
        <v>5</v>
      </c>
    </row>
    <row r="329" spans="2:4">
      <c r="B329" s="39">
        <f t="shared" si="10"/>
        <v>32.1</v>
      </c>
      <c r="C329" s="43">
        <f>C328-((C328-C333)/5*1)</f>
        <v>0.98560000000000103</v>
      </c>
    </row>
    <row r="330" spans="2:4">
      <c r="B330" s="39">
        <f t="shared" si="10"/>
        <v>32.200000000000003</v>
      </c>
      <c r="C330" s="43">
        <f>C328-((C328-C333)/5*2)</f>
        <v>0.98550000000000104</v>
      </c>
    </row>
    <row r="331" spans="2:4">
      <c r="B331" s="39">
        <f t="shared" si="10"/>
        <v>32.299999999999997</v>
      </c>
      <c r="C331" s="43">
        <f>C328-((C328-C333)/5*3)</f>
        <v>0.98540000000000105</v>
      </c>
    </row>
    <row r="332" spans="2:4">
      <c r="B332" s="39">
        <f t="shared" si="10"/>
        <v>32.4</v>
      </c>
      <c r="C332" s="43">
        <f>C328-((C328-C333)/5*4)</f>
        <v>0.98530000000000106</v>
      </c>
    </row>
    <row r="333" spans="2:4">
      <c r="B333" s="36">
        <f>B328+0.5</f>
        <v>32.5</v>
      </c>
      <c r="C333" s="44">
        <f>C328-0.0005</f>
        <v>0.98520000000000107</v>
      </c>
      <c r="D333" s="33" t="s">
        <v>5</v>
      </c>
    </row>
    <row r="334" spans="2:4">
      <c r="B334" s="36">
        <f t="shared" ref="B334:B342" si="11">B329+0.5</f>
        <v>32.6</v>
      </c>
      <c r="C334" s="45">
        <f>C333-((C333-C338)/5*1)</f>
        <v>0.98512000000000111</v>
      </c>
    </row>
    <row r="335" spans="2:4">
      <c r="B335" s="36">
        <f t="shared" si="11"/>
        <v>32.700000000000003</v>
      </c>
      <c r="C335" s="45">
        <f>C333-((C333-C338)/5*2)</f>
        <v>0.98504000000000114</v>
      </c>
    </row>
    <row r="336" spans="2:4">
      <c r="B336" s="36">
        <f t="shared" si="11"/>
        <v>32.799999999999997</v>
      </c>
      <c r="C336" s="45">
        <f>C333-((C333-C338)/5*3)</f>
        <v>0.98496000000000106</v>
      </c>
    </row>
    <row r="337" spans="2:4">
      <c r="B337" s="36">
        <f t="shared" si="11"/>
        <v>32.9</v>
      </c>
      <c r="C337" s="45">
        <f>C333-((C333-C338)/5*4)</f>
        <v>0.98488000000000109</v>
      </c>
    </row>
    <row r="338" spans="2:4">
      <c r="B338" s="39">
        <f t="shared" si="11"/>
        <v>33</v>
      </c>
      <c r="C338" s="43">
        <f>C333-0.0004</f>
        <v>0.98480000000000112</v>
      </c>
      <c r="D338" s="33" t="s">
        <v>5</v>
      </c>
    </row>
    <row r="339" spans="2:4">
      <c r="B339" s="39">
        <f t="shared" si="11"/>
        <v>33.1</v>
      </c>
      <c r="C339" s="43">
        <f>C338-((C338-C343)/5*1)</f>
        <v>0.98472000000000115</v>
      </c>
    </row>
    <row r="340" spans="2:4">
      <c r="B340" s="39">
        <f t="shared" si="11"/>
        <v>33.200000000000003</v>
      </c>
      <c r="C340" s="43">
        <f>C338-((C338-C343)/5*2)</f>
        <v>0.98464000000000118</v>
      </c>
    </row>
    <row r="341" spans="2:4">
      <c r="B341" s="39">
        <f t="shared" si="11"/>
        <v>33.299999999999997</v>
      </c>
      <c r="C341" s="43">
        <f>C338-((C338-C343)/5*3)</f>
        <v>0.9845600000000011</v>
      </c>
    </row>
    <row r="342" spans="2:4">
      <c r="B342" s="39">
        <f t="shared" si="11"/>
        <v>33.4</v>
      </c>
      <c r="C342" s="43">
        <f>C338-((C338-C343)/5*4)</f>
        <v>0.98448000000000113</v>
      </c>
    </row>
    <row r="343" spans="2:4">
      <c r="B343" s="36">
        <f>B338+0.5</f>
        <v>33.5</v>
      </c>
      <c r="C343" s="44">
        <f>C338-0.0004</f>
        <v>0.98440000000000116</v>
      </c>
      <c r="D343" s="33" t="s">
        <v>5</v>
      </c>
    </row>
    <row r="344" spans="2:4">
      <c r="B344" s="36">
        <f t="shared" ref="B344:B352" si="12">B339+0.5</f>
        <v>33.6</v>
      </c>
      <c r="C344" s="45">
        <f>C343-((C343-C348)/5*1)</f>
        <v>0.98432000000000119</v>
      </c>
    </row>
    <row r="345" spans="2:4">
      <c r="B345" s="36">
        <f t="shared" si="12"/>
        <v>33.700000000000003</v>
      </c>
      <c r="C345" s="45">
        <f>C343-((C343-C348)/5*2)</f>
        <v>0.98424000000000123</v>
      </c>
    </row>
    <row r="346" spans="2:4">
      <c r="B346" s="36">
        <f t="shared" si="12"/>
        <v>33.799999999999997</v>
      </c>
      <c r="C346" s="45">
        <f>C343-((C343-C348)/5*3)</f>
        <v>0.98416000000000115</v>
      </c>
    </row>
    <row r="347" spans="2:4">
      <c r="B347" s="36">
        <f t="shared" si="12"/>
        <v>33.9</v>
      </c>
      <c r="C347" s="45">
        <f>C343-((C343-C348)/5*4)</f>
        <v>0.98408000000000118</v>
      </c>
    </row>
    <row r="348" spans="2:4">
      <c r="B348" s="39">
        <f t="shared" si="12"/>
        <v>34</v>
      </c>
      <c r="C348" s="43">
        <f>C343-0.0004</f>
        <v>0.98400000000000121</v>
      </c>
      <c r="D348" s="33" t="s">
        <v>5</v>
      </c>
    </row>
    <row r="349" spans="2:4">
      <c r="B349" s="39">
        <f t="shared" si="12"/>
        <v>34.1</v>
      </c>
      <c r="C349" s="43">
        <f>C348-((C348-C353)/5*1)</f>
        <v>0.98392000000000124</v>
      </c>
    </row>
    <row r="350" spans="2:4">
      <c r="B350" s="39">
        <f t="shared" si="12"/>
        <v>34.200000000000003</v>
      </c>
      <c r="C350" s="43">
        <f>C348-((C348-C353)/5*2)</f>
        <v>0.98384000000000127</v>
      </c>
    </row>
    <row r="351" spans="2:4">
      <c r="B351" s="39">
        <f t="shared" si="12"/>
        <v>34.299999999999997</v>
      </c>
      <c r="C351" s="43">
        <f>C348-((C348-C353)/5*3)</f>
        <v>0.98376000000000119</v>
      </c>
    </row>
    <row r="352" spans="2:4">
      <c r="B352" s="39">
        <f t="shared" si="12"/>
        <v>34.4</v>
      </c>
      <c r="C352" s="43">
        <f>C348-((C348-C353)/5*4)</f>
        <v>0.98368000000000122</v>
      </c>
    </row>
    <row r="353" spans="2:4">
      <c r="B353" s="36">
        <f>B348+0.5</f>
        <v>34.5</v>
      </c>
      <c r="C353" s="44">
        <f>C348-0.0004</f>
        <v>0.98360000000000125</v>
      </c>
      <c r="D353" s="33" t="s">
        <v>5</v>
      </c>
    </row>
    <row r="354" spans="2:4">
      <c r="B354" s="36">
        <f t="shared" ref="B354:B362" si="13">B349+0.5</f>
        <v>34.6</v>
      </c>
      <c r="C354" s="45">
        <f>C353-((C353-C358)/5*1)</f>
        <v>0.98350000000000126</v>
      </c>
    </row>
    <row r="355" spans="2:4">
      <c r="B355" s="36">
        <f t="shared" si="13"/>
        <v>34.700000000000003</v>
      </c>
      <c r="C355" s="45">
        <f>C353-((C353-C358)/5*2)</f>
        <v>0.98340000000000127</v>
      </c>
    </row>
    <row r="356" spans="2:4">
      <c r="B356" s="36">
        <f t="shared" si="13"/>
        <v>34.799999999999997</v>
      </c>
      <c r="C356" s="45">
        <f>C353-((C353-C358)/5*3)</f>
        <v>0.98330000000000128</v>
      </c>
    </row>
    <row r="357" spans="2:4">
      <c r="B357" s="36">
        <f t="shared" si="13"/>
        <v>34.9</v>
      </c>
      <c r="C357" s="45">
        <f>C353-((C353-C358)/5*4)</f>
        <v>0.9832000000000013</v>
      </c>
    </row>
    <row r="358" spans="2:4">
      <c r="B358" s="39">
        <f t="shared" si="13"/>
        <v>35</v>
      </c>
      <c r="C358" s="43">
        <f>C353-0.0005</f>
        <v>0.98310000000000131</v>
      </c>
      <c r="D358" s="33" t="s">
        <v>5</v>
      </c>
    </row>
    <row r="359" spans="2:4">
      <c r="B359" s="39">
        <f t="shared" si="13"/>
        <v>35.1</v>
      </c>
      <c r="C359" s="43">
        <f>C358-((C358-C363)/5*1)</f>
        <v>0.98302000000000134</v>
      </c>
    </row>
    <row r="360" spans="2:4">
      <c r="B360" s="39">
        <f t="shared" si="13"/>
        <v>35.200000000000003</v>
      </c>
      <c r="C360" s="43">
        <f>C358-((C358-C363)/5*2)</f>
        <v>0.98294000000000137</v>
      </c>
    </row>
    <row r="361" spans="2:4">
      <c r="B361" s="39">
        <f t="shared" si="13"/>
        <v>35.299999999999997</v>
      </c>
      <c r="C361" s="43">
        <f>C358-((C358-C363)/5*3)</f>
        <v>0.98286000000000129</v>
      </c>
    </row>
    <row r="362" spans="2:4">
      <c r="B362" s="39">
        <f t="shared" si="13"/>
        <v>35.4</v>
      </c>
      <c r="C362" s="43">
        <f>C358-((C358-C363)/5*4)</f>
        <v>0.98278000000000132</v>
      </c>
    </row>
    <row r="363" spans="2:4">
      <c r="B363" s="36">
        <f>B358+0.5</f>
        <v>35.5</v>
      </c>
      <c r="C363" s="46">
        <f>C358-0.0004</f>
        <v>0.98270000000000135</v>
      </c>
      <c r="D363" s="33" t="s">
        <v>5</v>
      </c>
    </row>
    <row r="364" spans="2:4">
      <c r="B364" s="36">
        <f t="shared" ref="B364:B372" si="14">B359+0.5</f>
        <v>35.6</v>
      </c>
      <c r="C364" s="45">
        <f>C363-((C363-C368)/5*1)</f>
        <v>0.98262000000000138</v>
      </c>
    </row>
    <row r="365" spans="2:4">
      <c r="B365" s="36">
        <f t="shared" si="14"/>
        <v>35.700000000000003</v>
      </c>
      <c r="C365" s="45">
        <f>C363-((C363-C368)/5*2)</f>
        <v>0.98254000000000141</v>
      </c>
    </row>
    <row r="366" spans="2:4">
      <c r="B366" s="36">
        <f t="shared" si="14"/>
        <v>35.799999999999997</v>
      </c>
      <c r="C366" s="45">
        <f>C363-((C363-C368)/5*3)</f>
        <v>0.98246000000000133</v>
      </c>
    </row>
    <row r="367" spans="2:4">
      <c r="B367" s="36">
        <f t="shared" si="14"/>
        <v>35.9</v>
      </c>
      <c r="C367" s="45">
        <f>C363-((C363-C368)/5*4)</f>
        <v>0.98238000000000136</v>
      </c>
    </row>
    <row r="368" spans="2:4">
      <c r="B368" s="39">
        <f t="shared" si="14"/>
        <v>36</v>
      </c>
      <c r="C368" s="48">
        <f>C363-0.0004</f>
        <v>0.98230000000000139</v>
      </c>
      <c r="D368" s="33" t="s">
        <v>5</v>
      </c>
    </row>
    <row r="369" spans="2:4">
      <c r="B369" s="39">
        <f t="shared" si="14"/>
        <v>36.1</v>
      </c>
      <c r="C369" s="43">
        <f>C368-((C368-C373)/5*1)</f>
        <v>0.98222000000000143</v>
      </c>
    </row>
    <row r="370" spans="2:4">
      <c r="B370" s="39">
        <f t="shared" si="14"/>
        <v>36.200000000000003</v>
      </c>
      <c r="C370" s="43">
        <f>C368-((C368-C373)/5*2)</f>
        <v>0.98214000000000146</v>
      </c>
    </row>
    <row r="371" spans="2:4">
      <c r="B371" s="39">
        <f t="shared" si="14"/>
        <v>36.299999999999997</v>
      </c>
      <c r="C371" s="43">
        <f>C368-((C368-C373)/5*3)</f>
        <v>0.98206000000000138</v>
      </c>
    </row>
    <row r="372" spans="2:4">
      <c r="B372" s="39">
        <f t="shared" si="14"/>
        <v>36.4</v>
      </c>
      <c r="C372" s="43">
        <f>C368-((C368-C373)/5*4)</f>
        <v>0.98198000000000141</v>
      </c>
    </row>
    <row r="373" spans="2:4">
      <c r="B373" s="36">
        <f>B368+0.5</f>
        <v>36.5</v>
      </c>
      <c r="C373" s="46">
        <f>C368-0.0004</f>
        <v>0.98190000000000144</v>
      </c>
      <c r="D373" s="33" t="s">
        <v>5</v>
      </c>
    </row>
    <row r="374" spans="2:4">
      <c r="B374" s="36">
        <f t="shared" ref="B374:B382" si="15">B369+0.5</f>
        <v>36.6</v>
      </c>
      <c r="C374" s="45">
        <f>C373-((C373-C378)/5*1)</f>
        <v>0.98182000000000147</v>
      </c>
    </row>
    <row r="375" spans="2:4">
      <c r="B375" s="36">
        <f t="shared" si="15"/>
        <v>36.700000000000003</v>
      </c>
      <c r="C375" s="45">
        <f>C373-((C373-C378)/5*2)</f>
        <v>0.9817400000000015</v>
      </c>
    </row>
    <row r="376" spans="2:4">
      <c r="B376" s="36">
        <f t="shared" si="15"/>
        <v>36.799999999999997</v>
      </c>
      <c r="C376" s="45">
        <f>C373-((C373-C378)/5*3)</f>
        <v>0.98166000000000142</v>
      </c>
    </row>
    <row r="377" spans="2:4">
      <c r="B377" s="36">
        <f t="shared" si="15"/>
        <v>36.9</v>
      </c>
      <c r="C377" s="45">
        <f>C373-((C373-C378)/5*4)</f>
        <v>0.98158000000000145</v>
      </c>
    </row>
    <row r="378" spans="2:4">
      <c r="B378" s="39">
        <f t="shared" si="15"/>
        <v>37</v>
      </c>
      <c r="C378" s="48">
        <f>C373-0.0004</f>
        <v>0.98150000000000148</v>
      </c>
      <c r="D378" s="33" t="s">
        <v>5</v>
      </c>
    </row>
    <row r="379" spans="2:4">
      <c r="B379" s="39">
        <f t="shared" si="15"/>
        <v>37.1</v>
      </c>
      <c r="C379" s="43">
        <f>C378-((C378-C383)/5*1)</f>
        <v>0.98140000000000149</v>
      </c>
    </row>
    <row r="380" spans="2:4">
      <c r="B380" s="39">
        <f t="shared" si="15"/>
        <v>37.200000000000003</v>
      </c>
      <c r="C380" s="43">
        <f>C378-((C378-C383)/5*2)</f>
        <v>0.9813000000000015</v>
      </c>
    </row>
    <row r="381" spans="2:4">
      <c r="B381" s="39">
        <f t="shared" si="15"/>
        <v>37.299999999999997</v>
      </c>
      <c r="C381" s="43">
        <f>C378-((C378-C383)/5*3)</f>
        <v>0.98120000000000152</v>
      </c>
    </row>
    <row r="382" spans="2:4">
      <c r="B382" s="39">
        <f t="shared" si="15"/>
        <v>37.4</v>
      </c>
      <c r="C382" s="43">
        <f>C378-((C378-C383)/5*4)</f>
        <v>0.98110000000000153</v>
      </c>
    </row>
    <row r="383" spans="2:4">
      <c r="B383" s="36">
        <f>B378+0.5</f>
        <v>37.5</v>
      </c>
      <c r="C383" s="46">
        <f>C378-0.0005</f>
        <v>0.98100000000000154</v>
      </c>
      <c r="D383" s="33" t="s">
        <v>5</v>
      </c>
    </row>
    <row r="384" spans="2:4">
      <c r="B384" s="36">
        <f t="shared" ref="B384:B392" si="16">B379+0.5</f>
        <v>37.6</v>
      </c>
      <c r="C384" s="45">
        <f>C383-((C383-C388)/5*1)</f>
        <v>0.98092000000000157</v>
      </c>
    </row>
    <row r="385" spans="2:4">
      <c r="B385" s="36">
        <f t="shared" si="16"/>
        <v>37.700000000000003</v>
      </c>
      <c r="C385" s="45">
        <f>C383-((C383-C388)/5*2)</f>
        <v>0.9808400000000016</v>
      </c>
    </row>
    <row r="386" spans="2:4">
      <c r="B386" s="36">
        <f t="shared" si="16"/>
        <v>37.799999999999997</v>
      </c>
      <c r="C386" s="45">
        <f>C383-((C383-C388)/5*3)</f>
        <v>0.98076000000000152</v>
      </c>
    </row>
    <row r="387" spans="2:4">
      <c r="B387" s="36">
        <f t="shared" si="16"/>
        <v>37.9</v>
      </c>
      <c r="C387" s="45">
        <f>C383-((C383-C388)/5*4)</f>
        <v>0.98068000000000155</v>
      </c>
    </row>
    <row r="388" spans="2:4">
      <c r="B388" s="39">
        <f t="shared" si="16"/>
        <v>38</v>
      </c>
      <c r="C388" s="48">
        <f>C383-0.0004</f>
        <v>0.98060000000000158</v>
      </c>
      <c r="D388" s="33" t="s">
        <v>5</v>
      </c>
    </row>
    <row r="389" spans="2:4">
      <c r="B389" s="39">
        <f t="shared" si="16"/>
        <v>38.1</v>
      </c>
      <c r="C389" s="43">
        <f>C388-((C388-C393)/5*1)</f>
        <v>0.98052000000000161</v>
      </c>
    </row>
    <row r="390" spans="2:4">
      <c r="B390" s="39">
        <f t="shared" si="16"/>
        <v>38.200000000000003</v>
      </c>
      <c r="C390" s="43">
        <f>C388-((C388-C393)/5*2)</f>
        <v>0.98044000000000164</v>
      </c>
    </row>
    <row r="391" spans="2:4">
      <c r="B391" s="39">
        <f t="shared" si="16"/>
        <v>38.299999999999997</v>
      </c>
      <c r="C391" s="43">
        <f>C388-((C388-C393)/5*3)</f>
        <v>0.98036000000000156</v>
      </c>
    </row>
    <row r="392" spans="2:4">
      <c r="B392" s="39">
        <f t="shared" si="16"/>
        <v>38.4</v>
      </c>
      <c r="C392" s="43">
        <f>C388-((C388-C393)/5*4)</f>
        <v>0.98028000000000159</v>
      </c>
    </row>
    <row r="393" spans="2:4">
      <c r="B393" s="36">
        <f>B388+0.5</f>
        <v>38.5</v>
      </c>
      <c r="C393" s="46">
        <f>C388-0.0004</f>
        <v>0.98020000000000163</v>
      </c>
      <c r="D393" s="33" t="s">
        <v>5</v>
      </c>
    </row>
    <row r="394" spans="2:4">
      <c r="B394" s="36">
        <f t="shared" ref="B394:B402" si="17">B389+0.5</f>
        <v>38.6</v>
      </c>
      <c r="C394" s="45">
        <f>C393-((C393-C398)/5*1)</f>
        <v>0.98012000000000166</v>
      </c>
    </row>
    <row r="395" spans="2:4">
      <c r="B395" s="36">
        <f t="shared" si="17"/>
        <v>38.700000000000003</v>
      </c>
      <c r="C395" s="45">
        <f>C393-((C393-C398)/5*2)</f>
        <v>0.98004000000000169</v>
      </c>
    </row>
    <row r="396" spans="2:4">
      <c r="B396" s="36">
        <f t="shared" si="17"/>
        <v>38.799999999999997</v>
      </c>
      <c r="C396" s="45">
        <f>C393-((C393-C398)/5*3)</f>
        <v>0.97996000000000161</v>
      </c>
    </row>
    <row r="397" spans="2:4">
      <c r="B397" s="36">
        <f t="shared" si="17"/>
        <v>38.9</v>
      </c>
      <c r="C397" s="45">
        <f>C393-((C393-C398)/5*4)</f>
        <v>0.97988000000000164</v>
      </c>
    </row>
    <row r="398" spans="2:4">
      <c r="B398" s="39">
        <f t="shared" si="17"/>
        <v>39</v>
      </c>
      <c r="C398" s="48">
        <f>C393-0.0004</f>
        <v>0.97980000000000167</v>
      </c>
      <c r="D398" s="33" t="s">
        <v>5</v>
      </c>
    </row>
    <row r="399" spans="2:4">
      <c r="B399" s="39">
        <f t="shared" si="17"/>
        <v>39.1</v>
      </c>
      <c r="C399" s="43">
        <f>C398-((C398-C403)/5*1)</f>
        <v>0.9797200000000017</v>
      </c>
    </row>
    <row r="400" spans="2:4">
      <c r="B400" s="39">
        <f t="shared" si="17"/>
        <v>39.200000000000003</v>
      </c>
      <c r="C400" s="43">
        <f>C398-((C398-C403)/5*2)</f>
        <v>0.97964000000000173</v>
      </c>
    </row>
    <row r="401" spans="2:4">
      <c r="B401" s="39">
        <f t="shared" si="17"/>
        <v>39.299999999999997</v>
      </c>
      <c r="C401" s="43">
        <f>C398-((C398-C403)/5*3)</f>
        <v>0.97956000000000165</v>
      </c>
    </row>
    <row r="402" spans="2:4">
      <c r="B402" s="39">
        <f t="shared" si="17"/>
        <v>39.4</v>
      </c>
      <c r="C402" s="43">
        <f>C398-((C398-C403)/5*4)</f>
        <v>0.97948000000000168</v>
      </c>
    </row>
    <row r="403" spans="2:4">
      <c r="B403" s="36">
        <f t="shared" ref="B403:B408" si="18">B398+0.5</f>
        <v>39.5</v>
      </c>
      <c r="C403" s="46">
        <f>C398-0.0004</f>
        <v>0.97940000000000171</v>
      </c>
      <c r="D403" s="33" t="s">
        <v>5</v>
      </c>
    </row>
    <row r="404" spans="2:4">
      <c r="B404" s="36">
        <f t="shared" si="18"/>
        <v>39.6</v>
      </c>
      <c r="C404" s="45">
        <f>C403-((C403-C408)/5*1)</f>
        <v>0.97932000000000174</v>
      </c>
    </row>
    <row r="405" spans="2:4">
      <c r="B405" s="36">
        <f t="shared" si="18"/>
        <v>39.700000000000003</v>
      </c>
      <c r="C405" s="45">
        <f>C403-((C403-C408)/5*2)</f>
        <v>0.97924000000000178</v>
      </c>
    </row>
    <row r="406" spans="2:4">
      <c r="B406" s="36">
        <f t="shared" si="18"/>
        <v>39.799999999999997</v>
      </c>
      <c r="C406" s="45">
        <f>C403-((C403-C408)/5*3)</f>
        <v>0.9791600000000017</v>
      </c>
    </row>
    <row r="407" spans="2:4">
      <c r="B407" s="36">
        <f t="shared" si="18"/>
        <v>39.9</v>
      </c>
      <c r="C407" s="45">
        <f>C403-((C403-C408)/5*4)</f>
        <v>0.97908000000000173</v>
      </c>
    </row>
    <row r="408" spans="2:4">
      <c r="B408" s="39">
        <f t="shared" si="18"/>
        <v>40</v>
      </c>
      <c r="C408" s="49">
        <f>C403-0.0004</f>
        <v>0.97900000000000176</v>
      </c>
      <c r="D408" s="33" t="s">
        <v>5</v>
      </c>
    </row>
  </sheetData>
  <printOptions horizontalCentered="1"/>
  <pageMargins left="0.59055118110236227" right="0.59055118110236227" top="0.59055118110236227" bottom="0.59055118110236227" header="0.51181102362204722" footer="0.51181102362204722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ST </vt:lpstr>
      <vt:lpstr>Table EMHV</vt:lpstr>
      <vt:lpstr>'ST '!Zone_d_impression</vt:lpstr>
      <vt:lpstr>'Table EMHV'!Zone_d_impression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LLO</dc:creator>
  <cp:lastModifiedBy>Microsoft Office User</cp:lastModifiedBy>
  <cp:lastPrinted>2022-11-27T15:24:07Z</cp:lastPrinted>
  <dcterms:created xsi:type="dcterms:W3CDTF">2011-07-05T13:46:38Z</dcterms:created>
  <dcterms:modified xsi:type="dcterms:W3CDTF">2022-12-11T19:17:25Z</dcterms:modified>
</cp:coreProperties>
</file>