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C:\Users\ANIMATION\OneDrive - MAIRIE LA BACONNIERE\Bureau\Enfance Jeunesse\"/>
    </mc:Choice>
  </mc:AlternateContent>
  <xr:revisionPtr revIDLastSave="0" documentId="13_ncr:1_{EEBE4383-1857-4E8E-B392-D15DEC476BBB}" xr6:coauthVersionLast="47" xr6:coauthVersionMax="47" xr10:uidLastSave="{00000000-0000-0000-0000-000000000000}"/>
  <bookViews>
    <workbookView xWindow="28680" yWindow="-60" windowWidth="29040" windowHeight="15840" activeTab="2" xr2:uid="{04E9BA9C-C020-44B9-ADD1-E6943B7678E7}"/>
  </bookViews>
  <sheets>
    <sheet name="BD Planning" sheetId="1" r:id="rId1"/>
    <sheet name="Heures annuelles agent" sheetId="3" r:id="rId2"/>
    <sheet name="Planning agent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2" i="1" l="1"/>
  <c r="H42" i="1"/>
  <c r="O41" i="1"/>
  <c r="H41" i="1"/>
  <c r="O40" i="1"/>
  <c r="H40" i="1"/>
  <c r="O39" i="1"/>
  <c r="H39" i="1"/>
  <c r="O38" i="1"/>
  <c r="H38" i="1"/>
  <c r="O32" i="1"/>
  <c r="H32" i="1"/>
  <c r="O31" i="1"/>
  <c r="H31" i="1"/>
  <c r="O30" i="1"/>
  <c r="H30" i="1"/>
  <c r="P30" i="1" s="1"/>
  <c r="BF22" i="3" s="1"/>
  <c r="O29" i="1"/>
  <c r="H29" i="1"/>
  <c r="O28" i="1"/>
  <c r="H28" i="1"/>
  <c r="O19" i="1"/>
  <c r="O18" i="1"/>
  <c r="O17" i="1"/>
  <c r="O16" i="1"/>
  <c r="O15" i="1"/>
  <c r="O9" i="1"/>
  <c r="O8" i="1"/>
  <c r="O7" i="1"/>
  <c r="O6" i="1"/>
  <c r="O5" i="1"/>
  <c r="H19" i="1"/>
  <c r="H18" i="1"/>
  <c r="H17" i="1"/>
  <c r="H16" i="1"/>
  <c r="H15" i="1"/>
  <c r="H6" i="1"/>
  <c r="H7" i="1"/>
  <c r="H8" i="1"/>
  <c r="H9" i="1"/>
  <c r="H5" i="1"/>
  <c r="P5" i="1" l="1"/>
  <c r="P18" i="1"/>
  <c r="BA4" i="3" s="1"/>
  <c r="BC4" i="3" s="1"/>
  <c r="P9" i="1"/>
  <c r="AQ3" i="3" s="1"/>
  <c r="AS3" i="3" s="1"/>
  <c r="P15" i="1"/>
  <c r="W17" i="3" s="1"/>
  <c r="P19" i="1"/>
  <c r="BF3" i="3" s="1"/>
  <c r="BH3" i="3" s="1"/>
  <c r="P16" i="1"/>
  <c r="AV33" i="3" s="1"/>
  <c r="AX33" i="3" s="1"/>
  <c r="H5" i="3"/>
  <c r="P29" i="1"/>
  <c r="P31" i="1"/>
  <c r="BF23" i="3" s="1"/>
  <c r="P38" i="1"/>
  <c r="P40" i="1"/>
  <c r="BA30" i="3"/>
  <c r="P42" i="1"/>
  <c r="AB4" i="3"/>
  <c r="P28" i="1"/>
  <c r="P41" i="1"/>
  <c r="P7" i="1"/>
  <c r="P39" i="1"/>
  <c r="P32" i="1"/>
  <c r="BF24" i="3" s="1"/>
  <c r="P17" i="1"/>
  <c r="W19" i="3" s="1"/>
  <c r="P8" i="1"/>
  <c r="H4" i="3" s="1"/>
  <c r="P6" i="1"/>
  <c r="BA32" i="3" l="1"/>
  <c r="AB3" i="3"/>
  <c r="W21" i="3"/>
  <c r="BA5" i="3"/>
  <c r="BC5" i="3" s="1"/>
  <c r="BA29" i="3"/>
  <c r="AV32" i="3"/>
  <c r="AX32" i="3" s="1"/>
  <c r="Q38" i="1"/>
  <c r="AG5" i="3" a="1"/>
  <c r="AG5" i="3" s="1"/>
  <c r="W11" i="3" a="1"/>
  <c r="W11" i="3" s="1"/>
  <c r="R13" i="3" a="1"/>
  <c r="R13" i="3" s="1"/>
  <c r="H29" i="3" a="1"/>
  <c r="BF21" i="3"/>
  <c r="AG12" i="3" a="1"/>
  <c r="AG12" i="3" s="1"/>
  <c r="AI12" i="3" s="1"/>
  <c r="M15" i="3" a="1"/>
  <c r="M15" i="3" s="1"/>
  <c r="AV25" i="3" a="1"/>
  <c r="AV25" i="3" s="1"/>
  <c r="C32" i="3" a="1"/>
  <c r="C32" i="3" s="1"/>
  <c r="E32" i="3" s="1"/>
  <c r="H22" i="3" a="1"/>
  <c r="H22" i="3" s="1"/>
  <c r="J22" i="3" s="1"/>
  <c r="AL30" i="3" a="1"/>
  <c r="AL30" i="3" s="1"/>
  <c r="AN30" i="3" s="1"/>
  <c r="R26" i="3" a="1"/>
  <c r="R26" i="3" s="1"/>
  <c r="T26" i="3" s="1"/>
  <c r="AG19" i="3" a="1"/>
  <c r="AG19" i="3" s="1"/>
  <c r="AI19" i="3" s="1"/>
  <c r="W18" i="3"/>
  <c r="W4" i="3" a="1"/>
  <c r="W4" i="3" s="1"/>
  <c r="Y4" i="3" s="1"/>
  <c r="W24" i="3" a="1"/>
  <c r="W24" i="3" s="1"/>
  <c r="H3" i="3"/>
  <c r="J3" i="3" s="1"/>
  <c r="M3" i="3" a="1"/>
  <c r="M3" i="3" s="1"/>
  <c r="O3" i="3" s="1"/>
  <c r="BF20" i="3"/>
  <c r="AL23" i="3" a="1"/>
  <c r="AL23" i="3" s="1"/>
  <c r="AN23" i="3" s="1"/>
  <c r="R19" i="3" a="1"/>
  <c r="R19" i="3" s="1"/>
  <c r="T19" i="3" s="1"/>
  <c r="AG26" i="3" a="1"/>
  <c r="AG26" i="3" s="1"/>
  <c r="AI26" i="3" s="1"/>
  <c r="H15" i="3" a="1"/>
  <c r="H15" i="3" s="1"/>
  <c r="J15" i="3" s="1"/>
  <c r="AD3" i="3"/>
  <c r="W32" i="3"/>
  <c r="Q28" i="1"/>
  <c r="Q15" i="1"/>
  <c r="W33" i="3"/>
  <c r="BA31" i="3"/>
  <c r="M8" i="3" a="1"/>
  <c r="M8" i="3" s="1"/>
  <c r="O8" i="3" s="1"/>
  <c r="AB14" i="3" a="1"/>
  <c r="AB14" i="3" s="1"/>
  <c r="AD14" i="3" s="1"/>
  <c r="BA8" i="3" a="1"/>
  <c r="BA8" i="3" s="1"/>
  <c r="AB21" i="3" a="1"/>
  <c r="AB21" i="3" s="1"/>
  <c r="BA15" i="3" a="1"/>
  <c r="BA15" i="3" s="1"/>
  <c r="BC15" i="3" s="1"/>
  <c r="Q5" i="1"/>
  <c r="AQ27" i="3" a="1"/>
  <c r="AQ27" i="3" s="1"/>
  <c r="C18" i="3" a="1"/>
  <c r="C18" i="3" s="1"/>
  <c r="E18" i="3" s="1"/>
  <c r="M29" i="3" a="1"/>
  <c r="M29" i="3" s="1"/>
  <c r="M22" i="3" a="1"/>
  <c r="M22" i="3" s="1"/>
  <c r="O22" i="3" s="1"/>
  <c r="AQ6" i="3" a="1"/>
  <c r="AQ6" i="3" s="1"/>
  <c r="AS6" i="3" s="1"/>
  <c r="BF13" i="3" a="1"/>
  <c r="BF13" i="3" s="1"/>
  <c r="BH13" i="3" s="1"/>
  <c r="H8" i="3" a="1"/>
  <c r="H8" i="3" s="1"/>
  <c r="J8" i="3" s="1"/>
  <c r="AQ20" i="3" a="1"/>
  <c r="AQ20" i="3" s="1"/>
  <c r="AS20" i="3" s="1"/>
  <c r="AQ13" i="3" a="1"/>
  <c r="AQ13" i="3" s="1"/>
  <c r="AV18" i="3" a="1"/>
  <c r="AV18" i="3" s="1"/>
  <c r="AX18" i="3" s="1"/>
  <c r="C11" i="3" a="1"/>
  <c r="C11" i="3" s="1"/>
  <c r="E11" i="3" s="1"/>
  <c r="R5" i="3" a="1"/>
  <c r="R5" i="3" s="1"/>
  <c r="T5" i="3" s="1"/>
  <c r="AB7" i="3" a="1"/>
  <c r="AB7" i="3" s="1"/>
  <c r="BA22" i="3" a="1"/>
  <c r="BA22" i="3" s="1"/>
  <c r="C4" i="3" a="1"/>
  <c r="C4" i="3" s="1"/>
  <c r="E4" i="3" s="1"/>
  <c r="C25" i="3" a="1"/>
  <c r="C25" i="3" s="1"/>
  <c r="E25" i="3" s="1"/>
  <c r="AB28" i="3" a="1"/>
  <c r="AB28" i="3" s="1"/>
  <c r="AD28" i="3" s="1"/>
  <c r="AV4" i="3" a="1"/>
  <c r="AV4" i="3" s="1"/>
  <c r="AX4" i="3" s="1"/>
  <c r="BF6" i="3" a="1"/>
  <c r="BF6" i="3" s="1"/>
  <c r="AV11" i="3" a="1"/>
  <c r="AV11" i="3" s="1"/>
  <c r="Y17" i="3" l="1"/>
  <c r="BC29" i="3"/>
  <c r="AN34" i="3"/>
  <c r="Y32" i="3"/>
  <c r="BH20" i="3"/>
  <c r="H29" i="3"/>
  <c r="J29" i="3" s="1"/>
  <c r="J30" i="3"/>
  <c r="E33" i="3"/>
  <c r="BC22" i="3"/>
  <c r="AS27" i="3"/>
  <c r="AD7" i="3"/>
  <c r="O15" i="3"/>
  <c r="BC8" i="3"/>
  <c r="AS13" i="3"/>
  <c r="AS34" i="3" s="1"/>
  <c r="Y24" i="3"/>
  <c r="O29" i="3"/>
  <c r="BH6" i="3"/>
  <c r="BH34" i="3" s="1"/>
  <c r="AX11" i="3"/>
  <c r="AD21" i="3"/>
  <c r="T13" i="3"/>
  <c r="T34" i="3" s="1"/>
  <c r="AX25" i="3"/>
  <c r="AI5" i="3"/>
  <c r="AI34" i="3" s="1"/>
  <c r="Y11" i="3"/>
  <c r="E34" i="3"/>
  <c r="BC34" i="3" l="1"/>
  <c r="Y34" i="3"/>
  <c r="J34" i="3"/>
  <c r="AX34" i="3"/>
  <c r="O34" i="3"/>
  <c r="AD34" i="3"/>
  <c r="D37" i="3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<sst xmlns="http://schemas.openxmlformats.org/spreadsheetml/2006/main" count="600" uniqueCount="71">
  <si>
    <t xml:space="preserve">Lundi </t>
  </si>
  <si>
    <t>Mercredi</t>
  </si>
  <si>
    <t xml:space="preserve">Mardi </t>
  </si>
  <si>
    <t>Jeudi</t>
  </si>
  <si>
    <t>Vendredi</t>
  </si>
  <si>
    <t>Fin</t>
  </si>
  <si>
    <t>MATIN</t>
  </si>
  <si>
    <t>Début</t>
  </si>
  <si>
    <t>Total Matin</t>
  </si>
  <si>
    <t>APRÈS-MIDI</t>
  </si>
  <si>
    <t xml:space="preserve">Début </t>
  </si>
  <si>
    <t>Total a-m</t>
  </si>
  <si>
    <t>V</t>
  </si>
  <si>
    <t>L</t>
  </si>
  <si>
    <t>S</t>
  </si>
  <si>
    <t>D</t>
  </si>
  <si>
    <t>J</t>
  </si>
  <si>
    <t>Semaine paire</t>
  </si>
  <si>
    <t>Semaine impaire</t>
  </si>
  <si>
    <t>Janvier</t>
  </si>
  <si>
    <t>Février</t>
  </si>
  <si>
    <t>Mars</t>
  </si>
  <si>
    <t>Avril</t>
  </si>
  <si>
    <t>Mai</t>
  </si>
  <si>
    <t>Juin</t>
  </si>
  <si>
    <t>Juillet</t>
  </si>
  <si>
    <t>Jour de l'an</t>
  </si>
  <si>
    <t>Lundi de Pâques</t>
  </si>
  <si>
    <t>Fête nationale</t>
  </si>
  <si>
    <t>Août</t>
  </si>
  <si>
    <t>Total journée</t>
  </si>
  <si>
    <t xml:space="preserve">Total semaine </t>
  </si>
  <si>
    <t>VACANCES SCOLAIRES</t>
  </si>
  <si>
    <t>Semaine 1</t>
  </si>
  <si>
    <t>Semaine 2</t>
  </si>
  <si>
    <t>Septembre</t>
  </si>
  <si>
    <t>Octobre</t>
  </si>
  <si>
    <t>Novembre</t>
  </si>
  <si>
    <t>Décembre</t>
  </si>
  <si>
    <t>2nd semestre 2023</t>
  </si>
  <si>
    <t>M</t>
  </si>
  <si>
    <t>Fête du travail</t>
  </si>
  <si>
    <t>Toussaint</t>
  </si>
  <si>
    <t>semaine 1</t>
  </si>
  <si>
    <t>Victoire 1945</t>
  </si>
  <si>
    <t>Diman. de Pâques</t>
  </si>
  <si>
    <t>Armistice 1918</t>
  </si>
  <si>
    <t>Assomption</t>
  </si>
  <si>
    <t>Jeudi Ascension</t>
  </si>
  <si>
    <t>Noël</t>
  </si>
  <si>
    <t>Lundi de Pentecôte</t>
  </si>
  <si>
    <t>Total heures/mois</t>
  </si>
  <si>
    <t>Heures/semaine</t>
  </si>
  <si>
    <t>Heures prévisionnelles/année</t>
  </si>
  <si>
    <t>LUNDI</t>
  </si>
  <si>
    <t>MARDI</t>
  </si>
  <si>
    <t>MERCREDI</t>
  </si>
  <si>
    <t>JEUDI</t>
  </si>
  <si>
    <t>VENDREDI</t>
  </si>
  <si>
    <t>SEMAINE IMPAIRE</t>
  </si>
  <si>
    <t>SEMAINE PAIRE</t>
  </si>
  <si>
    <t>Restaurant scolaire</t>
  </si>
  <si>
    <t>Missions :</t>
  </si>
  <si>
    <t>ALSH</t>
  </si>
  <si>
    <t>Administratif</t>
  </si>
  <si>
    <t>Missions</t>
  </si>
  <si>
    <t>Accueil</t>
  </si>
  <si>
    <t>Entretien des Locaux</t>
  </si>
  <si>
    <t>SEMAINE 1 - VACANCES</t>
  </si>
  <si>
    <t>SEMAINE 2 - VACANCES</t>
  </si>
  <si>
    <t>Restaurant Scolaire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</si>
</sst>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8"/>
      <color theme="1" tint="0.34998626667073579"/>
      <name val="Arial"/>
      <family val="2"/>
    </font>
    <font>
      <sz val="20"/>
      <color theme="1" tint="0.34998626667073579"/>
      <name val="Arial"/>
      <family val="2"/>
    </font>
    <font>
      <sz val="20"/>
      <color indexed="8"/>
      <name val="Arial"/>
      <family val="2"/>
    </font>
    <font>
      <b/>
      <i/>
      <sz val="20"/>
      <color theme="5" tint="-0.249977111117893"/>
      <name val="Arial"/>
      <family val="2"/>
    </font>
    <font>
      <sz val="11"/>
      <color indexed="8"/>
      <name val="Trebuchet MS"/>
      <family val="2"/>
    </font>
    <font>
      <b/>
      <i/>
      <sz val="11"/>
      <color theme="5" tint="-0.249977111117893"/>
      <name val="Trebuchet MS"/>
      <family val="2"/>
    </font>
    <font>
      <sz val="11"/>
      <color theme="1" tint="0.34998626667073579"/>
      <name val="Arial"/>
      <family val="2"/>
    </font>
    <font>
      <b/>
      <i/>
      <sz val="12"/>
      <color indexed="9"/>
      <name val="Arial"/>
      <family val="2"/>
    </font>
    <font>
      <b/>
      <i/>
      <sz val="12"/>
      <color theme="1" tint="0.34998626667073579"/>
      <name val="Arial"/>
      <family val="2"/>
    </font>
    <font>
      <sz val="8"/>
      <color theme="1" tint="0.34998626667073579"/>
      <name val="Arial"/>
      <family val="2"/>
    </font>
    <font>
      <b/>
      <sz val="8"/>
      <color theme="1" tint="0.34998626667073579"/>
      <name val="Trebuchet MS"/>
      <family val="2"/>
    </font>
    <font>
      <b/>
      <i/>
      <sz val="8"/>
      <color theme="5" tint="-0.249977111117893"/>
      <name val="Trebuchet MS"/>
      <family val="2"/>
    </font>
    <font>
      <sz val="8"/>
      <color theme="1" tint="0.34998626667073579"/>
      <name val="Trebuchet MS"/>
      <family val="2"/>
    </font>
    <font>
      <sz val="11"/>
      <color theme="1" tint="0.34998626667073579"/>
      <name val="Trebuchet MS"/>
      <family val="2"/>
    </font>
    <font>
      <sz val="8"/>
      <name val="Trebuchet MS"/>
      <family val="2"/>
    </font>
    <font>
      <b/>
      <i/>
      <sz val="11"/>
      <color indexed="9"/>
      <name val="Arial"/>
      <family val="2"/>
    </font>
    <font>
      <b/>
      <i/>
      <sz val="11"/>
      <color theme="1" tint="0.34998626667073579"/>
      <name val="Arial"/>
      <family val="2"/>
    </font>
    <font>
      <b/>
      <i/>
      <sz val="11"/>
      <color theme="0"/>
      <name val="Arial"/>
      <family val="2"/>
    </font>
    <font>
      <b/>
      <i/>
      <sz val="12"/>
      <color theme="2" tint="-0.749992370372631"/>
      <name val="Arial"/>
      <family val="2"/>
    </font>
    <font>
      <sz val="8"/>
      <color theme="2" tint="-0.749992370372631"/>
      <name val="Trebuchet MS"/>
      <family val="2"/>
    </font>
  </fonts>
  <fills count="2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8"/>
      </patternFill>
    </fill>
    <fill>
      <patternFill patternType="solid">
        <fgColor theme="2" tint="-9.9978637043366805E-2"/>
        <bgColor indexed="8"/>
      </patternFill>
    </fill>
    <fill>
      <patternFill patternType="solid">
        <fgColor theme="0" tint="-4.9989318521683403E-2"/>
        <bgColor indexed="8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8"/>
      </patternFill>
    </fill>
    <fill>
      <patternFill patternType="lightUp"/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indexed="8"/>
      </patternFill>
    </fill>
    <fill>
      <patternFill patternType="solid">
        <fgColor rgb="FFFF0000"/>
        <bgColor indexed="8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8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8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499984740745262"/>
        <bgColor indexed="64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11"/>
      </right>
      <top style="medium">
        <color indexed="64"/>
      </top>
      <bottom style="medium">
        <color indexed="64"/>
      </bottom>
      <diagonal/>
    </border>
    <border>
      <left style="thin">
        <color indexed="11"/>
      </left>
      <right style="thin">
        <color indexed="11"/>
      </right>
      <top style="medium">
        <color indexed="64"/>
      </top>
      <bottom style="medium">
        <color indexed="64"/>
      </bottom>
      <diagonal/>
    </border>
    <border>
      <left style="thin">
        <color indexed="1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tted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tted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tted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auto="1"/>
      </left>
      <right style="thin">
        <color auto="1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10">
    <xf numFmtId="0" fontId="0" fillId="0" borderId="0" xfId="0"/>
    <xf numFmtId="0" fontId="0" fillId="0" borderId="9" xfId="0" applyBorder="1"/>
    <xf numFmtId="0" fontId="0" fillId="0" borderId="9" xfId="0" applyBorder="1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1" fillId="9" borderId="16" xfId="0" applyFont="1" applyFill="1" applyBorder="1" applyAlignment="1">
      <alignment horizontal="center" vertical="center"/>
    </xf>
    <xf numFmtId="0" fontId="11" fillId="9" borderId="17" xfId="0" applyFont="1" applyFill="1" applyBorder="1" applyAlignment="1">
      <alignment horizontal="center" vertical="center"/>
    </xf>
    <xf numFmtId="0" fontId="12" fillId="9" borderId="0" xfId="0" applyFont="1" applyFill="1" applyAlignment="1" applyProtection="1">
      <alignment horizontal="center" vertical="center"/>
      <protection locked="0"/>
    </xf>
    <xf numFmtId="0" fontId="13" fillId="9" borderId="18" xfId="0" applyFont="1" applyFill="1" applyBorder="1" applyAlignment="1">
      <alignment horizontal="right"/>
    </xf>
    <xf numFmtId="0" fontId="11" fillId="10" borderId="16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4" fillId="0" borderId="0" xfId="0" applyFont="1" applyAlignment="1" applyProtection="1">
      <alignment vertical="center"/>
      <protection locked="0"/>
    </xf>
    <xf numFmtId="0" fontId="13" fillId="0" borderId="18" xfId="0" applyFont="1" applyBorder="1" applyAlignment="1">
      <alignment horizontal="right"/>
    </xf>
    <xf numFmtId="0" fontId="11" fillId="11" borderId="16" xfId="0" applyFont="1" applyFill="1" applyBorder="1" applyAlignment="1">
      <alignment horizontal="center" vertical="center"/>
    </xf>
    <xf numFmtId="0" fontId="11" fillId="1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4" fillId="2" borderId="0" xfId="0" applyFont="1" applyFill="1" applyAlignment="1" applyProtection="1">
      <alignment vertical="center"/>
      <protection locked="0"/>
    </xf>
    <xf numFmtId="0" fontId="13" fillId="2" borderId="18" xfId="0" applyFont="1" applyFill="1" applyBorder="1" applyAlignment="1">
      <alignment horizontal="right"/>
    </xf>
    <xf numFmtId="0" fontId="11" fillId="10" borderId="12" xfId="0" applyFont="1" applyFill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4" fillId="0" borderId="7" xfId="0" applyFont="1" applyBorder="1" applyAlignment="1" applyProtection="1">
      <alignment vertical="center"/>
      <protection locked="0"/>
    </xf>
    <xf numFmtId="0" fontId="13" fillId="0" borderId="20" xfId="0" applyFont="1" applyBorder="1" applyAlignment="1">
      <alignment horizontal="right"/>
    </xf>
    <xf numFmtId="0" fontId="11" fillId="12" borderId="12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4" fillId="2" borderId="7" xfId="0" applyFont="1" applyFill="1" applyBorder="1" applyAlignment="1" applyProtection="1">
      <alignment vertical="center"/>
      <protection locked="0"/>
    </xf>
    <xf numFmtId="0" fontId="13" fillId="2" borderId="20" xfId="0" applyFont="1" applyFill="1" applyBorder="1" applyAlignment="1">
      <alignment horizontal="right"/>
    </xf>
    <xf numFmtId="0" fontId="11" fillId="11" borderId="12" xfId="0" applyFont="1" applyFill="1" applyBorder="1" applyAlignment="1">
      <alignment horizontal="center" vertical="center"/>
    </xf>
    <xf numFmtId="0" fontId="12" fillId="0" borderId="7" xfId="0" applyFont="1" applyBorder="1" applyAlignment="1" applyProtection="1">
      <alignment horizontal="center" vertical="center"/>
      <protection locked="0"/>
    </xf>
    <xf numFmtId="0" fontId="11" fillId="2" borderId="12" xfId="0" applyFont="1" applyFill="1" applyBorder="1" applyAlignment="1">
      <alignment horizontal="center" vertical="center"/>
    </xf>
    <xf numFmtId="0" fontId="11" fillId="9" borderId="12" xfId="0" applyFont="1" applyFill="1" applyBorder="1" applyAlignment="1">
      <alignment horizontal="center" vertical="center"/>
    </xf>
    <xf numFmtId="0" fontId="11" fillId="9" borderId="19" xfId="0" applyFont="1" applyFill="1" applyBorder="1" applyAlignment="1">
      <alignment horizontal="center" vertical="center"/>
    </xf>
    <xf numFmtId="0" fontId="12" fillId="9" borderId="7" xfId="0" applyFont="1" applyFill="1" applyBorder="1" applyAlignment="1" applyProtection="1">
      <alignment horizontal="center" vertical="center"/>
      <protection locked="0"/>
    </xf>
    <xf numFmtId="0" fontId="13" fillId="9" borderId="20" xfId="0" applyFont="1" applyFill="1" applyBorder="1" applyAlignment="1">
      <alignment horizontal="right"/>
    </xf>
    <xf numFmtId="0" fontId="11" fillId="12" borderId="19" xfId="0" applyFont="1" applyFill="1" applyBorder="1" applyAlignment="1">
      <alignment horizontal="center" vertical="center"/>
    </xf>
    <xf numFmtId="0" fontId="14" fillId="12" borderId="7" xfId="0" applyFont="1" applyFill="1" applyBorder="1" applyAlignment="1" applyProtection="1">
      <alignment vertical="center"/>
      <protection locked="0"/>
    </xf>
    <xf numFmtId="0" fontId="13" fillId="12" borderId="20" xfId="0" applyFont="1" applyFill="1" applyBorder="1" applyAlignment="1">
      <alignment horizontal="right"/>
    </xf>
    <xf numFmtId="0" fontId="11" fillId="0" borderId="21" xfId="0" applyFont="1" applyBorder="1" applyAlignment="1">
      <alignment horizontal="center" vertical="center"/>
    </xf>
    <xf numFmtId="0" fontId="8" fillId="13" borderId="12" xfId="0" applyFont="1" applyFill="1" applyBorder="1"/>
    <xf numFmtId="0" fontId="8" fillId="13" borderId="7" xfId="0" applyFont="1" applyFill="1" applyBorder="1"/>
    <xf numFmtId="0" fontId="15" fillId="13" borderId="7" xfId="0" applyFont="1" applyFill="1" applyBorder="1"/>
    <xf numFmtId="0" fontId="7" fillId="13" borderId="20" xfId="0" applyFont="1" applyFill="1" applyBorder="1"/>
    <xf numFmtId="0" fontId="11" fillId="11" borderId="22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8" fillId="13" borderId="22" xfId="0" applyFont="1" applyFill="1" applyBorder="1"/>
    <xf numFmtId="0" fontId="8" fillId="13" borderId="24" xfId="0" applyFont="1" applyFill="1" applyBorder="1"/>
    <xf numFmtId="0" fontId="11" fillId="10" borderId="22" xfId="0" applyFont="1" applyFill="1" applyBorder="1" applyAlignment="1">
      <alignment horizontal="center" vertical="center"/>
    </xf>
    <xf numFmtId="0" fontId="8" fillId="13" borderId="10" xfId="0" applyFont="1" applyFill="1" applyBorder="1"/>
    <xf numFmtId="0" fontId="11" fillId="12" borderId="22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4" fillId="14" borderId="7" xfId="0" applyFont="1" applyFill="1" applyBorder="1" applyAlignment="1" applyProtection="1">
      <alignment vertical="center"/>
      <protection locked="0"/>
    </xf>
    <xf numFmtId="0" fontId="13" fillId="14" borderId="20" xfId="0" applyFont="1" applyFill="1" applyBorder="1" applyAlignment="1">
      <alignment horizontal="right"/>
    </xf>
    <xf numFmtId="0" fontId="13" fillId="15" borderId="20" xfId="0" applyFont="1" applyFill="1" applyBorder="1" applyAlignment="1">
      <alignment horizontal="right"/>
    </xf>
    <xf numFmtId="0" fontId="12" fillId="16" borderId="7" xfId="0" applyFont="1" applyFill="1" applyBorder="1" applyAlignment="1" applyProtection="1">
      <alignment horizontal="center" vertical="center"/>
      <protection locked="0"/>
    </xf>
    <xf numFmtId="0" fontId="13" fillId="16" borderId="20" xfId="0" applyFont="1" applyFill="1" applyBorder="1" applyAlignment="1">
      <alignment horizontal="right"/>
    </xf>
    <xf numFmtId="0" fontId="12" fillId="17" borderId="7" xfId="0" applyFont="1" applyFill="1" applyBorder="1" applyAlignment="1" applyProtection="1">
      <alignment horizontal="center" vertical="center"/>
      <protection locked="0"/>
    </xf>
    <xf numFmtId="0" fontId="13" fillId="17" borderId="20" xfId="0" applyFont="1" applyFill="1" applyBorder="1" applyAlignment="1">
      <alignment horizontal="right"/>
    </xf>
    <xf numFmtId="0" fontId="12" fillId="16" borderId="0" xfId="0" applyFont="1" applyFill="1" applyAlignment="1" applyProtection="1">
      <alignment horizontal="center" vertical="center"/>
      <protection locked="0"/>
    </xf>
    <xf numFmtId="0" fontId="13" fillId="16" borderId="18" xfId="0" applyFont="1" applyFill="1" applyBorder="1" applyAlignment="1">
      <alignment horizontal="right"/>
    </xf>
    <xf numFmtId="46" fontId="14" fillId="0" borderId="7" xfId="0" applyNumberFormat="1" applyFont="1" applyBorder="1" applyAlignment="1" applyProtection="1">
      <alignment vertical="center"/>
      <protection locked="0"/>
    </xf>
    <xf numFmtId="46" fontId="14" fillId="3" borderId="7" xfId="0" applyNumberFormat="1" applyFont="1" applyFill="1" applyBorder="1" applyAlignment="1" applyProtection="1">
      <alignment vertical="center"/>
      <protection locked="0"/>
    </xf>
    <xf numFmtId="46" fontId="14" fillId="0" borderId="7" xfId="0" applyNumberFormat="1" applyFont="1" applyBorder="1" applyAlignment="1" applyProtection="1">
      <alignment vertical="center"/>
    </xf>
    <xf numFmtId="0" fontId="14" fillId="15" borderId="7" xfId="0" applyFont="1" applyFill="1" applyBorder="1" applyAlignment="1" applyProtection="1">
      <alignment vertical="center"/>
      <protection locked="0"/>
    </xf>
    <xf numFmtId="0" fontId="9" fillId="8" borderId="1" xfId="0" applyFont="1" applyFill="1" applyBorder="1" applyAlignment="1">
      <alignment horizontal="center"/>
    </xf>
    <xf numFmtId="0" fontId="13" fillId="9" borderId="0" xfId="0" applyFont="1" applyFill="1" applyBorder="1" applyAlignment="1">
      <alignment horizontal="right"/>
    </xf>
    <xf numFmtId="0" fontId="13" fillId="0" borderId="7" xfId="0" applyFont="1" applyBorder="1" applyAlignment="1">
      <alignment horizontal="right"/>
    </xf>
    <xf numFmtId="0" fontId="13" fillId="2" borderId="7" xfId="0" applyFont="1" applyFill="1" applyBorder="1" applyAlignment="1">
      <alignment horizontal="right"/>
    </xf>
    <xf numFmtId="0" fontId="16" fillId="0" borderId="7" xfId="0" applyFont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3" fillId="0" borderId="0" xfId="0" applyFont="1" applyBorder="1" applyAlignment="1">
      <alignment horizontal="right"/>
    </xf>
    <xf numFmtId="0" fontId="13" fillId="14" borderId="7" xfId="0" applyFont="1" applyFill="1" applyBorder="1" applyAlignment="1">
      <alignment horizontal="right"/>
    </xf>
    <xf numFmtId="0" fontId="7" fillId="13" borderId="7" xfId="0" applyFont="1" applyFill="1" applyBorder="1"/>
    <xf numFmtId="0" fontId="17" fillId="8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4" fillId="5" borderId="0" xfId="0" applyFont="1" applyFill="1" applyAlignment="1" applyProtection="1">
      <alignment vertical="center"/>
      <protection locked="0"/>
    </xf>
    <xf numFmtId="0" fontId="13" fillId="5" borderId="18" xfId="0" applyFont="1" applyFill="1" applyBorder="1" applyAlignment="1">
      <alignment horizontal="right"/>
    </xf>
    <xf numFmtId="0" fontId="14" fillId="5" borderId="7" xfId="0" applyFont="1" applyFill="1" applyBorder="1" applyAlignment="1" applyProtection="1">
      <alignment vertical="center"/>
      <protection locked="0"/>
    </xf>
    <xf numFmtId="0" fontId="13" fillId="5" borderId="20" xfId="0" applyFont="1" applyFill="1" applyBorder="1" applyAlignment="1">
      <alignment horizontal="right"/>
    </xf>
    <xf numFmtId="46" fontId="14" fillId="5" borderId="7" xfId="0" applyNumberFormat="1" applyFont="1" applyFill="1" applyBorder="1" applyAlignment="1" applyProtection="1">
      <alignment vertical="center"/>
      <protection locked="0"/>
    </xf>
    <xf numFmtId="0" fontId="14" fillId="18" borderId="7" xfId="0" applyFont="1" applyFill="1" applyBorder="1" applyAlignment="1" applyProtection="1">
      <alignment vertical="center"/>
      <protection locked="0"/>
    </xf>
    <xf numFmtId="0" fontId="13" fillId="18" borderId="20" xfId="0" applyFont="1" applyFill="1" applyBorder="1" applyAlignment="1">
      <alignment horizontal="right"/>
    </xf>
    <xf numFmtId="0" fontId="12" fillId="18" borderId="7" xfId="0" applyFont="1" applyFill="1" applyBorder="1" applyAlignment="1" applyProtection="1">
      <alignment horizontal="center" vertical="center"/>
      <protection locked="0"/>
    </xf>
    <xf numFmtId="46" fontId="16" fillId="5" borderId="7" xfId="0" applyNumberFormat="1" applyFont="1" applyFill="1" applyBorder="1" applyAlignment="1" applyProtection="1">
      <alignment vertical="center"/>
      <protection locked="0"/>
    </xf>
    <xf numFmtId="0" fontId="16" fillId="5" borderId="7" xfId="0" applyFont="1" applyFill="1" applyBorder="1" applyAlignment="1" applyProtection="1">
      <alignment vertical="center"/>
      <protection locked="0"/>
    </xf>
    <xf numFmtId="46" fontId="14" fillId="14" borderId="7" xfId="0" applyNumberFormat="1" applyFont="1" applyFill="1" applyBorder="1" applyAlignment="1" applyProtection="1">
      <alignment vertical="center"/>
      <protection locked="0"/>
    </xf>
    <xf numFmtId="46" fontId="14" fillId="0" borderId="0" xfId="0" applyNumberFormat="1" applyFont="1" applyAlignment="1" applyProtection="1">
      <alignment vertical="center"/>
      <protection locked="0"/>
    </xf>
    <xf numFmtId="46" fontId="16" fillId="0" borderId="7" xfId="0" applyNumberFormat="1" applyFont="1" applyBorder="1" applyAlignment="1">
      <alignment horizontal="center" vertical="center"/>
    </xf>
    <xf numFmtId="0" fontId="19" fillId="19" borderId="1" xfId="0" applyFont="1" applyFill="1" applyBorder="1" applyAlignment="1">
      <alignment horizontal="center"/>
    </xf>
    <xf numFmtId="46" fontId="16" fillId="0" borderId="7" xfId="0" applyNumberFormat="1" applyFont="1" applyBorder="1" applyAlignment="1">
      <alignment horizontal="right"/>
    </xf>
    <xf numFmtId="0" fontId="13" fillId="12" borderId="7" xfId="0" applyFont="1" applyFill="1" applyBorder="1" applyAlignment="1">
      <alignment horizontal="right"/>
    </xf>
    <xf numFmtId="0" fontId="13" fillId="3" borderId="7" xfId="0" applyFont="1" applyFill="1" applyBorder="1" applyAlignment="1">
      <alignment horizontal="right"/>
    </xf>
    <xf numFmtId="0" fontId="7" fillId="3" borderId="0" xfId="0" applyFont="1" applyFill="1" applyAlignment="1">
      <alignment wrapText="1"/>
    </xf>
    <xf numFmtId="0" fontId="13" fillId="3" borderId="0" xfId="0" applyFont="1" applyFill="1" applyBorder="1" applyAlignment="1">
      <alignment horizontal="right"/>
    </xf>
    <xf numFmtId="0" fontId="13" fillId="20" borderId="7" xfId="0" applyFont="1" applyFill="1" applyBorder="1" applyAlignment="1">
      <alignment horizontal="right"/>
    </xf>
    <xf numFmtId="0" fontId="0" fillId="3" borderId="0" xfId="0" applyFill="1"/>
    <xf numFmtId="0" fontId="10" fillId="20" borderId="1" xfId="0" applyFont="1" applyFill="1" applyBorder="1" applyAlignment="1">
      <alignment horizontal="center"/>
    </xf>
    <xf numFmtId="0" fontId="13" fillId="5" borderId="0" xfId="0" applyFont="1" applyFill="1" applyBorder="1" applyAlignment="1">
      <alignment horizontal="right"/>
    </xf>
    <xf numFmtId="0" fontId="13" fillId="5" borderId="7" xfId="0" applyFont="1" applyFill="1" applyBorder="1" applyAlignment="1">
      <alignment horizontal="right"/>
    </xf>
    <xf numFmtId="0" fontId="10" fillId="3" borderId="1" xfId="0" applyFont="1" applyFill="1" applyBorder="1" applyAlignment="1">
      <alignment horizontal="center"/>
    </xf>
    <xf numFmtId="0" fontId="13" fillId="20" borderId="0" xfId="0" applyFont="1" applyFill="1" applyBorder="1" applyAlignment="1">
      <alignment horizontal="right"/>
    </xf>
    <xf numFmtId="0" fontId="13" fillId="2" borderId="0" xfId="0" applyFont="1" applyFill="1" applyBorder="1" applyAlignment="1">
      <alignment horizontal="right"/>
    </xf>
    <xf numFmtId="0" fontId="20" fillId="0" borderId="0" xfId="0" applyFont="1" applyAlignment="1">
      <alignment wrapText="1"/>
    </xf>
    <xf numFmtId="0" fontId="13" fillId="9" borderId="7" xfId="0" applyFont="1" applyFill="1" applyBorder="1" applyAlignment="1">
      <alignment horizontal="right"/>
    </xf>
    <xf numFmtId="0" fontId="10" fillId="0" borderId="27" xfId="0" applyFont="1" applyBorder="1" applyAlignment="1">
      <alignment horizontal="center"/>
    </xf>
    <xf numFmtId="0" fontId="13" fillId="0" borderId="9" xfId="0" applyFont="1" applyBorder="1" applyAlignment="1">
      <alignment horizontal="right"/>
    </xf>
    <xf numFmtId="0" fontId="13" fillId="2" borderId="9" xfId="0" applyFont="1" applyFill="1" applyBorder="1" applyAlignment="1">
      <alignment horizontal="right"/>
    </xf>
    <xf numFmtId="0" fontId="13" fillId="9" borderId="9" xfId="0" applyFont="1" applyFill="1" applyBorder="1" applyAlignment="1">
      <alignment horizontal="right"/>
    </xf>
    <xf numFmtId="0" fontId="16" fillId="5" borderId="0" xfId="0" applyFont="1" applyFill="1" applyBorder="1" applyAlignment="1" applyProtection="1">
      <alignment vertical="center"/>
      <protection locked="0"/>
    </xf>
    <xf numFmtId="46" fontId="0" fillId="0" borderId="9" xfId="0" applyNumberFormat="1" applyBorder="1" applyAlignment="1">
      <alignment horizontal="center"/>
    </xf>
    <xf numFmtId="0" fontId="15" fillId="13" borderId="0" xfId="0" applyFont="1" applyFill="1" applyBorder="1" applyProtection="1">
      <protection locked="0"/>
    </xf>
    <xf numFmtId="0" fontId="7" fillId="13" borderId="18" xfId="0" applyFont="1" applyFill="1" applyBorder="1"/>
    <xf numFmtId="0" fontId="7" fillId="13" borderId="0" xfId="0" applyFont="1" applyFill="1" applyBorder="1"/>
    <xf numFmtId="46" fontId="14" fillId="0" borderId="0" xfId="0" applyNumberFormat="1" applyFont="1" applyBorder="1" applyAlignment="1" applyProtection="1">
      <alignment vertical="center"/>
      <protection locked="0"/>
    </xf>
    <xf numFmtId="0" fontId="13" fillId="14" borderId="18" xfId="0" applyFont="1" applyFill="1" applyBorder="1" applyAlignment="1">
      <alignment horizontal="right"/>
    </xf>
    <xf numFmtId="0" fontId="14" fillId="5" borderId="0" xfId="0" applyFont="1" applyFill="1" applyBorder="1" applyAlignment="1" applyProtection="1">
      <alignment vertical="center"/>
      <protection locked="0"/>
    </xf>
    <xf numFmtId="46" fontId="14" fillId="0" borderId="4" xfId="0" applyNumberFormat="1" applyFont="1" applyBorder="1" applyAlignment="1" applyProtection="1">
      <alignment vertical="center"/>
      <protection locked="0"/>
    </xf>
    <xf numFmtId="46" fontId="14" fillId="0" borderId="4" xfId="0" applyNumberFormat="1" applyFont="1" applyBorder="1" applyAlignment="1" applyProtection="1">
      <alignment vertical="center"/>
    </xf>
    <xf numFmtId="0" fontId="6" fillId="13" borderId="0" xfId="0" applyFont="1" applyFill="1" applyBorder="1"/>
    <xf numFmtId="46" fontId="16" fillId="0" borderId="0" xfId="0" applyNumberFormat="1" applyFont="1" applyBorder="1" applyAlignment="1">
      <alignment horizontal="center" vertical="center"/>
    </xf>
    <xf numFmtId="46" fontId="21" fillId="0" borderId="0" xfId="0" applyNumberFormat="1" applyFont="1" applyBorder="1" applyAlignment="1">
      <alignment horizontal="center" vertical="center"/>
    </xf>
    <xf numFmtId="46" fontId="21" fillId="0" borderId="7" xfId="0" applyNumberFormat="1" applyFont="1" applyBorder="1" applyAlignment="1">
      <alignment horizontal="center" vertical="center"/>
    </xf>
    <xf numFmtId="46" fontId="21" fillId="0" borderId="9" xfId="0" applyNumberFormat="1" applyFont="1" applyBorder="1" applyAlignment="1">
      <alignment horizontal="center"/>
    </xf>
    <xf numFmtId="46" fontId="0" fillId="0" borderId="9" xfId="0" applyNumberFormat="1" applyBorder="1"/>
    <xf numFmtId="20" fontId="0" fillId="0" borderId="9" xfId="0" applyNumberFormat="1" applyBorder="1"/>
    <xf numFmtId="0" fontId="0" fillId="7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0" xfId="0" applyFill="1"/>
    <xf numFmtId="0" fontId="0" fillId="21" borderId="0" xfId="0" applyFill="1"/>
    <xf numFmtId="0" fontId="0" fillId="22" borderId="0" xfId="0" applyFill="1"/>
    <xf numFmtId="20" fontId="0" fillId="0" borderId="9" xfId="0" applyNumberFormat="1" applyFill="1" applyBorder="1"/>
    <xf numFmtId="0" fontId="0" fillId="6" borderId="9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46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4" borderId="9" xfId="0" applyFill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9" fillId="8" borderId="13" xfId="0" applyFont="1" applyFill="1" applyBorder="1" applyAlignment="1">
      <alignment horizontal="center" vertical="center"/>
    </xf>
    <xf numFmtId="0" fontId="9" fillId="8" borderId="14" xfId="0" applyFont="1" applyFill="1" applyBorder="1" applyAlignment="1">
      <alignment horizontal="center"/>
    </xf>
    <xf numFmtId="0" fontId="9" fillId="8" borderId="15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46" fontId="21" fillId="0" borderId="27" xfId="0" applyNumberFormat="1" applyFont="1" applyBorder="1" applyAlignment="1">
      <alignment horizontal="center"/>
    </xf>
    <xf numFmtId="0" fontId="21" fillId="0" borderId="26" xfId="0" applyFont="1" applyBorder="1" applyAlignment="1">
      <alignment horizontal="center"/>
    </xf>
    <xf numFmtId="0" fontId="21" fillId="0" borderId="2" xfId="0" applyFont="1" applyBorder="1" applyAlignment="1">
      <alignment horizontal="center"/>
    </xf>
    <xf numFmtId="46" fontId="21" fillId="0" borderId="3" xfId="0" applyNumberFormat="1" applyFont="1" applyBorder="1" applyAlignment="1">
      <alignment horizontal="center"/>
    </xf>
    <xf numFmtId="46" fontId="16" fillId="0" borderId="3" xfId="0" applyNumberFormat="1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46" fontId="21" fillId="0" borderId="27" xfId="0" applyNumberFormat="1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46" fontId="21" fillId="0" borderId="3" xfId="0" applyNumberFormat="1" applyFont="1" applyBorder="1" applyAlignment="1">
      <alignment horizontal="center" vertical="center"/>
    </xf>
    <xf numFmtId="46" fontId="21" fillId="14" borderId="3" xfId="0" applyNumberFormat="1" applyFont="1" applyFill="1" applyBorder="1" applyAlignment="1">
      <alignment horizontal="center" vertical="center"/>
    </xf>
    <xf numFmtId="46" fontId="21" fillId="14" borderId="26" xfId="0" applyNumberFormat="1" applyFont="1" applyFill="1" applyBorder="1" applyAlignment="1">
      <alignment horizontal="center" vertical="center"/>
    </xf>
    <xf numFmtId="46" fontId="21" fillId="14" borderId="2" xfId="0" applyNumberFormat="1" applyFont="1" applyFill="1" applyBorder="1" applyAlignment="1">
      <alignment horizontal="center" vertical="center"/>
    </xf>
    <xf numFmtId="46" fontId="21" fillId="0" borderId="26" xfId="0" applyNumberFormat="1" applyFont="1" applyBorder="1" applyAlignment="1">
      <alignment horizontal="center" vertical="center"/>
    </xf>
    <xf numFmtId="46" fontId="21" fillId="0" borderId="2" xfId="0" applyNumberFormat="1" applyFont="1" applyBorder="1" applyAlignment="1">
      <alignment horizontal="center" vertical="center"/>
    </xf>
    <xf numFmtId="0" fontId="21" fillId="14" borderId="26" xfId="0" applyFont="1" applyFill="1" applyBorder="1" applyAlignment="1">
      <alignment horizontal="center" vertical="center"/>
    </xf>
    <xf numFmtId="0" fontId="21" fillId="14" borderId="2" xfId="0" applyFont="1" applyFill="1" applyBorder="1" applyAlignment="1">
      <alignment horizontal="center" vertical="center"/>
    </xf>
    <xf numFmtId="46" fontId="21" fillId="3" borderId="3" xfId="0" applyNumberFormat="1" applyFont="1" applyFill="1" applyBorder="1" applyAlignment="1">
      <alignment horizontal="center" vertical="center"/>
    </xf>
    <xf numFmtId="0" fontId="21" fillId="3" borderId="26" xfId="0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/>
    </xf>
    <xf numFmtId="46" fontId="21" fillId="3" borderId="3" xfId="0" applyNumberFormat="1" applyFont="1" applyFill="1" applyBorder="1" applyAlignment="1">
      <alignment horizontal="center"/>
    </xf>
    <xf numFmtId="46" fontId="21" fillId="3" borderId="26" xfId="0" applyNumberFormat="1" applyFont="1" applyFill="1" applyBorder="1" applyAlignment="1">
      <alignment horizontal="center"/>
    </xf>
    <xf numFmtId="46" fontId="21" fillId="3" borderId="2" xfId="0" applyNumberFormat="1" applyFont="1" applyFill="1" applyBorder="1" applyAlignment="1">
      <alignment horizontal="center"/>
    </xf>
    <xf numFmtId="0" fontId="13" fillId="3" borderId="27" xfId="0" applyFont="1" applyFill="1" applyBorder="1" applyAlignment="1">
      <alignment horizontal="center"/>
    </xf>
    <xf numFmtId="0" fontId="13" fillId="3" borderId="26" xfId="0" applyFont="1" applyFill="1" applyBorder="1" applyAlignment="1">
      <alignment horizontal="center"/>
    </xf>
    <xf numFmtId="0" fontId="13" fillId="3" borderId="2" xfId="0" applyFont="1" applyFill="1" applyBorder="1" applyAlignment="1">
      <alignment horizontal="center"/>
    </xf>
    <xf numFmtId="0" fontId="13" fillId="3" borderId="3" xfId="0" applyFont="1" applyFill="1" applyBorder="1" applyAlignment="1">
      <alignment horizontal="center"/>
    </xf>
    <xf numFmtId="46" fontId="21" fillId="3" borderId="26" xfId="0" applyNumberFormat="1" applyFont="1" applyFill="1" applyBorder="1" applyAlignment="1">
      <alignment horizontal="center" vertical="center"/>
    </xf>
    <xf numFmtId="46" fontId="21" fillId="3" borderId="2" xfId="0" applyNumberFormat="1" applyFont="1" applyFill="1" applyBorder="1" applyAlignment="1">
      <alignment horizontal="center" vertical="center"/>
    </xf>
    <xf numFmtId="46" fontId="0" fillId="0" borderId="9" xfId="0" applyNumberFormat="1" applyBorder="1" applyAlignment="1">
      <alignment horizontal="center"/>
    </xf>
    <xf numFmtId="46" fontId="21" fillId="0" borderId="9" xfId="0" applyNumberFormat="1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46" fontId="21" fillId="14" borderId="11" xfId="0" applyNumberFormat="1" applyFont="1" applyFill="1" applyBorder="1" applyAlignment="1">
      <alignment horizontal="center" vertical="center"/>
    </xf>
    <xf numFmtId="0" fontId="21" fillId="14" borderId="28" xfId="0" applyFont="1" applyFill="1" applyBorder="1" applyAlignment="1">
      <alignment horizontal="center" vertical="center"/>
    </xf>
    <xf numFmtId="0" fontId="21" fillId="14" borderId="29" xfId="0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/>
    </xf>
    <xf numFmtId="0" fontId="13" fillId="5" borderId="28" xfId="0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21" borderId="9" xfId="0" applyFill="1" applyBorder="1" applyAlignment="1">
      <alignment horizontal="center"/>
    </xf>
    <xf numFmtId="0" fontId="0" fillId="24" borderId="9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6" borderId="9" xfId="0" applyFill="1" applyBorder="1"/>
    <xf numFmtId="0" fontId="0" fillId="21" borderId="9" xfId="0" applyFill="1" applyBorder="1"/>
    <xf numFmtId="0" fontId="0" fillId="22" borderId="9" xfId="0" applyFill="1" applyBorder="1"/>
    <xf numFmtId="0" fontId="0" fillId="23" borderId="9" xfId="0" applyFill="1" applyBorder="1"/>
    <xf numFmtId="0" fontId="0" fillId="25" borderId="29" xfId="0" applyFill="1" applyBorder="1" applyAlignment="1">
      <alignment horizontal="center"/>
    </xf>
    <xf numFmtId="0" fontId="0" fillId="25" borderId="29" xfId="0" applyFill="1" applyBorder="1"/>
    <xf numFmtId="0" fontId="0" fillId="25" borderId="9" xfId="0" applyFill="1" applyBorder="1" applyAlignment="1">
      <alignment horizontal="center"/>
    </xf>
    <xf numFmtId="0" fontId="0" fillId="25" borderId="11" xfId="0" applyFill="1" applyBorder="1" applyAlignment="1">
      <alignment horizontal="center"/>
    </xf>
    <xf numFmtId="0" fontId="0" fillId="25" borderId="0" xfId="0" applyFill="1"/>
    <xf numFmtId="0" fontId="0" fillId="22" borderId="9" xfId="0" applyFill="1" applyBorder="1" applyAlignment="1">
      <alignment horizontal="center"/>
    </xf>
  </cellXfs>
  <cellStyles count="2">
    <cellStyle name="Normal" xfId="0" builtinId="0"/>
    <cellStyle name="Normal 2" xfId="1" xr:uid="{4D06F7D3-AC05-42B6-8DB4-B0F61D2088CC}"/>
  </cellStyles>
  <dxfs count="16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CF9A9-E7DF-4DF2-A315-7E1C623494BA}">
  <dimension ref="A1:S42"/>
  <sheetViews>
    <sheetView workbookViewId="0">
      <selection activeCell="E15" sqref="E15"/>
    </sheetView>
  </sheetViews>
  <sheetFormatPr baseColWidth="10" defaultRowHeight="15" x14ac:dyDescent="0.25"/>
  <cols>
    <col min="4" max="4" width="12.7109375" bestFit="1" customWidth="1"/>
    <col min="7" max="7" width="18" bestFit="1" customWidth="1"/>
    <col min="11" max="11" width="12.7109375" bestFit="1" customWidth="1"/>
    <col min="16" max="16" width="12.85546875" bestFit="1" customWidth="1"/>
    <col min="17" max="17" width="13.85546875" bestFit="1" customWidth="1"/>
    <col min="19" max="19" width="19.42578125" bestFit="1" customWidth="1"/>
  </cols>
  <sheetData>
    <row r="1" spans="1:19" x14ac:dyDescent="0.25">
      <c r="A1" s="209" t="s">
        <v>18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133"/>
      <c r="S1" s="1" t="s">
        <v>62</v>
      </c>
    </row>
    <row r="2" spans="1:19" x14ac:dyDescent="0.25">
      <c r="S2" s="1"/>
    </row>
    <row r="3" spans="1:19" x14ac:dyDescent="0.25">
      <c r="B3" s="142" t="s">
        <v>6</v>
      </c>
      <c r="C3" s="143"/>
      <c r="D3" s="143"/>
      <c r="E3" s="143"/>
      <c r="F3" s="143"/>
      <c r="G3" s="143"/>
      <c r="H3" s="144"/>
      <c r="I3" s="145" t="s">
        <v>9</v>
      </c>
      <c r="J3" s="146"/>
      <c r="K3" s="146"/>
      <c r="L3" s="146"/>
      <c r="M3" s="146"/>
      <c r="N3" s="146"/>
      <c r="O3" s="147"/>
      <c r="P3" s="1" t="s">
        <v>30</v>
      </c>
      <c r="Q3" s="1" t="s">
        <v>31</v>
      </c>
      <c r="S3" s="200" t="s">
        <v>64</v>
      </c>
    </row>
    <row r="4" spans="1:19" x14ac:dyDescent="0.25">
      <c r="B4" s="204" t="s">
        <v>7</v>
      </c>
      <c r="C4" s="204" t="s">
        <v>5</v>
      </c>
      <c r="D4" s="204" t="s">
        <v>65</v>
      </c>
      <c r="E4" s="204" t="s">
        <v>7</v>
      </c>
      <c r="F4" s="204" t="s">
        <v>5</v>
      </c>
      <c r="G4" s="204" t="s">
        <v>65</v>
      </c>
      <c r="H4" s="205" t="s">
        <v>8</v>
      </c>
      <c r="I4" s="206" t="s">
        <v>7</v>
      </c>
      <c r="J4" s="206" t="s">
        <v>5</v>
      </c>
      <c r="K4" s="206" t="s">
        <v>65</v>
      </c>
      <c r="L4" s="206" t="s">
        <v>10</v>
      </c>
      <c r="M4" s="206" t="s">
        <v>5</v>
      </c>
      <c r="N4" s="206" t="s">
        <v>65</v>
      </c>
      <c r="O4" s="1" t="s">
        <v>11</v>
      </c>
      <c r="P4" s="1"/>
      <c r="Q4" s="1"/>
      <c r="S4" s="201" t="s">
        <v>61</v>
      </c>
    </row>
    <row r="5" spans="1:19" x14ac:dyDescent="0.25">
      <c r="A5" s="1" t="s">
        <v>0</v>
      </c>
      <c r="B5" s="131">
        <v>0.35416666666666669</v>
      </c>
      <c r="C5" s="131">
        <v>0.47916666666666669</v>
      </c>
      <c r="D5" s="136" t="s">
        <v>64</v>
      </c>
      <c r="E5" s="131">
        <v>0.5</v>
      </c>
      <c r="F5" s="131">
        <v>0.5625</v>
      </c>
      <c r="G5" s="137" t="s">
        <v>61</v>
      </c>
      <c r="H5" s="131">
        <f>(C5-B5)+(F5-E5)</f>
        <v>0.1875</v>
      </c>
      <c r="I5" s="131">
        <v>0.5625</v>
      </c>
      <c r="J5" s="131">
        <v>0.72916666666666663</v>
      </c>
      <c r="K5" s="136" t="s">
        <v>64</v>
      </c>
      <c r="L5" s="131"/>
      <c r="M5" s="131"/>
      <c r="N5" s="131"/>
      <c r="O5" s="131">
        <f>(J5-I5)+(M5-L5)</f>
        <v>0.16666666666666663</v>
      </c>
      <c r="P5" s="131">
        <f>H5+O5</f>
        <v>0.35416666666666663</v>
      </c>
      <c r="Q5" s="148">
        <f>SUM(P5:P9)</f>
        <v>1.8125</v>
      </c>
      <c r="S5" s="202" t="s">
        <v>66</v>
      </c>
    </row>
    <row r="6" spans="1:19" x14ac:dyDescent="0.25">
      <c r="A6" s="1" t="s">
        <v>2</v>
      </c>
      <c r="B6" s="131">
        <v>0.35416666666666669</v>
      </c>
      <c r="C6" s="131">
        <v>0.47916666666666669</v>
      </c>
      <c r="D6" s="136" t="s">
        <v>64</v>
      </c>
      <c r="E6" s="131">
        <v>0.5</v>
      </c>
      <c r="F6" s="131">
        <v>0.5625</v>
      </c>
      <c r="G6" s="137" t="s">
        <v>61</v>
      </c>
      <c r="H6" s="131">
        <f>(C6-B6)+(F6-E6)</f>
        <v>0.1875</v>
      </c>
      <c r="I6" s="131">
        <v>0.5625</v>
      </c>
      <c r="J6" s="131">
        <v>0.70833333333333337</v>
      </c>
      <c r="K6" s="136" t="s">
        <v>64</v>
      </c>
      <c r="L6" s="131"/>
      <c r="M6" s="131"/>
      <c r="N6" s="131"/>
      <c r="O6" s="131">
        <f t="shared" ref="O6:O9" si="0">(J6-I6)+(M6-L6)</f>
        <v>0.14583333333333337</v>
      </c>
      <c r="P6" s="131">
        <f t="shared" ref="P6:P9" si="1">H6+O6</f>
        <v>0.33333333333333337</v>
      </c>
      <c r="Q6" s="149"/>
      <c r="S6" s="202" t="s">
        <v>63</v>
      </c>
    </row>
    <row r="7" spans="1:19" x14ac:dyDescent="0.25">
      <c r="A7" s="1" t="s">
        <v>1</v>
      </c>
      <c r="B7" s="131">
        <v>0.35416666666666669</v>
      </c>
      <c r="C7" s="131">
        <v>0.52083333333333337</v>
      </c>
      <c r="D7" s="138" t="s">
        <v>63</v>
      </c>
      <c r="E7" s="131"/>
      <c r="F7" s="131"/>
      <c r="G7" s="131"/>
      <c r="H7" s="131">
        <f>(C7-B7)+(F7-E7)</f>
        <v>0.16666666666666669</v>
      </c>
      <c r="I7" s="131">
        <v>0.52083333333333337</v>
      </c>
      <c r="J7" s="131">
        <v>0.79166666666666663</v>
      </c>
      <c r="K7" s="138" t="s">
        <v>63</v>
      </c>
      <c r="L7" s="131"/>
      <c r="M7" s="131"/>
      <c r="N7" s="131"/>
      <c r="O7" s="131">
        <f t="shared" si="0"/>
        <v>0.27083333333333326</v>
      </c>
      <c r="P7" s="131">
        <f t="shared" si="1"/>
        <v>0.43749999999999994</v>
      </c>
      <c r="Q7" s="149"/>
      <c r="S7" s="203" t="s">
        <v>67</v>
      </c>
    </row>
    <row r="8" spans="1:19" x14ac:dyDescent="0.25">
      <c r="A8" s="1" t="s">
        <v>3</v>
      </c>
      <c r="B8" s="131">
        <v>0.35416666666666669</v>
      </c>
      <c r="C8" s="131">
        <v>0.47916666666666669</v>
      </c>
      <c r="D8" s="136" t="s">
        <v>64</v>
      </c>
      <c r="E8" s="131">
        <v>0.5</v>
      </c>
      <c r="F8" s="131">
        <v>0.5625</v>
      </c>
      <c r="G8" s="137" t="s">
        <v>61</v>
      </c>
      <c r="H8" s="131">
        <f>(C8-B8)+(F8-E8)</f>
        <v>0.1875</v>
      </c>
      <c r="I8" s="131">
        <v>0.5625</v>
      </c>
      <c r="J8" s="131">
        <v>0.72916666666666663</v>
      </c>
      <c r="K8" s="136" t="s">
        <v>64</v>
      </c>
      <c r="L8" s="131"/>
      <c r="M8" s="131"/>
      <c r="N8" s="131"/>
      <c r="O8" s="131">
        <f t="shared" si="0"/>
        <v>0.16666666666666663</v>
      </c>
      <c r="P8" s="131">
        <f t="shared" si="1"/>
        <v>0.35416666666666663</v>
      </c>
      <c r="Q8" s="149"/>
    </row>
    <row r="9" spans="1:19" x14ac:dyDescent="0.25">
      <c r="A9" s="1" t="s">
        <v>4</v>
      </c>
      <c r="B9" s="131">
        <v>0.35416666666666669</v>
      </c>
      <c r="C9" s="131">
        <v>0.47916666666666669</v>
      </c>
      <c r="D9" s="136" t="s">
        <v>64</v>
      </c>
      <c r="E9" s="131">
        <v>0.5</v>
      </c>
      <c r="F9" s="131">
        <v>0.5625</v>
      </c>
      <c r="G9" s="137" t="s">
        <v>61</v>
      </c>
      <c r="H9" s="131">
        <f>(C9-B9)+(F9-E9)</f>
        <v>0.1875</v>
      </c>
      <c r="I9" s="131">
        <v>0.5625</v>
      </c>
      <c r="J9" s="131">
        <v>0.70833333333333337</v>
      </c>
      <c r="K9" s="136" t="s">
        <v>64</v>
      </c>
      <c r="L9" s="131"/>
      <c r="M9" s="131"/>
      <c r="N9" s="131"/>
      <c r="O9" s="131">
        <f t="shared" si="0"/>
        <v>0.14583333333333337</v>
      </c>
      <c r="P9" s="131">
        <f t="shared" si="1"/>
        <v>0.33333333333333337</v>
      </c>
      <c r="Q9" s="149"/>
    </row>
    <row r="11" spans="1:19" x14ac:dyDescent="0.25">
      <c r="A11" s="209" t="s">
        <v>17</v>
      </c>
      <c r="B11" s="209"/>
      <c r="C11" s="209"/>
      <c r="D11" s="209"/>
      <c r="E11" s="209"/>
      <c r="F11" s="209"/>
      <c r="G11" s="209"/>
      <c r="H11" s="209"/>
      <c r="I11" s="209"/>
      <c r="J11" s="209"/>
      <c r="K11" s="209"/>
      <c r="L11" s="209"/>
      <c r="M11" s="209"/>
      <c r="N11" s="133"/>
    </row>
    <row r="13" spans="1:19" x14ac:dyDescent="0.25">
      <c r="B13" s="141" t="s">
        <v>6</v>
      </c>
      <c r="C13" s="141"/>
      <c r="D13" s="141"/>
      <c r="E13" s="141"/>
      <c r="F13" s="141"/>
      <c r="G13" s="2"/>
      <c r="H13" s="1" t="s">
        <v>8</v>
      </c>
      <c r="I13" s="141" t="s">
        <v>9</v>
      </c>
      <c r="J13" s="141"/>
      <c r="K13" s="141"/>
      <c r="L13" s="141"/>
      <c r="M13" s="141"/>
      <c r="N13" s="2"/>
      <c r="O13" s="1" t="s">
        <v>11</v>
      </c>
      <c r="P13" s="1" t="s">
        <v>30</v>
      </c>
      <c r="Q13" s="1" t="s">
        <v>31</v>
      </c>
    </row>
    <row r="14" spans="1:19" x14ac:dyDescent="0.25">
      <c r="B14" s="207" t="s">
        <v>7</v>
      </c>
      <c r="C14" s="207" t="s">
        <v>5</v>
      </c>
      <c r="D14" s="207" t="s">
        <v>65</v>
      </c>
      <c r="E14" s="207" t="s">
        <v>7</v>
      </c>
      <c r="F14" s="207" t="s">
        <v>5</v>
      </c>
      <c r="G14" s="206" t="s">
        <v>65</v>
      </c>
      <c r="H14" s="208"/>
      <c r="I14" s="207" t="s">
        <v>7</v>
      </c>
      <c r="J14" s="207" t="s">
        <v>5</v>
      </c>
      <c r="K14" s="207" t="s">
        <v>65</v>
      </c>
      <c r="L14" s="207" t="s">
        <v>10</v>
      </c>
      <c r="M14" s="207" t="s">
        <v>5</v>
      </c>
      <c r="N14" s="207" t="s">
        <v>65</v>
      </c>
      <c r="O14" s="1"/>
      <c r="P14" s="1"/>
      <c r="Q14" s="1"/>
    </row>
    <row r="15" spans="1:19" x14ac:dyDescent="0.25">
      <c r="A15" s="1" t="s">
        <v>0</v>
      </c>
      <c r="B15" s="131">
        <v>0.35416666666666669</v>
      </c>
      <c r="C15" s="131">
        <v>0.47916666666666669</v>
      </c>
      <c r="D15" s="136" t="s">
        <v>64</v>
      </c>
      <c r="E15" s="131">
        <v>0.5</v>
      </c>
      <c r="F15" s="131">
        <v>0.5625</v>
      </c>
      <c r="G15" s="137" t="s">
        <v>61</v>
      </c>
      <c r="H15" s="131">
        <f>(C15-B15)+(F15-E15)</f>
        <v>0.1875</v>
      </c>
      <c r="I15" s="131">
        <v>0.5625</v>
      </c>
      <c r="J15" s="131">
        <v>0.72916666666666663</v>
      </c>
      <c r="K15" s="136" t="s">
        <v>64</v>
      </c>
      <c r="L15" s="131"/>
      <c r="M15" s="131"/>
      <c r="N15" s="131"/>
      <c r="O15" s="131">
        <f>(J15-I15)+(M15-L15)</f>
        <v>0.16666666666666663</v>
      </c>
      <c r="P15" s="131">
        <f>H15+O15</f>
        <v>0.35416666666666663</v>
      </c>
      <c r="Q15" s="148">
        <f>SUM(P15:P19)</f>
        <v>1.375</v>
      </c>
    </row>
    <row r="16" spans="1:19" x14ac:dyDescent="0.25">
      <c r="A16" s="1" t="s">
        <v>2</v>
      </c>
      <c r="B16" s="131">
        <v>0.35416666666666669</v>
      </c>
      <c r="C16" s="131">
        <v>0.47916666666666669</v>
      </c>
      <c r="D16" s="136" t="s">
        <v>64</v>
      </c>
      <c r="E16" s="131">
        <v>0.5</v>
      </c>
      <c r="F16" s="131">
        <v>0.5625</v>
      </c>
      <c r="G16" s="137" t="s">
        <v>61</v>
      </c>
      <c r="H16" s="131">
        <f>(C16-B16)+(F16-E16)</f>
        <v>0.1875</v>
      </c>
      <c r="I16" s="131">
        <v>0.5625</v>
      </c>
      <c r="J16" s="131">
        <v>0.70833333333333337</v>
      </c>
      <c r="K16" s="136" t="s">
        <v>64</v>
      </c>
      <c r="L16" s="131"/>
      <c r="M16" s="131"/>
      <c r="N16" s="131"/>
      <c r="O16" s="131">
        <f t="shared" ref="O16:O19" si="2">(J16-I16)+(M16-L16)</f>
        <v>0.14583333333333337</v>
      </c>
      <c r="P16" s="131">
        <f t="shared" ref="P16:P19" si="3">H16+O16</f>
        <v>0.33333333333333337</v>
      </c>
      <c r="Q16" s="149"/>
    </row>
    <row r="17" spans="1:17" x14ac:dyDescent="0.25">
      <c r="A17" s="1" t="s">
        <v>1</v>
      </c>
      <c r="B17" s="131"/>
      <c r="C17" s="131"/>
      <c r="D17" s="131"/>
      <c r="E17" s="131"/>
      <c r="F17" s="131"/>
      <c r="G17" s="131"/>
      <c r="H17" s="131">
        <f>(C17-B17)+(F17-E17)</f>
        <v>0</v>
      </c>
      <c r="I17" s="131"/>
      <c r="J17" s="131"/>
      <c r="K17" s="131"/>
      <c r="L17" s="131"/>
      <c r="M17" s="131"/>
      <c r="N17" s="131"/>
      <c r="O17" s="131">
        <f t="shared" si="2"/>
        <v>0</v>
      </c>
      <c r="P17" s="131">
        <f t="shared" si="3"/>
        <v>0</v>
      </c>
      <c r="Q17" s="149"/>
    </row>
    <row r="18" spans="1:17" x14ac:dyDescent="0.25">
      <c r="A18" s="1" t="s">
        <v>3</v>
      </c>
      <c r="B18" s="131">
        <v>0.35416666666666669</v>
      </c>
      <c r="C18" s="131">
        <v>0.47916666666666669</v>
      </c>
      <c r="D18" s="136" t="s">
        <v>64</v>
      </c>
      <c r="E18" s="131">
        <v>0.5</v>
      </c>
      <c r="F18" s="131">
        <v>0.5625</v>
      </c>
      <c r="G18" s="137" t="s">
        <v>61</v>
      </c>
      <c r="H18" s="131">
        <f>(C18-B18)+(F18-E18)</f>
        <v>0.1875</v>
      </c>
      <c r="I18" s="131">
        <v>0.5625</v>
      </c>
      <c r="J18" s="131">
        <v>0.72916666666666663</v>
      </c>
      <c r="K18" s="136" t="s">
        <v>64</v>
      </c>
      <c r="L18" s="131"/>
      <c r="M18" s="131"/>
      <c r="N18" s="131"/>
      <c r="O18" s="131">
        <f t="shared" si="2"/>
        <v>0.16666666666666663</v>
      </c>
      <c r="P18" s="131">
        <f t="shared" si="3"/>
        <v>0.35416666666666663</v>
      </c>
      <c r="Q18" s="149"/>
    </row>
    <row r="19" spans="1:17" x14ac:dyDescent="0.25">
      <c r="A19" s="1" t="s">
        <v>4</v>
      </c>
      <c r="B19" s="131">
        <v>0.35416666666666669</v>
      </c>
      <c r="C19" s="131">
        <v>0.47916666666666669</v>
      </c>
      <c r="D19" s="136" t="s">
        <v>64</v>
      </c>
      <c r="E19" s="131">
        <v>0.5</v>
      </c>
      <c r="F19" s="131">
        <v>0.5625</v>
      </c>
      <c r="G19" s="137" t="s">
        <v>61</v>
      </c>
      <c r="H19" s="131">
        <f>(C19-B19)+(F19-E19)</f>
        <v>0.1875</v>
      </c>
      <c r="I19" s="131">
        <v>0.5625</v>
      </c>
      <c r="J19" s="131">
        <v>0.70833333333333337</v>
      </c>
      <c r="K19" s="136" t="s">
        <v>64</v>
      </c>
      <c r="L19" s="131"/>
      <c r="M19" s="131"/>
      <c r="N19" s="131"/>
      <c r="O19" s="131">
        <f t="shared" si="2"/>
        <v>0.14583333333333337</v>
      </c>
      <c r="P19" s="131">
        <f t="shared" si="3"/>
        <v>0.33333333333333337</v>
      </c>
      <c r="Q19" s="149"/>
    </row>
    <row r="22" spans="1:17" x14ac:dyDescent="0.25">
      <c r="A22" s="150" t="s">
        <v>32</v>
      </c>
      <c r="B22" s="150"/>
      <c r="C22" s="150"/>
      <c r="D22" s="150"/>
      <c r="E22" s="150"/>
      <c r="F22" s="150"/>
      <c r="G22" s="150"/>
      <c r="H22" s="150"/>
      <c r="I22" s="150"/>
      <c r="J22" s="150"/>
      <c r="K22" s="150"/>
      <c r="L22" s="150"/>
      <c r="M22" s="150"/>
      <c r="N22" s="134"/>
    </row>
    <row r="24" spans="1:17" x14ac:dyDescent="0.25">
      <c r="A24" s="140" t="s">
        <v>33</v>
      </c>
      <c r="B24" s="140"/>
      <c r="C24" s="140"/>
      <c r="D24" s="140"/>
      <c r="E24" s="140"/>
      <c r="F24" s="140"/>
      <c r="G24" s="140"/>
      <c r="H24" s="140"/>
      <c r="I24" s="140"/>
      <c r="J24" s="140"/>
      <c r="K24" s="140"/>
      <c r="L24" s="140"/>
      <c r="M24" s="140"/>
      <c r="N24" s="135"/>
    </row>
    <row r="26" spans="1:17" x14ac:dyDescent="0.25">
      <c r="B26" s="141" t="s">
        <v>6</v>
      </c>
      <c r="C26" s="141"/>
      <c r="D26" s="141"/>
      <c r="E26" s="141"/>
      <c r="F26" s="141"/>
      <c r="G26" s="2"/>
      <c r="H26" s="1" t="s">
        <v>8</v>
      </c>
      <c r="I26" s="141" t="s">
        <v>9</v>
      </c>
      <c r="J26" s="141"/>
      <c r="K26" s="141"/>
      <c r="L26" s="141"/>
      <c r="M26" s="141"/>
      <c r="N26" s="2"/>
      <c r="O26" s="1" t="s">
        <v>11</v>
      </c>
      <c r="P26" s="1" t="s">
        <v>30</v>
      </c>
      <c r="Q26" s="1" t="s">
        <v>31</v>
      </c>
    </row>
    <row r="27" spans="1:17" x14ac:dyDescent="0.25">
      <c r="B27" s="2" t="s">
        <v>7</v>
      </c>
      <c r="C27" s="2" t="s">
        <v>5</v>
      </c>
      <c r="D27" s="2" t="s">
        <v>65</v>
      </c>
      <c r="E27" s="2" t="s">
        <v>7</v>
      </c>
      <c r="F27" s="2" t="s">
        <v>5</v>
      </c>
      <c r="G27" s="2"/>
      <c r="H27" s="1"/>
      <c r="I27" s="2" t="s">
        <v>7</v>
      </c>
      <c r="J27" s="2" t="s">
        <v>5</v>
      </c>
      <c r="K27" s="2" t="s">
        <v>65</v>
      </c>
      <c r="L27" s="2" t="s">
        <v>10</v>
      </c>
      <c r="M27" s="2" t="s">
        <v>5</v>
      </c>
      <c r="N27" s="2" t="s">
        <v>65</v>
      </c>
      <c r="O27" s="1"/>
      <c r="P27" s="1"/>
      <c r="Q27" s="1"/>
    </row>
    <row r="28" spans="1:17" x14ac:dyDescent="0.25">
      <c r="A28" s="1" t="s">
        <v>0</v>
      </c>
      <c r="B28" s="131">
        <v>0.33333333333333331</v>
      </c>
      <c r="C28" s="131">
        <v>0.5</v>
      </c>
      <c r="D28" s="138" t="s">
        <v>63</v>
      </c>
      <c r="E28" s="131"/>
      <c r="F28" s="131"/>
      <c r="G28" s="131"/>
      <c r="H28" s="131">
        <f>(C28-B28)+(F28-E28)</f>
        <v>0.16666666666666669</v>
      </c>
      <c r="I28" s="131">
        <v>0.58333333333333337</v>
      </c>
      <c r="J28" s="131">
        <v>0.75</v>
      </c>
      <c r="K28" s="138" t="s">
        <v>63</v>
      </c>
      <c r="L28" s="131"/>
      <c r="M28" s="131"/>
      <c r="N28" s="131"/>
      <c r="O28" s="131">
        <f>(J28-I28)+(M28-L28)</f>
        <v>0.16666666666666663</v>
      </c>
      <c r="P28" s="131">
        <f>H28+O28</f>
        <v>0.33333333333333331</v>
      </c>
      <c r="Q28" s="148">
        <f>SUM(P28:P32)</f>
        <v>1.6666666666666672</v>
      </c>
    </row>
    <row r="29" spans="1:17" x14ac:dyDescent="0.25">
      <c r="A29" s="1" t="s">
        <v>2</v>
      </c>
      <c r="B29" s="131">
        <v>0.375</v>
      </c>
      <c r="C29" s="131">
        <v>0.54166666666666696</v>
      </c>
      <c r="D29" s="138" t="s">
        <v>63</v>
      </c>
      <c r="E29" s="131"/>
      <c r="F29" s="131"/>
      <c r="G29" s="131"/>
      <c r="H29" s="131">
        <f>(C29-B29)+(F29-E29)</f>
        <v>0.16666666666666696</v>
      </c>
      <c r="I29" s="131">
        <v>0.625</v>
      </c>
      <c r="J29" s="131">
        <v>0.79166666666666696</v>
      </c>
      <c r="K29" s="138" t="s">
        <v>63</v>
      </c>
      <c r="L29" s="131"/>
      <c r="M29" s="131"/>
      <c r="N29" s="131"/>
      <c r="O29" s="131">
        <f t="shared" ref="O29:O32" si="4">(J29-I29)+(M29-L29)</f>
        <v>0.16666666666666696</v>
      </c>
      <c r="P29" s="131">
        <f t="shared" ref="P29:P32" si="5">H29+O29</f>
        <v>0.33333333333333393</v>
      </c>
      <c r="Q29" s="149"/>
    </row>
    <row r="30" spans="1:17" x14ac:dyDescent="0.25">
      <c r="A30" s="1" t="s">
        <v>1</v>
      </c>
      <c r="B30" s="131">
        <v>0.41666666666666702</v>
      </c>
      <c r="C30" s="131">
        <v>0.58333333333333304</v>
      </c>
      <c r="D30" s="138" t="s">
        <v>63</v>
      </c>
      <c r="E30" s="131"/>
      <c r="F30" s="131"/>
      <c r="G30" s="131"/>
      <c r="H30" s="131">
        <f>(C30-B30)+(F30-E30)</f>
        <v>0.16666666666666602</v>
      </c>
      <c r="I30" s="131">
        <v>0.66666666666666696</v>
      </c>
      <c r="J30" s="131">
        <v>0.83333333333333304</v>
      </c>
      <c r="K30" s="138" t="s">
        <v>63</v>
      </c>
      <c r="L30" s="131"/>
      <c r="M30" s="131"/>
      <c r="N30" s="131"/>
      <c r="O30" s="131">
        <f t="shared" si="4"/>
        <v>0.16666666666666607</v>
      </c>
      <c r="P30" s="131">
        <f t="shared" si="5"/>
        <v>0.33333333333333209</v>
      </c>
      <c r="Q30" s="149"/>
    </row>
    <row r="31" spans="1:17" x14ac:dyDescent="0.25">
      <c r="A31" s="1" t="s">
        <v>3</v>
      </c>
      <c r="B31" s="131">
        <v>0.45833333333333298</v>
      </c>
      <c r="C31" s="131">
        <v>0.625</v>
      </c>
      <c r="D31" s="138" t="s">
        <v>63</v>
      </c>
      <c r="E31" s="131"/>
      <c r="F31" s="131"/>
      <c r="G31" s="131"/>
      <c r="H31" s="131">
        <f>(C31-B31)+(F31-E31)</f>
        <v>0.16666666666666702</v>
      </c>
      <c r="I31" s="131">
        <v>0.70833333333333304</v>
      </c>
      <c r="J31" s="131">
        <v>0.875</v>
      </c>
      <c r="K31" s="138" t="s">
        <v>63</v>
      </c>
      <c r="L31" s="131"/>
      <c r="M31" s="131"/>
      <c r="N31" s="131"/>
      <c r="O31" s="131">
        <f t="shared" si="4"/>
        <v>0.16666666666666696</v>
      </c>
      <c r="P31" s="131">
        <f t="shared" si="5"/>
        <v>0.33333333333333398</v>
      </c>
      <c r="Q31" s="149"/>
    </row>
    <row r="32" spans="1:17" x14ac:dyDescent="0.25">
      <c r="A32" s="1" t="s">
        <v>4</v>
      </c>
      <c r="B32" s="131">
        <v>0.5</v>
      </c>
      <c r="C32" s="131">
        <v>0.66666666666666696</v>
      </c>
      <c r="D32" s="138" t="s">
        <v>63</v>
      </c>
      <c r="E32" s="131"/>
      <c r="F32" s="131"/>
      <c r="G32" s="131"/>
      <c r="H32" s="131">
        <f>(C32-B32)+(F32-E32)</f>
        <v>0.16666666666666696</v>
      </c>
      <c r="I32" s="131">
        <v>0.75</v>
      </c>
      <c r="J32" s="131">
        <v>0.91666666666666696</v>
      </c>
      <c r="K32" s="138" t="s">
        <v>63</v>
      </c>
      <c r="L32" s="131"/>
      <c r="M32" s="131"/>
      <c r="N32" s="131"/>
      <c r="O32" s="131">
        <f t="shared" si="4"/>
        <v>0.16666666666666696</v>
      </c>
      <c r="P32" s="131">
        <f t="shared" si="5"/>
        <v>0.33333333333333393</v>
      </c>
      <c r="Q32" s="149"/>
    </row>
    <row r="34" spans="1:17" x14ac:dyDescent="0.25">
      <c r="A34" s="140" t="s">
        <v>34</v>
      </c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35"/>
    </row>
    <row r="36" spans="1:17" x14ac:dyDescent="0.25">
      <c r="B36" s="141" t="s">
        <v>6</v>
      </c>
      <c r="C36" s="141"/>
      <c r="D36" s="141"/>
      <c r="E36" s="141"/>
      <c r="F36" s="141"/>
      <c r="G36" s="2"/>
      <c r="H36" s="1" t="s">
        <v>8</v>
      </c>
      <c r="I36" s="141" t="s">
        <v>9</v>
      </c>
      <c r="J36" s="141"/>
      <c r="K36" s="141"/>
      <c r="L36" s="141"/>
      <c r="M36" s="141"/>
      <c r="N36" s="2"/>
      <c r="O36" s="1" t="s">
        <v>11</v>
      </c>
      <c r="P36" s="1" t="s">
        <v>30</v>
      </c>
      <c r="Q36" s="1" t="s">
        <v>31</v>
      </c>
    </row>
    <row r="37" spans="1:17" x14ac:dyDescent="0.25">
      <c r="B37" s="2" t="s">
        <v>7</v>
      </c>
      <c r="C37" s="2" t="s">
        <v>5</v>
      </c>
      <c r="D37" s="2" t="s">
        <v>65</v>
      </c>
      <c r="E37" s="2" t="s">
        <v>7</v>
      </c>
      <c r="F37" s="2" t="s">
        <v>5</v>
      </c>
      <c r="G37" s="2"/>
      <c r="H37" s="1"/>
      <c r="I37" s="2" t="s">
        <v>7</v>
      </c>
      <c r="J37" s="2" t="s">
        <v>5</v>
      </c>
      <c r="K37" s="2" t="s">
        <v>65</v>
      </c>
      <c r="L37" s="2" t="s">
        <v>10</v>
      </c>
      <c r="M37" s="2" t="s">
        <v>5</v>
      </c>
      <c r="N37" s="2" t="s">
        <v>65</v>
      </c>
      <c r="O37" s="1"/>
      <c r="P37" s="1"/>
      <c r="Q37" s="1"/>
    </row>
    <row r="38" spans="1:17" x14ac:dyDescent="0.25">
      <c r="A38" s="1" t="s">
        <v>0</v>
      </c>
      <c r="B38" s="131">
        <v>0.33333333333333331</v>
      </c>
      <c r="C38" s="131">
        <v>0.5</v>
      </c>
      <c r="D38" s="138" t="s">
        <v>63</v>
      </c>
      <c r="E38" s="131"/>
      <c r="F38" s="131"/>
      <c r="G38" s="131"/>
      <c r="H38" s="131">
        <f>(C38-B38)+(F38-E38)</f>
        <v>0.16666666666666669</v>
      </c>
      <c r="I38" s="131">
        <v>0.58333333333333337</v>
      </c>
      <c r="J38" s="131">
        <v>0.75</v>
      </c>
      <c r="K38" s="138" t="s">
        <v>63</v>
      </c>
      <c r="L38" s="131"/>
      <c r="M38" s="131"/>
      <c r="N38" s="131"/>
      <c r="O38" s="131">
        <f>(J38-I38)+(M38-L38)</f>
        <v>0.16666666666666663</v>
      </c>
      <c r="P38" s="131">
        <f>H38+O38</f>
        <v>0.33333333333333331</v>
      </c>
      <c r="Q38" s="148">
        <f>SUM(P38:P42)</f>
        <v>1.6666666666666672</v>
      </c>
    </row>
    <row r="39" spans="1:17" x14ac:dyDescent="0.25">
      <c r="A39" s="1" t="s">
        <v>2</v>
      </c>
      <c r="B39" s="131">
        <v>0.375</v>
      </c>
      <c r="C39" s="131">
        <v>0.54166666666666696</v>
      </c>
      <c r="D39" s="138" t="s">
        <v>63</v>
      </c>
      <c r="E39" s="131"/>
      <c r="F39" s="131"/>
      <c r="G39" s="131"/>
      <c r="H39" s="131">
        <f>(C39-B39)+(F39-E39)</f>
        <v>0.16666666666666696</v>
      </c>
      <c r="I39" s="131">
        <v>0.625</v>
      </c>
      <c r="J39" s="131">
        <v>0.79166666666666696</v>
      </c>
      <c r="K39" s="138" t="s">
        <v>63</v>
      </c>
      <c r="L39" s="131"/>
      <c r="M39" s="131"/>
      <c r="N39" s="131"/>
      <c r="O39" s="131">
        <f t="shared" ref="O39:O42" si="6">(J39-I39)+(M39-L39)</f>
        <v>0.16666666666666696</v>
      </c>
      <c r="P39" s="131">
        <f t="shared" ref="P39:P42" si="7">H39+O39</f>
        <v>0.33333333333333393</v>
      </c>
      <c r="Q39" s="149"/>
    </row>
    <row r="40" spans="1:17" x14ac:dyDescent="0.25">
      <c r="A40" s="1" t="s">
        <v>1</v>
      </c>
      <c r="B40" s="131">
        <v>0.41666666666666702</v>
      </c>
      <c r="C40" s="131">
        <v>0.58333333333333304</v>
      </c>
      <c r="D40" s="138" t="s">
        <v>63</v>
      </c>
      <c r="E40" s="131"/>
      <c r="F40" s="131"/>
      <c r="G40" s="131"/>
      <c r="H40" s="131">
        <f>(C40-B40)+(F40-E40)</f>
        <v>0.16666666666666602</v>
      </c>
      <c r="I40" s="131">
        <v>0.66666666666666696</v>
      </c>
      <c r="J40" s="131">
        <v>0.83333333333333304</v>
      </c>
      <c r="K40" s="138" t="s">
        <v>63</v>
      </c>
      <c r="L40" s="131"/>
      <c r="M40" s="131"/>
      <c r="N40" s="131"/>
      <c r="O40" s="131">
        <f t="shared" si="6"/>
        <v>0.16666666666666607</v>
      </c>
      <c r="P40" s="131">
        <f t="shared" si="7"/>
        <v>0.33333333333333209</v>
      </c>
      <c r="Q40" s="149"/>
    </row>
    <row r="41" spans="1:17" x14ac:dyDescent="0.25">
      <c r="A41" s="1" t="s">
        <v>3</v>
      </c>
      <c r="B41" s="131">
        <v>0.45833333333333298</v>
      </c>
      <c r="C41" s="131">
        <v>0.625</v>
      </c>
      <c r="D41" s="138" t="s">
        <v>63</v>
      </c>
      <c r="E41" s="131"/>
      <c r="F41" s="131"/>
      <c r="G41" s="131"/>
      <c r="H41" s="131">
        <f>(C41-B41)+(F41-E41)</f>
        <v>0.16666666666666702</v>
      </c>
      <c r="I41" s="131">
        <v>0.70833333333333304</v>
      </c>
      <c r="J41" s="131">
        <v>0.875</v>
      </c>
      <c r="K41" s="138" t="s">
        <v>63</v>
      </c>
      <c r="L41" s="131"/>
      <c r="M41" s="131"/>
      <c r="N41" s="131"/>
      <c r="O41" s="131">
        <f t="shared" si="6"/>
        <v>0.16666666666666696</v>
      </c>
      <c r="P41" s="131">
        <f t="shared" si="7"/>
        <v>0.33333333333333398</v>
      </c>
      <c r="Q41" s="149"/>
    </row>
    <row r="42" spans="1:17" x14ac:dyDescent="0.25">
      <c r="A42" s="1" t="s">
        <v>4</v>
      </c>
      <c r="B42" s="131">
        <v>0.5</v>
      </c>
      <c r="C42" s="131">
        <v>0.66666666666666696</v>
      </c>
      <c r="D42" s="138" t="s">
        <v>63</v>
      </c>
      <c r="E42" s="131"/>
      <c r="F42" s="131"/>
      <c r="G42" s="131"/>
      <c r="H42" s="131">
        <f>(C42-B42)+(F42-E42)</f>
        <v>0.16666666666666696</v>
      </c>
      <c r="I42" s="131">
        <v>0.75</v>
      </c>
      <c r="J42" s="131">
        <v>0.91666666666666696</v>
      </c>
      <c r="K42" s="138" t="s">
        <v>63</v>
      </c>
      <c r="L42" s="131"/>
      <c r="M42" s="131"/>
      <c r="N42" s="131"/>
      <c r="O42" s="131">
        <f t="shared" si="6"/>
        <v>0.16666666666666696</v>
      </c>
      <c r="P42" s="131">
        <f t="shared" si="7"/>
        <v>0.33333333333333393</v>
      </c>
      <c r="Q42" s="149"/>
    </row>
  </sheetData>
  <mergeCells count="17">
    <mergeCell ref="B36:F36"/>
    <mergeCell ref="I36:M36"/>
    <mergeCell ref="Q38:Q42"/>
    <mergeCell ref="Q5:Q9"/>
    <mergeCell ref="Q15:Q19"/>
    <mergeCell ref="A22:M22"/>
    <mergeCell ref="Q28:Q32"/>
    <mergeCell ref="A34:M34"/>
    <mergeCell ref="A1:M1"/>
    <mergeCell ref="A11:M11"/>
    <mergeCell ref="A24:M24"/>
    <mergeCell ref="B26:F26"/>
    <mergeCell ref="I26:M26"/>
    <mergeCell ref="B13:F13"/>
    <mergeCell ref="I13:M13"/>
    <mergeCell ref="B3:H3"/>
    <mergeCell ref="I3:O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5275A-6F54-40A3-9994-157FE08944B3}">
  <sheetPr>
    <pageSetUpPr fitToPage="1"/>
  </sheetPr>
  <dimension ref="A1:BH37"/>
  <sheetViews>
    <sheetView zoomScale="73" zoomScaleNormal="73" workbookViewId="0">
      <selection activeCell="J8" sqref="J8:J12"/>
    </sheetView>
  </sheetViews>
  <sheetFormatPr baseColWidth="10" defaultRowHeight="15" x14ac:dyDescent="0.25"/>
  <cols>
    <col min="1" max="1" width="3.28515625" bestFit="1" customWidth="1"/>
    <col min="2" max="2" width="2.85546875" customWidth="1"/>
    <col min="3" max="3" width="12.140625" bestFit="1" customWidth="1"/>
    <col min="4" max="4" width="11.42578125" customWidth="1"/>
    <col min="5" max="5" width="18.7109375" bestFit="1" customWidth="1"/>
    <col min="6" max="6" width="3.28515625" bestFit="1" customWidth="1"/>
    <col min="7" max="7" width="2.85546875" customWidth="1"/>
    <col min="8" max="8" width="7.5703125" bestFit="1" customWidth="1"/>
    <col min="9" max="9" width="4.42578125" customWidth="1"/>
    <col min="10" max="10" width="18.7109375" customWidth="1"/>
    <col min="11" max="11" width="3.28515625" bestFit="1" customWidth="1"/>
    <col min="12" max="12" width="2.85546875" bestFit="1" customWidth="1"/>
    <col min="13" max="13" width="7.5703125" bestFit="1" customWidth="1"/>
    <col min="14" max="14" width="5.5703125" bestFit="1" customWidth="1"/>
    <col min="15" max="15" width="18.7109375" customWidth="1"/>
    <col min="16" max="16" width="3.28515625" bestFit="1" customWidth="1"/>
    <col min="17" max="17" width="2.85546875" bestFit="1" customWidth="1"/>
    <col min="18" max="18" width="17" bestFit="1" customWidth="1"/>
    <col min="19" max="19" width="5.5703125" customWidth="1"/>
    <col min="20" max="20" width="18.7109375" customWidth="1"/>
    <col min="21" max="21" width="3.28515625" bestFit="1" customWidth="1"/>
    <col min="22" max="22" width="2.85546875" bestFit="1" customWidth="1"/>
    <col min="23" max="23" width="18.28515625" bestFit="1" customWidth="1"/>
    <col min="24" max="24" width="5.5703125" bestFit="1" customWidth="1"/>
    <col min="25" max="25" width="20.7109375" bestFit="1" customWidth="1"/>
    <col min="26" max="26" width="3.28515625" bestFit="1" customWidth="1"/>
    <col min="27" max="27" width="2.85546875" bestFit="1" customWidth="1"/>
    <col min="28" max="28" width="7.5703125" bestFit="1" customWidth="1"/>
    <col min="29" max="29" width="5.5703125" bestFit="1" customWidth="1"/>
    <col min="30" max="30" width="20.7109375" bestFit="1" customWidth="1"/>
    <col min="31" max="31" width="2.7109375" customWidth="1"/>
    <col min="32" max="32" width="2.85546875" bestFit="1" customWidth="1"/>
    <col min="33" max="33" width="14" customWidth="1"/>
    <col min="34" max="34" width="5.5703125" bestFit="1" customWidth="1"/>
    <col min="35" max="35" width="20.7109375" style="103" bestFit="1" customWidth="1"/>
    <col min="36" max="36" width="3.28515625" bestFit="1" customWidth="1"/>
    <col min="37" max="37" width="2.85546875" bestFit="1" customWidth="1"/>
    <col min="38" max="38" width="12.28515625" bestFit="1" customWidth="1"/>
    <col min="39" max="39" width="5.5703125" bestFit="1" customWidth="1"/>
    <col min="40" max="40" width="20.7109375" style="103" bestFit="1" customWidth="1"/>
    <col min="41" max="41" width="3.28515625" bestFit="1" customWidth="1"/>
    <col min="42" max="42" width="2.85546875" bestFit="1" customWidth="1"/>
    <col min="45" max="45" width="20.7109375" bestFit="1" customWidth="1"/>
    <col min="46" max="46" width="3.28515625" bestFit="1" customWidth="1"/>
    <col min="47" max="47" width="2.85546875" bestFit="1" customWidth="1"/>
    <col min="49" max="49" width="5.5703125" bestFit="1" customWidth="1"/>
    <col min="50" max="50" width="20.7109375" bestFit="1" customWidth="1"/>
    <col min="51" max="51" width="3.28515625" bestFit="1" customWidth="1"/>
    <col min="52" max="52" width="2.85546875" bestFit="1" customWidth="1"/>
    <col min="54" max="54" width="5.5703125" bestFit="1" customWidth="1"/>
    <col min="55" max="55" width="20.7109375" bestFit="1" customWidth="1"/>
    <col min="56" max="56" width="3.28515625" bestFit="1" customWidth="1"/>
    <col min="57" max="57" width="2.85546875" bestFit="1" customWidth="1"/>
    <col min="59" max="59" width="5.5703125" bestFit="1" customWidth="1"/>
    <col min="60" max="60" width="20.7109375" bestFit="1" customWidth="1"/>
  </cols>
  <sheetData>
    <row r="1" spans="1:60" ht="26.25" thickBot="1" x14ac:dyDescent="0.35">
      <c r="A1" s="3"/>
      <c r="B1" s="4"/>
      <c r="C1" s="5"/>
      <c r="D1" s="6"/>
      <c r="E1" s="6"/>
      <c r="F1" s="4"/>
      <c r="G1" s="4"/>
      <c r="H1" s="5"/>
      <c r="I1" s="6"/>
      <c r="J1" s="6"/>
      <c r="K1" s="4"/>
      <c r="L1" s="4"/>
      <c r="M1" s="5"/>
      <c r="N1" s="6"/>
      <c r="O1" s="6"/>
      <c r="P1" s="4"/>
      <c r="Q1" s="4"/>
      <c r="R1" s="5"/>
      <c r="S1" s="6"/>
      <c r="T1" s="6"/>
      <c r="U1" s="4"/>
      <c r="V1" s="4"/>
      <c r="W1" s="7"/>
      <c r="X1" s="8"/>
      <c r="Y1" s="8"/>
      <c r="Z1" s="9"/>
      <c r="AA1" s="9"/>
      <c r="AB1" s="7"/>
      <c r="AC1" s="8"/>
      <c r="AD1" s="8"/>
      <c r="AE1" s="3" t="s">
        <v>39</v>
      </c>
      <c r="AF1" s="10"/>
      <c r="AG1" s="11"/>
      <c r="AH1" s="12"/>
      <c r="AI1" s="100"/>
      <c r="AJ1" s="10"/>
      <c r="AK1" s="10"/>
      <c r="AL1" s="11"/>
      <c r="AM1" s="12"/>
      <c r="AN1" s="100"/>
      <c r="AO1" s="10"/>
      <c r="AP1" s="10"/>
      <c r="AQ1" s="11"/>
      <c r="AR1" s="12"/>
      <c r="AS1" s="12"/>
      <c r="AT1" s="10"/>
      <c r="AU1" s="10"/>
      <c r="AV1" s="11"/>
      <c r="AW1" s="12"/>
      <c r="AY1" s="10"/>
      <c r="AZ1" s="10"/>
      <c r="BA1" s="7"/>
      <c r="BB1" s="8"/>
      <c r="BC1" s="8"/>
      <c r="BD1" s="9"/>
      <c r="BE1" s="9"/>
      <c r="BF1" s="7"/>
      <c r="BG1" s="8"/>
      <c r="BH1" s="8"/>
    </row>
    <row r="2" spans="1:60" ht="16.5" thickBot="1" x14ac:dyDescent="0.3">
      <c r="A2" s="154" t="s">
        <v>19</v>
      </c>
      <c r="B2" s="155"/>
      <c r="C2" s="155"/>
      <c r="D2" s="156"/>
      <c r="E2" s="96" t="s">
        <v>52</v>
      </c>
      <c r="F2" s="151" t="s">
        <v>20</v>
      </c>
      <c r="G2" s="152"/>
      <c r="H2" s="152"/>
      <c r="I2" s="153"/>
      <c r="J2" s="96" t="s">
        <v>52</v>
      </c>
      <c r="K2" s="154" t="s">
        <v>21</v>
      </c>
      <c r="L2" s="155"/>
      <c r="M2" s="155"/>
      <c r="N2" s="156"/>
      <c r="O2" s="81" t="s">
        <v>52</v>
      </c>
      <c r="P2" s="151" t="s">
        <v>22</v>
      </c>
      <c r="Q2" s="152"/>
      <c r="R2" s="152"/>
      <c r="S2" s="153"/>
      <c r="T2" s="82" t="s">
        <v>52</v>
      </c>
      <c r="U2" s="154" t="s">
        <v>23</v>
      </c>
      <c r="V2" s="155"/>
      <c r="W2" s="155"/>
      <c r="X2" s="156"/>
      <c r="Y2" s="70" t="s">
        <v>52</v>
      </c>
      <c r="Z2" s="151" t="s">
        <v>24</v>
      </c>
      <c r="AA2" s="152"/>
      <c r="AB2" s="152"/>
      <c r="AC2" s="153"/>
      <c r="AD2" s="77" t="s">
        <v>52</v>
      </c>
      <c r="AE2" s="154" t="s">
        <v>25</v>
      </c>
      <c r="AF2" s="155"/>
      <c r="AG2" s="155"/>
      <c r="AH2" s="156"/>
      <c r="AI2" s="104" t="s">
        <v>52</v>
      </c>
      <c r="AJ2" s="151" t="s">
        <v>29</v>
      </c>
      <c r="AK2" s="152"/>
      <c r="AL2" s="152"/>
      <c r="AM2" s="153"/>
      <c r="AN2" s="107" t="s">
        <v>52</v>
      </c>
      <c r="AO2" s="154" t="s">
        <v>35</v>
      </c>
      <c r="AP2" s="155"/>
      <c r="AQ2" s="155"/>
      <c r="AR2" s="156"/>
      <c r="AS2" s="70" t="s">
        <v>52</v>
      </c>
      <c r="AT2" s="151" t="s">
        <v>36</v>
      </c>
      <c r="AU2" s="152"/>
      <c r="AV2" s="152"/>
      <c r="AW2" s="153"/>
      <c r="AX2" s="110" t="s">
        <v>52</v>
      </c>
      <c r="AY2" s="154" t="s">
        <v>37</v>
      </c>
      <c r="AZ2" s="155"/>
      <c r="BA2" s="155"/>
      <c r="BB2" s="156"/>
      <c r="BC2" s="70" t="s">
        <v>52</v>
      </c>
      <c r="BD2" s="151" t="s">
        <v>38</v>
      </c>
      <c r="BE2" s="152"/>
      <c r="BF2" s="152"/>
      <c r="BG2" s="153"/>
      <c r="BH2" s="112" t="s">
        <v>52</v>
      </c>
    </row>
    <row r="3" spans="1:60" ht="15.75" x14ac:dyDescent="0.3">
      <c r="A3" s="13">
        <v>1</v>
      </c>
      <c r="B3" s="14" t="s">
        <v>15</v>
      </c>
      <c r="C3" s="15" t="s">
        <v>26</v>
      </c>
      <c r="D3" s="16"/>
      <c r="E3" s="71"/>
      <c r="F3" s="17">
        <v>1</v>
      </c>
      <c r="G3" s="18" t="s">
        <v>40</v>
      </c>
      <c r="H3" s="94">
        <f>'BD Planning'!P7</f>
        <v>0.43749999999999994</v>
      </c>
      <c r="I3" s="20"/>
      <c r="J3" s="165">
        <f>SUM(H3:H5)</f>
        <v>1.125</v>
      </c>
      <c r="K3" s="17">
        <v>1</v>
      </c>
      <c r="L3" s="18" t="s">
        <v>40</v>
      </c>
      <c r="M3" s="94" cm="1">
        <f t="array" ref="M3:M5">'BD Planning'!P7:P9</f>
        <v>0.43749999999999994</v>
      </c>
      <c r="N3" s="20"/>
      <c r="O3" s="158">
        <f>SUM(_xlfn.ANCHORARRAY(M3))</f>
        <v>1.125</v>
      </c>
      <c r="P3" s="17">
        <v>1</v>
      </c>
      <c r="Q3" s="18" t="s">
        <v>14</v>
      </c>
      <c r="R3" s="19"/>
      <c r="S3" s="20"/>
      <c r="T3" s="78"/>
      <c r="U3" s="13">
        <v>1</v>
      </c>
      <c r="V3" s="14" t="s">
        <v>13</v>
      </c>
      <c r="W3" s="64" t="s">
        <v>41</v>
      </c>
      <c r="X3" s="65">
        <v>18</v>
      </c>
      <c r="Y3" s="108"/>
      <c r="Z3" s="17">
        <v>1</v>
      </c>
      <c r="AA3" s="18" t="s">
        <v>16</v>
      </c>
      <c r="AB3" s="94">
        <f>'BD Planning'!P18</f>
        <v>0.35416666666666663</v>
      </c>
      <c r="AC3" s="20"/>
      <c r="AD3" s="165">
        <f>SUM(AB3:AB4)</f>
        <v>0.6875</v>
      </c>
      <c r="AE3" s="17">
        <v>1</v>
      </c>
      <c r="AF3" s="18" t="s">
        <v>14</v>
      </c>
      <c r="AG3" s="19"/>
      <c r="AH3" s="20"/>
      <c r="AI3" s="101"/>
      <c r="AJ3" s="21">
        <v>1</v>
      </c>
      <c r="AK3" s="18" t="s">
        <v>40</v>
      </c>
      <c r="AL3" s="83"/>
      <c r="AM3" s="84"/>
      <c r="AN3" s="182"/>
      <c r="AO3" s="17">
        <v>1</v>
      </c>
      <c r="AP3" s="18" t="s">
        <v>12</v>
      </c>
      <c r="AQ3" s="94">
        <f>'BD Planning'!P9</f>
        <v>0.33333333333333337</v>
      </c>
      <c r="AR3" s="20"/>
      <c r="AS3" s="128">
        <f>SUM(AQ3)</f>
        <v>0.33333333333333337</v>
      </c>
      <c r="AT3" s="22">
        <v>1</v>
      </c>
      <c r="AU3" s="23" t="s">
        <v>15</v>
      </c>
      <c r="AV3" s="24"/>
      <c r="AW3" s="25"/>
      <c r="AX3" s="109"/>
      <c r="AY3" s="13">
        <v>1</v>
      </c>
      <c r="AZ3" s="14" t="s">
        <v>40</v>
      </c>
      <c r="BA3" s="15" t="s">
        <v>42</v>
      </c>
      <c r="BB3" s="16">
        <v>44</v>
      </c>
      <c r="BC3" s="71"/>
      <c r="BD3" s="17">
        <v>1</v>
      </c>
      <c r="BE3" s="18" t="s">
        <v>12</v>
      </c>
      <c r="BF3" s="94">
        <f>'BD Planning'!P19</f>
        <v>0.33333333333333337</v>
      </c>
      <c r="BG3" s="78"/>
      <c r="BH3" s="130">
        <f>BF3</f>
        <v>0.33333333333333337</v>
      </c>
    </row>
    <row r="4" spans="1:60" ht="15.75" x14ac:dyDescent="0.3">
      <c r="A4" s="26">
        <v>2</v>
      </c>
      <c r="B4" s="27" t="s">
        <v>13</v>
      </c>
      <c r="C4" s="66" cm="1">
        <f t="array" ref="C4:C8">'BD Planning'!P$5:P$9</f>
        <v>0.35416666666666663</v>
      </c>
      <c r="D4" s="29" t="s">
        <v>43</v>
      </c>
      <c r="E4" s="162">
        <f>SUM(_xlfn.ANCHORARRAY(C4))</f>
        <v>1.8125</v>
      </c>
      <c r="F4" s="26">
        <v>2</v>
      </c>
      <c r="G4" s="27" t="s">
        <v>16</v>
      </c>
      <c r="H4" s="94">
        <f>'BD Planning'!P8</f>
        <v>0.35416666666666663</v>
      </c>
      <c r="I4" s="29"/>
      <c r="J4" s="166"/>
      <c r="K4" s="26">
        <v>2</v>
      </c>
      <c r="L4" s="27" t="s">
        <v>16</v>
      </c>
      <c r="M4" s="66">
        <v>0.35416666666666663</v>
      </c>
      <c r="N4" s="29"/>
      <c r="O4" s="159"/>
      <c r="P4" s="30">
        <v>2</v>
      </c>
      <c r="Q4" s="31" t="s">
        <v>15</v>
      </c>
      <c r="R4" s="32"/>
      <c r="S4" s="33"/>
      <c r="T4" s="73"/>
      <c r="U4" s="34">
        <v>2</v>
      </c>
      <c r="V4" s="27" t="s">
        <v>40</v>
      </c>
      <c r="W4" s="66" cm="1">
        <f t="array" ref="W4:W7">'BD Planning'!P16:P19</f>
        <v>0.33333333333333337</v>
      </c>
      <c r="X4" s="29"/>
      <c r="Y4" s="168">
        <f>SUM(_xlfn.ANCHORARRAY(W4))</f>
        <v>1.0208333333333335</v>
      </c>
      <c r="Z4" s="26">
        <v>2</v>
      </c>
      <c r="AA4" s="27" t="s">
        <v>12</v>
      </c>
      <c r="AB4" s="94">
        <f>'BD Planning'!P19</f>
        <v>0.33333333333333337</v>
      </c>
      <c r="AC4" s="29"/>
      <c r="AD4" s="167"/>
      <c r="AE4" s="30">
        <v>2</v>
      </c>
      <c r="AF4" s="31" t="s">
        <v>15</v>
      </c>
      <c r="AG4" s="32"/>
      <c r="AH4" s="33"/>
      <c r="AI4" s="99"/>
      <c r="AJ4" s="26">
        <v>2</v>
      </c>
      <c r="AK4" s="27" t="s">
        <v>40</v>
      </c>
      <c r="AL4" s="85"/>
      <c r="AM4" s="86"/>
      <c r="AN4" s="183"/>
      <c r="AO4" s="26">
        <v>2</v>
      </c>
      <c r="AP4" s="27" t="s">
        <v>14</v>
      </c>
      <c r="AQ4" s="28"/>
      <c r="AR4" s="29"/>
      <c r="AS4" s="72"/>
      <c r="AT4" s="26">
        <v>2</v>
      </c>
      <c r="AU4" s="27" t="s">
        <v>13</v>
      </c>
      <c r="AV4" s="66" cm="1">
        <f t="array" ref="AV4:AV8">'BD Planning'!$P$15:$P$19</f>
        <v>0.35416666666666663</v>
      </c>
      <c r="AW4" s="29">
        <v>40</v>
      </c>
      <c r="AX4" s="168">
        <f>SUM(_xlfn.ANCHORARRAY(AV4))</f>
        <v>1.375</v>
      </c>
      <c r="AY4" s="26">
        <v>2</v>
      </c>
      <c r="AZ4" s="27" t="s">
        <v>16</v>
      </c>
      <c r="BA4" s="66">
        <f>'BD Planning'!P18</f>
        <v>0.35416666666666663</v>
      </c>
      <c r="BB4" s="29"/>
      <c r="BC4" s="129">
        <f>BA4</f>
        <v>0.35416666666666663</v>
      </c>
      <c r="BD4" s="26">
        <v>2</v>
      </c>
      <c r="BE4" s="27" t="s">
        <v>14</v>
      </c>
      <c r="BF4" s="28"/>
      <c r="BG4" s="72"/>
      <c r="BH4" s="113"/>
    </row>
    <row r="5" spans="1:60" ht="15.75" x14ac:dyDescent="0.3">
      <c r="A5" s="34">
        <v>3</v>
      </c>
      <c r="B5" s="27" t="s">
        <v>40</v>
      </c>
      <c r="C5" s="67">
        <v>0.33333333333333337</v>
      </c>
      <c r="D5" s="29"/>
      <c r="E5" s="163"/>
      <c r="F5" s="26">
        <v>3</v>
      </c>
      <c r="G5" s="27" t="s">
        <v>12</v>
      </c>
      <c r="H5" s="94">
        <f>'BD Planning'!P9</f>
        <v>0.33333333333333337</v>
      </c>
      <c r="I5" s="29"/>
      <c r="J5" s="167"/>
      <c r="K5" s="26">
        <v>3</v>
      </c>
      <c r="L5" s="27" t="s">
        <v>12</v>
      </c>
      <c r="M5" s="66">
        <v>0.33333333333333337</v>
      </c>
      <c r="N5" s="29"/>
      <c r="O5" s="160"/>
      <c r="P5" s="26">
        <v>3</v>
      </c>
      <c r="Q5" s="27" t="s">
        <v>13</v>
      </c>
      <c r="R5" s="66" cm="1">
        <f t="array" ref="R5:R9">'BD Planning'!$P$15:$P$19</f>
        <v>0.35416666666666663</v>
      </c>
      <c r="S5" s="29">
        <v>14</v>
      </c>
      <c r="T5" s="168">
        <f>SUM(_xlfn.ANCHORARRAY(R5))</f>
        <v>1.375</v>
      </c>
      <c r="U5" s="26">
        <v>3</v>
      </c>
      <c r="V5" s="27" t="s">
        <v>40</v>
      </c>
      <c r="W5" s="66">
        <v>0</v>
      </c>
      <c r="X5" s="29"/>
      <c r="Y5" s="166"/>
      <c r="Z5" s="26">
        <v>3</v>
      </c>
      <c r="AA5" s="27" t="s">
        <v>14</v>
      </c>
      <c r="AB5" s="28"/>
      <c r="AC5" s="29"/>
      <c r="AD5" s="72"/>
      <c r="AE5" s="26">
        <v>3</v>
      </c>
      <c r="AF5" s="27" t="s">
        <v>13</v>
      </c>
      <c r="AG5" s="66" cm="1">
        <f t="array" ref="AG5:AG9">'BD Planning'!$P$5:$P$9</f>
        <v>0.35416666666666663</v>
      </c>
      <c r="AH5" s="29">
        <v>27</v>
      </c>
      <c r="AI5" s="176">
        <f>'BD Planning'!$Q$5</f>
        <v>1.8125</v>
      </c>
      <c r="AJ5" s="26">
        <v>3</v>
      </c>
      <c r="AK5" s="27" t="s">
        <v>16</v>
      </c>
      <c r="AL5" s="85"/>
      <c r="AM5" s="86"/>
      <c r="AN5" s="183"/>
      <c r="AO5" s="30">
        <v>3</v>
      </c>
      <c r="AP5" s="31" t="s">
        <v>15</v>
      </c>
      <c r="AQ5" s="32"/>
      <c r="AR5" s="33"/>
      <c r="AS5" s="73"/>
      <c r="AT5" s="34">
        <v>3</v>
      </c>
      <c r="AU5" s="27" t="s">
        <v>40</v>
      </c>
      <c r="AV5" s="66">
        <v>0.33333333333333337</v>
      </c>
      <c r="AW5" s="29"/>
      <c r="AX5" s="166"/>
      <c r="AY5" s="26">
        <v>3</v>
      </c>
      <c r="AZ5" s="27" t="s">
        <v>12</v>
      </c>
      <c r="BA5" s="66">
        <f>'BD Planning'!P19</f>
        <v>0.33333333333333337</v>
      </c>
      <c r="BB5" s="29"/>
      <c r="BC5" s="129">
        <f>BA5</f>
        <v>0.33333333333333337</v>
      </c>
      <c r="BD5" s="30">
        <v>3</v>
      </c>
      <c r="BE5" s="31" t="s">
        <v>15</v>
      </c>
      <c r="BF5" s="32"/>
      <c r="BG5" s="73"/>
      <c r="BH5" s="114"/>
    </row>
    <row r="6" spans="1:60" ht="15.75" x14ac:dyDescent="0.3">
      <c r="A6" s="34">
        <v>4</v>
      </c>
      <c r="B6" s="27" t="s">
        <v>40</v>
      </c>
      <c r="C6" s="66">
        <v>0.43749999999999994</v>
      </c>
      <c r="D6" s="29"/>
      <c r="E6" s="163"/>
      <c r="F6" s="26">
        <v>4</v>
      </c>
      <c r="G6" s="27" t="s">
        <v>14</v>
      </c>
      <c r="H6" s="28"/>
      <c r="I6" s="29"/>
      <c r="J6" s="72"/>
      <c r="K6" s="26">
        <v>4</v>
      </c>
      <c r="L6" s="27" t="s">
        <v>14</v>
      </c>
      <c r="M6" s="66"/>
      <c r="N6" s="29"/>
      <c r="O6" s="72"/>
      <c r="P6" s="34">
        <v>4</v>
      </c>
      <c r="Q6" s="27" t="s">
        <v>40</v>
      </c>
      <c r="R6" s="66">
        <v>0.33333333333333337</v>
      </c>
      <c r="S6" s="29"/>
      <c r="T6" s="166"/>
      <c r="U6" s="26">
        <v>4</v>
      </c>
      <c r="V6" s="27" t="s">
        <v>16</v>
      </c>
      <c r="W6" s="66">
        <v>0.35416666666666663</v>
      </c>
      <c r="X6" s="29"/>
      <c r="Y6" s="166"/>
      <c r="Z6" s="30">
        <v>4</v>
      </c>
      <c r="AA6" s="31" t="s">
        <v>15</v>
      </c>
      <c r="AB6" s="32"/>
      <c r="AC6" s="33"/>
      <c r="AD6" s="73"/>
      <c r="AE6" s="34">
        <v>4</v>
      </c>
      <c r="AF6" s="27" t="s">
        <v>40</v>
      </c>
      <c r="AG6" s="67">
        <v>0.33333333333333337</v>
      </c>
      <c r="AH6" s="29"/>
      <c r="AI6" s="177"/>
      <c r="AJ6" s="26">
        <v>4</v>
      </c>
      <c r="AK6" s="27" t="s">
        <v>12</v>
      </c>
      <c r="AL6" s="85"/>
      <c r="AM6" s="86"/>
      <c r="AN6" s="184"/>
      <c r="AO6" s="26">
        <v>4</v>
      </c>
      <c r="AP6" s="27" t="s">
        <v>13</v>
      </c>
      <c r="AQ6" s="66" cm="1">
        <f t="array" ref="AQ6:AQ10">'BD Planning'!$P$15:$P$19</f>
        <v>0.35416666666666663</v>
      </c>
      <c r="AR6" s="29">
        <v>36</v>
      </c>
      <c r="AS6" s="161">
        <f>SUM(_xlfn.ANCHORARRAY(AQ6))</f>
        <v>1.375</v>
      </c>
      <c r="AT6" s="26">
        <v>4</v>
      </c>
      <c r="AU6" s="27" t="s">
        <v>40</v>
      </c>
      <c r="AV6" s="66">
        <v>0</v>
      </c>
      <c r="AW6" s="29"/>
      <c r="AX6" s="166"/>
      <c r="AY6" s="26">
        <v>4</v>
      </c>
      <c r="AZ6" s="27" t="s">
        <v>14</v>
      </c>
      <c r="BA6" s="28"/>
      <c r="BB6" s="29"/>
      <c r="BC6" s="72"/>
      <c r="BD6" s="26">
        <v>4</v>
      </c>
      <c r="BE6" s="27" t="s">
        <v>13</v>
      </c>
      <c r="BF6" s="66" cm="1">
        <f t="array" ref="BF6:BF10">'BD Planning'!$P$5:$P$9</f>
        <v>0.35416666666666663</v>
      </c>
      <c r="BG6" s="72">
        <v>49</v>
      </c>
      <c r="BH6" s="189">
        <f>'BD Planning'!$Q$5</f>
        <v>1.8125</v>
      </c>
    </row>
    <row r="7" spans="1:60" ht="15.75" x14ac:dyDescent="0.3">
      <c r="A7" s="34">
        <v>5</v>
      </c>
      <c r="B7" s="27" t="s">
        <v>16</v>
      </c>
      <c r="C7" s="66">
        <v>0.35416666666666663</v>
      </c>
      <c r="D7" s="29"/>
      <c r="E7" s="163"/>
      <c r="F7" s="30">
        <v>5</v>
      </c>
      <c r="G7" s="31" t="s">
        <v>15</v>
      </c>
      <c r="H7" s="32"/>
      <c r="I7" s="33"/>
      <c r="J7" s="73"/>
      <c r="K7" s="30">
        <v>5</v>
      </c>
      <c r="L7" s="31" t="s">
        <v>15</v>
      </c>
      <c r="M7" s="32"/>
      <c r="N7" s="33"/>
      <c r="O7" s="73"/>
      <c r="P7" s="34">
        <v>5</v>
      </c>
      <c r="Q7" s="27" t="s">
        <v>40</v>
      </c>
      <c r="R7" s="66">
        <v>0</v>
      </c>
      <c r="S7" s="29"/>
      <c r="T7" s="166"/>
      <c r="U7" s="26">
        <v>5</v>
      </c>
      <c r="V7" s="27" t="s">
        <v>12</v>
      </c>
      <c r="W7" s="66">
        <v>0.33333333333333337</v>
      </c>
      <c r="X7" s="29"/>
      <c r="Y7" s="167"/>
      <c r="Z7" s="26">
        <v>5</v>
      </c>
      <c r="AA7" s="27" t="s">
        <v>13</v>
      </c>
      <c r="AB7" s="66" cm="1">
        <f t="array" ref="AB7:AB11">'BD Planning'!$P$5:$P$9</f>
        <v>0.35416666666666663</v>
      </c>
      <c r="AC7" s="29">
        <v>23</v>
      </c>
      <c r="AD7" s="168">
        <f>'BD Planning'!$Q$5</f>
        <v>1.8125</v>
      </c>
      <c r="AE7" s="26">
        <v>5</v>
      </c>
      <c r="AF7" s="27" t="s">
        <v>40</v>
      </c>
      <c r="AG7" s="66">
        <v>0.43749999999999994</v>
      </c>
      <c r="AH7" s="29"/>
      <c r="AI7" s="177"/>
      <c r="AJ7" s="26">
        <v>5</v>
      </c>
      <c r="AK7" s="27" t="s">
        <v>14</v>
      </c>
      <c r="AL7" s="85"/>
      <c r="AM7" s="86"/>
      <c r="AN7" s="99"/>
      <c r="AO7" s="34">
        <v>5</v>
      </c>
      <c r="AP7" s="27" t="s">
        <v>40</v>
      </c>
      <c r="AQ7" s="66">
        <v>0.33333333333333337</v>
      </c>
      <c r="AR7" s="29"/>
      <c r="AS7" s="159"/>
      <c r="AT7" s="26">
        <v>5</v>
      </c>
      <c r="AU7" s="27" t="s">
        <v>16</v>
      </c>
      <c r="AV7" s="66">
        <v>0.35416666666666663</v>
      </c>
      <c r="AW7" s="29"/>
      <c r="AX7" s="166"/>
      <c r="AY7" s="30">
        <v>5</v>
      </c>
      <c r="AZ7" s="31" t="s">
        <v>15</v>
      </c>
      <c r="BA7" s="32"/>
      <c r="BB7" s="33"/>
      <c r="BC7" s="73"/>
      <c r="BD7" s="34">
        <v>5</v>
      </c>
      <c r="BE7" s="27" t="s">
        <v>40</v>
      </c>
      <c r="BF7" s="67">
        <v>0.33333333333333337</v>
      </c>
      <c r="BG7" s="72"/>
      <c r="BH7" s="190"/>
    </row>
    <row r="8" spans="1:60" ht="15.75" x14ac:dyDescent="0.3">
      <c r="A8" s="34">
        <v>6</v>
      </c>
      <c r="B8" s="27" t="s">
        <v>12</v>
      </c>
      <c r="C8" s="68">
        <v>0.33333333333333337</v>
      </c>
      <c r="D8" s="29"/>
      <c r="E8" s="164"/>
      <c r="F8" s="26">
        <v>6</v>
      </c>
      <c r="G8" s="27" t="s">
        <v>13</v>
      </c>
      <c r="H8" s="66" cm="1">
        <f t="array" ref="H8:H12">'BD Planning'!$P$15:$P$19</f>
        <v>0.35416666666666663</v>
      </c>
      <c r="I8" s="29">
        <v>6</v>
      </c>
      <c r="J8" s="168">
        <f>SUM(_xlfn.ANCHORARRAY(H8))</f>
        <v>1.375</v>
      </c>
      <c r="K8" s="26">
        <v>6</v>
      </c>
      <c r="L8" s="27" t="s">
        <v>13</v>
      </c>
      <c r="M8" s="66" cm="1">
        <f t="array" ref="M8:M12">'BD Planning'!$P$15:$P$19</f>
        <v>0.35416666666666663</v>
      </c>
      <c r="N8" s="29">
        <v>10</v>
      </c>
      <c r="O8" s="161">
        <f>SUM(_xlfn.ANCHORARRAY(M8))</f>
        <v>1.375</v>
      </c>
      <c r="P8" s="26">
        <v>6</v>
      </c>
      <c r="Q8" s="27" t="s">
        <v>16</v>
      </c>
      <c r="R8" s="66">
        <v>0.35416666666666663</v>
      </c>
      <c r="S8" s="29"/>
      <c r="T8" s="166"/>
      <c r="U8" s="26">
        <v>6</v>
      </c>
      <c r="V8" s="27" t="s">
        <v>14</v>
      </c>
      <c r="W8" s="28"/>
      <c r="X8" s="29"/>
      <c r="Y8" s="72"/>
      <c r="Z8" s="34">
        <v>6</v>
      </c>
      <c r="AA8" s="27" t="s">
        <v>40</v>
      </c>
      <c r="AB8" s="67">
        <v>0.33333333333333337</v>
      </c>
      <c r="AC8" s="29"/>
      <c r="AD8" s="172"/>
      <c r="AE8" s="26">
        <v>6</v>
      </c>
      <c r="AF8" s="27" t="s">
        <v>16</v>
      </c>
      <c r="AG8" s="66">
        <v>0.35416666666666663</v>
      </c>
      <c r="AH8" s="29"/>
      <c r="AI8" s="177"/>
      <c r="AJ8" s="30">
        <v>6</v>
      </c>
      <c r="AK8" s="31" t="s">
        <v>15</v>
      </c>
      <c r="AL8" s="85"/>
      <c r="AM8" s="86"/>
      <c r="AN8" s="99"/>
      <c r="AO8" s="26">
        <v>6</v>
      </c>
      <c r="AP8" s="27" t="s">
        <v>40</v>
      </c>
      <c r="AQ8" s="66">
        <v>0</v>
      </c>
      <c r="AR8" s="29"/>
      <c r="AS8" s="159"/>
      <c r="AT8" s="26">
        <v>6</v>
      </c>
      <c r="AU8" s="27" t="s">
        <v>12</v>
      </c>
      <c r="AV8" s="66">
        <v>0.33333333333333337</v>
      </c>
      <c r="AW8" s="29"/>
      <c r="AX8" s="167"/>
      <c r="AY8" s="26">
        <v>6</v>
      </c>
      <c r="AZ8" s="27" t="s">
        <v>13</v>
      </c>
      <c r="BA8" s="66" cm="1">
        <f t="array" ref="BA8:BA12">'BD Planning'!$P$5:$P$9</f>
        <v>0.35416666666666663</v>
      </c>
      <c r="BB8" s="29">
        <v>45</v>
      </c>
      <c r="BC8" s="168">
        <f>'BD Planning'!$Q$5</f>
        <v>1.8125</v>
      </c>
      <c r="BD8" s="26">
        <v>6</v>
      </c>
      <c r="BE8" s="27" t="s">
        <v>40</v>
      </c>
      <c r="BF8" s="66">
        <v>0.43749999999999994</v>
      </c>
      <c r="BG8" s="72"/>
      <c r="BH8" s="190"/>
    </row>
    <row r="9" spans="1:60" ht="15.75" x14ac:dyDescent="0.3">
      <c r="A9" s="34">
        <v>7</v>
      </c>
      <c r="B9" s="27" t="s">
        <v>14</v>
      </c>
      <c r="C9" s="28"/>
      <c r="D9" s="29"/>
      <c r="E9" s="74"/>
      <c r="F9" s="34">
        <v>7</v>
      </c>
      <c r="G9" s="27" t="s">
        <v>40</v>
      </c>
      <c r="H9" s="66">
        <v>0.33333333333333337</v>
      </c>
      <c r="I9" s="29"/>
      <c r="J9" s="166"/>
      <c r="K9" s="34">
        <v>7</v>
      </c>
      <c r="L9" s="27" t="s">
        <v>40</v>
      </c>
      <c r="M9" s="66">
        <v>0.33333333333333337</v>
      </c>
      <c r="N9" s="29"/>
      <c r="O9" s="159"/>
      <c r="P9" s="26">
        <v>7</v>
      </c>
      <c r="Q9" s="27" t="s">
        <v>12</v>
      </c>
      <c r="R9" s="66">
        <v>0.33333333333333337</v>
      </c>
      <c r="S9" s="29"/>
      <c r="T9" s="167"/>
      <c r="U9" s="30">
        <v>7</v>
      </c>
      <c r="V9" s="31" t="s">
        <v>15</v>
      </c>
      <c r="W9" s="32"/>
      <c r="X9" s="33"/>
      <c r="Y9" s="73"/>
      <c r="Z9" s="26">
        <v>7</v>
      </c>
      <c r="AA9" s="27" t="s">
        <v>40</v>
      </c>
      <c r="AB9" s="66">
        <v>0.43749999999999994</v>
      </c>
      <c r="AC9" s="29"/>
      <c r="AD9" s="172"/>
      <c r="AE9" s="26">
        <v>7</v>
      </c>
      <c r="AF9" s="27" t="s">
        <v>12</v>
      </c>
      <c r="AG9" s="68">
        <v>0.33333333333333337</v>
      </c>
      <c r="AH9" s="29"/>
      <c r="AI9" s="178"/>
      <c r="AJ9" s="26">
        <v>7</v>
      </c>
      <c r="AK9" s="27" t="s">
        <v>13</v>
      </c>
      <c r="AL9" s="87"/>
      <c r="AM9" s="86">
        <v>32</v>
      </c>
      <c r="AN9" s="185"/>
      <c r="AO9" s="26">
        <v>7</v>
      </c>
      <c r="AP9" s="27" t="s">
        <v>16</v>
      </c>
      <c r="AQ9" s="66">
        <v>0.35416666666666663</v>
      </c>
      <c r="AR9" s="29"/>
      <c r="AS9" s="159"/>
      <c r="AT9" s="26">
        <v>7</v>
      </c>
      <c r="AU9" s="27" t="s">
        <v>14</v>
      </c>
      <c r="AV9" s="28"/>
      <c r="AW9" s="29"/>
      <c r="AX9" s="72"/>
      <c r="AY9" s="34">
        <v>7</v>
      </c>
      <c r="AZ9" s="27" t="s">
        <v>40</v>
      </c>
      <c r="BA9" s="67">
        <v>0.33333333333333337</v>
      </c>
      <c r="BB9" s="29"/>
      <c r="BC9" s="166"/>
      <c r="BD9" s="26">
        <v>7</v>
      </c>
      <c r="BE9" s="27" t="s">
        <v>16</v>
      </c>
      <c r="BF9" s="66">
        <v>0.35416666666666663</v>
      </c>
      <c r="BG9" s="72"/>
      <c r="BH9" s="190"/>
    </row>
    <row r="10" spans="1:60" ht="15.75" x14ac:dyDescent="0.3">
      <c r="A10" s="36">
        <v>8</v>
      </c>
      <c r="B10" s="31" t="s">
        <v>15</v>
      </c>
      <c r="C10" s="32"/>
      <c r="D10" s="33"/>
      <c r="E10" s="75"/>
      <c r="F10" s="26">
        <v>8</v>
      </c>
      <c r="G10" s="27" t="s">
        <v>40</v>
      </c>
      <c r="H10" s="66">
        <v>0</v>
      </c>
      <c r="I10" s="29"/>
      <c r="J10" s="166"/>
      <c r="K10" s="26">
        <v>8</v>
      </c>
      <c r="L10" s="27" t="s">
        <v>40</v>
      </c>
      <c r="M10" s="66">
        <v>0</v>
      </c>
      <c r="N10" s="29"/>
      <c r="O10" s="159"/>
      <c r="P10" s="26">
        <v>8</v>
      </c>
      <c r="Q10" s="27" t="s">
        <v>14</v>
      </c>
      <c r="R10" s="28"/>
      <c r="S10" s="29"/>
      <c r="T10" s="72"/>
      <c r="U10" s="37">
        <v>8</v>
      </c>
      <c r="V10" s="38" t="s">
        <v>13</v>
      </c>
      <c r="W10" s="60" t="s">
        <v>44</v>
      </c>
      <c r="X10" s="61">
        <v>19</v>
      </c>
      <c r="Y10" s="102"/>
      <c r="Z10" s="26">
        <v>8</v>
      </c>
      <c r="AA10" s="27" t="s">
        <v>16</v>
      </c>
      <c r="AB10" s="66">
        <v>0.35416666666666663</v>
      </c>
      <c r="AC10" s="29"/>
      <c r="AD10" s="172"/>
      <c r="AE10" s="26">
        <v>8</v>
      </c>
      <c r="AF10" s="27" t="s">
        <v>14</v>
      </c>
      <c r="AG10" s="28"/>
      <c r="AH10" s="29"/>
      <c r="AI10" s="99"/>
      <c r="AJ10" s="34">
        <v>8</v>
      </c>
      <c r="AK10" s="27" t="s">
        <v>40</v>
      </c>
      <c r="AL10" s="87"/>
      <c r="AM10" s="86"/>
      <c r="AN10" s="183"/>
      <c r="AO10" s="26">
        <v>8</v>
      </c>
      <c r="AP10" s="27" t="s">
        <v>12</v>
      </c>
      <c r="AQ10" s="66">
        <v>0.33333333333333337</v>
      </c>
      <c r="AR10" s="29"/>
      <c r="AS10" s="160"/>
      <c r="AT10" s="30">
        <v>8</v>
      </c>
      <c r="AU10" s="31" t="s">
        <v>15</v>
      </c>
      <c r="AV10" s="32"/>
      <c r="AW10" s="33"/>
      <c r="AX10" s="73"/>
      <c r="AY10" s="26">
        <v>8</v>
      </c>
      <c r="AZ10" s="27" t="s">
        <v>40</v>
      </c>
      <c r="BA10" s="66">
        <v>0.43749999999999994</v>
      </c>
      <c r="BB10" s="29"/>
      <c r="BC10" s="166"/>
      <c r="BD10" s="26">
        <v>8</v>
      </c>
      <c r="BE10" s="27" t="s">
        <v>12</v>
      </c>
      <c r="BF10" s="68">
        <v>0.33333333333333337</v>
      </c>
      <c r="BG10" s="72"/>
      <c r="BH10" s="190"/>
    </row>
    <row r="11" spans="1:60" ht="15.75" x14ac:dyDescent="0.3">
      <c r="A11" s="34">
        <v>9</v>
      </c>
      <c r="B11" s="27" t="s">
        <v>13</v>
      </c>
      <c r="C11" s="66" cm="1">
        <f t="array" ref="C11:C15">'BD Planning'!$P$15:$P$19</f>
        <v>0.35416666666666663</v>
      </c>
      <c r="D11" s="29">
        <v>2</v>
      </c>
      <c r="E11" s="162">
        <f>SUM(_xlfn.ANCHORARRAY(C11))</f>
        <v>1.375</v>
      </c>
      <c r="F11" s="26">
        <v>9</v>
      </c>
      <c r="G11" s="27" t="s">
        <v>16</v>
      </c>
      <c r="H11" s="66">
        <v>0.35416666666666663</v>
      </c>
      <c r="I11" s="29"/>
      <c r="J11" s="166"/>
      <c r="K11" s="26">
        <v>9</v>
      </c>
      <c r="L11" s="27" t="s">
        <v>16</v>
      </c>
      <c r="M11" s="66">
        <v>0.35416666666666663</v>
      </c>
      <c r="N11" s="29"/>
      <c r="O11" s="159"/>
      <c r="P11" s="30">
        <v>9</v>
      </c>
      <c r="Q11" s="31" t="s">
        <v>15</v>
      </c>
      <c r="R11" s="62" t="s">
        <v>45</v>
      </c>
      <c r="S11" s="63"/>
      <c r="T11" s="99"/>
      <c r="U11" s="34">
        <v>9</v>
      </c>
      <c r="V11" s="27" t="s">
        <v>40</v>
      </c>
      <c r="W11" s="66" cm="1">
        <f t="array" ref="W11:W14">'BD Planning'!P6:P9</f>
        <v>0.33333333333333337</v>
      </c>
      <c r="X11" s="29"/>
      <c r="Y11" s="168">
        <f>'BD Planning'!$Q$5</f>
        <v>1.8125</v>
      </c>
      <c r="Z11" s="26">
        <v>9</v>
      </c>
      <c r="AA11" s="27" t="s">
        <v>12</v>
      </c>
      <c r="AB11" s="68">
        <v>0.33333333333333337</v>
      </c>
      <c r="AC11" s="29"/>
      <c r="AD11" s="173"/>
      <c r="AE11" s="30">
        <v>9</v>
      </c>
      <c r="AF11" s="31" t="s">
        <v>15</v>
      </c>
      <c r="AG11" s="32"/>
      <c r="AH11" s="33"/>
      <c r="AI11" s="99"/>
      <c r="AJ11" s="26">
        <v>9</v>
      </c>
      <c r="AK11" s="27" t="s">
        <v>40</v>
      </c>
      <c r="AL11" s="87"/>
      <c r="AM11" s="86"/>
      <c r="AN11" s="183"/>
      <c r="AO11" s="26">
        <v>9</v>
      </c>
      <c r="AP11" s="27" t="s">
        <v>14</v>
      </c>
      <c r="AQ11" s="28"/>
      <c r="AR11" s="29"/>
      <c r="AS11" s="72"/>
      <c r="AT11" s="26">
        <v>9</v>
      </c>
      <c r="AU11" s="27" t="s">
        <v>13</v>
      </c>
      <c r="AV11" s="66" cm="1">
        <f t="array" ref="AV11:AV15">'BD Planning'!$P$5:$P$9</f>
        <v>0.35416666666666663</v>
      </c>
      <c r="AW11" s="29">
        <v>41</v>
      </c>
      <c r="AX11" s="168">
        <f>'BD Planning'!$Q$5</f>
        <v>1.8125</v>
      </c>
      <c r="AY11" s="26">
        <v>9</v>
      </c>
      <c r="AZ11" s="27" t="s">
        <v>16</v>
      </c>
      <c r="BA11" s="66">
        <v>0.35416666666666663</v>
      </c>
      <c r="BB11" s="29"/>
      <c r="BC11" s="166"/>
      <c r="BD11" s="26">
        <v>9</v>
      </c>
      <c r="BE11" s="27" t="s">
        <v>14</v>
      </c>
      <c r="BF11" s="28"/>
      <c r="BG11" s="72"/>
      <c r="BH11" s="113"/>
    </row>
    <row r="12" spans="1:60" ht="15.75" x14ac:dyDescent="0.3">
      <c r="A12" s="34">
        <v>10</v>
      </c>
      <c r="B12" s="27" t="s">
        <v>40</v>
      </c>
      <c r="C12" s="66">
        <v>0.33333333333333337</v>
      </c>
      <c r="D12" s="29"/>
      <c r="E12" s="163"/>
      <c r="F12" s="26">
        <v>10</v>
      </c>
      <c r="G12" s="27" t="s">
        <v>12</v>
      </c>
      <c r="H12" s="66">
        <v>0.33333333333333337</v>
      </c>
      <c r="I12" s="29"/>
      <c r="J12" s="167"/>
      <c r="K12" s="26">
        <v>10</v>
      </c>
      <c r="L12" s="27" t="s">
        <v>12</v>
      </c>
      <c r="M12" s="66">
        <v>0.33333333333333337</v>
      </c>
      <c r="N12" s="29"/>
      <c r="O12" s="160"/>
      <c r="P12" s="30">
        <v>10</v>
      </c>
      <c r="Q12" s="31" t="s">
        <v>13</v>
      </c>
      <c r="R12" s="62" t="s">
        <v>27</v>
      </c>
      <c r="S12" s="63">
        <v>15</v>
      </c>
      <c r="T12" s="99"/>
      <c r="U12" s="26">
        <v>10</v>
      </c>
      <c r="V12" s="27" t="s">
        <v>40</v>
      </c>
      <c r="W12" s="66">
        <v>0.43749999999999994</v>
      </c>
      <c r="X12" s="29"/>
      <c r="Y12" s="172"/>
      <c r="Z12" s="26">
        <v>10</v>
      </c>
      <c r="AA12" s="27" t="s">
        <v>14</v>
      </c>
      <c r="AB12" s="28"/>
      <c r="AC12" s="29"/>
      <c r="AD12" s="72"/>
      <c r="AE12" s="26">
        <v>10</v>
      </c>
      <c r="AF12" s="27" t="s">
        <v>13</v>
      </c>
      <c r="AG12" s="93" cm="1">
        <f t="array" ref="AG12:AG15">'BD Planning'!P29:P32</f>
        <v>0.33333333333333393</v>
      </c>
      <c r="AH12" s="58">
        <v>28</v>
      </c>
      <c r="AI12" s="179">
        <f>SUM(AG12:AG16)</f>
        <v>1.3333333333333339</v>
      </c>
      <c r="AJ12" s="26">
        <v>10</v>
      </c>
      <c r="AK12" s="27" t="s">
        <v>16</v>
      </c>
      <c r="AL12" s="87"/>
      <c r="AM12" s="86"/>
      <c r="AN12" s="183"/>
      <c r="AO12" s="30">
        <v>10</v>
      </c>
      <c r="AP12" s="41" t="s">
        <v>15</v>
      </c>
      <c r="AQ12" s="42"/>
      <c r="AR12" s="43"/>
      <c r="AS12" s="98"/>
      <c r="AT12" s="34">
        <v>10</v>
      </c>
      <c r="AU12" s="27" t="s">
        <v>40</v>
      </c>
      <c r="AV12" s="67">
        <v>0.33333333333333337</v>
      </c>
      <c r="AW12" s="29"/>
      <c r="AX12" s="166"/>
      <c r="AY12" s="26">
        <v>10</v>
      </c>
      <c r="AZ12" s="27" t="s">
        <v>12</v>
      </c>
      <c r="BA12" s="68">
        <v>0.33333333333333337</v>
      </c>
      <c r="BB12" s="29"/>
      <c r="BC12" s="167"/>
      <c r="BD12" s="30">
        <v>10</v>
      </c>
      <c r="BE12" s="31" t="s">
        <v>15</v>
      </c>
      <c r="BF12" s="32"/>
      <c r="BG12" s="73"/>
      <c r="BH12" s="114"/>
    </row>
    <row r="13" spans="1:60" ht="15.75" x14ac:dyDescent="0.3">
      <c r="A13" s="34">
        <v>11</v>
      </c>
      <c r="B13" s="27" t="s">
        <v>40</v>
      </c>
      <c r="C13" s="66">
        <v>0</v>
      </c>
      <c r="D13" s="29"/>
      <c r="E13" s="163"/>
      <c r="F13" s="26">
        <v>11</v>
      </c>
      <c r="G13" s="27" t="s">
        <v>14</v>
      </c>
      <c r="H13" s="28"/>
      <c r="I13" s="29"/>
      <c r="J13" s="72"/>
      <c r="K13" s="26">
        <v>11</v>
      </c>
      <c r="L13" s="27" t="s">
        <v>14</v>
      </c>
      <c r="M13" s="28"/>
      <c r="N13" s="29"/>
      <c r="O13" s="72"/>
      <c r="P13" s="34">
        <v>11</v>
      </c>
      <c r="Q13" s="27" t="s">
        <v>40</v>
      </c>
      <c r="R13" s="66" cm="1">
        <f t="array" ref="R13:R16">'BD Planning'!P6:P9</f>
        <v>0.33333333333333337</v>
      </c>
      <c r="S13" s="29"/>
      <c r="T13" s="168">
        <f>'BD Planning'!$Q$5</f>
        <v>1.8125</v>
      </c>
      <c r="U13" s="26">
        <v>11</v>
      </c>
      <c r="V13" s="27" t="s">
        <v>16</v>
      </c>
      <c r="W13" s="66">
        <v>0.35416666666666663</v>
      </c>
      <c r="X13" s="29"/>
      <c r="Y13" s="172"/>
      <c r="Z13" s="30">
        <v>11</v>
      </c>
      <c r="AA13" s="31" t="s">
        <v>15</v>
      </c>
      <c r="AB13" s="32"/>
      <c r="AC13" s="33"/>
      <c r="AD13" s="73"/>
      <c r="AE13" s="34">
        <v>11</v>
      </c>
      <c r="AF13" s="27" t="s">
        <v>40</v>
      </c>
      <c r="AG13" s="93">
        <v>0.33333333333333209</v>
      </c>
      <c r="AH13" s="58"/>
      <c r="AI13" s="180"/>
      <c r="AJ13" s="26">
        <v>11</v>
      </c>
      <c r="AK13" s="27" t="s">
        <v>12</v>
      </c>
      <c r="AL13" s="87"/>
      <c r="AM13" s="86"/>
      <c r="AN13" s="184"/>
      <c r="AO13" s="26">
        <v>11</v>
      </c>
      <c r="AP13" s="27" t="s">
        <v>13</v>
      </c>
      <c r="AQ13" s="66" cm="1">
        <f t="array" ref="AQ13:AQ17">'BD Planning'!$P$5:$P$9</f>
        <v>0.35416666666666663</v>
      </c>
      <c r="AR13" s="29">
        <v>37</v>
      </c>
      <c r="AS13" s="168">
        <f>'BD Planning'!$Q$5</f>
        <v>1.8125</v>
      </c>
      <c r="AT13" s="26">
        <v>11</v>
      </c>
      <c r="AU13" s="27" t="s">
        <v>40</v>
      </c>
      <c r="AV13" s="66">
        <v>0.43749999999999994</v>
      </c>
      <c r="AW13" s="29"/>
      <c r="AX13" s="166"/>
      <c r="AY13" s="37">
        <v>11</v>
      </c>
      <c r="AZ13" s="38" t="s">
        <v>14</v>
      </c>
      <c r="BA13" s="39" t="s">
        <v>46</v>
      </c>
      <c r="BB13" s="40"/>
      <c r="BC13" s="111"/>
      <c r="BD13" s="26">
        <v>11</v>
      </c>
      <c r="BE13" s="27" t="s">
        <v>13</v>
      </c>
      <c r="BF13" s="66" cm="1">
        <f t="array" ref="BF13:BF17">'BD Planning'!$P$15:$P$19</f>
        <v>0.35416666666666663</v>
      </c>
      <c r="BG13" s="72">
        <v>50</v>
      </c>
      <c r="BH13" s="189">
        <f>SUM(_xlfn.ANCHORARRAY(BF13))</f>
        <v>1.375</v>
      </c>
    </row>
    <row r="14" spans="1:60" ht="15.75" x14ac:dyDescent="0.3">
      <c r="A14" s="34">
        <v>12</v>
      </c>
      <c r="B14" s="27" t="s">
        <v>16</v>
      </c>
      <c r="C14" s="66">
        <v>0.35416666666666663</v>
      </c>
      <c r="D14" s="29"/>
      <c r="E14" s="163"/>
      <c r="F14" s="30">
        <v>12</v>
      </c>
      <c r="G14" s="31" t="s">
        <v>15</v>
      </c>
      <c r="H14" s="32"/>
      <c r="I14" s="33"/>
      <c r="J14" s="73"/>
      <c r="K14" s="30">
        <v>12</v>
      </c>
      <c r="L14" s="31" t="s">
        <v>15</v>
      </c>
      <c r="M14" s="32"/>
      <c r="N14" s="33"/>
      <c r="O14" s="73"/>
      <c r="P14" s="26">
        <v>12</v>
      </c>
      <c r="Q14" s="27" t="s">
        <v>40</v>
      </c>
      <c r="R14" s="66">
        <v>0.43749999999999994</v>
      </c>
      <c r="S14" s="29"/>
      <c r="T14" s="172"/>
      <c r="U14" s="26">
        <v>12</v>
      </c>
      <c r="V14" s="27" t="s">
        <v>12</v>
      </c>
      <c r="W14" s="66">
        <v>0.33333333333333337</v>
      </c>
      <c r="X14" s="29"/>
      <c r="Y14" s="173"/>
      <c r="Z14" s="26">
        <v>12</v>
      </c>
      <c r="AA14" s="27" t="s">
        <v>13</v>
      </c>
      <c r="AB14" s="66" cm="1">
        <f t="array" ref="AB14:AB18">'BD Planning'!$P$15:$P$19</f>
        <v>0.35416666666666663</v>
      </c>
      <c r="AC14" s="29">
        <v>24</v>
      </c>
      <c r="AD14" s="168">
        <f>SUM(_xlfn.ANCHORARRAY(AB14))</f>
        <v>1.375</v>
      </c>
      <c r="AE14" s="26">
        <v>12</v>
      </c>
      <c r="AF14" s="27" t="s">
        <v>40</v>
      </c>
      <c r="AG14" s="93">
        <v>0.33333333333333398</v>
      </c>
      <c r="AH14" s="58"/>
      <c r="AI14" s="180"/>
      <c r="AJ14" s="26">
        <v>12</v>
      </c>
      <c r="AK14" s="27" t="s">
        <v>14</v>
      </c>
      <c r="AL14" s="85"/>
      <c r="AM14" s="86"/>
      <c r="AN14" s="99"/>
      <c r="AO14" s="34">
        <v>12</v>
      </c>
      <c r="AP14" s="27" t="s">
        <v>40</v>
      </c>
      <c r="AQ14" s="67">
        <v>0.33333333333333337</v>
      </c>
      <c r="AR14" s="29"/>
      <c r="AS14" s="166"/>
      <c r="AT14" s="26">
        <v>12</v>
      </c>
      <c r="AU14" s="27" t="s">
        <v>16</v>
      </c>
      <c r="AV14" s="66">
        <v>0.35416666666666663</v>
      </c>
      <c r="AW14" s="29"/>
      <c r="AX14" s="166"/>
      <c r="AY14" s="30">
        <v>12</v>
      </c>
      <c r="AZ14" s="31" t="s">
        <v>15</v>
      </c>
      <c r="BA14" s="32"/>
      <c r="BB14" s="33"/>
      <c r="BC14" s="73"/>
      <c r="BD14" s="34">
        <v>12</v>
      </c>
      <c r="BE14" s="27" t="s">
        <v>40</v>
      </c>
      <c r="BF14" s="66">
        <v>0.33333333333333337</v>
      </c>
      <c r="BG14" s="72"/>
      <c r="BH14" s="190"/>
    </row>
    <row r="15" spans="1:60" ht="15.75" x14ac:dyDescent="0.3">
      <c r="A15" s="34">
        <v>13</v>
      </c>
      <c r="B15" s="27" t="s">
        <v>12</v>
      </c>
      <c r="C15" s="66">
        <v>0.33333333333333337</v>
      </c>
      <c r="D15" s="29"/>
      <c r="E15" s="163"/>
      <c r="F15" s="26">
        <v>13</v>
      </c>
      <c r="G15" s="27" t="s">
        <v>13</v>
      </c>
      <c r="H15" s="93" cm="1">
        <f t="array" ref="H15:H19">'BD Planning'!P28:P32</f>
        <v>0.33333333333333331</v>
      </c>
      <c r="I15" s="58">
        <v>7</v>
      </c>
      <c r="J15" s="169">
        <f>SUM(H15:H19)</f>
        <v>1.6666666666666672</v>
      </c>
      <c r="K15" s="26">
        <v>13</v>
      </c>
      <c r="L15" s="27" t="s">
        <v>13</v>
      </c>
      <c r="M15" s="66" cm="1">
        <f t="array" ref="M15:M19">'BD Planning'!$P$5:$P$9</f>
        <v>0.35416666666666663</v>
      </c>
      <c r="N15" s="29">
        <v>11</v>
      </c>
      <c r="O15" s="162">
        <f>'BD Planning'!$Q$5</f>
        <v>1.8125</v>
      </c>
      <c r="P15" s="26">
        <v>13</v>
      </c>
      <c r="Q15" s="27" t="s">
        <v>16</v>
      </c>
      <c r="R15" s="66">
        <v>0.35416666666666663</v>
      </c>
      <c r="S15" s="29"/>
      <c r="T15" s="172"/>
      <c r="U15" s="34">
        <v>13</v>
      </c>
      <c r="V15" s="27" t="s">
        <v>14</v>
      </c>
      <c r="W15" s="35"/>
      <c r="X15" s="29"/>
      <c r="Y15" s="72"/>
      <c r="Z15" s="34">
        <v>13</v>
      </c>
      <c r="AA15" s="27" t="s">
        <v>40</v>
      </c>
      <c r="AB15" s="66">
        <v>0.33333333333333337</v>
      </c>
      <c r="AC15" s="29"/>
      <c r="AD15" s="166"/>
      <c r="AE15" s="26">
        <v>13</v>
      </c>
      <c r="AF15" s="27" t="s">
        <v>16</v>
      </c>
      <c r="AG15" s="93">
        <v>0.33333333333333393</v>
      </c>
      <c r="AH15" s="58"/>
      <c r="AI15" s="180"/>
      <c r="AJ15" s="30">
        <v>13</v>
      </c>
      <c r="AK15" s="41" t="s">
        <v>15</v>
      </c>
      <c r="AL15" s="88"/>
      <c r="AM15" s="89"/>
      <c r="AN15" s="102"/>
      <c r="AO15" s="26">
        <v>13</v>
      </c>
      <c r="AP15" s="27" t="s">
        <v>40</v>
      </c>
      <c r="AQ15" s="66">
        <v>0.43749999999999994</v>
      </c>
      <c r="AR15" s="29"/>
      <c r="AS15" s="166"/>
      <c r="AT15" s="26">
        <v>13</v>
      </c>
      <c r="AU15" s="27" t="s">
        <v>12</v>
      </c>
      <c r="AV15" s="68">
        <v>0.33333333333333337</v>
      </c>
      <c r="AW15" s="29"/>
      <c r="AX15" s="167"/>
      <c r="AY15" s="26">
        <v>13</v>
      </c>
      <c r="AZ15" s="27" t="s">
        <v>13</v>
      </c>
      <c r="BA15" s="66" cm="1">
        <f t="array" ref="BA15:BA19">'BD Planning'!$P$15:$P$19</f>
        <v>0.35416666666666663</v>
      </c>
      <c r="BB15" s="29">
        <v>46</v>
      </c>
      <c r="BC15" s="168">
        <f>SUM(_xlfn.ANCHORARRAY(BA15))</f>
        <v>1.375</v>
      </c>
      <c r="BD15" s="26">
        <v>13</v>
      </c>
      <c r="BE15" s="27" t="s">
        <v>40</v>
      </c>
      <c r="BF15" s="66">
        <v>0</v>
      </c>
      <c r="BG15" s="72"/>
      <c r="BH15" s="190"/>
    </row>
    <row r="16" spans="1:60" ht="15.75" x14ac:dyDescent="0.3">
      <c r="A16" s="34">
        <v>14</v>
      </c>
      <c r="B16" s="27" t="s">
        <v>14</v>
      </c>
      <c r="C16" s="28"/>
      <c r="D16" s="29"/>
      <c r="E16" s="76"/>
      <c r="F16" s="34">
        <v>14</v>
      </c>
      <c r="G16" s="27" t="s">
        <v>40</v>
      </c>
      <c r="H16" s="93">
        <v>0.33333333333333393</v>
      </c>
      <c r="I16" s="58"/>
      <c r="J16" s="170"/>
      <c r="K16" s="34">
        <v>14</v>
      </c>
      <c r="L16" s="27" t="s">
        <v>40</v>
      </c>
      <c r="M16" s="67">
        <v>0.33333333333333337</v>
      </c>
      <c r="N16" s="29"/>
      <c r="O16" s="163"/>
      <c r="P16" s="26">
        <v>14</v>
      </c>
      <c r="Q16" s="27" t="s">
        <v>12</v>
      </c>
      <c r="R16" s="66">
        <v>0.33333333333333337</v>
      </c>
      <c r="S16" s="29"/>
      <c r="T16" s="173"/>
      <c r="U16" s="36">
        <v>14</v>
      </c>
      <c r="V16" s="31" t="s">
        <v>15</v>
      </c>
      <c r="W16" s="32"/>
      <c r="X16" s="33"/>
      <c r="Y16" s="73"/>
      <c r="Z16" s="26">
        <v>14</v>
      </c>
      <c r="AA16" s="27" t="s">
        <v>40</v>
      </c>
      <c r="AB16" s="66">
        <v>0</v>
      </c>
      <c r="AC16" s="29"/>
      <c r="AD16" s="166"/>
      <c r="AE16" s="37">
        <v>14</v>
      </c>
      <c r="AF16" s="38" t="s">
        <v>12</v>
      </c>
      <c r="AG16" s="60" t="s">
        <v>28</v>
      </c>
      <c r="AH16" s="61"/>
      <c r="AI16" s="181"/>
      <c r="AJ16" s="26">
        <v>14</v>
      </c>
      <c r="AK16" s="27" t="s">
        <v>13</v>
      </c>
      <c r="AL16" s="85"/>
      <c r="AM16" s="86">
        <v>33</v>
      </c>
      <c r="AN16" s="176"/>
      <c r="AO16" s="26">
        <v>14</v>
      </c>
      <c r="AP16" s="27" t="s">
        <v>16</v>
      </c>
      <c r="AQ16" s="66">
        <v>0.35416666666666663</v>
      </c>
      <c r="AR16" s="29"/>
      <c r="AS16" s="166"/>
      <c r="AT16" s="26">
        <v>14</v>
      </c>
      <c r="AU16" s="27" t="s">
        <v>14</v>
      </c>
      <c r="AV16" s="28"/>
      <c r="AW16" s="29"/>
      <c r="AX16" s="72"/>
      <c r="AY16" s="34">
        <v>14</v>
      </c>
      <c r="AZ16" s="27" t="s">
        <v>40</v>
      </c>
      <c r="BA16" s="66">
        <v>0.33333333333333337</v>
      </c>
      <c r="BB16" s="29"/>
      <c r="BC16" s="166"/>
      <c r="BD16" s="26">
        <v>14</v>
      </c>
      <c r="BE16" s="27" t="s">
        <v>16</v>
      </c>
      <c r="BF16" s="66">
        <v>0.35416666666666663</v>
      </c>
      <c r="BG16" s="72"/>
      <c r="BH16" s="190"/>
    </row>
    <row r="17" spans="1:60" ht="15.75" x14ac:dyDescent="0.3">
      <c r="A17" s="36">
        <v>15</v>
      </c>
      <c r="B17" s="31" t="s">
        <v>15</v>
      </c>
      <c r="C17" s="32"/>
      <c r="D17" s="33"/>
      <c r="E17" s="75"/>
      <c r="F17" s="26">
        <v>15</v>
      </c>
      <c r="G17" s="27" t="s">
        <v>40</v>
      </c>
      <c r="H17" s="93">
        <v>0.33333333333333209</v>
      </c>
      <c r="I17" s="58"/>
      <c r="J17" s="170"/>
      <c r="K17" s="26">
        <v>15</v>
      </c>
      <c r="L17" s="27" t="s">
        <v>40</v>
      </c>
      <c r="M17" s="66">
        <v>0.43749999999999994</v>
      </c>
      <c r="N17" s="29"/>
      <c r="O17" s="163"/>
      <c r="P17" s="26">
        <v>15</v>
      </c>
      <c r="Q17" s="27" t="s">
        <v>14</v>
      </c>
      <c r="R17" s="28"/>
      <c r="S17" s="29"/>
      <c r="T17" s="72"/>
      <c r="U17" s="34">
        <v>15</v>
      </c>
      <c r="V17" s="27" t="s">
        <v>13</v>
      </c>
      <c r="W17" s="66">
        <f>'BD Planning'!P15</f>
        <v>0.35416666666666663</v>
      </c>
      <c r="X17" s="29">
        <v>20</v>
      </c>
      <c r="Y17" s="168">
        <f>SUM(W17:W21)</f>
        <v>0.35416666666666663</v>
      </c>
      <c r="Z17" s="26">
        <v>15</v>
      </c>
      <c r="AA17" s="27" t="s">
        <v>16</v>
      </c>
      <c r="AB17" s="66">
        <v>0.35416666666666663</v>
      </c>
      <c r="AC17" s="29"/>
      <c r="AD17" s="166"/>
      <c r="AE17" s="26">
        <v>15</v>
      </c>
      <c r="AF17" s="27" t="s">
        <v>14</v>
      </c>
      <c r="AG17" s="57"/>
      <c r="AH17" s="58"/>
      <c r="AI17" s="99"/>
      <c r="AJ17" s="37">
        <v>15</v>
      </c>
      <c r="AK17" s="38" t="s">
        <v>40</v>
      </c>
      <c r="AL17" s="90" t="s">
        <v>47</v>
      </c>
      <c r="AM17" s="89"/>
      <c r="AN17" s="186"/>
      <c r="AO17" s="26">
        <v>15</v>
      </c>
      <c r="AP17" s="27" t="s">
        <v>12</v>
      </c>
      <c r="AQ17" s="68">
        <v>0.33333333333333337</v>
      </c>
      <c r="AR17" s="29"/>
      <c r="AS17" s="167"/>
      <c r="AT17" s="30">
        <v>15</v>
      </c>
      <c r="AU17" s="41" t="s">
        <v>15</v>
      </c>
      <c r="AV17" s="42"/>
      <c r="AW17" s="43"/>
      <c r="AX17" s="98"/>
      <c r="AY17" s="26">
        <v>15</v>
      </c>
      <c r="AZ17" s="27" t="s">
        <v>40</v>
      </c>
      <c r="BA17" s="66">
        <v>0</v>
      </c>
      <c r="BB17" s="29"/>
      <c r="BC17" s="166"/>
      <c r="BD17" s="26">
        <v>15</v>
      </c>
      <c r="BE17" s="27" t="s">
        <v>12</v>
      </c>
      <c r="BF17" s="66">
        <v>0.33333333333333337</v>
      </c>
      <c r="BG17" s="72"/>
      <c r="BH17" s="190"/>
    </row>
    <row r="18" spans="1:60" ht="15.75" x14ac:dyDescent="0.3">
      <c r="A18" s="34">
        <v>16</v>
      </c>
      <c r="B18" s="27" t="s">
        <v>13</v>
      </c>
      <c r="C18" s="66" cm="1">
        <f t="array" ref="C18:C22">'BD Planning'!$P$5:$P$9</f>
        <v>0.35416666666666663</v>
      </c>
      <c r="D18" s="29">
        <v>3</v>
      </c>
      <c r="E18" s="162">
        <f>SUM(_xlfn.ANCHORARRAY(C18))</f>
        <v>1.8125</v>
      </c>
      <c r="F18" s="26">
        <v>16</v>
      </c>
      <c r="G18" s="27" t="s">
        <v>16</v>
      </c>
      <c r="H18" s="93">
        <v>0.33333333333333398</v>
      </c>
      <c r="I18" s="58"/>
      <c r="J18" s="170"/>
      <c r="K18" s="26">
        <v>16</v>
      </c>
      <c r="L18" s="27" t="s">
        <v>16</v>
      </c>
      <c r="M18" s="66">
        <v>0.35416666666666663</v>
      </c>
      <c r="N18" s="29"/>
      <c r="O18" s="163"/>
      <c r="P18" s="30">
        <v>16</v>
      </c>
      <c r="Q18" s="31" t="s">
        <v>15</v>
      </c>
      <c r="R18" s="32"/>
      <c r="S18" s="33"/>
      <c r="T18" s="73"/>
      <c r="U18" s="34">
        <v>16</v>
      </c>
      <c r="V18" s="27" t="s">
        <v>40</v>
      </c>
      <c r="W18" s="66">
        <f>'BD Planning'!P16</f>
        <v>0.33333333333333337</v>
      </c>
      <c r="X18" s="29"/>
      <c r="Y18" s="166"/>
      <c r="Z18" s="26">
        <v>16</v>
      </c>
      <c r="AA18" s="27" t="s">
        <v>12</v>
      </c>
      <c r="AB18" s="66">
        <v>0.33333333333333337</v>
      </c>
      <c r="AC18" s="29"/>
      <c r="AD18" s="167"/>
      <c r="AE18" s="30">
        <v>16</v>
      </c>
      <c r="AF18" s="31" t="s">
        <v>15</v>
      </c>
      <c r="AG18" s="57"/>
      <c r="AH18" s="58"/>
      <c r="AI18" s="99"/>
      <c r="AJ18" s="26">
        <v>16</v>
      </c>
      <c r="AK18" s="27" t="s">
        <v>40</v>
      </c>
      <c r="AL18" s="85"/>
      <c r="AM18" s="86"/>
      <c r="AN18" s="186"/>
      <c r="AO18" s="26">
        <v>16</v>
      </c>
      <c r="AP18" s="27" t="s">
        <v>14</v>
      </c>
      <c r="AQ18" s="28"/>
      <c r="AR18" s="29"/>
      <c r="AS18" s="72"/>
      <c r="AT18" s="26">
        <v>16</v>
      </c>
      <c r="AU18" s="27" t="s">
        <v>13</v>
      </c>
      <c r="AV18" s="66" cm="1">
        <f t="array" ref="AV18:AV22">'BD Planning'!$P$15:$P$19</f>
        <v>0.35416666666666663</v>
      </c>
      <c r="AW18" s="29">
        <v>42</v>
      </c>
      <c r="AX18" s="168">
        <f>SUM(_xlfn.ANCHORARRAY(AV18))</f>
        <v>1.375</v>
      </c>
      <c r="AY18" s="26">
        <v>16</v>
      </c>
      <c r="AZ18" s="27" t="s">
        <v>16</v>
      </c>
      <c r="BA18" s="66">
        <v>0.35416666666666663</v>
      </c>
      <c r="BB18" s="29"/>
      <c r="BC18" s="166"/>
      <c r="BD18" s="26">
        <v>16</v>
      </c>
      <c r="BE18" s="27" t="s">
        <v>14</v>
      </c>
      <c r="BF18" s="28"/>
      <c r="BG18" s="72"/>
      <c r="BH18" s="113"/>
    </row>
    <row r="19" spans="1:60" ht="15.75" x14ac:dyDescent="0.3">
      <c r="A19" s="34">
        <v>17</v>
      </c>
      <c r="B19" s="27" t="s">
        <v>40</v>
      </c>
      <c r="C19" s="67">
        <v>0.33333333333333337</v>
      </c>
      <c r="D19" s="29"/>
      <c r="E19" s="163"/>
      <c r="F19" s="26">
        <v>17</v>
      </c>
      <c r="G19" s="27" t="s">
        <v>12</v>
      </c>
      <c r="H19" s="93">
        <v>0.33333333333333393</v>
      </c>
      <c r="I19" s="58"/>
      <c r="J19" s="171"/>
      <c r="K19" s="26">
        <v>17</v>
      </c>
      <c r="L19" s="27" t="s">
        <v>12</v>
      </c>
      <c r="M19" s="68">
        <v>0.33333333333333337</v>
      </c>
      <c r="N19" s="29"/>
      <c r="O19" s="164"/>
      <c r="P19" s="26">
        <v>17</v>
      </c>
      <c r="Q19" s="27" t="s">
        <v>13</v>
      </c>
      <c r="R19" s="93" cm="1">
        <f t="array" ref="R19:R23">'BD Planning'!P28:P32</f>
        <v>0.33333333333333331</v>
      </c>
      <c r="S19" s="58">
        <v>16</v>
      </c>
      <c r="T19" s="169">
        <f>SUM(_xlfn.ANCHORARRAY(R19))</f>
        <v>1.6666666666666672</v>
      </c>
      <c r="U19" s="26">
        <v>17</v>
      </c>
      <c r="V19" s="27" t="s">
        <v>40</v>
      </c>
      <c r="W19" s="66">
        <f>'BD Planning'!P17</f>
        <v>0</v>
      </c>
      <c r="X19" s="29"/>
      <c r="Y19" s="166"/>
      <c r="Z19" s="26">
        <v>17</v>
      </c>
      <c r="AA19" s="27" t="s">
        <v>14</v>
      </c>
      <c r="AB19" s="28"/>
      <c r="AC19" s="29"/>
      <c r="AD19" s="72"/>
      <c r="AE19" s="26">
        <v>17</v>
      </c>
      <c r="AF19" s="27" t="s">
        <v>13</v>
      </c>
      <c r="AG19" s="93" cm="1">
        <f t="array" ref="AG19:AG23">'BD Planning'!P38:P42</f>
        <v>0.33333333333333331</v>
      </c>
      <c r="AH19" s="58">
        <v>29</v>
      </c>
      <c r="AI19" s="179">
        <f>SUM(AG19:AG23)</f>
        <v>1.6666666666666672</v>
      </c>
      <c r="AJ19" s="26">
        <v>17</v>
      </c>
      <c r="AK19" s="27" t="s">
        <v>16</v>
      </c>
      <c r="AL19" s="85"/>
      <c r="AM19" s="86"/>
      <c r="AN19" s="186"/>
      <c r="AO19" s="30">
        <v>17</v>
      </c>
      <c r="AP19" s="41" t="s">
        <v>15</v>
      </c>
      <c r="AQ19" s="42"/>
      <c r="AR19" s="43"/>
      <c r="AS19" s="98"/>
      <c r="AT19" s="34">
        <v>17</v>
      </c>
      <c r="AU19" s="27" t="s">
        <v>40</v>
      </c>
      <c r="AV19" s="66">
        <v>0.33333333333333337</v>
      </c>
      <c r="AW19" s="29"/>
      <c r="AX19" s="166"/>
      <c r="AY19" s="26">
        <v>17</v>
      </c>
      <c r="AZ19" s="27" t="s">
        <v>12</v>
      </c>
      <c r="BA19" s="66">
        <v>0.33333333333333337</v>
      </c>
      <c r="BB19" s="29"/>
      <c r="BC19" s="167"/>
      <c r="BD19" s="30">
        <v>17</v>
      </c>
      <c r="BE19" s="31" t="s">
        <v>15</v>
      </c>
      <c r="BF19" s="32"/>
      <c r="BG19" s="73"/>
      <c r="BH19" s="114"/>
    </row>
    <row r="20" spans="1:60" ht="15.75" x14ac:dyDescent="0.3">
      <c r="A20" s="34">
        <v>18</v>
      </c>
      <c r="B20" s="27" t="s">
        <v>40</v>
      </c>
      <c r="C20" s="66">
        <v>0.43749999999999994</v>
      </c>
      <c r="D20" s="29"/>
      <c r="E20" s="163"/>
      <c r="F20" s="26">
        <v>18</v>
      </c>
      <c r="G20" s="27" t="s">
        <v>14</v>
      </c>
      <c r="H20" s="57"/>
      <c r="I20" s="58"/>
      <c r="J20" s="79"/>
      <c r="K20" s="26">
        <v>18</v>
      </c>
      <c r="L20" s="27" t="s">
        <v>14</v>
      </c>
      <c r="M20" s="28"/>
      <c r="N20" s="29"/>
      <c r="O20" s="72"/>
      <c r="P20" s="34">
        <v>18</v>
      </c>
      <c r="Q20" s="27" t="s">
        <v>40</v>
      </c>
      <c r="R20" s="93">
        <v>0.33333333333333393</v>
      </c>
      <c r="S20" s="58"/>
      <c r="T20" s="174"/>
      <c r="U20" s="30">
        <v>18</v>
      </c>
      <c r="V20" s="31" t="s">
        <v>16</v>
      </c>
      <c r="W20" s="62" t="s">
        <v>48</v>
      </c>
      <c r="X20" s="63"/>
      <c r="Y20" s="166"/>
      <c r="Z20" s="30">
        <v>18</v>
      </c>
      <c r="AA20" s="31" t="s">
        <v>15</v>
      </c>
      <c r="AB20" s="32"/>
      <c r="AC20" s="33"/>
      <c r="AD20" s="73"/>
      <c r="AE20" s="34">
        <v>18</v>
      </c>
      <c r="AF20" s="27" t="s">
        <v>40</v>
      </c>
      <c r="AG20" s="93">
        <v>0.33333333333333393</v>
      </c>
      <c r="AH20" s="58"/>
      <c r="AI20" s="180"/>
      <c r="AJ20" s="26">
        <v>18</v>
      </c>
      <c r="AK20" s="27" t="s">
        <v>12</v>
      </c>
      <c r="AL20" s="85"/>
      <c r="AM20" s="86"/>
      <c r="AN20" s="187"/>
      <c r="AO20" s="26">
        <v>18</v>
      </c>
      <c r="AP20" s="27" t="s">
        <v>13</v>
      </c>
      <c r="AQ20" s="66" cm="1">
        <f t="array" ref="AQ20:AQ24">'BD Planning'!$P$15:$P$19</f>
        <v>0.35416666666666663</v>
      </c>
      <c r="AR20" s="29">
        <v>38</v>
      </c>
      <c r="AS20" s="168">
        <f>SUM(_xlfn.ANCHORARRAY(AQ20))</f>
        <v>1.375</v>
      </c>
      <c r="AT20" s="26">
        <v>18</v>
      </c>
      <c r="AU20" s="27" t="s">
        <v>40</v>
      </c>
      <c r="AV20" s="66">
        <v>0</v>
      </c>
      <c r="AW20" s="29"/>
      <c r="AX20" s="166"/>
      <c r="AY20" s="26">
        <v>18</v>
      </c>
      <c r="AZ20" s="27" t="s">
        <v>14</v>
      </c>
      <c r="BA20" s="28"/>
      <c r="BB20" s="29"/>
      <c r="BC20" s="72"/>
      <c r="BD20" s="26">
        <v>18</v>
      </c>
      <c r="BE20" s="27" t="s">
        <v>13</v>
      </c>
      <c r="BF20" s="93">
        <f>('BD Planning'!P28)</f>
        <v>0.33333333333333331</v>
      </c>
      <c r="BG20" s="79">
        <v>51</v>
      </c>
      <c r="BH20" s="191">
        <f>SUM(BF20:BF24)</f>
        <v>1.6666666666666672</v>
      </c>
    </row>
    <row r="21" spans="1:60" ht="15.75" x14ac:dyDescent="0.3">
      <c r="A21" s="34">
        <v>19</v>
      </c>
      <c r="B21" s="27" t="s">
        <v>16</v>
      </c>
      <c r="C21" s="66">
        <v>0.35416666666666663</v>
      </c>
      <c r="D21" s="29"/>
      <c r="E21" s="163"/>
      <c r="F21" s="30">
        <v>19</v>
      </c>
      <c r="G21" s="31" t="s">
        <v>15</v>
      </c>
      <c r="H21" s="57"/>
      <c r="I21" s="58"/>
      <c r="J21" s="79"/>
      <c r="K21" s="30">
        <v>19</v>
      </c>
      <c r="L21" s="41" t="s">
        <v>15</v>
      </c>
      <c r="M21" s="42"/>
      <c r="N21" s="43"/>
      <c r="O21" s="98"/>
      <c r="P21" s="26">
        <v>19</v>
      </c>
      <c r="Q21" s="27" t="s">
        <v>40</v>
      </c>
      <c r="R21" s="93">
        <v>0.33333333333333209</v>
      </c>
      <c r="S21" s="58"/>
      <c r="T21" s="174"/>
      <c r="U21" s="26">
        <v>19</v>
      </c>
      <c r="V21" s="27" t="s">
        <v>12</v>
      </c>
      <c r="W21" s="66">
        <f>-'BD Planning'!P19</f>
        <v>-0.33333333333333337</v>
      </c>
      <c r="X21" s="29"/>
      <c r="Y21" s="167"/>
      <c r="Z21" s="26">
        <v>19</v>
      </c>
      <c r="AA21" s="27" t="s">
        <v>13</v>
      </c>
      <c r="AB21" s="66" cm="1">
        <f t="array" ref="AB21:AB25">'BD Planning'!$P$5:$P$9</f>
        <v>0.35416666666666663</v>
      </c>
      <c r="AC21" s="29">
        <v>25</v>
      </c>
      <c r="AD21" s="168">
        <f>'BD Planning'!$Q$5</f>
        <v>1.8125</v>
      </c>
      <c r="AE21" s="26">
        <v>19</v>
      </c>
      <c r="AF21" s="27" t="s">
        <v>40</v>
      </c>
      <c r="AG21" s="93">
        <v>0.33333333333333209</v>
      </c>
      <c r="AH21" s="58"/>
      <c r="AI21" s="180"/>
      <c r="AJ21" s="26">
        <v>19</v>
      </c>
      <c r="AK21" s="27" t="s">
        <v>14</v>
      </c>
      <c r="AL21" s="85"/>
      <c r="AM21" s="86"/>
      <c r="AN21" s="99"/>
      <c r="AO21" s="34">
        <v>19</v>
      </c>
      <c r="AP21" s="27" t="s">
        <v>40</v>
      </c>
      <c r="AQ21" s="66">
        <v>0.33333333333333337</v>
      </c>
      <c r="AR21" s="29"/>
      <c r="AS21" s="166"/>
      <c r="AT21" s="26">
        <v>19</v>
      </c>
      <c r="AU21" s="27" t="s">
        <v>16</v>
      </c>
      <c r="AV21" s="66">
        <v>0.35416666666666663</v>
      </c>
      <c r="AW21" s="29"/>
      <c r="AX21" s="166"/>
      <c r="AY21" s="30">
        <v>19</v>
      </c>
      <c r="AZ21" s="31" t="s">
        <v>15</v>
      </c>
      <c r="BA21" s="32"/>
      <c r="BB21" s="33"/>
      <c r="BC21" s="73"/>
      <c r="BD21" s="34">
        <v>19</v>
      </c>
      <c r="BE21" s="27" t="s">
        <v>40</v>
      </c>
      <c r="BF21" s="93">
        <f>('BD Planning'!P29)</f>
        <v>0.33333333333333393</v>
      </c>
      <c r="BG21" s="79"/>
      <c r="BH21" s="192"/>
    </row>
    <row r="22" spans="1:60" ht="15.75" x14ac:dyDescent="0.3">
      <c r="A22" s="34">
        <v>20</v>
      </c>
      <c r="B22" s="27" t="s">
        <v>12</v>
      </c>
      <c r="C22" s="68">
        <v>0.33333333333333337</v>
      </c>
      <c r="D22" s="29"/>
      <c r="E22" s="164"/>
      <c r="F22" s="26">
        <v>20</v>
      </c>
      <c r="G22" s="27" t="s">
        <v>13</v>
      </c>
      <c r="H22" s="93" cm="1">
        <f t="array" ref="H22:H26">'BD Planning'!P38:P42</f>
        <v>0.33333333333333331</v>
      </c>
      <c r="I22" s="58">
        <v>8</v>
      </c>
      <c r="J22" s="169">
        <f>SUM(H22:H26)</f>
        <v>1.6666666666666672</v>
      </c>
      <c r="K22" s="26">
        <v>20</v>
      </c>
      <c r="L22" s="27" t="s">
        <v>13</v>
      </c>
      <c r="M22" s="66" cm="1">
        <f t="array" ref="M22:M26">'BD Planning'!$P$15:$P$19</f>
        <v>0.35416666666666663</v>
      </c>
      <c r="N22" s="29">
        <v>12</v>
      </c>
      <c r="O22" s="161">
        <f>SUM(_xlfn.ANCHORARRAY(M22))</f>
        <v>1.375</v>
      </c>
      <c r="P22" s="26">
        <v>20</v>
      </c>
      <c r="Q22" s="27" t="s">
        <v>16</v>
      </c>
      <c r="R22" s="93">
        <v>0.33333333333333398</v>
      </c>
      <c r="S22" s="58"/>
      <c r="T22" s="174"/>
      <c r="U22" s="26">
        <v>20</v>
      </c>
      <c r="V22" s="27" t="s">
        <v>14</v>
      </c>
      <c r="W22" s="28"/>
      <c r="X22" s="29"/>
      <c r="Y22" s="72"/>
      <c r="Z22" s="34">
        <v>20</v>
      </c>
      <c r="AA22" s="27" t="s">
        <v>40</v>
      </c>
      <c r="AB22" s="67">
        <v>0.33333333333333337</v>
      </c>
      <c r="AC22" s="29"/>
      <c r="AD22" s="166"/>
      <c r="AE22" s="26">
        <v>20</v>
      </c>
      <c r="AF22" s="27" t="s">
        <v>16</v>
      </c>
      <c r="AG22" s="93">
        <v>0.33333333333333398</v>
      </c>
      <c r="AH22" s="58"/>
      <c r="AI22" s="180"/>
      <c r="AJ22" s="30">
        <v>20</v>
      </c>
      <c r="AK22" s="41" t="s">
        <v>15</v>
      </c>
      <c r="AL22" s="42"/>
      <c r="AM22" s="43"/>
      <c r="AN22" s="102"/>
      <c r="AO22" s="26">
        <v>20</v>
      </c>
      <c r="AP22" s="27" t="s">
        <v>40</v>
      </c>
      <c r="AQ22" s="66">
        <v>0</v>
      </c>
      <c r="AR22" s="29"/>
      <c r="AS22" s="166"/>
      <c r="AT22" s="26">
        <v>20</v>
      </c>
      <c r="AU22" s="27" t="s">
        <v>12</v>
      </c>
      <c r="AV22" s="66">
        <v>0.33333333333333337</v>
      </c>
      <c r="AW22" s="29"/>
      <c r="AX22" s="167"/>
      <c r="AY22" s="26">
        <v>20</v>
      </c>
      <c r="AZ22" s="27" t="s">
        <v>13</v>
      </c>
      <c r="BA22" s="66" cm="1">
        <f t="array" ref="BA22:BA26">'BD Planning'!$P$5:$P$9</f>
        <v>0.35416666666666663</v>
      </c>
      <c r="BB22" s="29">
        <v>47</v>
      </c>
      <c r="BC22" s="168">
        <f>'BD Planning'!$Q$5</f>
        <v>1.8125</v>
      </c>
      <c r="BD22" s="26">
        <v>20</v>
      </c>
      <c r="BE22" s="27" t="s">
        <v>40</v>
      </c>
      <c r="BF22" s="93">
        <f>('BD Planning'!P30)</f>
        <v>0.33333333333333209</v>
      </c>
      <c r="BG22" s="79"/>
      <c r="BH22" s="192"/>
    </row>
    <row r="23" spans="1:60" ht="15.75" x14ac:dyDescent="0.3">
      <c r="A23" s="34">
        <v>21</v>
      </c>
      <c r="B23" s="27" t="s">
        <v>14</v>
      </c>
      <c r="C23" s="28"/>
      <c r="D23" s="29"/>
      <c r="E23" s="74"/>
      <c r="F23" s="34">
        <v>21</v>
      </c>
      <c r="G23" s="27" t="s">
        <v>40</v>
      </c>
      <c r="H23" s="93">
        <v>0.33333333333333393</v>
      </c>
      <c r="I23" s="58"/>
      <c r="J23" s="170"/>
      <c r="K23" s="34">
        <v>21</v>
      </c>
      <c r="L23" s="27" t="s">
        <v>40</v>
      </c>
      <c r="M23" s="66">
        <v>0.33333333333333337</v>
      </c>
      <c r="N23" s="29"/>
      <c r="O23" s="159"/>
      <c r="P23" s="26">
        <v>21</v>
      </c>
      <c r="Q23" s="27" t="s">
        <v>12</v>
      </c>
      <c r="R23" s="93">
        <v>0.33333333333333393</v>
      </c>
      <c r="S23" s="58"/>
      <c r="T23" s="175"/>
      <c r="U23" s="30">
        <v>21</v>
      </c>
      <c r="V23" s="31" t="s">
        <v>15</v>
      </c>
      <c r="W23" s="32"/>
      <c r="X23" s="33"/>
      <c r="Y23" s="73"/>
      <c r="Z23" s="26">
        <v>21</v>
      </c>
      <c r="AA23" s="27" t="s">
        <v>40</v>
      </c>
      <c r="AB23" s="66">
        <v>0.43749999999999994</v>
      </c>
      <c r="AC23" s="29"/>
      <c r="AD23" s="166"/>
      <c r="AE23" s="26">
        <v>21</v>
      </c>
      <c r="AF23" s="27" t="s">
        <v>12</v>
      </c>
      <c r="AG23" s="93">
        <v>0.33333333333333393</v>
      </c>
      <c r="AH23" s="58"/>
      <c r="AI23" s="181"/>
      <c r="AJ23" s="26">
        <v>21</v>
      </c>
      <c r="AK23" s="27" t="s">
        <v>13</v>
      </c>
      <c r="AL23" s="93" cm="1">
        <f t="array" ref="AL23:AL27">'BD Planning'!P28:P32</f>
        <v>0.33333333333333331</v>
      </c>
      <c r="AM23" s="58">
        <v>34</v>
      </c>
      <c r="AN23" s="176">
        <f>SUM(_xlfn.ANCHORARRAY(AL23))</f>
        <v>1.6666666666666672</v>
      </c>
      <c r="AO23" s="26">
        <v>21</v>
      </c>
      <c r="AP23" s="27" t="s">
        <v>16</v>
      </c>
      <c r="AQ23" s="66">
        <v>0.35416666666666663</v>
      </c>
      <c r="AR23" s="29"/>
      <c r="AS23" s="166"/>
      <c r="AT23" s="26">
        <v>21</v>
      </c>
      <c r="AU23" s="27" t="s">
        <v>14</v>
      </c>
      <c r="AV23" s="28"/>
      <c r="AW23" s="29"/>
      <c r="AX23" s="72"/>
      <c r="AY23" s="34">
        <v>21</v>
      </c>
      <c r="AZ23" s="27" t="s">
        <v>40</v>
      </c>
      <c r="BA23" s="67">
        <v>0.33333333333333337</v>
      </c>
      <c r="BB23" s="29"/>
      <c r="BC23" s="166"/>
      <c r="BD23" s="26">
        <v>21</v>
      </c>
      <c r="BE23" s="27" t="s">
        <v>16</v>
      </c>
      <c r="BF23" s="93">
        <f>('BD Planning'!P31)</f>
        <v>0.33333333333333398</v>
      </c>
      <c r="BG23" s="79"/>
      <c r="BH23" s="192"/>
    </row>
    <row r="24" spans="1:60" ht="15.75" x14ac:dyDescent="0.3">
      <c r="A24" s="36">
        <v>22</v>
      </c>
      <c r="B24" s="31" t="s">
        <v>15</v>
      </c>
      <c r="C24" s="32"/>
      <c r="D24" s="33"/>
      <c r="E24" s="75"/>
      <c r="F24" s="26">
        <v>22</v>
      </c>
      <c r="G24" s="27" t="s">
        <v>40</v>
      </c>
      <c r="H24" s="93">
        <v>0.33333333333333209</v>
      </c>
      <c r="I24" s="58"/>
      <c r="J24" s="170"/>
      <c r="K24" s="26">
        <v>22</v>
      </c>
      <c r="L24" s="27" t="s">
        <v>40</v>
      </c>
      <c r="M24" s="66">
        <v>0</v>
      </c>
      <c r="N24" s="29"/>
      <c r="O24" s="159"/>
      <c r="P24" s="26">
        <v>22</v>
      </c>
      <c r="Q24" s="27" t="s">
        <v>14</v>
      </c>
      <c r="R24" s="57"/>
      <c r="S24" s="58"/>
      <c r="T24" s="79"/>
      <c r="U24" s="26">
        <v>22</v>
      </c>
      <c r="V24" s="27" t="s">
        <v>13</v>
      </c>
      <c r="W24" s="66" cm="1">
        <f t="array" ref="W24:W28">'BD Planning'!$P$5:$P$9</f>
        <v>0.35416666666666663</v>
      </c>
      <c r="X24" s="29">
        <v>21</v>
      </c>
      <c r="Y24" s="168">
        <f>'BD Planning'!$Q$5</f>
        <v>1.8125</v>
      </c>
      <c r="Z24" s="26">
        <v>22</v>
      </c>
      <c r="AA24" s="27" t="s">
        <v>16</v>
      </c>
      <c r="AB24" s="66">
        <v>0.35416666666666663</v>
      </c>
      <c r="AC24" s="29"/>
      <c r="AD24" s="166"/>
      <c r="AE24" s="26">
        <v>22</v>
      </c>
      <c r="AF24" s="27" t="s">
        <v>14</v>
      </c>
      <c r="AG24" s="57"/>
      <c r="AH24" s="58"/>
      <c r="AI24" s="99"/>
      <c r="AJ24" s="34">
        <v>22</v>
      </c>
      <c r="AK24" s="27" t="s">
        <v>40</v>
      </c>
      <c r="AL24" s="93">
        <v>0.33333333333333393</v>
      </c>
      <c r="AM24" s="58"/>
      <c r="AN24" s="177"/>
      <c r="AO24" s="26">
        <v>22</v>
      </c>
      <c r="AP24" s="27" t="s">
        <v>12</v>
      </c>
      <c r="AQ24" s="66">
        <v>0.33333333333333337</v>
      </c>
      <c r="AR24" s="29"/>
      <c r="AS24" s="167"/>
      <c r="AT24" s="30">
        <v>22</v>
      </c>
      <c r="AU24" s="41" t="s">
        <v>15</v>
      </c>
      <c r="AV24" s="42"/>
      <c r="AW24" s="43"/>
      <c r="AX24" s="98"/>
      <c r="AY24" s="26">
        <v>22</v>
      </c>
      <c r="AZ24" s="27" t="s">
        <v>40</v>
      </c>
      <c r="BA24" s="66">
        <v>0.43749999999999994</v>
      </c>
      <c r="BB24" s="29"/>
      <c r="BC24" s="166"/>
      <c r="BD24" s="26">
        <v>22</v>
      </c>
      <c r="BE24" s="27" t="s">
        <v>12</v>
      </c>
      <c r="BF24" s="93">
        <f>('BD Planning'!P32)</f>
        <v>0.33333333333333393</v>
      </c>
      <c r="BG24" s="79"/>
      <c r="BH24" s="192"/>
    </row>
    <row r="25" spans="1:60" ht="15.75" x14ac:dyDescent="0.3">
      <c r="A25" s="34">
        <v>23</v>
      </c>
      <c r="B25" s="27" t="s">
        <v>13</v>
      </c>
      <c r="C25" s="66" cm="1">
        <f t="array" ref="C25:C29">'BD Planning'!$P$15:$P$19</f>
        <v>0.35416666666666663</v>
      </c>
      <c r="D25" s="29">
        <v>4</v>
      </c>
      <c r="E25" s="162">
        <f>SUM(_xlfn.ANCHORARRAY(C25))</f>
        <v>1.375</v>
      </c>
      <c r="F25" s="26">
        <v>23</v>
      </c>
      <c r="G25" s="27" t="s">
        <v>16</v>
      </c>
      <c r="H25" s="93">
        <v>0.33333333333333398</v>
      </c>
      <c r="I25" s="58"/>
      <c r="J25" s="170"/>
      <c r="K25" s="26">
        <v>23</v>
      </c>
      <c r="L25" s="27" t="s">
        <v>16</v>
      </c>
      <c r="M25" s="66">
        <v>0.35416666666666663</v>
      </c>
      <c r="N25" s="29"/>
      <c r="O25" s="159"/>
      <c r="P25" s="30">
        <v>23</v>
      </c>
      <c r="Q25" s="31" t="s">
        <v>15</v>
      </c>
      <c r="R25" s="57"/>
      <c r="S25" s="58"/>
      <c r="T25" s="79"/>
      <c r="U25" s="34">
        <v>23</v>
      </c>
      <c r="V25" s="27" t="s">
        <v>40</v>
      </c>
      <c r="W25" s="67">
        <v>0.33333333333333337</v>
      </c>
      <c r="X25" s="29"/>
      <c r="Y25" s="172"/>
      <c r="Z25" s="26">
        <v>23</v>
      </c>
      <c r="AA25" s="27" t="s">
        <v>12</v>
      </c>
      <c r="AB25" s="68">
        <v>0.33333333333333337</v>
      </c>
      <c r="AC25" s="29"/>
      <c r="AD25" s="167"/>
      <c r="AE25" s="30">
        <v>23</v>
      </c>
      <c r="AF25" s="31" t="s">
        <v>15</v>
      </c>
      <c r="AG25" s="57"/>
      <c r="AH25" s="58"/>
      <c r="AI25" s="99"/>
      <c r="AJ25" s="26">
        <v>23</v>
      </c>
      <c r="AK25" s="27" t="s">
        <v>40</v>
      </c>
      <c r="AL25" s="93">
        <v>0.33333333333333209</v>
      </c>
      <c r="AM25" s="58"/>
      <c r="AN25" s="177"/>
      <c r="AO25" s="26">
        <v>23</v>
      </c>
      <c r="AP25" s="27" t="s">
        <v>14</v>
      </c>
      <c r="AQ25" s="28"/>
      <c r="AR25" s="29"/>
      <c r="AS25" s="72"/>
      <c r="AT25" s="26">
        <v>23</v>
      </c>
      <c r="AU25" s="27" t="s">
        <v>13</v>
      </c>
      <c r="AV25" s="66" cm="1">
        <f t="array" ref="AV25:AV29">'BD Planning'!$P$5:$P$9</f>
        <v>0.35416666666666663</v>
      </c>
      <c r="AW25" s="29">
        <v>43</v>
      </c>
      <c r="AX25" s="168">
        <f>'BD Planning'!$Q$5</f>
        <v>1.8125</v>
      </c>
      <c r="AY25" s="26">
        <v>23</v>
      </c>
      <c r="AZ25" s="27" t="s">
        <v>16</v>
      </c>
      <c r="BA25" s="66">
        <v>0.35416666666666663</v>
      </c>
      <c r="BB25" s="29"/>
      <c r="BC25" s="166"/>
      <c r="BD25" s="26">
        <v>23</v>
      </c>
      <c r="BE25" s="27" t="s">
        <v>14</v>
      </c>
      <c r="BF25" s="57"/>
      <c r="BG25" s="79"/>
      <c r="BH25" s="193"/>
    </row>
    <row r="26" spans="1:60" ht="15.75" x14ac:dyDescent="0.3">
      <c r="A26" s="34">
        <v>24</v>
      </c>
      <c r="B26" s="27" t="s">
        <v>40</v>
      </c>
      <c r="C26" s="66">
        <v>0.33333333333333337</v>
      </c>
      <c r="D26" s="29"/>
      <c r="E26" s="163"/>
      <c r="F26" s="26">
        <v>24</v>
      </c>
      <c r="G26" s="27" t="s">
        <v>12</v>
      </c>
      <c r="H26" s="93">
        <v>0.33333333333333393</v>
      </c>
      <c r="I26" s="58"/>
      <c r="J26" s="171"/>
      <c r="K26" s="26">
        <v>24</v>
      </c>
      <c r="L26" s="27" t="s">
        <v>12</v>
      </c>
      <c r="M26" s="66">
        <v>0.33333333333333337</v>
      </c>
      <c r="N26" s="29"/>
      <c r="O26" s="160"/>
      <c r="P26" s="26">
        <v>24</v>
      </c>
      <c r="Q26" s="27" t="s">
        <v>13</v>
      </c>
      <c r="R26" s="93" cm="1">
        <f t="array" ref="R26:R30">'BD Planning'!P38:P42</f>
        <v>0.33333333333333331</v>
      </c>
      <c r="S26" s="58">
        <v>17</v>
      </c>
      <c r="T26" s="169">
        <f>SUM(_xlfn.ANCHORARRAY(R26))</f>
        <v>1.6666666666666672</v>
      </c>
      <c r="U26" s="34">
        <v>24</v>
      </c>
      <c r="V26" s="27" t="s">
        <v>40</v>
      </c>
      <c r="W26" s="66">
        <v>0.43749999999999994</v>
      </c>
      <c r="X26" s="29"/>
      <c r="Y26" s="172"/>
      <c r="Z26" s="26">
        <v>24</v>
      </c>
      <c r="AA26" s="27" t="s">
        <v>14</v>
      </c>
      <c r="AB26" s="28"/>
      <c r="AC26" s="29"/>
      <c r="AD26" s="72"/>
      <c r="AE26" s="26">
        <v>24</v>
      </c>
      <c r="AF26" s="27" t="s">
        <v>13</v>
      </c>
      <c r="AG26" s="93" cm="1">
        <f t="array" ref="AG26:AG30">'BD Planning'!P28:P32</f>
        <v>0.33333333333333331</v>
      </c>
      <c r="AH26" s="58">
        <v>30</v>
      </c>
      <c r="AI26" s="179">
        <f>SUM(AG26:AG30)</f>
        <v>1.6666666666666672</v>
      </c>
      <c r="AJ26" s="26">
        <v>24</v>
      </c>
      <c r="AK26" s="27" t="s">
        <v>16</v>
      </c>
      <c r="AL26" s="93">
        <v>0.33333333333333398</v>
      </c>
      <c r="AM26" s="58"/>
      <c r="AN26" s="177"/>
      <c r="AO26" s="30">
        <v>24</v>
      </c>
      <c r="AP26" s="41" t="s">
        <v>15</v>
      </c>
      <c r="AQ26" s="42"/>
      <c r="AR26" s="43"/>
      <c r="AS26" s="98"/>
      <c r="AT26" s="34">
        <v>24</v>
      </c>
      <c r="AU26" s="27" t="s">
        <v>40</v>
      </c>
      <c r="AV26" s="67">
        <v>0.33333333333333337</v>
      </c>
      <c r="AW26" s="29"/>
      <c r="AX26" s="166"/>
      <c r="AY26" s="26">
        <v>24</v>
      </c>
      <c r="AZ26" s="27" t="s">
        <v>12</v>
      </c>
      <c r="BA26" s="68">
        <v>0.33333333333333337</v>
      </c>
      <c r="BB26" s="29"/>
      <c r="BC26" s="167"/>
      <c r="BD26" s="30">
        <v>24</v>
      </c>
      <c r="BE26" s="31" t="s">
        <v>15</v>
      </c>
      <c r="BF26" s="32"/>
      <c r="BG26" s="73"/>
      <c r="BH26" s="114"/>
    </row>
    <row r="27" spans="1:60" ht="15.75" x14ac:dyDescent="0.3">
      <c r="A27" s="34">
        <v>25</v>
      </c>
      <c r="B27" s="27" t="s">
        <v>40</v>
      </c>
      <c r="C27" s="66">
        <v>0</v>
      </c>
      <c r="D27" s="29"/>
      <c r="E27" s="163"/>
      <c r="F27" s="26">
        <v>25</v>
      </c>
      <c r="G27" s="27" t="s">
        <v>14</v>
      </c>
      <c r="H27" s="28"/>
      <c r="I27" s="29"/>
      <c r="J27" s="72"/>
      <c r="K27" s="26">
        <v>25</v>
      </c>
      <c r="L27" s="27" t="s">
        <v>14</v>
      </c>
      <c r="M27" s="28"/>
      <c r="N27" s="29"/>
      <c r="O27" s="72"/>
      <c r="P27" s="34">
        <v>25</v>
      </c>
      <c r="Q27" s="27" t="s">
        <v>40</v>
      </c>
      <c r="R27" s="93">
        <v>0.33333333333333393</v>
      </c>
      <c r="S27" s="58"/>
      <c r="T27" s="174"/>
      <c r="U27" s="26">
        <v>25</v>
      </c>
      <c r="V27" s="27" t="s">
        <v>16</v>
      </c>
      <c r="W27" s="66">
        <v>0.35416666666666663</v>
      </c>
      <c r="X27" s="29"/>
      <c r="Y27" s="172"/>
      <c r="Z27" s="30">
        <v>25</v>
      </c>
      <c r="AA27" s="31" t="s">
        <v>15</v>
      </c>
      <c r="AB27" s="32"/>
      <c r="AC27" s="33"/>
      <c r="AD27" s="73"/>
      <c r="AE27" s="34">
        <v>25</v>
      </c>
      <c r="AF27" s="27" t="s">
        <v>40</v>
      </c>
      <c r="AG27" s="93">
        <v>0.33333333333333393</v>
      </c>
      <c r="AH27" s="58"/>
      <c r="AI27" s="180"/>
      <c r="AJ27" s="26">
        <v>25</v>
      </c>
      <c r="AK27" s="27" t="s">
        <v>12</v>
      </c>
      <c r="AL27" s="93">
        <v>0.33333333333333393</v>
      </c>
      <c r="AM27" s="58"/>
      <c r="AN27" s="178"/>
      <c r="AO27" s="26">
        <v>25</v>
      </c>
      <c r="AP27" s="27" t="s">
        <v>13</v>
      </c>
      <c r="AQ27" s="66" cm="1">
        <f t="array" ref="AQ27:AQ31">'BD Planning'!$P$5:$P$9</f>
        <v>0.35416666666666663</v>
      </c>
      <c r="AR27" s="29">
        <v>39</v>
      </c>
      <c r="AS27" s="168">
        <f>'BD Planning'!$Q$5</f>
        <v>1.8125</v>
      </c>
      <c r="AT27" s="26">
        <v>25</v>
      </c>
      <c r="AU27" s="27" t="s">
        <v>40</v>
      </c>
      <c r="AV27" s="66">
        <v>0.43749999999999994</v>
      </c>
      <c r="AW27" s="29"/>
      <c r="AX27" s="166"/>
      <c r="AY27" s="26">
        <v>25</v>
      </c>
      <c r="AZ27" s="27" t="s">
        <v>14</v>
      </c>
      <c r="BA27" s="28"/>
      <c r="BB27" s="29"/>
      <c r="BC27" s="72"/>
      <c r="BD27" s="30">
        <v>25</v>
      </c>
      <c r="BE27" s="31" t="s">
        <v>13</v>
      </c>
      <c r="BF27" s="39" t="s">
        <v>49</v>
      </c>
      <c r="BG27" s="111">
        <v>52</v>
      </c>
      <c r="BH27" s="115"/>
    </row>
    <row r="28" spans="1:60" ht="15.75" x14ac:dyDescent="0.3">
      <c r="A28" s="34">
        <v>26</v>
      </c>
      <c r="B28" s="27" t="s">
        <v>16</v>
      </c>
      <c r="C28" s="66">
        <v>0.35416666666666663</v>
      </c>
      <c r="D28" s="29"/>
      <c r="E28" s="163"/>
      <c r="F28" s="30">
        <v>26</v>
      </c>
      <c r="G28" s="31" t="s">
        <v>15</v>
      </c>
      <c r="H28" s="32"/>
      <c r="I28" s="33"/>
      <c r="J28" s="73"/>
      <c r="K28" s="30">
        <v>26</v>
      </c>
      <c r="L28" s="41" t="s">
        <v>15</v>
      </c>
      <c r="M28" s="42"/>
      <c r="N28" s="43"/>
      <c r="O28" s="98"/>
      <c r="P28" s="26">
        <v>26</v>
      </c>
      <c r="Q28" s="27" t="s">
        <v>40</v>
      </c>
      <c r="R28" s="93">
        <v>0.33333333333333209</v>
      </c>
      <c r="S28" s="58"/>
      <c r="T28" s="174"/>
      <c r="U28" s="26">
        <v>26</v>
      </c>
      <c r="V28" s="27" t="s">
        <v>12</v>
      </c>
      <c r="W28" s="68">
        <v>0.33333333333333337</v>
      </c>
      <c r="X28" s="29"/>
      <c r="Y28" s="173"/>
      <c r="Z28" s="26">
        <v>26</v>
      </c>
      <c r="AA28" s="27" t="s">
        <v>13</v>
      </c>
      <c r="AB28" s="66" cm="1">
        <f t="array" ref="AB28:AB32">'BD Planning'!$P$15:$P$19</f>
        <v>0.35416666666666663</v>
      </c>
      <c r="AC28" s="29">
        <v>26</v>
      </c>
      <c r="AD28" s="168">
        <f>SUM(_xlfn.ANCHORARRAY(AB28))</f>
        <v>1.375</v>
      </c>
      <c r="AE28" s="26">
        <v>26</v>
      </c>
      <c r="AF28" s="27" t="s">
        <v>40</v>
      </c>
      <c r="AG28" s="93">
        <v>0.33333333333333209</v>
      </c>
      <c r="AH28" s="58"/>
      <c r="AI28" s="180"/>
      <c r="AJ28" s="26">
        <v>26</v>
      </c>
      <c r="AK28" s="27" t="s">
        <v>14</v>
      </c>
      <c r="AL28" s="57"/>
      <c r="AM28" s="58"/>
      <c r="AN28" s="99"/>
      <c r="AO28" s="34">
        <v>26</v>
      </c>
      <c r="AP28" s="27" t="s">
        <v>40</v>
      </c>
      <c r="AQ28" s="67">
        <v>0.33333333333333337</v>
      </c>
      <c r="AR28" s="29"/>
      <c r="AS28" s="166"/>
      <c r="AT28" s="26">
        <v>26</v>
      </c>
      <c r="AU28" s="27" t="s">
        <v>16</v>
      </c>
      <c r="AV28" s="66">
        <v>0.35416666666666663</v>
      </c>
      <c r="AW28" s="29"/>
      <c r="AX28" s="166"/>
      <c r="AY28" s="30">
        <v>26</v>
      </c>
      <c r="AZ28" s="31" t="s">
        <v>15</v>
      </c>
      <c r="BA28" s="32"/>
      <c r="BB28" s="33"/>
      <c r="BC28" s="73"/>
      <c r="BD28" s="34">
        <v>26</v>
      </c>
      <c r="BE28" s="27" t="s">
        <v>40</v>
      </c>
      <c r="BF28" s="91"/>
      <c r="BG28" s="106"/>
      <c r="BH28" s="194"/>
    </row>
    <row r="29" spans="1:60" ht="15.75" x14ac:dyDescent="0.3">
      <c r="A29" s="34">
        <v>27</v>
      </c>
      <c r="B29" s="27" t="s">
        <v>12</v>
      </c>
      <c r="C29" s="66">
        <v>0.33333333333333337</v>
      </c>
      <c r="D29" s="29"/>
      <c r="E29" s="164"/>
      <c r="F29" s="26">
        <v>27</v>
      </c>
      <c r="G29" s="27" t="s">
        <v>13</v>
      </c>
      <c r="H29" s="66" cm="1">
        <f t="array" ref="H29:H30">'BD Planning'!P5:P6</f>
        <v>0.35416666666666663</v>
      </c>
      <c r="I29" s="29">
        <v>9</v>
      </c>
      <c r="J29" s="97">
        <f>H29</f>
        <v>0.35416666666666663</v>
      </c>
      <c r="K29" s="26">
        <v>27</v>
      </c>
      <c r="L29" s="27" t="s">
        <v>13</v>
      </c>
      <c r="M29" s="66" cm="1">
        <f t="array" ref="M29:M33">'BD Planning'!$P$5:$P$9</f>
        <v>0.35416666666666663</v>
      </c>
      <c r="N29" s="29">
        <v>13</v>
      </c>
      <c r="O29" s="162">
        <f>'BD Planning'!$Q$5</f>
        <v>1.8125</v>
      </c>
      <c r="P29" s="26">
        <v>27</v>
      </c>
      <c r="Q29" s="27" t="s">
        <v>16</v>
      </c>
      <c r="R29" s="93">
        <v>0.33333333333333398</v>
      </c>
      <c r="S29" s="58"/>
      <c r="T29" s="174"/>
      <c r="U29" s="26">
        <v>27</v>
      </c>
      <c r="V29" s="27" t="s">
        <v>14</v>
      </c>
      <c r="W29" s="28"/>
      <c r="X29" s="29"/>
      <c r="Y29" s="72"/>
      <c r="Z29" s="34">
        <v>27</v>
      </c>
      <c r="AA29" s="27" t="s">
        <v>40</v>
      </c>
      <c r="AB29" s="66">
        <v>0.33333333333333337</v>
      </c>
      <c r="AC29" s="29"/>
      <c r="AD29" s="166"/>
      <c r="AE29" s="26">
        <v>27</v>
      </c>
      <c r="AF29" s="27" t="s">
        <v>16</v>
      </c>
      <c r="AG29" s="93">
        <v>0.33333333333333398</v>
      </c>
      <c r="AH29" s="58"/>
      <c r="AI29" s="180"/>
      <c r="AJ29" s="30">
        <v>27</v>
      </c>
      <c r="AK29" s="41" t="s">
        <v>15</v>
      </c>
      <c r="AL29" s="69"/>
      <c r="AM29" s="59"/>
      <c r="AN29" s="102"/>
      <c r="AO29" s="26">
        <v>27</v>
      </c>
      <c r="AP29" s="27" t="s">
        <v>40</v>
      </c>
      <c r="AQ29" s="66">
        <v>0.43749999999999994</v>
      </c>
      <c r="AR29" s="29"/>
      <c r="AS29" s="166"/>
      <c r="AT29" s="26">
        <v>27</v>
      </c>
      <c r="AU29" s="27" t="s">
        <v>12</v>
      </c>
      <c r="AV29" s="68">
        <v>0.33333333333333337</v>
      </c>
      <c r="AW29" s="29"/>
      <c r="AX29" s="167"/>
      <c r="AY29" s="26">
        <v>27</v>
      </c>
      <c r="AZ29" s="27" t="s">
        <v>13</v>
      </c>
      <c r="BA29" s="66">
        <f>'BD Planning'!P15</f>
        <v>0.35416666666666663</v>
      </c>
      <c r="BB29" s="29">
        <v>48</v>
      </c>
      <c r="BC29" s="168">
        <f>SUM(BA29:BA32)</f>
        <v>1.0416666666666665</v>
      </c>
      <c r="BD29" s="26">
        <v>27</v>
      </c>
      <c r="BE29" s="27" t="s">
        <v>40</v>
      </c>
      <c r="BF29" s="91"/>
      <c r="BG29" s="106"/>
      <c r="BH29" s="195"/>
    </row>
    <row r="30" spans="1:60" ht="15.75" x14ac:dyDescent="0.3">
      <c r="A30" s="34">
        <v>28</v>
      </c>
      <c r="B30" s="27" t="s">
        <v>14</v>
      </c>
      <c r="C30" s="28"/>
      <c r="D30" s="29"/>
      <c r="E30" s="74"/>
      <c r="F30" s="34">
        <v>28</v>
      </c>
      <c r="G30" s="44" t="s">
        <v>40</v>
      </c>
      <c r="H30" s="66">
        <v>0.33333333333333337</v>
      </c>
      <c r="I30" s="29"/>
      <c r="J30" s="97">
        <f>H30</f>
        <v>0.33333333333333337</v>
      </c>
      <c r="K30" s="34">
        <v>28</v>
      </c>
      <c r="L30" s="27" t="s">
        <v>40</v>
      </c>
      <c r="M30" s="67">
        <v>0.33333333333333337</v>
      </c>
      <c r="N30" s="29"/>
      <c r="O30" s="163"/>
      <c r="P30" s="26">
        <v>28</v>
      </c>
      <c r="Q30" s="27" t="s">
        <v>12</v>
      </c>
      <c r="R30" s="93">
        <v>0.33333333333333393</v>
      </c>
      <c r="S30" s="58"/>
      <c r="T30" s="175"/>
      <c r="U30" s="30">
        <v>28</v>
      </c>
      <c r="V30" s="31" t="s">
        <v>15</v>
      </c>
      <c r="W30" s="32"/>
      <c r="X30" s="33"/>
      <c r="Y30" s="73"/>
      <c r="Z30" s="26">
        <v>28</v>
      </c>
      <c r="AA30" s="27" t="s">
        <v>40</v>
      </c>
      <c r="AB30" s="66">
        <v>0</v>
      </c>
      <c r="AC30" s="29"/>
      <c r="AD30" s="166"/>
      <c r="AE30" s="26">
        <v>28</v>
      </c>
      <c r="AF30" s="27" t="s">
        <v>12</v>
      </c>
      <c r="AG30" s="93">
        <v>0.33333333333333393</v>
      </c>
      <c r="AH30" s="58"/>
      <c r="AI30" s="181"/>
      <c r="AJ30" s="26">
        <v>28</v>
      </c>
      <c r="AK30" s="27" t="s">
        <v>13</v>
      </c>
      <c r="AL30" s="93" cm="1">
        <f t="array" ref="AL30:AL33">'BD Planning'!P38:P41</f>
        <v>0.33333333333333331</v>
      </c>
      <c r="AM30" s="58">
        <v>35</v>
      </c>
      <c r="AN30" s="176">
        <f>SUM(_xlfn.ANCHORARRAY(AL30))</f>
        <v>1.3333333333333333</v>
      </c>
      <c r="AO30" s="26">
        <v>28</v>
      </c>
      <c r="AP30" s="27" t="s">
        <v>16</v>
      </c>
      <c r="AQ30" s="66">
        <v>0.35416666666666663</v>
      </c>
      <c r="AR30" s="29"/>
      <c r="AS30" s="166"/>
      <c r="AT30" s="26">
        <v>28</v>
      </c>
      <c r="AU30" s="27" t="s">
        <v>14</v>
      </c>
      <c r="AV30" s="28"/>
      <c r="AW30" s="29"/>
      <c r="AX30" s="72"/>
      <c r="AY30" s="34">
        <v>28</v>
      </c>
      <c r="AZ30" s="27" t="s">
        <v>40</v>
      </c>
      <c r="BA30" s="66">
        <f>'BD Planning'!P16</f>
        <v>0.33333333333333337</v>
      </c>
      <c r="BB30" s="29"/>
      <c r="BC30" s="166"/>
      <c r="BD30" s="26">
        <v>28</v>
      </c>
      <c r="BE30" s="27" t="s">
        <v>16</v>
      </c>
      <c r="BF30" s="91"/>
      <c r="BG30" s="106"/>
      <c r="BH30" s="195"/>
    </row>
    <row r="31" spans="1:60" ht="16.5" x14ac:dyDescent="0.3">
      <c r="A31" s="36">
        <v>29</v>
      </c>
      <c r="B31" s="31" t="s">
        <v>15</v>
      </c>
      <c r="C31" s="32"/>
      <c r="D31" s="33"/>
      <c r="E31" s="75"/>
      <c r="F31" s="45"/>
      <c r="G31" s="46"/>
      <c r="H31" s="47"/>
      <c r="I31" s="48"/>
      <c r="J31" s="80"/>
      <c r="K31" s="26">
        <v>29</v>
      </c>
      <c r="L31" s="27" t="s">
        <v>40</v>
      </c>
      <c r="M31" s="66">
        <v>0.43749999999999994</v>
      </c>
      <c r="N31" s="29"/>
      <c r="O31" s="163"/>
      <c r="P31" s="26">
        <v>29</v>
      </c>
      <c r="Q31" s="27" t="s">
        <v>14</v>
      </c>
      <c r="R31" s="28"/>
      <c r="S31" s="29"/>
      <c r="T31" s="72"/>
      <c r="U31" s="30">
        <v>29</v>
      </c>
      <c r="V31" s="31" t="s">
        <v>13</v>
      </c>
      <c r="W31" s="62" t="s">
        <v>50</v>
      </c>
      <c r="X31" s="63">
        <v>22</v>
      </c>
      <c r="Y31" s="99"/>
      <c r="Z31" s="26">
        <v>29</v>
      </c>
      <c r="AA31" s="27" t="s">
        <v>16</v>
      </c>
      <c r="AB31" s="66">
        <v>0.35416666666666663</v>
      </c>
      <c r="AC31" s="29"/>
      <c r="AD31" s="166"/>
      <c r="AE31" s="26">
        <v>29</v>
      </c>
      <c r="AF31" s="27" t="s">
        <v>14</v>
      </c>
      <c r="AG31" s="57"/>
      <c r="AH31" s="58"/>
      <c r="AI31" s="99"/>
      <c r="AJ31" s="34">
        <v>29</v>
      </c>
      <c r="AK31" s="27" t="s">
        <v>40</v>
      </c>
      <c r="AL31" s="93">
        <v>0.33333333333333393</v>
      </c>
      <c r="AM31" s="58"/>
      <c r="AN31" s="177"/>
      <c r="AO31" s="26">
        <v>29</v>
      </c>
      <c r="AP31" s="27" t="s">
        <v>12</v>
      </c>
      <c r="AQ31" s="68">
        <v>0.33333333333333337</v>
      </c>
      <c r="AR31" s="29"/>
      <c r="AS31" s="167"/>
      <c r="AT31" s="30">
        <v>29</v>
      </c>
      <c r="AU31" s="41" t="s">
        <v>15</v>
      </c>
      <c r="AV31" s="42"/>
      <c r="AW31" s="43"/>
      <c r="AX31" s="98"/>
      <c r="AY31" s="26">
        <v>29</v>
      </c>
      <c r="AZ31" s="27" t="s">
        <v>40</v>
      </c>
      <c r="BA31" s="66">
        <f>'BD Planning'!P17</f>
        <v>0</v>
      </c>
      <c r="BB31" s="29"/>
      <c r="BC31" s="166"/>
      <c r="BD31" s="26">
        <v>29</v>
      </c>
      <c r="BE31" s="27" t="s">
        <v>12</v>
      </c>
      <c r="BF31" s="91"/>
      <c r="BG31" s="106"/>
      <c r="BH31" s="195"/>
    </row>
    <row r="32" spans="1:60" ht="16.5" x14ac:dyDescent="0.3">
      <c r="A32" s="34">
        <v>30</v>
      </c>
      <c r="B32" s="27" t="s">
        <v>13</v>
      </c>
      <c r="C32" s="66" cm="1">
        <f t="array" ref="C32:C33">'BD Planning'!P5:P6</f>
        <v>0.35416666666666663</v>
      </c>
      <c r="D32" s="29">
        <v>5</v>
      </c>
      <c r="E32" s="95">
        <f>C32</f>
        <v>0.35416666666666663</v>
      </c>
      <c r="F32" s="45"/>
      <c r="G32" s="46"/>
      <c r="H32" s="47"/>
      <c r="I32" s="48"/>
      <c r="J32" s="80"/>
      <c r="K32" s="26">
        <v>30</v>
      </c>
      <c r="L32" s="27" t="s">
        <v>16</v>
      </c>
      <c r="M32" s="66">
        <v>0.35416666666666663</v>
      </c>
      <c r="N32" s="29"/>
      <c r="O32" s="163"/>
      <c r="P32" s="30">
        <v>30</v>
      </c>
      <c r="Q32" s="31" t="s">
        <v>15</v>
      </c>
      <c r="R32" s="32"/>
      <c r="S32" s="33"/>
      <c r="T32" s="73"/>
      <c r="U32" s="34">
        <v>30</v>
      </c>
      <c r="V32" s="27" t="s">
        <v>40</v>
      </c>
      <c r="W32" s="66">
        <f>'BD Planning'!P16</f>
        <v>0.33333333333333337</v>
      </c>
      <c r="X32" s="29"/>
      <c r="Y32" s="168">
        <f>SUM(W32:W33)</f>
        <v>0.33333333333333337</v>
      </c>
      <c r="Z32" s="26">
        <v>30</v>
      </c>
      <c r="AA32" s="44" t="s">
        <v>12</v>
      </c>
      <c r="AB32" s="66">
        <v>0.33333333333333337</v>
      </c>
      <c r="AC32" s="29"/>
      <c r="AD32" s="167"/>
      <c r="AE32" s="30">
        <v>30</v>
      </c>
      <c r="AF32" s="31" t="s">
        <v>15</v>
      </c>
      <c r="AG32" s="32"/>
      <c r="AH32" s="33"/>
      <c r="AI32" s="99"/>
      <c r="AJ32" s="26">
        <v>30</v>
      </c>
      <c r="AK32" s="27" t="s">
        <v>40</v>
      </c>
      <c r="AL32" s="93">
        <v>0.33333333333333209</v>
      </c>
      <c r="AM32" s="58"/>
      <c r="AN32" s="177"/>
      <c r="AO32" s="26">
        <v>30</v>
      </c>
      <c r="AP32" s="27" t="s">
        <v>14</v>
      </c>
      <c r="AQ32" s="28"/>
      <c r="AR32" s="29"/>
      <c r="AS32" s="72"/>
      <c r="AT32" s="26">
        <v>30</v>
      </c>
      <c r="AU32" s="27" t="s">
        <v>13</v>
      </c>
      <c r="AV32" s="66">
        <f>'BD Planning'!P15</f>
        <v>0.35416666666666663</v>
      </c>
      <c r="AW32" s="29">
        <v>44</v>
      </c>
      <c r="AX32" s="129">
        <f>AV32</f>
        <v>0.35416666666666663</v>
      </c>
      <c r="AY32" s="26">
        <v>30</v>
      </c>
      <c r="AZ32" s="44" t="s">
        <v>16</v>
      </c>
      <c r="BA32" s="66">
        <f>'BD Planning'!P18</f>
        <v>0.35416666666666663</v>
      </c>
      <c r="BB32" s="29"/>
      <c r="BC32" s="167"/>
      <c r="BD32" s="26">
        <v>30</v>
      </c>
      <c r="BE32" s="27" t="s">
        <v>14</v>
      </c>
      <c r="BF32" s="92"/>
      <c r="BG32" s="106"/>
      <c r="BH32" s="195"/>
    </row>
    <row r="33" spans="1:60" ht="17.25" thickBot="1" x14ac:dyDescent="0.35">
      <c r="A33" s="49">
        <v>31</v>
      </c>
      <c r="B33" s="50" t="s">
        <v>40</v>
      </c>
      <c r="C33" s="121">
        <v>0.33333333333333337</v>
      </c>
      <c r="D33" s="20"/>
      <c r="E33" s="127">
        <f>C33</f>
        <v>0.33333333333333337</v>
      </c>
      <c r="F33" s="51"/>
      <c r="G33" s="52"/>
      <c r="H33" s="126"/>
      <c r="I33" s="119"/>
      <c r="J33" s="120"/>
      <c r="K33" s="53">
        <v>31</v>
      </c>
      <c r="L33" s="50" t="s">
        <v>12</v>
      </c>
      <c r="M33" s="125">
        <v>0.33333333333333337</v>
      </c>
      <c r="N33" s="20"/>
      <c r="O33" s="163"/>
      <c r="P33" s="51"/>
      <c r="Q33" s="54"/>
      <c r="R33" s="118"/>
      <c r="S33" s="119"/>
      <c r="T33" s="120"/>
      <c r="U33" s="53">
        <v>31</v>
      </c>
      <c r="V33" s="50" t="s">
        <v>40</v>
      </c>
      <c r="W33" s="124">
        <f>'BD Planning'!P17</f>
        <v>0</v>
      </c>
      <c r="X33" s="20"/>
      <c r="Y33" s="166"/>
      <c r="Z33" s="51"/>
      <c r="AA33" s="54"/>
      <c r="AB33" s="118"/>
      <c r="AC33" s="119"/>
      <c r="AD33" s="120"/>
      <c r="AE33" s="53">
        <v>31</v>
      </c>
      <c r="AF33" s="50" t="s">
        <v>13</v>
      </c>
      <c r="AG33" s="123"/>
      <c r="AH33" s="84">
        <v>31</v>
      </c>
      <c r="AI33" s="101"/>
      <c r="AJ33" s="53">
        <v>31</v>
      </c>
      <c r="AK33" s="50" t="s">
        <v>16</v>
      </c>
      <c r="AL33" s="93">
        <v>0.33333333333333398</v>
      </c>
      <c r="AM33" s="122"/>
      <c r="AN33" s="177"/>
      <c r="AO33" s="51"/>
      <c r="AP33" s="54"/>
      <c r="AQ33" s="118"/>
      <c r="AR33" s="119"/>
      <c r="AS33" s="120"/>
      <c r="AT33" s="49">
        <v>31</v>
      </c>
      <c r="AU33" s="50" t="s">
        <v>40</v>
      </c>
      <c r="AV33" s="121">
        <f>'BD Planning'!P16</f>
        <v>0.33333333333333337</v>
      </c>
      <c r="AW33" s="20"/>
      <c r="AX33" s="128">
        <f>AV33</f>
        <v>0.33333333333333337</v>
      </c>
      <c r="AY33" s="51"/>
      <c r="AZ33" s="54"/>
      <c r="BA33" s="118"/>
      <c r="BB33" s="119"/>
      <c r="BC33" s="120"/>
      <c r="BD33" s="55">
        <v>31</v>
      </c>
      <c r="BE33" s="56" t="s">
        <v>15</v>
      </c>
      <c r="BF33" s="116"/>
      <c r="BG33" s="105"/>
      <c r="BH33" s="195"/>
    </row>
    <row r="34" spans="1:60" x14ac:dyDescent="0.25">
      <c r="A34" s="157"/>
      <c r="B34" s="157"/>
      <c r="C34" s="141" t="s">
        <v>51</v>
      </c>
      <c r="D34" s="141"/>
      <c r="E34" s="117">
        <f>SUM(E4,E11,E18,E25,E32,E33)</f>
        <v>7.0625</v>
      </c>
      <c r="F34" s="157"/>
      <c r="G34" s="157"/>
      <c r="H34" s="141" t="s">
        <v>51</v>
      </c>
      <c r="I34" s="141"/>
      <c r="J34" s="117">
        <f>SUM(J3,J8,J15,J22,J29,J30)</f>
        <v>6.5208333333333339</v>
      </c>
      <c r="K34" s="157"/>
      <c r="L34" s="157"/>
      <c r="M34" s="141" t="s">
        <v>51</v>
      </c>
      <c r="N34" s="141"/>
      <c r="O34" s="117">
        <f>SUM(O3:O33)</f>
        <v>7.5</v>
      </c>
      <c r="P34" s="157"/>
      <c r="Q34" s="157"/>
      <c r="R34" s="141" t="s">
        <v>51</v>
      </c>
      <c r="S34" s="141"/>
      <c r="T34" s="117">
        <f>SUM(T3:T31)</f>
        <v>6.5208333333333339</v>
      </c>
      <c r="U34" s="157"/>
      <c r="V34" s="157"/>
      <c r="W34" s="141" t="s">
        <v>51</v>
      </c>
      <c r="X34" s="141"/>
      <c r="Y34" s="117">
        <f>SUM(Y3:Y31)</f>
        <v>5</v>
      </c>
      <c r="Z34" s="157"/>
      <c r="AA34" s="157"/>
      <c r="AB34" s="141" t="s">
        <v>51</v>
      </c>
      <c r="AC34" s="141"/>
      <c r="AD34" s="117">
        <f>SUM(AD3:AD31)</f>
        <v>7.0625</v>
      </c>
      <c r="AE34" s="157"/>
      <c r="AF34" s="157"/>
      <c r="AG34" s="141" t="s">
        <v>51</v>
      </c>
      <c r="AH34" s="141"/>
      <c r="AI34" s="117">
        <f>SUM(AI3:AI31)</f>
        <v>6.4791666666666679</v>
      </c>
      <c r="AJ34" s="157"/>
      <c r="AK34" s="157"/>
      <c r="AL34" s="141" t="s">
        <v>51</v>
      </c>
      <c r="AM34" s="141"/>
      <c r="AN34" s="117">
        <f>SUM(AN3:AN31)</f>
        <v>3.0000000000000004</v>
      </c>
      <c r="AO34" s="157"/>
      <c r="AP34" s="157"/>
      <c r="AQ34" s="141" t="s">
        <v>51</v>
      </c>
      <c r="AR34" s="141"/>
      <c r="AS34" s="117">
        <f>SUM(AS3:AS31)</f>
        <v>6.7083333333333339</v>
      </c>
      <c r="AT34" s="157"/>
      <c r="AU34" s="157"/>
      <c r="AV34" s="141" t="s">
        <v>51</v>
      </c>
      <c r="AW34" s="141"/>
      <c r="AX34" s="117">
        <f>SUM(AX3:AX31)</f>
        <v>6.375</v>
      </c>
      <c r="AY34" s="157"/>
      <c r="AZ34" s="157"/>
      <c r="BA34" s="141" t="s">
        <v>51</v>
      </c>
      <c r="BB34" s="141"/>
      <c r="BC34" s="117">
        <f>SUM(BC3:BC31)</f>
        <v>6.7291666666666661</v>
      </c>
      <c r="BD34" s="157"/>
      <c r="BE34" s="157"/>
      <c r="BF34" s="141" t="s">
        <v>51</v>
      </c>
      <c r="BG34" s="141"/>
      <c r="BH34" s="117">
        <f>SUM(BH3:BH31)</f>
        <v>5.1875000000000009</v>
      </c>
    </row>
    <row r="37" spans="1:60" x14ac:dyDescent="0.25">
      <c r="A37" s="141" t="s">
        <v>53</v>
      </c>
      <c r="B37" s="141"/>
      <c r="C37" s="141"/>
      <c r="D37" s="188">
        <f>SUM(E34,J34,O34,T34,Y34,AD34,AI34,AN34,AS34,AX34,BC34,BH34)</f>
        <v>74.145833333333343</v>
      </c>
      <c r="E37" s="141"/>
    </row>
  </sheetData>
  <mergeCells count="90">
    <mergeCell ref="BH6:BH10"/>
    <mergeCell ref="BH13:BH17"/>
    <mergeCell ref="BH20:BH25"/>
    <mergeCell ref="BH28:BH33"/>
    <mergeCell ref="AX4:AX8"/>
    <mergeCell ref="AX11:AX15"/>
    <mergeCell ref="AX18:AX22"/>
    <mergeCell ref="AX25:AX29"/>
    <mergeCell ref="BC8:BC12"/>
    <mergeCell ref="BC15:BC19"/>
    <mergeCell ref="BC22:BC26"/>
    <mergeCell ref="BC29:BC32"/>
    <mergeCell ref="AI5:AI9"/>
    <mergeCell ref="AI12:AI16"/>
    <mergeCell ref="AI19:AI23"/>
    <mergeCell ref="AI26:AI30"/>
    <mergeCell ref="AN3:AN6"/>
    <mergeCell ref="AN9:AN13"/>
    <mergeCell ref="AN16:AN20"/>
    <mergeCell ref="AN23:AN27"/>
    <mergeCell ref="AN30:AN33"/>
    <mergeCell ref="AS6:AS10"/>
    <mergeCell ref="AS13:AS17"/>
    <mergeCell ref="AS20:AS24"/>
    <mergeCell ref="AS27:AS31"/>
    <mergeCell ref="Y32:Y33"/>
    <mergeCell ref="AD3:AD4"/>
    <mergeCell ref="AD7:AD11"/>
    <mergeCell ref="AD14:AD18"/>
    <mergeCell ref="AD21:AD25"/>
    <mergeCell ref="AD28:AD32"/>
    <mergeCell ref="T5:T9"/>
    <mergeCell ref="T13:T16"/>
    <mergeCell ref="T19:T23"/>
    <mergeCell ref="T26:T30"/>
    <mergeCell ref="Y4:Y7"/>
    <mergeCell ref="Y11:Y14"/>
    <mergeCell ref="Y17:Y21"/>
    <mergeCell ref="Y24:Y28"/>
    <mergeCell ref="A37:C37"/>
    <mergeCell ref="J3:J5"/>
    <mergeCell ref="J8:J12"/>
    <mergeCell ref="J15:J19"/>
    <mergeCell ref="J22:J26"/>
    <mergeCell ref="E4:E8"/>
    <mergeCell ref="E18:E22"/>
    <mergeCell ref="E11:E15"/>
    <mergeCell ref="E25:E29"/>
    <mergeCell ref="D37:E37"/>
    <mergeCell ref="O3:O5"/>
    <mergeCell ref="O8:O12"/>
    <mergeCell ref="O15:O19"/>
    <mergeCell ref="O22:O26"/>
    <mergeCell ref="O29:O33"/>
    <mergeCell ref="BF34:BG34"/>
    <mergeCell ref="AE34:AF34"/>
    <mergeCell ref="AG34:AH34"/>
    <mergeCell ref="AJ34:AK34"/>
    <mergeCell ref="AL34:AM34"/>
    <mergeCell ref="AO34:AP34"/>
    <mergeCell ref="AQ34:AR34"/>
    <mergeCell ref="AT34:AU34"/>
    <mergeCell ref="AV34:AW34"/>
    <mergeCell ref="AY34:AZ34"/>
    <mergeCell ref="BA34:BB34"/>
    <mergeCell ref="BD34:BE34"/>
    <mergeCell ref="AB34:AC34"/>
    <mergeCell ref="C34:D34"/>
    <mergeCell ref="A34:B34"/>
    <mergeCell ref="F34:G34"/>
    <mergeCell ref="H34:I34"/>
    <mergeCell ref="K34:L34"/>
    <mergeCell ref="M34:N34"/>
    <mergeCell ref="P34:Q34"/>
    <mergeCell ref="R34:S34"/>
    <mergeCell ref="U34:V34"/>
    <mergeCell ref="W34:X34"/>
    <mergeCell ref="Z34:AA34"/>
    <mergeCell ref="BD2:BG2"/>
    <mergeCell ref="A2:D2"/>
    <mergeCell ref="F2:I2"/>
    <mergeCell ref="K2:N2"/>
    <mergeCell ref="P2:S2"/>
    <mergeCell ref="U2:X2"/>
    <mergeCell ref="Z2:AC2"/>
    <mergeCell ref="AE2:AH2"/>
    <mergeCell ref="AJ2:AM2"/>
    <mergeCell ref="AO2:AR2"/>
    <mergeCell ref="AT2:AW2"/>
    <mergeCell ref="AY2:BB2"/>
  </mergeCells>
  <pageMargins left="0.7" right="0.7" top="0.75" bottom="0.75" header="0.3" footer="0.3"/>
  <pageSetup paperSize="9" scale="84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416FD-01B2-47B4-A63B-877E8F5D9776}">
  <dimension ref="A2:V64"/>
  <sheetViews>
    <sheetView tabSelected="1" workbookViewId="0">
      <selection activeCell="H30" sqref="H30:I30"/>
    </sheetView>
  </sheetViews>
  <sheetFormatPr baseColWidth="10" defaultRowHeight="15" x14ac:dyDescent="0.25"/>
  <sheetData>
    <row r="2" spans="1:22" x14ac:dyDescent="0.25">
      <c r="C2" s="199" t="s">
        <v>59</v>
      </c>
      <c r="D2" s="199"/>
      <c r="E2" s="199"/>
      <c r="F2" s="199"/>
      <c r="G2" s="199"/>
      <c r="H2" s="199"/>
      <c r="N2" s="199" t="s">
        <v>60</v>
      </c>
      <c r="O2" s="199"/>
      <c r="P2" s="199"/>
      <c r="Q2" s="199"/>
      <c r="R2" s="199"/>
      <c r="S2" s="199"/>
    </row>
    <row r="4" spans="1:22" x14ac:dyDescent="0.25">
      <c r="A4" s="1"/>
      <c r="B4" s="141" t="s">
        <v>54</v>
      </c>
      <c r="C4" s="141"/>
      <c r="D4" s="141" t="s">
        <v>55</v>
      </c>
      <c r="E4" s="141"/>
      <c r="F4" s="141" t="s">
        <v>56</v>
      </c>
      <c r="G4" s="141"/>
      <c r="H4" s="141" t="s">
        <v>57</v>
      </c>
      <c r="I4" s="141"/>
      <c r="J4" s="141" t="s">
        <v>58</v>
      </c>
      <c r="K4" s="141"/>
      <c r="L4" s="1"/>
      <c r="M4" s="141" t="s">
        <v>54</v>
      </c>
      <c r="N4" s="141"/>
      <c r="O4" s="141" t="s">
        <v>55</v>
      </c>
      <c r="P4" s="141"/>
      <c r="Q4" s="141" t="s">
        <v>56</v>
      </c>
      <c r="R4" s="141"/>
      <c r="S4" s="141" t="s">
        <v>57</v>
      </c>
      <c r="T4" s="141"/>
      <c r="U4" s="141" t="s">
        <v>58</v>
      </c>
      <c r="V4" s="141"/>
    </row>
    <row r="5" spans="1:22" x14ac:dyDescent="0.25">
      <c r="A5" s="1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"/>
      <c r="M5" s="141"/>
      <c r="N5" s="141"/>
      <c r="O5" s="141"/>
      <c r="P5" s="141"/>
      <c r="Q5" s="141"/>
      <c r="R5" s="141"/>
      <c r="S5" s="141"/>
      <c r="T5" s="141"/>
      <c r="U5" s="141"/>
      <c r="V5" s="141"/>
    </row>
    <row r="6" spans="1:22" x14ac:dyDescent="0.25">
      <c r="A6" s="132">
        <v>0.29166666666666669</v>
      </c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32">
        <v>0.29166666666666669</v>
      </c>
      <c r="M6" s="141"/>
      <c r="N6" s="141"/>
      <c r="O6" s="141"/>
      <c r="P6" s="141"/>
      <c r="Q6" s="141"/>
      <c r="R6" s="141"/>
      <c r="S6" s="141"/>
      <c r="T6" s="141"/>
      <c r="U6" s="141"/>
      <c r="V6" s="141"/>
    </row>
    <row r="7" spans="1:22" x14ac:dyDescent="0.25">
      <c r="A7" s="132">
        <v>0.3125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32">
        <v>0.3125</v>
      </c>
      <c r="M7" s="141"/>
      <c r="N7" s="141"/>
      <c r="O7" s="141"/>
      <c r="P7" s="141"/>
      <c r="Q7" s="141"/>
      <c r="R7" s="141"/>
      <c r="S7" s="141"/>
      <c r="T7" s="141"/>
      <c r="U7" s="141"/>
      <c r="V7" s="141"/>
    </row>
    <row r="8" spans="1:22" x14ac:dyDescent="0.25">
      <c r="A8" s="132">
        <v>0.33333333333333298</v>
      </c>
      <c r="B8" s="141"/>
      <c r="C8" s="141"/>
      <c r="D8" s="141"/>
      <c r="E8" s="141"/>
      <c r="F8" s="141"/>
      <c r="G8" s="141"/>
      <c r="H8" s="141"/>
      <c r="I8" s="141"/>
      <c r="J8" s="141"/>
      <c r="K8" s="141"/>
      <c r="L8" s="132">
        <v>0.33333333333333298</v>
      </c>
      <c r="M8" s="141"/>
      <c r="N8" s="141"/>
      <c r="O8" s="141"/>
      <c r="P8" s="141"/>
      <c r="Q8" s="141"/>
      <c r="R8" s="141"/>
      <c r="S8" s="141"/>
      <c r="T8" s="141"/>
      <c r="U8" s="141"/>
      <c r="V8" s="141"/>
    </row>
    <row r="9" spans="1:22" x14ac:dyDescent="0.25">
      <c r="A9" s="139">
        <v>0.35416666666666702</v>
      </c>
      <c r="B9" s="140"/>
      <c r="C9" s="140"/>
      <c r="D9" s="140"/>
      <c r="E9" s="140"/>
      <c r="F9" s="198"/>
      <c r="G9" s="198"/>
      <c r="H9" s="140"/>
      <c r="I9" s="140"/>
      <c r="J9" s="140"/>
      <c r="K9" s="140"/>
      <c r="L9" s="132">
        <v>0.35416666666666702</v>
      </c>
      <c r="M9" s="141"/>
      <c r="N9" s="141"/>
      <c r="O9" s="141"/>
      <c r="P9" s="141"/>
      <c r="Q9" s="141"/>
      <c r="R9" s="141"/>
      <c r="S9" s="141"/>
      <c r="T9" s="141"/>
      <c r="U9" s="141"/>
      <c r="V9" s="141"/>
    </row>
    <row r="10" spans="1:22" x14ac:dyDescent="0.25">
      <c r="A10" s="132">
        <v>0.375</v>
      </c>
      <c r="B10" s="140"/>
      <c r="C10" s="140"/>
      <c r="D10" s="140"/>
      <c r="E10" s="140"/>
      <c r="F10" s="198"/>
      <c r="G10" s="198"/>
      <c r="H10" s="140"/>
      <c r="I10" s="140"/>
      <c r="J10" s="140"/>
      <c r="K10" s="140"/>
      <c r="L10" s="132">
        <v>0.375</v>
      </c>
      <c r="M10" s="141"/>
      <c r="N10" s="141"/>
      <c r="O10" s="141"/>
      <c r="P10" s="141"/>
      <c r="Q10" s="141"/>
      <c r="R10" s="141"/>
      <c r="S10" s="141"/>
      <c r="T10" s="141"/>
      <c r="U10" s="141"/>
      <c r="V10" s="141"/>
    </row>
    <row r="11" spans="1:22" x14ac:dyDescent="0.25">
      <c r="A11" s="132">
        <v>0.39583333333333398</v>
      </c>
      <c r="B11" s="140" t="s">
        <v>64</v>
      </c>
      <c r="C11" s="140"/>
      <c r="D11" s="140" t="s">
        <v>64</v>
      </c>
      <c r="E11" s="140"/>
      <c r="F11" s="198"/>
      <c r="G11" s="198"/>
      <c r="H11" s="140" t="s">
        <v>64</v>
      </c>
      <c r="I11" s="140"/>
      <c r="J11" s="140" t="s">
        <v>64</v>
      </c>
      <c r="K11" s="140"/>
      <c r="L11" s="132">
        <v>0.39583333333333398</v>
      </c>
      <c r="M11" s="141"/>
      <c r="N11" s="141"/>
      <c r="O11" s="141"/>
      <c r="P11" s="141"/>
      <c r="Q11" s="141"/>
      <c r="R11" s="141"/>
      <c r="S11" s="141"/>
      <c r="T11" s="141"/>
      <c r="U11" s="141"/>
      <c r="V11" s="141"/>
    </row>
    <row r="12" spans="1:22" x14ac:dyDescent="0.25">
      <c r="A12" s="132">
        <v>0.41666666666666702</v>
      </c>
      <c r="B12" s="140"/>
      <c r="C12" s="140"/>
      <c r="D12" s="140"/>
      <c r="E12" s="140"/>
      <c r="F12" s="198"/>
      <c r="G12" s="198"/>
      <c r="H12" s="140"/>
      <c r="I12" s="140"/>
      <c r="J12" s="140"/>
      <c r="K12" s="140"/>
      <c r="L12" s="132">
        <v>0.41666666666666702</v>
      </c>
      <c r="M12" s="141"/>
      <c r="N12" s="141"/>
      <c r="O12" s="141"/>
      <c r="P12" s="141"/>
      <c r="Q12" s="141"/>
      <c r="R12" s="141"/>
      <c r="S12" s="141"/>
      <c r="T12" s="141"/>
      <c r="U12" s="141"/>
      <c r="V12" s="141"/>
    </row>
    <row r="13" spans="1:22" x14ac:dyDescent="0.25">
      <c r="A13" s="132">
        <v>0.4375</v>
      </c>
      <c r="B13" s="140"/>
      <c r="C13" s="140"/>
      <c r="D13" s="140"/>
      <c r="E13" s="140"/>
      <c r="F13" s="198"/>
      <c r="G13" s="198"/>
      <c r="H13" s="140"/>
      <c r="I13" s="140"/>
      <c r="J13" s="140"/>
      <c r="K13" s="140"/>
      <c r="L13" s="132">
        <v>0.4375</v>
      </c>
      <c r="M13" s="141"/>
      <c r="N13" s="141"/>
      <c r="O13" s="141"/>
      <c r="P13" s="141"/>
      <c r="Q13" s="141"/>
      <c r="R13" s="141"/>
      <c r="S13" s="141"/>
      <c r="T13" s="141"/>
      <c r="U13" s="141"/>
      <c r="V13" s="141"/>
    </row>
    <row r="14" spans="1:22" x14ac:dyDescent="0.25">
      <c r="A14" s="132">
        <v>0.45833333333333398</v>
      </c>
      <c r="B14" s="140"/>
      <c r="C14" s="140"/>
      <c r="D14" s="140"/>
      <c r="E14" s="140"/>
      <c r="F14" s="198"/>
      <c r="G14" s="198"/>
      <c r="H14" s="140"/>
      <c r="I14" s="140"/>
      <c r="J14" s="140"/>
      <c r="K14" s="140"/>
      <c r="L14" s="132">
        <v>0.45833333333333398</v>
      </c>
      <c r="M14" s="141"/>
      <c r="N14" s="141"/>
      <c r="O14" s="141"/>
      <c r="P14" s="141"/>
      <c r="Q14" s="141"/>
      <c r="R14" s="141"/>
      <c r="S14" s="141"/>
      <c r="T14" s="141"/>
      <c r="U14" s="141"/>
      <c r="V14" s="141"/>
    </row>
    <row r="15" spans="1:22" x14ac:dyDescent="0.25">
      <c r="A15" s="139">
        <v>0.47916666666666702</v>
      </c>
      <c r="B15" s="140"/>
      <c r="C15" s="140"/>
      <c r="D15" s="140"/>
      <c r="E15" s="140"/>
      <c r="F15" s="198"/>
      <c r="G15" s="198"/>
      <c r="H15" s="140"/>
      <c r="I15" s="140"/>
      <c r="J15" s="140"/>
      <c r="K15" s="140"/>
      <c r="L15" s="132">
        <v>0.47916666666666702</v>
      </c>
      <c r="M15" s="141"/>
      <c r="N15" s="141"/>
      <c r="O15" s="141"/>
      <c r="P15" s="141"/>
      <c r="Q15" s="141"/>
      <c r="R15" s="141"/>
      <c r="S15" s="141"/>
      <c r="T15" s="141"/>
      <c r="U15" s="141"/>
      <c r="V15" s="141"/>
    </row>
    <row r="16" spans="1:22" x14ac:dyDescent="0.25">
      <c r="A16" s="132">
        <v>0.5</v>
      </c>
      <c r="B16" s="141"/>
      <c r="C16" s="141"/>
      <c r="D16" s="141"/>
      <c r="E16" s="141"/>
      <c r="F16" s="198"/>
      <c r="G16" s="198"/>
      <c r="H16" s="141"/>
      <c r="I16" s="141"/>
      <c r="J16" s="141"/>
      <c r="K16" s="141"/>
      <c r="L16" s="132">
        <v>0.5</v>
      </c>
      <c r="M16" s="141"/>
      <c r="N16" s="141"/>
      <c r="O16" s="141"/>
      <c r="P16" s="141"/>
      <c r="Q16" s="141"/>
      <c r="R16" s="141"/>
      <c r="S16" s="141"/>
      <c r="T16" s="141"/>
      <c r="U16" s="141"/>
      <c r="V16" s="141"/>
    </row>
    <row r="17" spans="1:22" x14ac:dyDescent="0.25">
      <c r="A17" s="132">
        <v>0.52083333333333304</v>
      </c>
      <c r="B17" s="197"/>
      <c r="C17" s="197"/>
      <c r="D17" s="197"/>
      <c r="E17" s="197"/>
      <c r="F17" s="198" t="s">
        <v>63</v>
      </c>
      <c r="G17" s="198"/>
      <c r="H17" s="197"/>
      <c r="I17" s="197"/>
      <c r="J17" s="197"/>
      <c r="K17" s="197"/>
      <c r="L17" s="132">
        <v>0.52083333333333304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1"/>
    </row>
    <row r="18" spans="1:22" x14ac:dyDescent="0.25">
      <c r="A18" s="132">
        <v>0.54166666666666696</v>
      </c>
      <c r="B18" s="197" t="s">
        <v>70</v>
      </c>
      <c r="C18" s="197"/>
      <c r="D18" s="197" t="s">
        <v>70</v>
      </c>
      <c r="E18" s="197"/>
      <c r="F18" s="198"/>
      <c r="G18" s="198"/>
      <c r="H18" s="197" t="s">
        <v>70</v>
      </c>
      <c r="I18" s="197"/>
      <c r="J18" s="197" t="s">
        <v>70</v>
      </c>
      <c r="K18" s="197"/>
      <c r="L18" s="132">
        <v>0.54166666666666696</v>
      </c>
      <c r="M18" s="141"/>
      <c r="N18" s="141"/>
      <c r="O18" s="141"/>
      <c r="P18" s="141"/>
      <c r="Q18" s="141"/>
      <c r="R18" s="141"/>
      <c r="S18" s="141"/>
      <c r="T18" s="141"/>
      <c r="U18" s="141"/>
      <c r="V18" s="141"/>
    </row>
    <row r="19" spans="1:22" x14ac:dyDescent="0.25">
      <c r="A19" s="132">
        <v>0.5625</v>
      </c>
      <c r="B19" s="197"/>
      <c r="C19" s="197"/>
      <c r="D19" s="197"/>
      <c r="E19" s="197"/>
      <c r="F19" s="198"/>
      <c r="G19" s="198"/>
      <c r="H19" s="197"/>
      <c r="I19" s="197"/>
      <c r="J19" s="197"/>
      <c r="K19" s="197"/>
      <c r="L19" s="132">
        <v>0.5625</v>
      </c>
      <c r="M19" s="141"/>
      <c r="N19" s="141"/>
      <c r="O19" s="141"/>
      <c r="P19" s="141"/>
      <c r="Q19" s="141"/>
      <c r="R19" s="141"/>
      <c r="S19" s="141"/>
      <c r="T19" s="141"/>
      <c r="U19" s="141"/>
      <c r="V19" s="141"/>
    </row>
    <row r="20" spans="1:22" x14ac:dyDescent="0.25">
      <c r="A20" s="132">
        <v>0.58333333333333304</v>
      </c>
      <c r="B20" s="140"/>
      <c r="C20" s="140"/>
      <c r="D20" s="140"/>
      <c r="E20" s="140"/>
      <c r="F20" s="198"/>
      <c r="G20" s="198"/>
      <c r="H20" s="140"/>
      <c r="I20" s="140"/>
      <c r="J20" s="140"/>
      <c r="K20" s="140"/>
      <c r="L20" s="132">
        <v>0.58333333333333304</v>
      </c>
      <c r="M20" s="141"/>
      <c r="N20" s="141"/>
      <c r="O20" s="141"/>
      <c r="P20" s="141"/>
      <c r="Q20" s="141"/>
      <c r="R20" s="141"/>
      <c r="S20" s="141"/>
      <c r="T20" s="141"/>
      <c r="U20" s="141"/>
      <c r="V20" s="141"/>
    </row>
    <row r="21" spans="1:22" x14ac:dyDescent="0.25">
      <c r="A21" s="132">
        <v>0.60416666666666696</v>
      </c>
      <c r="B21" s="140"/>
      <c r="C21" s="140"/>
      <c r="D21" s="140"/>
      <c r="E21" s="140"/>
      <c r="F21" s="198"/>
      <c r="G21" s="198"/>
      <c r="H21" s="140"/>
      <c r="I21" s="140"/>
      <c r="J21" s="140"/>
      <c r="K21" s="140"/>
      <c r="L21" s="132">
        <v>0.60416666666666696</v>
      </c>
      <c r="M21" s="141"/>
      <c r="N21" s="141"/>
      <c r="O21" s="141"/>
      <c r="P21" s="141"/>
      <c r="Q21" s="141"/>
      <c r="R21" s="141"/>
      <c r="S21" s="141"/>
      <c r="T21" s="141"/>
      <c r="U21" s="141"/>
      <c r="V21" s="141"/>
    </row>
    <row r="22" spans="1:22" x14ac:dyDescent="0.25">
      <c r="A22" s="132">
        <v>0.625</v>
      </c>
      <c r="B22" s="140" t="s">
        <v>64</v>
      </c>
      <c r="C22" s="140"/>
      <c r="D22" s="140" t="s">
        <v>64</v>
      </c>
      <c r="E22" s="140"/>
      <c r="F22" s="198"/>
      <c r="G22" s="198"/>
      <c r="H22" s="140" t="s">
        <v>64</v>
      </c>
      <c r="I22" s="140"/>
      <c r="J22" s="140" t="s">
        <v>64</v>
      </c>
      <c r="K22" s="140"/>
      <c r="L22" s="132">
        <v>0.625</v>
      </c>
      <c r="M22" s="141"/>
      <c r="N22" s="141"/>
      <c r="O22" s="141"/>
      <c r="P22" s="141"/>
      <c r="Q22" s="141"/>
      <c r="R22" s="141"/>
      <c r="S22" s="141"/>
      <c r="T22" s="141"/>
      <c r="U22" s="141"/>
      <c r="V22" s="141"/>
    </row>
    <row r="23" spans="1:22" x14ac:dyDescent="0.25">
      <c r="A23" s="132">
        <v>0.64583333333333304</v>
      </c>
      <c r="B23" s="140"/>
      <c r="C23" s="140"/>
      <c r="D23" s="140"/>
      <c r="E23" s="140"/>
      <c r="F23" s="198"/>
      <c r="G23" s="198"/>
      <c r="H23" s="140"/>
      <c r="I23" s="140"/>
      <c r="J23" s="140"/>
      <c r="K23" s="140"/>
      <c r="L23" s="132">
        <v>0.64583333333333304</v>
      </c>
      <c r="M23" s="141"/>
      <c r="N23" s="141"/>
      <c r="O23" s="141"/>
      <c r="P23" s="141"/>
      <c r="Q23" s="141"/>
      <c r="R23" s="141"/>
      <c r="S23" s="141"/>
      <c r="T23" s="141"/>
      <c r="U23" s="141"/>
      <c r="V23" s="141"/>
    </row>
    <row r="24" spans="1:22" x14ac:dyDescent="0.25">
      <c r="A24" s="132">
        <v>0.66666666666666696</v>
      </c>
      <c r="B24" s="140"/>
      <c r="C24" s="140"/>
      <c r="D24" s="140"/>
      <c r="E24" s="140"/>
      <c r="F24" s="198"/>
      <c r="G24" s="198"/>
      <c r="H24" s="140"/>
      <c r="I24" s="140"/>
      <c r="J24" s="140"/>
      <c r="K24" s="140"/>
      <c r="L24" s="132">
        <v>0.66666666666666696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1"/>
    </row>
    <row r="25" spans="1:22" x14ac:dyDescent="0.25">
      <c r="A25" s="132">
        <v>0.6875</v>
      </c>
      <c r="B25" s="140"/>
      <c r="C25" s="140"/>
      <c r="D25" s="140"/>
      <c r="E25" s="140"/>
      <c r="F25" s="198"/>
      <c r="G25" s="198"/>
      <c r="H25" s="140"/>
      <c r="I25" s="140"/>
      <c r="J25" s="140"/>
      <c r="K25" s="140"/>
      <c r="L25" s="132">
        <v>0.6875</v>
      </c>
      <c r="M25" s="141"/>
      <c r="N25" s="141"/>
      <c r="O25" s="141"/>
      <c r="P25" s="141"/>
      <c r="Q25" s="141"/>
      <c r="R25" s="141"/>
      <c r="S25" s="141"/>
      <c r="T25" s="141"/>
      <c r="U25" s="141"/>
      <c r="V25" s="141"/>
    </row>
    <row r="26" spans="1:22" x14ac:dyDescent="0.25">
      <c r="A26" s="132">
        <v>0.70833333333333304</v>
      </c>
      <c r="B26" s="141"/>
      <c r="C26" s="141"/>
      <c r="D26" s="140"/>
      <c r="E26" s="140"/>
      <c r="F26" s="198"/>
      <c r="G26" s="198"/>
      <c r="H26" s="141"/>
      <c r="I26" s="141"/>
      <c r="J26" s="140"/>
      <c r="K26" s="140"/>
      <c r="L26" s="132">
        <v>0.70833333333333304</v>
      </c>
      <c r="M26" s="141"/>
      <c r="N26" s="141"/>
      <c r="O26" s="141"/>
      <c r="P26" s="141"/>
      <c r="Q26" s="141"/>
      <c r="R26" s="141"/>
      <c r="S26" s="141"/>
      <c r="T26" s="141"/>
      <c r="U26" s="141"/>
      <c r="V26" s="141"/>
    </row>
    <row r="27" spans="1:22" x14ac:dyDescent="0.25">
      <c r="A27" s="132">
        <v>0.72916666666666696</v>
      </c>
      <c r="B27" s="141"/>
      <c r="C27" s="141"/>
      <c r="D27" s="141"/>
      <c r="E27" s="141"/>
      <c r="F27" s="198"/>
      <c r="G27" s="198"/>
      <c r="H27" s="141"/>
      <c r="I27" s="141"/>
      <c r="J27" s="141"/>
      <c r="K27" s="141"/>
      <c r="L27" s="132">
        <v>0.72916666666666696</v>
      </c>
      <c r="M27" s="141"/>
      <c r="N27" s="141"/>
      <c r="O27" s="141"/>
      <c r="P27" s="141"/>
      <c r="Q27" s="141"/>
      <c r="R27" s="141"/>
      <c r="S27" s="141"/>
      <c r="T27" s="141"/>
      <c r="U27" s="141"/>
      <c r="V27" s="141"/>
    </row>
    <row r="28" spans="1:22" x14ac:dyDescent="0.25">
      <c r="A28" s="132">
        <v>0.75</v>
      </c>
      <c r="B28" s="141"/>
      <c r="C28" s="141"/>
      <c r="D28" s="141"/>
      <c r="E28" s="141"/>
      <c r="F28" s="198"/>
      <c r="G28" s="198"/>
      <c r="H28" s="141"/>
      <c r="I28" s="141"/>
      <c r="J28" s="141"/>
      <c r="K28" s="141"/>
      <c r="L28" s="132">
        <v>0.75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1"/>
    </row>
    <row r="29" spans="1:22" x14ac:dyDescent="0.25">
      <c r="A29" s="132">
        <v>0.77083333333333304</v>
      </c>
      <c r="B29" s="141"/>
      <c r="C29" s="141"/>
      <c r="D29" s="141"/>
      <c r="E29" s="141"/>
      <c r="F29" s="198"/>
      <c r="G29" s="198"/>
      <c r="H29" s="141"/>
      <c r="I29" s="141"/>
      <c r="J29" s="141"/>
      <c r="K29" s="141"/>
      <c r="L29" s="132">
        <v>0.77083333333333304</v>
      </c>
      <c r="M29" s="141"/>
      <c r="N29" s="141"/>
      <c r="O29" s="141"/>
      <c r="P29" s="141"/>
      <c r="Q29" s="141"/>
      <c r="R29" s="141"/>
      <c r="S29" s="141"/>
      <c r="T29" s="141"/>
      <c r="U29" s="141"/>
      <c r="V29" s="141"/>
    </row>
    <row r="30" spans="1:22" x14ac:dyDescent="0.25">
      <c r="A30" s="132">
        <v>0.79166666666666696</v>
      </c>
      <c r="B30" s="141"/>
      <c r="C30" s="141"/>
      <c r="D30" s="141"/>
      <c r="E30" s="141"/>
      <c r="F30" s="198"/>
      <c r="G30" s="198"/>
      <c r="H30" s="141"/>
      <c r="I30" s="141"/>
      <c r="J30" s="141"/>
      <c r="K30" s="141"/>
      <c r="L30" s="132">
        <v>0.79166666666666696</v>
      </c>
      <c r="M30" s="141"/>
      <c r="N30" s="141"/>
      <c r="O30" s="141"/>
      <c r="P30" s="141"/>
      <c r="Q30" s="141"/>
      <c r="R30" s="141"/>
      <c r="S30" s="141"/>
      <c r="T30" s="141"/>
      <c r="U30" s="141"/>
      <c r="V30" s="141"/>
    </row>
    <row r="31" spans="1:22" x14ac:dyDescent="0.25">
      <c r="A31" s="132">
        <v>0.8125</v>
      </c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32">
        <v>0.8125</v>
      </c>
      <c r="M31" s="141"/>
      <c r="N31" s="141"/>
      <c r="O31" s="141"/>
      <c r="P31" s="141"/>
      <c r="Q31" s="141"/>
      <c r="R31" s="141"/>
      <c r="S31" s="141"/>
      <c r="T31" s="141"/>
      <c r="U31" s="141"/>
      <c r="V31" s="141"/>
    </row>
    <row r="32" spans="1:22" x14ac:dyDescent="0.25">
      <c r="A32" s="132">
        <v>0.83333333333333304</v>
      </c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32">
        <v>0.83333333333333304</v>
      </c>
      <c r="M32" s="141"/>
      <c r="N32" s="141"/>
      <c r="O32" s="141"/>
      <c r="P32" s="141"/>
      <c r="Q32" s="141"/>
      <c r="R32" s="141"/>
      <c r="S32" s="141"/>
      <c r="T32" s="141"/>
      <c r="U32" s="141"/>
      <c r="V32" s="141"/>
    </row>
    <row r="34" spans="1:22" x14ac:dyDescent="0.25">
      <c r="C34" s="196" t="s">
        <v>68</v>
      </c>
      <c r="D34" s="196"/>
      <c r="E34" s="196"/>
      <c r="F34" s="196"/>
      <c r="G34" s="196"/>
      <c r="H34" s="196"/>
      <c r="N34" s="196" t="s">
        <v>69</v>
      </c>
      <c r="O34" s="196"/>
      <c r="P34" s="196"/>
      <c r="Q34" s="196"/>
      <c r="R34" s="196"/>
      <c r="S34" s="196"/>
    </row>
    <row r="36" spans="1:22" x14ac:dyDescent="0.25">
      <c r="A36" s="1"/>
      <c r="B36" s="141" t="s">
        <v>54</v>
      </c>
      <c r="C36" s="141"/>
      <c r="D36" s="141" t="s">
        <v>55</v>
      </c>
      <c r="E36" s="141"/>
      <c r="F36" s="141" t="s">
        <v>56</v>
      </c>
      <c r="G36" s="141"/>
      <c r="H36" s="141" t="s">
        <v>57</v>
      </c>
      <c r="I36" s="141"/>
      <c r="J36" s="141" t="s">
        <v>58</v>
      </c>
      <c r="K36" s="141"/>
      <c r="L36" s="1"/>
      <c r="M36" s="141" t="s">
        <v>54</v>
      </c>
      <c r="N36" s="141"/>
      <c r="O36" s="141" t="s">
        <v>55</v>
      </c>
      <c r="P36" s="141"/>
      <c r="Q36" s="141" t="s">
        <v>56</v>
      </c>
      <c r="R36" s="141"/>
      <c r="S36" s="141" t="s">
        <v>57</v>
      </c>
      <c r="T36" s="141"/>
      <c r="U36" s="141" t="s">
        <v>58</v>
      </c>
      <c r="V36" s="141"/>
    </row>
    <row r="37" spans="1:22" x14ac:dyDescent="0.25">
      <c r="A37" s="1"/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"/>
      <c r="M37" s="141"/>
      <c r="N37" s="141"/>
      <c r="O37" s="141"/>
      <c r="P37" s="141"/>
      <c r="Q37" s="141"/>
      <c r="R37" s="141"/>
      <c r="S37" s="141"/>
      <c r="T37" s="141"/>
      <c r="U37" s="141"/>
      <c r="V37" s="141"/>
    </row>
    <row r="38" spans="1:22" x14ac:dyDescent="0.25">
      <c r="A38" s="132">
        <v>0.29166666666666669</v>
      </c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32">
        <v>0.29166666666666669</v>
      </c>
      <c r="M38" s="141"/>
      <c r="N38" s="141"/>
      <c r="O38" s="141"/>
      <c r="P38" s="141"/>
      <c r="Q38" s="141"/>
      <c r="R38" s="141"/>
      <c r="S38" s="141"/>
      <c r="T38" s="141"/>
      <c r="U38" s="141"/>
      <c r="V38" s="141"/>
    </row>
    <row r="39" spans="1:22" x14ac:dyDescent="0.25">
      <c r="A39" s="132">
        <v>0.3125</v>
      </c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32">
        <v>0.3125</v>
      </c>
      <c r="M39" s="141"/>
      <c r="N39" s="141"/>
      <c r="O39" s="141"/>
      <c r="P39" s="141"/>
      <c r="Q39" s="141"/>
      <c r="R39" s="141"/>
      <c r="S39" s="141"/>
      <c r="T39" s="141"/>
      <c r="U39" s="141"/>
      <c r="V39" s="141"/>
    </row>
    <row r="40" spans="1:22" x14ac:dyDescent="0.25">
      <c r="A40" s="132">
        <v>0.33333333333333298</v>
      </c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32">
        <v>0.33333333333333298</v>
      </c>
      <c r="M40" s="141"/>
      <c r="N40" s="141"/>
      <c r="O40" s="141"/>
      <c r="P40" s="141"/>
      <c r="Q40" s="141"/>
      <c r="R40" s="141"/>
      <c r="S40" s="141"/>
      <c r="T40" s="141"/>
      <c r="U40" s="141"/>
      <c r="V40" s="141"/>
    </row>
    <row r="41" spans="1:22" x14ac:dyDescent="0.25">
      <c r="A41" s="132">
        <v>0.35416666666666702</v>
      </c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32">
        <v>0.35416666666666702</v>
      </c>
      <c r="M41" s="141"/>
      <c r="N41" s="141"/>
      <c r="O41" s="141"/>
      <c r="P41" s="141"/>
      <c r="Q41" s="141"/>
      <c r="R41" s="141"/>
      <c r="S41" s="141"/>
      <c r="T41" s="141"/>
      <c r="U41" s="141"/>
      <c r="V41" s="141"/>
    </row>
    <row r="42" spans="1:22" x14ac:dyDescent="0.25">
      <c r="A42" s="132">
        <v>0.375</v>
      </c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32">
        <v>0.375</v>
      </c>
      <c r="M42" s="141"/>
      <c r="N42" s="141"/>
      <c r="O42" s="141"/>
      <c r="P42" s="141"/>
      <c r="Q42" s="141"/>
      <c r="R42" s="141"/>
      <c r="S42" s="141"/>
      <c r="T42" s="141"/>
      <c r="U42" s="141"/>
      <c r="V42" s="141"/>
    </row>
    <row r="43" spans="1:22" x14ac:dyDescent="0.25">
      <c r="A43" s="132">
        <v>0.39583333333333398</v>
      </c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32">
        <v>0.39583333333333398</v>
      </c>
      <c r="M43" s="141"/>
      <c r="N43" s="141"/>
      <c r="O43" s="141"/>
      <c r="P43" s="141"/>
      <c r="Q43" s="141"/>
      <c r="R43" s="141"/>
      <c r="S43" s="141"/>
      <c r="T43" s="141"/>
      <c r="U43" s="141"/>
      <c r="V43" s="141"/>
    </row>
    <row r="44" spans="1:22" x14ac:dyDescent="0.25">
      <c r="A44" s="132">
        <v>0.41666666666666702</v>
      </c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32">
        <v>0.41666666666666702</v>
      </c>
      <c r="M44" s="141"/>
      <c r="N44" s="141"/>
      <c r="O44" s="141"/>
      <c r="P44" s="141"/>
      <c r="Q44" s="141"/>
      <c r="R44" s="141"/>
      <c r="S44" s="141"/>
      <c r="T44" s="141"/>
      <c r="U44" s="141"/>
      <c r="V44" s="141"/>
    </row>
    <row r="45" spans="1:22" x14ac:dyDescent="0.25">
      <c r="A45" s="132">
        <v>0.4375</v>
      </c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32">
        <v>0.4375</v>
      </c>
      <c r="M45" s="141"/>
      <c r="N45" s="141"/>
      <c r="O45" s="141"/>
      <c r="P45" s="141"/>
      <c r="Q45" s="141"/>
      <c r="R45" s="141"/>
      <c r="S45" s="141"/>
      <c r="T45" s="141"/>
      <c r="U45" s="141"/>
      <c r="V45" s="141"/>
    </row>
    <row r="46" spans="1:22" x14ac:dyDescent="0.25">
      <c r="A46" s="132">
        <v>0.45833333333333398</v>
      </c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32">
        <v>0.45833333333333398</v>
      </c>
      <c r="M46" s="141"/>
      <c r="N46" s="141"/>
      <c r="O46" s="141"/>
      <c r="P46" s="141"/>
      <c r="Q46" s="141"/>
      <c r="R46" s="141"/>
      <c r="S46" s="141"/>
      <c r="T46" s="141"/>
      <c r="U46" s="141"/>
      <c r="V46" s="141"/>
    </row>
    <row r="47" spans="1:22" x14ac:dyDescent="0.25">
      <c r="A47" s="132">
        <v>0.47916666666666702</v>
      </c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32">
        <v>0.47916666666666702</v>
      </c>
      <c r="M47" s="141"/>
      <c r="N47" s="141"/>
      <c r="O47" s="141"/>
      <c r="P47" s="141"/>
      <c r="Q47" s="141"/>
      <c r="R47" s="141"/>
      <c r="S47" s="141"/>
      <c r="T47" s="141"/>
      <c r="U47" s="141"/>
      <c r="V47" s="141"/>
    </row>
    <row r="48" spans="1:22" x14ac:dyDescent="0.25">
      <c r="A48" s="132">
        <v>0.5</v>
      </c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32">
        <v>0.5</v>
      </c>
      <c r="M48" s="141"/>
      <c r="N48" s="141"/>
      <c r="O48" s="141"/>
      <c r="P48" s="141"/>
      <c r="Q48" s="141"/>
      <c r="R48" s="141"/>
      <c r="S48" s="141"/>
      <c r="T48" s="141"/>
      <c r="U48" s="141"/>
      <c r="V48" s="141"/>
    </row>
    <row r="49" spans="1:22" x14ac:dyDescent="0.25">
      <c r="A49" s="132">
        <v>0.52083333333333304</v>
      </c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32">
        <v>0.52083333333333304</v>
      </c>
      <c r="M49" s="141"/>
      <c r="N49" s="141"/>
      <c r="O49" s="141"/>
      <c r="P49" s="141"/>
      <c r="Q49" s="141"/>
      <c r="R49" s="141"/>
      <c r="S49" s="141"/>
      <c r="T49" s="141"/>
      <c r="U49" s="141"/>
      <c r="V49" s="141"/>
    </row>
    <row r="50" spans="1:22" x14ac:dyDescent="0.25">
      <c r="A50" s="132">
        <v>0.54166666666666696</v>
      </c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32">
        <v>0.54166666666666696</v>
      </c>
      <c r="M50" s="141"/>
      <c r="N50" s="141"/>
      <c r="O50" s="141"/>
      <c r="P50" s="141"/>
      <c r="Q50" s="141"/>
      <c r="R50" s="141"/>
      <c r="S50" s="141"/>
      <c r="T50" s="141"/>
      <c r="U50" s="141"/>
      <c r="V50" s="141"/>
    </row>
    <row r="51" spans="1:22" x14ac:dyDescent="0.25">
      <c r="A51" s="132">
        <v>0.5625</v>
      </c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32">
        <v>0.5625</v>
      </c>
      <c r="M51" s="141"/>
      <c r="N51" s="141"/>
      <c r="O51" s="141"/>
      <c r="P51" s="141"/>
      <c r="Q51" s="141"/>
      <c r="R51" s="141"/>
      <c r="S51" s="141"/>
      <c r="T51" s="141"/>
      <c r="U51" s="141"/>
      <c r="V51" s="141"/>
    </row>
    <row r="52" spans="1:22" x14ac:dyDescent="0.25">
      <c r="A52" s="132">
        <v>0.58333333333333304</v>
      </c>
      <c r="B52" s="141"/>
      <c r="C52" s="141"/>
      <c r="D52" s="141"/>
      <c r="E52" s="141"/>
      <c r="F52" s="141"/>
      <c r="G52" s="141"/>
      <c r="H52" s="141"/>
      <c r="I52" s="141"/>
      <c r="J52" s="141"/>
      <c r="K52" s="141"/>
      <c r="L52" s="132">
        <v>0.58333333333333304</v>
      </c>
      <c r="M52" s="141"/>
      <c r="N52" s="141"/>
      <c r="O52" s="141"/>
      <c r="P52" s="141"/>
      <c r="Q52" s="141"/>
      <c r="R52" s="141"/>
      <c r="S52" s="141"/>
      <c r="T52" s="141"/>
      <c r="U52" s="141"/>
      <c r="V52" s="141"/>
    </row>
    <row r="53" spans="1:22" x14ac:dyDescent="0.25">
      <c r="A53" s="132">
        <v>0.60416666666666696</v>
      </c>
      <c r="B53" s="141"/>
      <c r="C53" s="141"/>
      <c r="D53" s="141"/>
      <c r="E53" s="141"/>
      <c r="F53" s="141"/>
      <c r="G53" s="141"/>
      <c r="H53" s="141"/>
      <c r="I53" s="141"/>
      <c r="J53" s="141"/>
      <c r="K53" s="141"/>
      <c r="L53" s="132">
        <v>0.60416666666666696</v>
      </c>
      <c r="M53" s="141"/>
      <c r="N53" s="141"/>
      <c r="O53" s="141"/>
      <c r="P53" s="141"/>
      <c r="Q53" s="141"/>
      <c r="R53" s="141"/>
      <c r="S53" s="141"/>
      <c r="T53" s="141"/>
      <c r="U53" s="141"/>
      <c r="V53" s="141"/>
    </row>
    <row r="54" spans="1:22" x14ac:dyDescent="0.25">
      <c r="A54" s="132">
        <v>0.625</v>
      </c>
      <c r="B54" s="141"/>
      <c r="C54" s="141"/>
      <c r="D54" s="141"/>
      <c r="E54" s="141"/>
      <c r="F54" s="141"/>
      <c r="G54" s="141"/>
      <c r="H54" s="141"/>
      <c r="I54" s="141"/>
      <c r="J54" s="141"/>
      <c r="K54" s="141"/>
      <c r="L54" s="132">
        <v>0.625</v>
      </c>
      <c r="M54" s="141"/>
      <c r="N54" s="141"/>
      <c r="O54" s="141"/>
      <c r="P54" s="141"/>
      <c r="Q54" s="141"/>
      <c r="R54" s="141"/>
      <c r="S54" s="141"/>
      <c r="T54" s="141"/>
      <c r="U54" s="141"/>
      <c r="V54" s="141"/>
    </row>
    <row r="55" spans="1:22" x14ac:dyDescent="0.25">
      <c r="A55" s="132">
        <v>0.64583333333333304</v>
      </c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32">
        <v>0.64583333333333304</v>
      </c>
      <c r="M55" s="141"/>
      <c r="N55" s="141"/>
      <c r="O55" s="141"/>
      <c r="P55" s="141"/>
      <c r="Q55" s="141"/>
      <c r="R55" s="141"/>
      <c r="S55" s="141"/>
      <c r="T55" s="141"/>
      <c r="U55" s="141"/>
      <c r="V55" s="141"/>
    </row>
    <row r="56" spans="1:22" x14ac:dyDescent="0.25">
      <c r="A56" s="132">
        <v>0.66666666666666696</v>
      </c>
      <c r="B56" s="141"/>
      <c r="C56" s="141"/>
      <c r="D56" s="141"/>
      <c r="E56" s="141"/>
      <c r="F56" s="141"/>
      <c r="G56" s="141"/>
      <c r="H56" s="141"/>
      <c r="I56" s="141"/>
      <c r="J56" s="141"/>
      <c r="K56" s="141"/>
      <c r="L56" s="132">
        <v>0.66666666666666696</v>
      </c>
      <c r="M56" s="141"/>
      <c r="N56" s="141"/>
      <c r="O56" s="141"/>
      <c r="P56" s="141"/>
      <c r="Q56" s="141"/>
      <c r="R56" s="141"/>
      <c r="S56" s="141"/>
      <c r="T56" s="141"/>
      <c r="U56" s="141"/>
      <c r="V56" s="141"/>
    </row>
    <row r="57" spans="1:22" x14ac:dyDescent="0.25">
      <c r="A57" s="132">
        <v>0.6875</v>
      </c>
      <c r="B57" s="141"/>
      <c r="C57" s="141"/>
      <c r="D57" s="141"/>
      <c r="E57" s="141"/>
      <c r="F57" s="141"/>
      <c r="G57" s="141"/>
      <c r="H57" s="141"/>
      <c r="I57" s="141"/>
      <c r="J57" s="141"/>
      <c r="K57" s="141"/>
      <c r="L57" s="132">
        <v>0.6875</v>
      </c>
      <c r="M57" s="141"/>
      <c r="N57" s="141"/>
      <c r="O57" s="141"/>
      <c r="P57" s="141"/>
      <c r="Q57" s="141"/>
      <c r="R57" s="141"/>
      <c r="S57" s="141"/>
      <c r="T57" s="141"/>
      <c r="U57" s="141"/>
      <c r="V57" s="141"/>
    </row>
    <row r="58" spans="1:22" x14ac:dyDescent="0.25">
      <c r="A58" s="132">
        <v>0.70833333333333304</v>
      </c>
      <c r="B58" s="141"/>
      <c r="C58" s="141"/>
      <c r="D58" s="141"/>
      <c r="E58" s="141"/>
      <c r="F58" s="141"/>
      <c r="G58" s="141"/>
      <c r="H58" s="141"/>
      <c r="I58" s="141"/>
      <c r="J58" s="141"/>
      <c r="K58" s="141"/>
      <c r="L58" s="132">
        <v>0.70833333333333304</v>
      </c>
      <c r="M58" s="141"/>
      <c r="N58" s="141"/>
      <c r="O58" s="141"/>
      <c r="P58" s="141"/>
      <c r="Q58" s="141"/>
      <c r="R58" s="141"/>
      <c r="S58" s="141"/>
      <c r="T58" s="141"/>
      <c r="U58" s="141"/>
      <c r="V58" s="141"/>
    </row>
    <row r="59" spans="1:22" x14ac:dyDescent="0.25">
      <c r="A59" s="132">
        <v>0.72916666666666696</v>
      </c>
      <c r="B59" s="141"/>
      <c r="C59" s="141"/>
      <c r="D59" s="141"/>
      <c r="E59" s="141"/>
      <c r="F59" s="141"/>
      <c r="G59" s="141"/>
      <c r="H59" s="141"/>
      <c r="I59" s="141"/>
      <c r="J59" s="141"/>
      <c r="K59" s="141"/>
      <c r="L59" s="132">
        <v>0.72916666666666696</v>
      </c>
      <c r="M59" s="141"/>
      <c r="N59" s="141"/>
      <c r="O59" s="141"/>
      <c r="P59" s="141"/>
      <c r="Q59" s="141"/>
      <c r="R59" s="141"/>
      <c r="S59" s="141"/>
      <c r="T59" s="141"/>
      <c r="U59" s="141"/>
      <c r="V59" s="141"/>
    </row>
    <row r="60" spans="1:22" x14ac:dyDescent="0.25">
      <c r="A60" s="132">
        <v>0.75</v>
      </c>
      <c r="B60" s="141"/>
      <c r="C60" s="141"/>
      <c r="D60" s="141"/>
      <c r="E60" s="141"/>
      <c r="F60" s="141"/>
      <c r="G60" s="141"/>
      <c r="H60" s="141"/>
      <c r="I60" s="141"/>
      <c r="J60" s="141"/>
      <c r="K60" s="141"/>
      <c r="L60" s="132">
        <v>0.75</v>
      </c>
      <c r="M60" s="141"/>
      <c r="N60" s="141"/>
      <c r="O60" s="141"/>
      <c r="P60" s="141"/>
      <c r="Q60" s="141"/>
      <c r="R60" s="141"/>
      <c r="S60" s="141"/>
      <c r="T60" s="141"/>
      <c r="U60" s="141"/>
      <c r="V60" s="141"/>
    </row>
    <row r="61" spans="1:22" x14ac:dyDescent="0.25">
      <c r="A61" s="132">
        <v>0.77083333333333304</v>
      </c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32">
        <v>0.77083333333333304</v>
      </c>
      <c r="M61" s="141"/>
      <c r="N61" s="141"/>
      <c r="O61" s="141"/>
      <c r="P61" s="141"/>
      <c r="Q61" s="141"/>
      <c r="R61" s="141"/>
      <c r="S61" s="141"/>
      <c r="T61" s="141"/>
      <c r="U61" s="141"/>
      <c r="V61" s="141"/>
    </row>
    <row r="62" spans="1:22" x14ac:dyDescent="0.25">
      <c r="A62" s="132">
        <v>0.79166666666666696</v>
      </c>
      <c r="B62" s="141"/>
      <c r="C62" s="141"/>
      <c r="D62" s="141"/>
      <c r="E62" s="141"/>
      <c r="F62" s="141"/>
      <c r="G62" s="141"/>
      <c r="H62" s="141"/>
      <c r="I62" s="141"/>
      <c r="J62" s="141"/>
      <c r="K62" s="141"/>
      <c r="L62" s="132">
        <v>0.79166666666666696</v>
      </c>
      <c r="M62" s="141"/>
      <c r="N62" s="141"/>
      <c r="O62" s="141"/>
      <c r="P62" s="141"/>
      <c r="Q62" s="141"/>
      <c r="R62" s="141"/>
      <c r="S62" s="141"/>
      <c r="T62" s="141"/>
      <c r="U62" s="141"/>
      <c r="V62" s="141"/>
    </row>
    <row r="63" spans="1:22" x14ac:dyDescent="0.25">
      <c r="A63" s="132">
        <v>0.8125</v>
      </c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32">
        <v>0.8125</v>
      </c>
      <c r="M63" s="141"/>
      <c r="N63" s="141"/>
      <c r="O63" s="141"/>
      <c r="P63" s="141"/>
      <c r="Q63" s="141"/>
      <c r="R63" s="141"/>
      <c r="S63" s="141"/>
      <c r="T63" s="141"/>
      <c r="U63" s="141"/>
      <c r="V63" s="141"/>
    </row>
    <row r="64" spans="1:22" x14ac:dyDescent="0.25">
      <c r="A64" s="132">
        <v>0.83333333333333304</v>
      </c>
      <c r="B64" s="141"/>
      <c r="C64" s="141"/>
      <c r="D64" s="141"/>
      <c r="E64" s="141"/>
      <c r="F64" s="141"/>
      <c r="G64" s="141"/>
      <c r="H64" s="141"/>
      <c r="I64" s="141"/>
      <c r="J64" s="141"/>
      <c r="K64" s="141"/>
      <c r="L64" s="132">
        <v>0.83333333333333304</v>
      </c>
      <c r="M64" s="141"/>
      <c r="N64" s="141"/>
      <c r="O64" s="141"/>
      <c r="P64" s="141"/>
      <c r="Q64" s="141"/>
      <c r="R64" s="141"/>
      <c r="S64" s="141"/>
      <c r="T64" s="141"/>
      <c r="U64" s="141"/>
      <c r="V64" s="141"/>
    </row>
  </sheetData>
  <mergeCells count="584">
    <mergeCell ref="M29:N29"/>
    <mergeCell ref="O29:P29"/>
    <mergeCell ref="Q29:R29"/>
    <mergeCell ref="S29:T29"/>
    <mergeCell ref="U29:V29"/>
    <mergeCell ref="M32:N32"/>
    <mergeCell ref="O32:P32"/>
    <mergeCell ref="Q32:R32"/>
    <mergeCell ref="S32:T32"/>
    <mergeCell ref="U32:V32"/>
    <mergeCell ref="M30:N30"/>
    <mergeCell ref="O30:P30"/>
    <mergeCell ref="Q30:R30"/>
    <mergeCell ref="S30:T30"/>
    <mergeCell ref="U30:V30"/>
    <mergeCell ref="M31:N31"/>
    <mergeCell ref="O31:P31"/>
    <mergeCell ref="Q31:R31"/>
    <mergeCell ref="S31:T31"/>
    <mergeCell ref="U31:V31"/>
    <mergeCell ref="M27:N27"/>
    <mergeCell ref="O27:P27"/>
    <mergeCell ref="Q27:R27"/>
    <mergeCell ref="S27:T27"/>
    <mergeCell ref="U27:V27"/>
    <mergeCell ref="M28:N28"/>
    <mergeCell ref="O28:P28"/>
    <mergeCell ref="Q28:R28"/>
    <mergeCell ref="S28:T28"/>
    <mergeCell ref="U28:V28"/>
    <mergeCell ref="M25:N25"/>
    <mergeCell ref="O25:P25"/>
    <mergeCell ref="Q25:R25"/>
    <mergeCell ref="S25:T25"/>
    <mergeCell ref="U25:V25"/>
    <mergeCell ref="M26:N26"/>
    <mergeCell ref="O26:P26"/>
    <mergeCell ref="Q26:R26"/>
    <mergeCell ref="S26:T26"/>
    <mergeCell ref="U26:V26"/>
    <mergeCell ref="M23:N23"/>
    <mergeCell ref="O23:P23"/>
    <mergeCell ref="Q23:R23"/>
    <mergeCell ref="S23:T23"/>
    <mergeCell ref="U23:V23"/>
    <mergeCell ref="M24:N24"/>
    <mergeCell ref="O24:P24"/>
    <mergeCell ref="Q24:R24"/>
    <mergeCell ref="S24:T24"/>
    <mergeCell ref="U24:V24"/>
    <mergeCell ref="M21:N21"/>
    <mergeCell ref="O21:P21"/>
    <mergeCell ref="Q21:R21"/>
    <mergeCell ref="S21:T21"/>
    <mergeCell ref="U21:V21"/>
    <mergeCell ref="M22:N22"/>
    <mergeCell ref="O22:P22"/>
    <mergeCell ref="Q22:R22"/>
    <mergeCell ref="S22:T22"/>
    <mergeCell ref="U22:V22"/>
    <mergeCell ref="M19:N19"/>
    <mergeCell ref="O19:P19"/>
    <mergeCell ref="Q19:R19"/>
    <mergeCell ref="S19:T19"/>
    <mergeCell ref="U19:V19"/>
    <mergeCell ref="M20:N20"/>
    <mergeCell ref="O20:P20"/>
    <mergeCell ref="Q20:R20"/>
    <mergeCell ref="S20:T20"/>
    <mergeCell ref="U20:V20"/>
    <mergeCell ref="M17:N17"/>
    <mergeCell ref="O17:P17"/>
    <mergeCell ref="Q17:R17"/>
    <mergeCell ref="S17:T17"/>
    <mergeCell ref="U17:V17"/>
    <mergeCell ref="M18:N18"/>
    <mergeCell ref="O18:P18"/>
    <mergeCell ref="Q18:R18"/>
    <mergeCell ref="S18:T18"/>
    <mergeCell ref="U18:V18"/>
    <mergeCell ref="M15:N15"/>
    <mergeCell ref="O15:P15"/>
    <mergeCell ref="Q15:R15"/>
    <mergeCell ref="S15:T15"/>
    <mergeCell ref="U15:V15"/>
    <mergeCell ref="M16:N16"/>
    <mergeCell ref="O16:P16"/>
    <mergeCell ref="Q16:R16"/>
    <mergeCell ref="S16:T16"/>
    <mergeCell ref="U16:V16"/>
    <mergeCell ref="M13:N13"/>
    <mergeCell ref="O13:P13"/>
    <mergeCell ref="Q13:R13"/>
    <mergeCell ref="S13:T13"/>
    <mergeCell ref="U13:V13"/>
    <mergeCell ref="M14:N14"/>
    <mergeCell ref="O14:P14"/>
    <mergeCell ref="Q14:R14"/>
    <mergeCell ref="S14:T14"/>
    <mergeCell ref="U14:V14"/>
    <mergeCell ref="M11:N11"/>
    <mergeCell ref="O11:P11"/>
    <mergeCell ref="Q11:R11"/>
    <mergeCell ref="S11:T11"/>
    <mergeCell ref="U11:V11"/>
    <mergeCell ref="M12:N12"/>
    <mergeCell ref="O12:P12"/>
    <mergeCell ref="Q12:R12"/>
    <mergeCell ref="S12:T12"/>
    <mergeCell ref="U12:V12"/>
    <mergeCell ref="U8:V8"/>
    <mergeCell ref="M9:N9"/>
    <mergeCell ref="O9:P9"/>
    <mergeCell ref="Q9:R9"/>
    <mergeCell ref="S9:T9"/>
    <mergeCell ref="U9:V9"/>
    <mergeCell ref="M10:N10"/>
    <mergeCell ref="O10:P10"/>
    <mergeCell ref="Q10:R10"/>
    <mergeCell ref="S10:T10"/>
    <mergeCell ref="U10:V10"/>
    <mergeCell ref="U4:V4"/>
    <mergeCell ref="M5:N5"/>
    <mergeCell ref="O5:P5"/>
    <mergeCell ref="Q5:R5"/>
    <mergeCell ref="S5:T5"/>
    <mergeCell ref="U5:V5"/>
    <mergeCell ref="J29:K29"/>
    <mergeCell ref="J30:K30"/>
    <mergeCell ref="J31:K31"/>
    <mergeCell ref="J16:K16"/>
    <mergeCell ref="M6:N6"/>
    <mergeCell ref="O6:P6"/>
    <mergeCell ref="Q6:R6"/>
    <mergeCell ref="S6:T6"/>
    <mergeCell ref="U6:V6"/>
    <mergeCell ref="M7:N7"/>
    <mergeCell ref="O7:P7"/>
    <mergeCell ref="Q7:R7"/>
    <mergeCell ref="S7:T7"/>
    <mergeCell ref="U7:V7"/>
    <mergeCell ref="M8:N8"/>
    <mergeCell ref="O8:P8"/>
    <mergeCell ref="Q8:R8"/>
    <mergeCell ref="S8:T8"/>
    <mergeCell ref="J32:K32"/>
    <mergeCell ref="C2:H2"/>
    <mergeCell ref="N2:S2"/>
    <mergeCell ref="M4:N4"/>
    <mergeCell ref="O4:P4"/>
    <mergeCell ref="Q4:R4"/>
    <mergeCell ref="S4:T4"/>
    <mergeCell ref="J23:K23"/>
    <mergeCell ref="J24:K24"/>
    <mergeCell ref="J25:K25"/>
    <mergeCell ref="J26:K26"/>
    <mergeCell ref="J27:K27"/>
    <mergeCell ref="J28:K28"/>
    <mergeCell ref="J17:K17"/>
    <mergeCell ref="J18:K18"/>
    <mergeCell ref="J19:K19"/>
    <mergeCell ref="J20:K20"/>
    <mergeCell ref="J21:K21"/>
    <mergeCell ref="J22:K22"/>
    <mergeCell ref="J11:K11"/>
    <mergeCell ref="J12:K12"/>
    <mergeCell ref="J13:K13"/>
    <mergeCell ref="J14:K14"/>
    <mergeCell ref="J15:K15"/>
    <mergeCell ref="J5:K5"/>
    <mergeCell ref="J6:K6"/>
    <mergeCell ref="J7:K7"/>
    <mergeCell ref="J8:K8"/>
    <mergeCell ref="J9:K9"/>
    <mergeCell ref="J10:K10"/>
    <mergeCell ref="H23:I23"/>
    <mergeCell ref="H24:I24"/>
    <mergeCell ref="H25:I25"/>
    <mergeCell ref="H17:I17"/>
    <mergeCell ref="H18:I18"/>
    <mergeCell ref="H19:I19"/>
    <mergeCell ref="H20:I20"/>
    <mergeCell ref="H21:I21"/>
    <mergeCell ref="H22:I22"/>
    <mergeCell ref="H11:I11"/>
    <mergeCell ref="H12:I12"/>
    <mergeCell ref="F30:G30"/>
    <mergeCell ref="F31:G31"/>
    <mergeCell ref="F32:G32"/>
    <mergeCell ref="H5:I5"/>
    <mergeCell ref="H6:I6"/>
    <mergeCell ref="H7:I7"/>
    <mergeCell ref="H8:I8"/>
    <mergeCell ref="H9:I9"/>
    <mergeCell ref="H10:I10"/>
    <mergeCell ref="F23:G23"/>
    <mergeCell ref="F24:G24"/>
    <mergeCell ref="F25:G25"/>
    <mergeCell ref="F26:G26"/>
    <mergeCell ref="F27:G27"/>
    <mergeCell ref="F28:G28"/>
    <mergeCell ref="F17:G17"/>
    <mergeCell ref="F18:G18"/>
    <mergeCell ref="F19:G19"/>
    <mergeCell ref="F20:G20"/>
    <mergeCell ref="H29:I29"/>
    <mergeCell ref="H30:I30"/>
    <mergeCell ref="H31:I31"/>
    <mergeCell ref="H32:I32"/>
    <mergeCell ref="H26:I26"/>
    <mergeCell ref="D29:E29"/>
    <mergeCell ref="D14:E14"/>
    <mergeCell ref="D15:E15"/>
    <mergeCell ref="D16:E16"/>
    <mergeCell ref="H13:I13"/>
    <mergeCell ref="H14:I14"/>
    <mergeCell ref="H15:I15"/>
    <mergeCell ref="H16:I16"/>
    <mergeCell ref="F29:G29"/>
    <mergeCell ref="H27:I27"/>
    <mergeCell ref="H28:I28"/>
    <mergeCell ref="D12:E12"/>
    <mergeCell ref="D13:E13"/>
    <mergeCell ref="F21:G21"/>
    <mergeCell ref="F22:G22"/>
    <mergeCell ref="F11:G11"/>
    <mergeCell ref="F12:G12"/>
    <mergeCell ref="F13:G13"/>
    <mergeCell ref="F14:G14"/>
    <mergeCell ref="F15:G15"/>
    <mergeCell ref="F16:G16"/>
    <mergeCell ref="B11:C11"/>
    <mergeCell ref="B12:C12"/>
    <mergeCell ref="D30:E30"/>
    <mergeCell ref="D31:E31"/>
    <mergeCell ref="D32:E32"/>
    <mergeCell ref="F5:G5"/>
    <mergeCell ref="F6:G6"/>
    <mergeCell ref="F7:G7"/>
    <mergeCell ref="F8:G8"/>
    <mergeCell ref="F9:G9"/>
    <mergeCell ref="F10:G10"/>
    <mergeCell ref="D23:E23"/>
    <mergeCell ref="D24:E24"/>
    <mergeCell ref="D25:E25"/>
    <mergeCell ref="D26:E26"/>
    <mergeCell ref="D27:E27"/>
    <mergeCell ref="D28:E28"/>
    <mergeCell ref="D17:E17"/>
    <mergeCell ref="D18:E18"/>
    <mergeCell ref="D19:E19"/>
    <mergeCell ref="D20:E20"/>
    <mergeCell ref="D21:E21"/>
    <mergeCell ref="D22:E22"/>
    <mergeCell ref="D11:E11"/>
    <mergeCell ref="B9:C9"/>
    <mergeCell ref="B10:C10"/>
    <mergeCell ref="B29:C29"/>
    <mergeCell ref="B30:C30"/>
    <mergeCell ref="B31:C31"/>
    <mergeCell ref="B32:C32"/>
    <mergeCell ref="D5:E5"/>
    <mergeCell ref="D6:E6"/>
    <mergeCell ref="D7:E7"/>
    <mergeCell ref="D8:E8"/>
    <mergeCell ref="D9:E9"/>
    <mergeCell ref="D10:E10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4:C4"/>
    <mergeCell ref="D4:E4"/>
    <mergeCell ref="F4:G4"/>
    <mergeCell ref="H4:I4"/>
    <mergeCell ref="J4:K4"/>
    <mergeCell ref="C34:H34"/>
    <mergeCell ref="N34:S34"/>
    <mergeCell ref="B36:C36"/>
    <mergeCell ref="D36:E36"/>
    <mergeCell ref="F36:G36"/>
    <mergeCell ref="H36:I36"/>
    <mergeCell ref="J36:K36"/>
    <mergeCell ref="M36:N36"/>
    <mergeCell ref="O36:P36"/>
    <mergeCell ref="Q36:R36"/>
    <mergeCell ref="S36:T36"/>
    <mergeCell ref="B13:C13"/>
    <mergeCell ref="B14:C14"/>
    <mergeCell ref="B15:C15"/>
    <mergeCell ref="B16:C16"/>
    <mergeCell ref="B5:C5"/>
    <mergeCell ref="B6:C6"/>
    <mergeCell ref="B7:C7"/>
    <mergeCell ref="B8:C8"/>
    <mergeCell ref="U36:V36"/>
    <mergeCell ref="B37:C37"/>
    <mergeCell ref="D37:E37"/>
    <mergeCell ref="F37:G37"/>
    <mergeCell ref="H37:I37"/>
    <mergeCell ref="J37:K37"/>
    <mergeCell ref="M37:N37"/>
    <mergeCell ref="O37:P37"/>
    <mergeCell ref="Q37:R37"/>
    <mergeCell ref="S37:T37"/>
    <mergeCell ref="U37:V37"/>
    <mergeCell ref="U38:V38"/>
    <mergeCell ref="B39:C39"/>
    <mergeCell ref="D39:E39"/>
    <mergeCell ref="F39:G39"/>
    <mergeCell ref="H39:I39"/>
    <mergeCell ref="J39:K39"/>
    <mergeCell ref="M39:N39"/>
    <mergeCell ref="O39:P39"/>
    <mergeCell ref="Q39:R39"/>
    <mergeCell ref="S39:T39"/>
    <mergeCell ref="U39:V39"/>
    <mergeCell ref="B38:C38"/>
    <mergeCell ref="D38:E38"/>
    <mergeCell ref="F38:G38"/>
    <mergeCell ref="H38:I38"/>
    <mergeCell ref="J38:K38"/>
    <mergeCell ref="M38:N38"/>
    <mergeCell ref="O38:P38"/>
    <mergeCell ref="Q38:R38"/>
    <mergeCell ref="S38:T38"/>
    <mergeCell ref="U40:V40"/>
    <mergeCell ref="B41:C41"/>
    <mergeCell ref="D41:E41"/>
    <mergeCell ref="F41:G41"/>
    <mergeCell ref="H41:I41"/>
    <mergeCell ref="J41:K41"/>
    <mergeCell ref="M41:N41"/>
    <mergeCell ref="O41:P41"/>
    <mergeCell ref="Q41:R41"/>
    <mergeCell ref="S41:T41"/>
    <mergeCell ref="U41:V41"/>
    <mergeCell ref="B40:C40"/>
    <mergeCell ref="D40:E40"/>
    <mergeCell ref="F40:G40"/>
    <mergeCell ref="H40:I40"/>
    <mergeCell ref="J40:K40"/>
    <mergeCell ref="M40:N40"/>
    <mergeCell ref="O40:P40"/>
    <mergeCell ref="Q40:R40"/>
    <mergeCell ref="S40:T40"/>
    <mergeCell ref="U42:V42"/>
    <mergeCell ref="B43:C43"/>
    <mergeCell ref="D43:E43"/>
    <mergeCell ref="F43:G43"/>
    <mergeCell ref="H43:I43"/>
    <mergeCell ref="J43:K43"/>
    <mergeCell ref="M43:N43"/>
    <mergeCell ref="O43:P43"/>
    <mergeCell ref="Q43:R43"/>
    <mergeCell ref="S43:T43"/>
    <mergeCell ref="U43:V43"/>
    <mergeCell ref="B42:C42"/>
    <mergeCell ref="D42:E42"/>
    <mergeCell ref="F42:G42"/>
    <mergeCell ref="H42:I42"/>
    <mergeCell ref="J42:K42"/>
    <mergeCell ref="M42:N42"/>
    <mergeCell ref="O42:P42"/>
    <mergeCell ref="Q42:R42"/>
    <mergeCell ref="S42:T42"/>
    <mergeCell ref="U44:V44"/>
    <mergeCell ref="B45:C45"/>
    <mergeCell ref="D45:E45"/>
    <mergeCell ref="F45:G45"/>
    <mergeCell ref="H45:I45"/>
    <mergeCell ref="J45:K45"/>
    <mergeCell ref="M45:N45"/>
    <mergeCell ref="O45:P45"/>
    <mergeCell ref="Q45:R45"/>
    <mergeCell ref="S45:T45"/>
    <mergeCell ref="U45:V45"/>
    <mergeCell ref="B44:C44"/>
    <mergeCell ref="D44:E44"/>
    <mergeCell ref="F44:G44"/>
    <mergeCell ref="H44:I44"/>
    <mergeCell ref="J44:K44"/>
    <mergeCell ref="M44:N44"/>
    <mergeCell ref="O44:P44"/>
    <mergeCell ref="Q44:R44"/>
    <mergeCell ref="S44:T44"/>
    <mergeCell ref="U46:V46"/>
    <mergeCell ref="B47:C47"/>
    <mergeCell ref="D47:E47"/>
    <mergeCell ref="F47:G47"/>
    <mergeCell ref="H47:I47"/>
    <mergeCell ref="J47:K47"/>
    <mergeCell ref="M47:N47"/>
    <mergeCell ref="O47:P47"/>
    <mergeCell ref="Q47:R47"/>
    <mergeCell ref="S47:T47"/>
    <mergeCell ref="U47:V47"/>
    <mergeCell ref="B46:C46"/>
    <mergeCell ref="D46:E46"/>
    <mergeCell ref="F46:G46"/>
    <mergeCell ref="H46:I46"/>
    <mergeCell ref="J46:K46"/>
    <mergeCell ref="M46:N46"/>
    <mergeCell ref="O46:P46"/>
    <mergeCell ref="Q46:R46"/>
    <mergeCell ref="S46:T46"/>
    <mergeCell ref="U48:V48"/>
    <mergeCell ref="B49:C49"/>
    <mergeCell ref="D49:E49"/>
    <mergeCell ref="F49:G49"/>
    <mergeCell ref="H49:I49"/>
    <mergeCell ref="J49:K49"/>
    <mergeCell ref="M49:N49"/>
    <mergeCell ref="O49:P49"/>
    <mergeCell ref="Q49:R49"/>
    <mergeCell ref="S49:T49"/>
    <mergeCell ref="U49:V49"/>
    <mergeCell ref="B48:C48"/>
    <mergeCell ref="D48:E48"/>
    <mergeCell ref="F48:G48"/>
    <mergeCell ref="H48:I48"/>
    <mergeCell ref="J48:K48"/>
    <mergeCell ref="M48:N48"/>
    <mergeCell ref="O48:P48"/>
    <mergeCell ref="Q48:R48"/>
    <mergeCell ref="S48:T48"/>
    <mergeCell ref="U50:V50"/>
    <mergeCell ref="B51:C51"/>
    <mergeCell ref="D51:E51"/>
    <mergeCell ref="F51:G51"/>
    <mergeCell ref="H51:I51"/>
    <mergeCell ref="J51:K51"/>
    <mergeCell ref="M51:N51"/>
    <mergeCell ref="O51:P51"/>
    <mergeCell ref="Q51:R51"/>
    <mergeCell ref="S51:T51"/>
    <mergeCell ref="U51:V51"/>
    <mergeCell ref="B50:C50"/>
    <mergeCell ref="D50:E50"/>
    <mergeCell ref="F50:G50"/>
    <mergeCell ref="H50:I50"/>
    <mergeCell ref="J50:K50"/>
    <mergeCell ref="M50:N50"/>
    <mergeCell ref="O50:P50"/>
    <mergeCell ref="Q50:R50"/>
    <mergeCell ref="S50:T50"/>
    <mergeCell ref="U52:V52"/>
    <mergeCell ref="B53:C53"/>
    <mergeCell ref="D53:E53"/>
    <mergeCell ref="F53:G53"/>
    <mergeCell ref="H53:I53"/>
    <mergeCell ref="J53:K53"/>
    <mergeCell ref="M53:N53"/>
    <mergeCell ref="O53:P53"/>
    <mergeCell ref="Q53:R53"/>
    <mergeCell ref="S53:T53"/>
    <mergeCell ref="U53:V53"/>
    <mergeCell ref="B52:C52"/>
    <mergeCell ref="D52:E52"/>
    <mergeCell ref="F52:G52"/>
    <mergeCell ref="H52:I52"/>
    <mergeCell ref="J52:K52"/>
    <mergeCell ref="M52:N52"/>
    <mergeCell ref="O52:P52"/>
    <mergeCell ref="Q52:R52"/>
    <mergeCell ref="S52:T52"/>
    <mergeCell ref="U54:V54"/>
    <mergeCell ref="B55:C55"/>
    <mergeCell ref="D55:E55"/>
    <mergeCell ref="F55:G55"/>
    <mergeCell ref="H55:I55"/>
    <mergeCell ref="J55:K55"/>
    <mergeCell ref="M55:N55"/>
    <mergeCell ref="O55:P55"/>
    <mergeCell ref="Q55:R55"/>
    <mergeCell ref="S55:T55"/>
    <mergeCell ref="U55:V55"/>
    <mergeCell ref="B54:C54"/>
    <mergeCell ref="D54:E54"/>
    <mergeCell ref="F54:G54"/>
    <mergeCell ref="H54:I54"/>
    <mergeCell ref="J54:K54"/>
    <mergeCell ref="M54:N54"/>
    <mergeCell ref="O54:P54"/>
    <mergeCell ref="Q54:R54"/>
    <mergeCell ref="S54:T54"/>
    <mergeCell ref="U56:V56"/>
    <mergeCell ref="B57:C57"/>
    <mergeCell ref="D57:E57"/>
    <mergeCell ref="F57:G57"/>
    <mergeCell ref="H57:I57"/>
    <mergeCell ref="J57:K57"/>
    <mergeCell ref="M57:N57"/>
    <mergeCell ref="O57:P57"/>
    <mergeCell ref="Q57:R57"/>
    <mergeCell ref="S57:T57"/>
    <mergeCell ref="U57:V57"/>
    <mergeCell ref="B56:C56"/>
    <mergeCell ref="D56:E56"/>
    <mergeCell ref="F56:G56"/>
    <mergeCell ref="H56:I56"/>
    <mergeCell ref="J56:K56"/>
    <mergeCell ref="M56:N56"/>
    <mergeCell ref="O56:P56"/>
    <mergeCell ref="Q56:R56"/>
    <mergeCell ref="S56:T56"/>
    <mergeCell ref="U58:V58"/>
    <mergeCell ref="B59:C59"/>
    <mergeCell ref="D59:E59"/>
    <mergeCell ref="F59:G59"/>
    <mergeCell ref="H59:I59"/>
    <mergeCell ref="J59:K59"/>
    <mergeCell ref="M59:N59"/>
    <mergeCell ref="O59:P59"/>
    <mergeCell ref="Q59:R59"/>
    <mergeCell ref="S59:T59"/>
    <mergeCell ref="U59:V59"/>
    <mergeCell ref="B58:C58"/>
    <mergeCell ref="D58:E58"/>
    <mergeCell ref="F58:G58"/>
    <mergeCell ref="H58:I58"/>
    <mergeCell ref="J58:K58"/>
    <mergeCell ref="M58:N58"/>
    <mergeCell ref="O58:P58"/>
    <mergeCell ref="Q58:R58"/>
    <mergeCell ref="S58:T58"/>
    <mergeCell ref="U60:V60"/>
    <mergeCell ref="B61:C61"/>
    <mergeCell ref="D61:E61"/>
    <mergeCell ref="F61:G61"/>
    <mergeCell ref="H61:I61"/>
    <mergeCell ref="J61:K61"/>
    <mergeCell ref="M61:N61"/>
    <mergeCell ref="O61:P61"/>
    <mergeCell ref="Q61:R61"/>
    <mergeCell ref="S61:T61"/>
    <mergeCell ref="U61:V61"/>
    <mergeCell ref="B60:C60"/>
    <mergeCell ref="D60:E60"/>
    <mergeCell ref="F60:G60"/>
    <mergeCell ref="H60:I60"/>
    <mergeCell ref="J60:K60"/>
    <mergeCell ref="M60:N60"/>
    <mergeCell ref="O60:P60"/>
    <mergeCell ref="Q60:R60"/>
    <mergeCell ref="S60:T60"/>
    <mergeCell ref="U62:V62"/>
    <mergeCell ref="B63:C63"/>
    <mergeCell ref="D63:E63"/>
    <mergeCell ref="F63:G63"/>
    <mergeCell ref="H63:I63"/>
    <mergeCell ref="J63:K63"/>
    <mergeCell ref="M63:N63"/>
    <mergeCell ref="O63:P63"/>
    <mergeCell ref="Q63:R63"/>
    <mergeCell ref="S63:T63"/>
    <mergeCell ref="U63:V63"/>
    <mergeCell ref="B62:C62"/>
    <mergeCell ref="D62:E62"/>
    <mergeCell ref="F62:G62"/>
    <mergeCell ref="H62:I62"/>
    <mergeCell ref="J62:K62"/>
    <mergeCell ref="M62:N62"/>
    <mergeCell ref="O62:P62"/>
    <mergeCell ref="Q62:R62"/>
    <mergeCell ref="S62:T62"/>
    <mergeCell ref="U64:V64"/>
    <mergeCell ref="B64:C64"/>
    <mergeCell ref="D64:E64"/>
    <mergeCell ref="F64:G64"/>
    <mergeCell ref="H64:I64"/>
    <mergeCell ref="J64:K64"/>
    <mergeCell ref="M64:N64"/>
    <mergeCell ref="O64:P64"/>
    <mergeCell ref="Q64:R64"/>
    <mergeCell ref="S64:T64"/>
  </mergeCells>
  <pageMargins left="0.7" right="0.7" top="0.75" bottom="0.75" header="0.3" footer="0.3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6" id="{F0F4E8BA-809C-4B08-B03B-BF31A5E88F58}">
            <xm:f>'BD Planning'!$B$5=$A$4</xm:f>
            <x14:dxf>
              <fill>
                <patternFill>
                  <bgColor rgb="FFFF0000"/>
                </patternFill>
              </fill>
            </x14:dxf>
          </x14:cfRule>
          <xm:sqref>A4:A5</xm:sqref>
        </x14:conditionalFormatting>
        <x14:conditionalFormatting xmlns:xm="http://schemas.microsoft.com/office/excel/2006/main">
          <x14:cfRule type="expression" priority="15" id="{433134D3-30B8-463D-BA4B-EE44D62F74EF}">
            <xm:f>$A$6='BD Planning'!$B$5</xm:f>
            <x14:dxf>
              <fill>
                <patternFill>
                  <bgColor theme="7" tint="0.79998168889431442"/>
                </patternFill>
              </fill>
            </x14:dxf>
          </x14:cfRule>
          <xm:sqref>A6</xm:sqref>
        </x14:conditionalFormatting>
        <x14:conditionalFormatting xmlns:xm="http://schemas.microsoft.com/office/excel/2006/main">
          <x14:cfRule type="expression" priority="13" id="{C7EF650D-D7AB-41BE-821D-ADFA148A8006}">
            <xm:f>$A$6='BD Planning'!$B$5</xm:f>
            <x14:dxf>
              <fill>
                <patternFill>
                  <bgColor theme="7" tint="0.59996337778862885"/>
                </patternFill>
              </fill>
            </x14:dxf>
          </x14:cfRule>
          <xm:sqref>B6:C6</xm:sqref>
        </x14:conditionalFormatting>
        <x14:conditionalFormatting xmlns:xm="http://schemas.microsoft.com/office/excel/2006/main">
          <x14:cfRule type="expression" priority="14" id="{F4067345-E03D-49E2-9686-D8E1A806F18D}">
            <xm:f>$A$6='BD Planning'!$B$5</xm:f>
            <x14:dxf>
              <fill>
                <patternFill>
                  <bgColor theme="7" tint="0.59996337778862885"/>
                </patternFill>
              </fill>
            </x14:dxf>
          </x14:cfRule>
          <xm:sqref>B7:C7</xm:sqref>
        </x14:conditionalFormatting>
        <x14:conditionalFormatting xmlns:xm="http://schemas.microsoft.com/office/excel/2006/main">
          <x14:cfRule type="expression" priority="12" id="{56ADB2EC-9167-4045-BEB0-97187591C291}">
            <xm:f>'BD Planning'!$B$5=$A$4</xm:f>
            <x14:dxf>
              <fill>
                <patternFill>
                  <bgColor rgb="FFFF0000"/>
                </patternFill>
              </fill>
            </x14:dxf>
          </x14:cfRule>
          <xm:sqref>L4:L5</xm:sqref>
        </x14:conditionalFormatting>
        <x14:conditionalFormatting xmlns:xm="http://schemas.microsoft.com/office/excel/2006/main">
          <x14:cfRule type="expression" priority="11" id="{B3E638CE-F275-4F2F-B712-BFD83B1C44D6}">
            <xm:f>$A$6='BD Planning'!$B$5</xm:f>
            <x14:dxf>
              <fill>
                <patternFill>
                  <bgColor theme="7" tint="0.79998168889431442"/>
                </patternFill>
              </fill>
            </x14:dxf>
          </x14:cfRule>
          <xm:sqref>L6</xm:sqref>
        </x14:conditionalFormatting>
        <x14:conditionalFormatting xmlns:xm="http://schemas.microsoft.com/office/excel/2006/main">
          <x14:cfRule type="expression" priority="9" id="{AE887FD0-0C81-452D-B398-71AE6D36B91B}">
            <xm:f>$A$6='BD Planning'!$B$5</xm:f>
            <x14:dxf>
              <fill>
                <patternFill>
                  <bgColor theme="7" tint="0.59996337778862885"/>
                </patternFill>
              </fill>
            </x14:dxf>
          </x14:cfRule>
          <xm:sqref>M6:N6</xm:sqref>
        </x14:conditionalFormatting>
        <x14:conditionalFormatting xmlns:xm="http://schemas.microsoft.com/office/excel/2006/main">
          <x14:cfRule type="expression" priority="10" id="{11E89843-74C9-433E-B3C9-25A766511032}">
            <xm:f>$A$6='BD Planning'!$B$5</xm:f>
            <x14:dxf>
              <fill>
                <patternFill>
                  <bgColor theme="7" tint="0.59996337778862885"/>
                </patternFill>
              </fill>
            </x14:dxf>
          </x14:cfRule>
          <xm:sqref>M7:N7</xm:sqref>
        </x14:conditionalFormatting>
        <x14:conditionalFormatting xmlns:xm="http://schemas.microsoft.com/office/excel/2006/main">
          <x14:cfRule type="expression" priority="8" id="{C3259066-FEA0-43C4-A366-E724F68939A9}">
            <xm:f>'BD Planning'!$B$5=$A$4</xm:f>
            <x14:dxf>
              <fill>
                <patternFill>
                  <bgColor rgb="FFFF0000"/>
                </patternFill>
              </fill>
            </x14:dxf>
          </x14:cfRule>
          <xm:sqref>A36:A37</xm:sqref>
        </x14:conditionalFormatting>
        <x14:conditionalFormatting xmlns:xm="http://schemas.microsoft.com/office/excel/2006/main">
          <x14:cfRule type="expression" priority="7" id="{68D362C6-2D8E-4BDF-BCC1-09F0F8178BC6}">
            <xm:f>$A$6='BD Planning'!$B$5</xm:f>
            <x14:dxf>
              <fill>
                <patternFill>
                  <bgColor theme="7" tint="0.79998168889431442"/>
                </patternFill>
              </fill>
            </x14:dxf>
          </x14:cfRule>
          <xm:sqref>A38</xm:sqref>
        </x14:conditionalFormatting>
        <x14:conditionalFormatting xmlns:xm="http://schemas.microsoft.com/office/excel/2006/main">
          <x14:cfRule type="expression" priority="5" id="{87620402-A87A-4AB2-B8A6-983C4EC0114C}">
            <xm:f>$A$6='BD Planning'!$B$5</xm:f>
            <x14:dxf>
              <fill>
                <patternFill>
                  <bgColor theme="7" tint="0.59996337778862885"/>
                </patternFill>
              </fill>
            </x14:dxf>
          </x14:cfRule>
          <xm:sqref>B38:C38</xm:sqref>
        </x14:conditionalFormatting>
        <x14:conditionalFormatting xmlns:xm="http://schemas.microsoft.com/office/excel/2006/main">
          <x14:cfRule type="expression" priority="6" id="{2D587954-CA4A-4CB5-900F-800022A2041E}">
            <xm:f>$A$6='BD Planning'!$B$5</xm:f>
            <x14:dxf>
              <fill>
                <patternFill>
                  <bgColor theme="7" tint="0.59996337778862885"/>
                </patternFill>
              </fill>
            </x14:dxf>
          </x14:cfRule>
          <xm:sqref>B39:C39</xm:sqref>
        </x14:conditionalFormatting>
        <x14:conditionalFormatting xmlns:xm="http://schemas.microsoft.com/office/excel/2006/main">
          <x14:cfRule type="expression" priority="4" id="{2F3C71D9-097C-4AE9-B04A-A17D8E9ADF8D}">
            <xm:f>'BD Planning'!$B$5=$A$4</xm:f>
            <x14:dxf>
              <fill>
                <patternFill>
                  <bgColor rgb="FFFF0000"/>
                </patternFill>
              </fill>
            </x14:dxf>
          </x14:cfRule>
          <xm:sqref>L36:L37</xm:sqref>
        </x14:conditionalFormatting>
        <x14:conditionalFormatting xmlns:xm="http://schemas.microsoft.com/office/excel/2006/main">
          <x14:cfRule type="expression" priority="3" id="{176D5C5D-8406-4177-8BAB-155E35347E3D}">
            <xm:f>$A$6='BD Planning'!$B$5</xm:f>
            <x14:dxf>
              <fill>
                <patternFill>
                  <bgColor theme="7" tint="0.79998168889431442"/>
                </patternFill>
              </fill>
            </x14:dxf>
          </x14:cfRule>
          <xm:sqref>L38</xm:sqref>
        </x14:conditionalFormatting>
        <x14:conditionalFormatting xmlns:xm="http://schemas.microsoft.com/office/excel/2006/main">
          <x14:cfRule type="expression" priority="1" id="{D0C3EC7B-C727-47C8-A0DF-811936536E06}">
            <xm:f>$A$6='BD Planning'!$B$5</xm:f>
            <x14:dxf>
              <fill>
                <patternFill>
                  <bgColor theme="7" tint="0.59996337778862885"/>
                </patternFill>
              </fill>
            </x14:dxf>
          </x14:cfRule>
          <xm:sqref>M38:N38</xm:sqref>
        </x14:conditionalFormatting>
        <x14:conditionalFormatting xmlns:xm="http://schemas.microsoft.com/office/excel/2006/main">
          <x14:cfRule type="expression" priority="2" id="{A8AC7FA1-7538-4D98-BC40-D08A70AB83B7}">
            <xm:f>$A$6='BD Planning'!$B$5</xm:f>
            <x14:dxf>
              <fill>
                <patternFill>
                  <bgColor theme="7" tint="0.59996337778862885"/>
                </patternFill>
              </fill>
            </x14:dxf>
          </x14:cfRule>
          <xm:sqref>M39:N39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 Planning</vt:lpstr>
      <vt:lpstr>Heures annuelles agent</vt:lpstr>
      <vt:lpstr>Planning agent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ANIMATION</dc:creator>
  <cp:lastModifiedBy>ANIMATION</cp:lastModifiedBy>
  <cp:lastPrinted>2022-11-14T10:11:55Z</cp:lastPrinted>
  <dcterms:created xsi:type="dcterms:W3CDTF">2022-11-10T08:29:08Z</dcterms:created>
  <dcterms:modified xsi:type="dcterms:W3CDTF">2022-11-14T10:12:17Z</dcterms:modified>
</cp:coreProperties>
</file>