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D:\Services RH\outils\"/>
    </mc:Choice>
  </mc:AlternateContent>
  <xr:revisionPtr revIDLastSave="0" documentId="13_ncr:1_{DFCF33E6-20B3-4A81-A2E3-6DE3491DFCB8}" xr6:coauthVersionLast="47" xr6:coauthVersionMax="47" xr10:uidLastSave="{00000000-0000-0000-0000-000000000000}"/>
  <bookViews>
    <workbookView xWindow="-19320" yWindow="780" windowWidth="19440" windowHeight="14880" activeTab="2" xr2:uid="{69189D63-A5D1-467D-85D3-62C090D11DA1}"/>
  </bookViews>
  <sheets>
    <sheet name="2022" sheetId="5" r:id="rId1"/>
    <sheet name="Demandes absences" sheetId="7" r:id="rId2"/>
    <sheet name="Suivi des HS" sheetId="8" r:id="rId3"/>
    <sheet name="Amandine" sheetId="9" r:id="rId4"/>
    <sheet name="Angélique" sheetId="10" r:id="rId5"/>
    <sheet name="Ella" sheetId="11" r:id="rId6"/>
    <sheet name="Juliette" sheetId="12" r:id="rId7"/>
    <sheet name="Mélanie" sheetId="13" r:id="rId8"/>
    <sheet name="Manon" sheetId="14" r:id="rId9"/>
    <sheet name="Rose" sheetId="15" r:id="rId10"/>
    <sheet name="Salariés" sheetId="2" r:id="rId11"/>
    <sheet name="Fériés" sheetId="3" r:id="rId12"/>
  </sheets>
  <externalReferences>
    <externalReference r:id="rId13"/>
    <externalReference r:id="rId14"/>
    <externalReference r:id="rId15"/>
  </externalReferences>
  <definedNames>
    <definedName name="Année_civile">#REF!</definedName>
    <definedName name="AnnéeCalendrier" localSheetId="0">'2022'!$AG$4</definedName>
    <definedName name="CléCongé">[1]Janvier!$C$2</definedName>
    <definedName name="CléMaladie">[1]Janvier!$J$2</definedName>
    <definedName name="CléPersonnalisée1">[1]Janvier!$M$2</definedName>
    <definedName name="CléPersonnalisée2">[1]Janvier!$R$2</definedName>
    <definedName name="CléPersonnel">[1]Janvier!$F$2</definedName>
    <definedName name="feb">[1]Janvier!$AH$4</definedName>
    <definedName name="Jan" localSheetId="0">'2022'!$AG$4</definedName>
    <definedName name="lstCongés">[2]!JoursFériés[Jours fériés]</definedName>
    <definedName name="NomMois" localSheetId="0">'2022'!$B$4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159" i="5" l="1"/>
  <c r="AJ159" i="5"/>
  <c r="B1" i="15" a="1"/>
  <c r="B1" i="15" s="1"/>
  <c r="B1" i="14" a="1"/>
  <c r="B1" i="14" s="1"/>
  <c r="B1" i="13" a="1"/>
  <c r="B1" i="13" s="1"/>
  <c r="B1" i="12" a="1"/>
  <c r="B1" i="12" s="1"/>
  <c r="B1" i="11" a="1"/>
  <c r="B1" i="11" s="1"/>
  <c r="B1" i="10" a="1"/>
  <c r="B1" i="10" s="1"/>
  <c r="B1" i="9" a="1"/>
  <c r="B1" i="9" s="1"/>
  <c r="K20" i="15"/>
  <c r="J20" i="15"/>
  <c r="I20" i="15"/>
  <c r="H20" i="15"/>
  <c r="G20" i="15"/>
  <c r="F20" i="15"/>
  <c r="C20" i="15"/>
  <c r="B20" i="15"/>
  <c r="F2" i="15" s="1"/>
  <c r="C4" i="15"/>
  <c r="K20" i="14"/>
  <c r="J20" i="14"/>
  <c r="I20" i="14"/>
  <c r="H20" i="14"/>
  <c r="G20" i="14"/>
  <c r="F20" i="14"/>
  <c r="C20" i="14"/>
  <c r="B20" i="14"/>
  <c r="F2" i="14" s="1"/>
  <c r="C4" i="14"/>
  <c r="K20" i="13"/>
  <c r="J20" i="13"/>
  <c r="I20" i="13"/>
  <c r="H20" i="13"/>
  <c r="G20" i="13"/>
  <c r="F20" i="13"/>
  <c r="C20" i="13"/>
  <c r="B20" i="13"/>
  <c r="F2" i="13" s="1"/>
  <c r="C4" i="13"/>
  <c r="K20" i="12"/>
  <c r="J20" i="12"/>
  <c r="I20" i="12"/>
  <c r="H20" i="12"/>
  <c r="G20" i="12"/>
  <c r="F20" i="12"/>
  <c r="C20" i="12"/>
  <c r="B20" i="12"/>
  <c r="F2" i="12" s="1"/>
  <c r="C4" i="12"/>
  <c r="K20" i="11"/>
  <c r="J20" i="11"/>
  <c r="I20" i="11"/>
  <c r="H20" i="11"/>
  <c r="G20" i="11"/>
  <c r="F20" i="11"/>
  <c r="C20" i="11"/>
  <c r="B20" i="11"/>
  <c r="F2" i="11" s="1"/>
  <c r="C4" i="11"/>
  <c r="K20" i="10"/>
  <c r="J20" i="10"/>
  <c r="I20" i="10"/>
  <c r="H20" i="10"/>
  <c r="G20" i="10"/>
  <c r="F20" i="10"/>
  <c r="C20" i="10"/>
  <c r="B20" i="10"/>
  <c r="F2" i="10" s="1"/>
  <c r="C4" i="10"/>
  <c r="H20" i="9"/>
  <c r="I20" i="9"/>
  <c r="AH146" i="5"/>
  <c r="AH147" i="5"/>
  <c r="AH148" i="5"/>
  <c r="AH149" i="5"/>
  <c r="AH150" i="5"/>
  <c r="AH151" i="5"/>
  <c r="AH145" i="5"/>
  <c r="AI160" i="5"/>
  <c r="AI161" i="5"/>
  <c r="AI162" i="5"/>
  <c r="AI163" i="5"/>
  <c r="AI164" i="5"/>
  <c r="AI165" i="5"/>
  <c r="AI166" i="5"/>
  <c r="AH165" i="5"/>
  <c r="AH164" i="5"/>
  <c r="AH163" i="5"/>
  <c r="AH162" i="5"/>
  <c r="AH161" i="5"/>
  <c r="AH160" i="5"/>
  <c r="AH159" i="5"/>
  <c r="K2" i="7"/>
  <c r="AQ14" i="5"/>
  <c r="AQ13" i="5"/>
  <c r="AQ12" i="5"/>
  <c r="AQ11" i="5"/>
  <c r="AQ10" i="5"/>
  <c r="AQ9" i="5"/>
  <c r="AQ8" i="5"/>
  <c r="AQ7" i="5"/>
  <c r="AS28" i="5"/>
  <c r="AS27" i="5"/>
  <c r="AS26" i="5"/>
  <c r="AS25" i="5"/>
  <c r="AS24" i="5"/>
  <c r="AS23" i="5"/>
  <c r="AS22" i="5"/>
  <c r="AS21" i="5"/>
  <c r="AS42" i="5"/>
  <c r="AS41" i="5"/>
  <c r="AS40" i="5"/>
  <c r="AS39" i="5"/>
  <c r="AS38" i="5"/>
  <c r="AS37" i="5"/>
  <c r="AS36" i="5"/>
  <c r="AS35" i="5"/>
  <c r="AS55" i="5"/>
  <c r="AS54" i="5"/>
  <c r="AS53" i="5"/>
  <c r="AS52" i="5"/>
  <c r="AS51" i="5"/>
  <c r="AS50" i="5"/>
  <c r="AS49" i="5"/>
  <c r="AS48" i="5"/>
  <c r="AS68" i="5"/>
  <c r="AS67" i="5"/>
  <c r="AS66" i="5"/>
  <c r="AS65" i="5"/>
  <c r="AS64" i="5"/>
  <c r="AS63" i="5"/>
  <c r="AS62" i="5"/>
  <c r="AS61" i="5"/>
  <c r="AS82" i="5"/>
  <c r="AS81" i="5"/>
  <c r="AS80" i="5"/>
  <c r="AS79" i="5"/>
  <c r="AS78" i="5"/>
  <c r="AS77" i="5"/>
  <c r="AS76" i="5"/>
  <c r="AS75" i="5"/>
  <c r="AS96" i="5"/>
  <c r="AS95" i="5"/>
  <c r="AS94" i="5"/>
  <c r="AS93" i="5"/>
  <c r="AS92" i="5"/>
  <c r="AS91" i="5"/>
  <c r="AS90" i="5"/>
  <c r="AS89" i="5"/>
  <c r="AS110" i="5"/>
  <c r="AS109" i="5"/>
  <c r="AS108" i="5"/>
  <c r="AS107" i="5"/>
  <c r="AS106" i="5"/>
  <c r="AS105" i="5"/>
  <c r="AS104" i="5"/>
  <c r="AS103" i="5"/>
  <c r="AS124" i="5"/>
  <c r="AS123" i="5"/>
  <c r="AS122" i="5"/>
  <c r="AS121" i="5"/>
  <c r="AS120" i="5"/>
  <c r="AS119" i="5"/>
  <c r="AS118" i="5"/>
  <c r="AS117" i="5"/>
  <c r="AS136" i="5"/>
  <c r="AS135" i="5"/>
  <c r="AS134" i="5"/>
  <c r="AS133" i="5"/>
  <c r="AS132" i="5"/>
  <c r="AS131" i="5"/>
  <c r="AO160" i="5"/>
  <c r="AO161" i="5"/>
  <c r="AO162" i="5"/>
  <c r="AO163" i="5"/>
  <c r="AO164" i="5"/>
  <c r="AO165" i="5"/>
  <c r="AO166" i="5"/>
  <c r="AO159" i="5"/>
  <c r="AN160" i="5"/>
  <c r="AP160" i="5" s="1"/>
  <c r="AN161" i="5"/>
  <c r="AN162" i="5"/>
  <c r="AN163" i="5"/>
  <c r="AN164" i="5"/>
  <c r="AN165" i="5"/>
  <c r="AP165" i="5" s="1"/>
  <c r="AN166" i="5"/>
  <c r="AN159" i="5"/>
  <c r="AM160" i="5"/>
  <c r="AM161" i="5"/>
  <c r="AM162" i="5"/>
  <c r="AM163" i="5"/>
  <c r="AM164" i="5"/>
  <c r="AM165" i="5"/>
  <c r="AM166" i="5"/>
  <c r="AM159" i="5"/>
  <c r="AK160" i="5"/>
  <c r="AK161" i="5"/>
  <c r="AK162" i="5"/>
  <c r="AK163" i="5"/>
  <c r="AK164" i="5"/>
  <c r="AK165" i="5"/>
  <c r="AK166" i="5"/>
  <c r="AK159" i="5"/>
  <c r="AJ160" i="5"/>
  <c r="AL160" i="5" s="1"/>
  <c r="AJ161" i="5"/>
  <c r="AJ162" i="5"/>
  <c r="AL162" i="5" s="1"/>
  <c r="AJ163" i="5"/>
  <c r="AJ164" i="5"/>
  <c r="AL164" i="5" s="1"/>
  <c r="AJ165" i="5"/>
  <c r="AL165" i="5" s="1"/>
  <c r="AJ166" i="5"/>
  <c r="AL166" i="5" s="1"/>
  <c r="AP164" i="5"/>
  <c r="AI151" i="5"/>
  <c r="AI152" i="5"/>
  <c r="AJ151" i="5"/>
  <c r="AK151" i="5"/>
  <c r="AM151" i="5"/>
  <c r="AN151" i="5"/>
  <c r="AO151" i="5"/>
  <c r="AJ152" i="5"/>
  <c r="AK152" i="5"/>
  <c r="AM152" i="5"/>
  <c r="AN152" i="5"/>
  <c r="AO152" i="5"/>
  <c r="J20" i="9"/>
  <c r="G20" i="9"/>
  <c r="F20" i="9"/>
  <c r="C20" i="9"/>
  <c r="G51" i="8"/>
  <c r="H51" i="8"/>
  <c r="C51" i="8"/>
  <c r="A51" i="8"/>
  <c r="G50" i="8"/>
  <c r="H50" i="8"/>
  <c r="C50" i="8"/>
  <c r="A50" i="8"/>
  <c r="G49" i="8"/>
  <c r="H49" i="8"/>
  <c r="C49" i="8"/>
  <c r="A49" i="8"/>
  <c r="G48" i="8"/>
  <c r="H48" i="8"/>
  <c r="C48" i="8"/>
  <c r="A48" i="8"/>
  <c r="G47" i="8"/>
  <c r="H47" i="8"/>
  <c r="C47" i="8"/>
  <c r="A47" i="8"/>
  <c r="G46" i="8"/>
  <c r="H46" i="8"/>
  <c r="C46" i="8"/>
  <c r="A46" i="8"/>
  <c r="G45" i="8"/>
  <c r="H45" i="8"/>
  <c r="C45" i="8"/>
  <c r="A45" i="8"/>
  <c r="G44" i="8"/>
  <c r="H44" i="8"/>
  <c r="C44" i="8"/>
  <c r="A44" i="8"/>
  <c r="G43" i="8"/>
  <c r="H43" i="8"/>
  <c r="C43" i="8"/>
  <c r="A43" i="8"/>
  <c r="G42" i="8"/>
  <c r="H42" i="8"/>
  <c r="C42" i="8"/>
  <c r="A42" i="8"/>
  <c r="G41" i="8"/>
  <c r="H41" i="8"/>
  <c r="C41" i="8"/>
  <c r="A41" i="8"/>
  <c r="G40" i="8"/>
  <c r="H40" i="8"/>
  <c r="C40" i="8"/>
  <c r="A40" i="8"/>
  <c r="G39" i="8"/>
  <c r="H39" i="8"/>
  <c r="C39" i="8"/>
  <c r="A39" i="8"/>
  <c r="G38" i="8"/>
  <c r="H38" i="8"/>
  <c r="C38" i="8"/>
  <c r="A38" i="8"/>
  <c r="G37" i="8"/>
  <c r="H37" i="8"/>
  <c r="C37" i="8"/>
  <c r="A37" i="8"/>
  <c r="G36" i="8"/>
  <c r="H36" i="8"/>
  <c r="C36" i="8"/>
  <c r="A36" i="8"/>
  <c r="G35" i="8"/>
  <c r="H35" i="8"/>
  <c r="C35" i="8"/>
  <c r="A35" i="8"/>
  <c r="G34" i="8"/>
  <c r="H34" i="8"/>
  <c r="C34" i="8"/>
  <c r="A34" i="8"/>
  <c r="G33" i="8"/>
  <c r="H33" i="8"/>
  <c r="C33" i="8"/>
  <c r="A33" i="8"/>
  <c r="G32" i="8"/>
  <c r="H32" i="8"/>
  <c r="C32" i="8"/>
  <c r="A32" i="8"/>
  <c r="G31" i="8"/>
  <c r="H31" i="8"/>
  <c r="C31" i="8"/>
  <c r="A31" i="8"/>
  <c r="G30" i="8"/>
  <c r="H30" i="8"/>
  <c r="C30" i="8"/>
  <c r="A30" i="8"/>
  <c r="G29" i="8"/>
  <c r="H29" i="8"/>
  <c r="C29" i="8"/>
  <c r="A29" i="8"/>
  <c r="G28" i="8"/>
  <c r="H28" i="8"/>
  <c r="C28" i="8"/>
  <c r="A28" i="8"/>
  <c r="G27" i="8"/>
  <c r="H27" i="8"/>
  <c r="C27" i="8"/>
  <c r="A27" i="8"/>
  <c r="G26" i="8"/>
  <c r="H26" i="8"/>
  <c r="C26" i="8"/>
  <c r="A26" i="8"/>
  <c r="G25" i="8"/>
  <c r="H25" i="8"/>
  <c r="C25" i="8"/>
  <c r="A25" i="8"/>
  <c r="G24" i="8"/>
  <c r="H24" i="8"/>
  <c r="C24" i="8"/>
  <c r="A24" i="8"/>
  <c r="G23" i="8"/>
  <c r="H23" i="8"/>
  <c r="C23" i="8"/>
  <c r="A23" i="8"/>
  <c r="G22" i="8"/>
  <c r="H22" i="8"/>
  <c r="C22" i="8"/>
  <c r="A22" i="8"/>
  <c r="G21" i="8"/>
  <c r="H21" i="8"/>
  <c r="C21" i="8"/>
  <c r="A21" i="8"/>
  <c r="G20" i="8"/>
  <c r="H20" i="8"/>
  <c r="C20" i="8"/>
  <c r="A20" i="8"/>
  <c r="G19" i="8"/>
  <c r="C19" i="8"/>
  <c r="A19" i="8"/>
  <c r="G18" i="8"/>
  <c r="C18" i="8"/>
  <c r="A18" i="8"/>
  <c r="G17" i="8"/>
  <c r="C17" i="8"/>
  <c r="A17" i="8"/>
  <c r="G16" i="8"/>
  <c r="C16" i="8"/>
  <c r="A16" i="8"/>
  <c r="G15" i="8"/>
  <c r="C15" i="8"/>
  <c r="A15" i="8"/>
  <c r="G14" i="8"/>
  <c r="G13" i="8"/>
  <c r="G12" i="8"/>
  <c r="G11" i="8"/>
  <c r="G10" i="8"/>
  <c r="G9" i="8"/>
  <c r="G8" i="8"/>
  <c r="G7" i="8"/>
  <c r="G6" i="8"/>
  <c r="G5" i="8"/>
  <c r="G4" i="8"/>
  <c r="G3" i="8"/>
  <c r="G2" i="8"/>
  <c r="K51" i="7"/>
  <c r="J51" i="7"/>
  <c r="F51" i="7"/>
  <c r="D51" i="7"/>
  <c r="K50" i="7"/>
  <c r="J50" i="7"/>
  <c r="F50" i="7"/>
  <c r="D50" i="7"/>
  <c r="K49" i="7"/>
  <c r="J49" i="7"/>
  <c r="F49" i="7"/>
  <c r="D49" i="7"/>
  <c r="K48" i="7"/>
  <c r="J48" i="7"/>
  <c r="F48" i="7"/>
  <c r="D48" i="7"/>
  <c r="K47" i="7"/>
  <c r="J47" i="7"/>
  <c r="F47" i="7"/>
  <c r="D47" i="7"/>
  <c r="K46" i="7"/>
  <c r="J46" i="7"/>
  <c r="F46" i="7"/>
  <c r="D46" i="7"/>
  <c r="K45" i="7"/>
  <c r="J45" i="7"/>
  <c r="F45" i="7"/>
  <c r="D45" i="7"/>
  <c r="K44" i="7"/>
  <c r="J44" i="7"/>
  <c r="F44" i="7"/>
  <c r="D44" i="7"/>
  <c r="K43" i="7"/>
  <c r="J43" i="7"/>
  <c r="F43" i="7"/>
  <c r="D43" i="7"/>
  <c r="K42" i="7"/>
  <c r="J42" i="7"/>
  <c r="F42" i="7"/>
  <c r="D42" i="7"/>
  <c r="K41" i="7"/>
  <c r="J41" i="7"/>
  <c r="F41" i="7"/>
  <c r="D41" i="7"/>
  <c r="K40" i="7"/>
  <c r="J40" i="7"/>
  <c r="F40" i="7"/>
  <c r="D40" i="7"/>
  <c r="K39" i="7"/>
  <c r="J39" i="7"/>
  <c r="F39" i="7"/>
  <c r="D39" i="7"/>
  <c r="K38" i="7"/>
  <c r="J38" i="7"/>
  <c r="F38" i="7"/>
  <c r="D38" i="7"/>
  <c r="K37" i="7"/>
  <c r="J37" i="7"/>
  <c r="F37" i="7"/>
  <c r="D37" i="7"/>
  <c r="K36" i="7"/>
  <c r="J36" i="7"/>
  <c r="F36" i="7"/>
  <c r="D36" i="7"/>
  <c r="K35" i="7"/>
  <c r="J35" i="7"/>
  <c r="F35" i="7"/>
  <c r="D35" i="7"/>
  <c r="K34" i="7"/>
  <c r="J34" i="7"/>
  <c r="F34" i="7"/>
  <c r="D34" i="7"/>
  <c r="K33" i="7"/>
  <c r="J33" i="7"/>
  <c r="F33" i="7"/>
  <c r="D33" i="7"/>
  <c r="K32" i="7"/>
  <c r="J32" i="7"/>
  <c r="F32" i="7"/>
  <c r="D32" i="7"/>
  <c r="K31" i="7"/>
  <c r="J31" i="7"/>
  <c r="F31" i="7"/>
  <c r="D31" i="7"/>
  <c r="K30" i="7"/>
  <c r="J30" i="7"/>
  <c r="F30" i="7"/>
  <c r="D30" i="7"/>
  <c r="K29" i="7"/>
  <c r="J29" i="7"/>
  <c r="F29" i="7"/>
  <c r="D29" i="7"/>
  <c r="K28" i="7"/>
  <c r="J28" i="7"/>
  <c r="F28" i="7"/>
  <c r="D28" i="7"/>
  <c r="K27" i="7"/>
  <c r="J27" i="7"/>
  <c r="F27" i="7"/>
  <c r="D27" i="7"/>
  <c r="K26" i="7"/>
  <c r="J26" i="7"/>
  <c r="F26" i="7"/>
  <c r="D26" i="7"/>
  <c r="K25" i="7"/>
  <c r="J25" i="7"/>
  <c r="F25" i="7"/>
  <c r="D25" i="7"/>
  <c r="K24" i="7"/>
  <c r="J24" i="7"/>
  <c r="F24" i="7"/>
  <c r="D24" i="7"/>
  <c r="K23" i="7"/>
  <c r="J23" i="7"/>
  <c r="F23" i="7"/>
  <c r="D23" i="7"/>
  <c r="K22" i="7"/>
  <c r="J22" i="7"/>
  <c r="F22" i="7"/>
  <c r="D22" i="7"/>
  <c r="K21" i="7"/>
  <c r="J21" i="7"/>
  <c r="F21" i="7"/>
  <c r="D21" i="7"/>
  <c r="K20" i="7"/>
  <c r="J20" i="7"/>
  <c r="F20" i="7"/>
  <c r="D20" i="7"/>
  <c r="K19" i="7"/>
  <c r="F19" i="7"/>
  <c r="D19" i="7"/>
  <c r="K18" i="7"/>
  <c r="F18" i="7"/>
  <c r="D18" i="7"/>
  <c r="K17" i="7"/>
  <c r="F17" i="7"/>
  <c r="D17" i="7"/>
  <c r="K16" i="7"/>
  <c r="F16" i="7"/>
  <c r="D16" i="7"/>
  <c r="K15" i="7"/>
  <c r="F15" i="7"/>
  <c r="D15" i="7"/>
  <c r="K14" i="7"/>
  <c r="K13" i="7"/>
  <c r="K12" i="7"/>
  <c r="K11" i="7"/>
  <c r="K10" i="7"/>
  <c r="K9" i="7"/>
  <c r="K8" i="7"/>
  <c r="K7" i="7"/>
  <c r="K6" i="7"/>
  <c r="K5" i="7"/>
  <c r="K4" i="7"/>
  <c r="K3" i="7"/>
  <c r="B157" i="5"/>
  <c r="C157" i="5" s="1"/>
  <c r="D157" i="5" s="1"/>
  <c r="E157" i="5" s="1"/>
  <c r="F157" i="5" s="1"/>
  <c r="G157" i="5" s="1"/>
  <c r="H157" i="5" s="1"/>
  <c r="I157" i="5" s="1"/>
  <c r="J157" i="5" s="1"/>
  <c r="K157" i="5" s="1"/>
  <c r="L157" i="5" s="1"/>
  <c r="M157" i="5" s="1"/>
  <c r="N157" i="5" s="1"/>
  <c r="O157" i="5" s="1"/>
  <c r="P157" i="5" s="1"/>
  <c r="Q157" i="5" s="1"/>
  <c r="R157" i="5" s="1"/>
  <c r="S157" i="5" s="1"/>
  <c r="T157" i="5" s="1"/>
  <c r="U157" i="5" s="1"/>
  <c r="V157" i="5" s="1"/>
  <c r="W157" i="5" s="1"/>
  <c r="X157" i="5" s="1"/>
  <c r="Y157" i="5" s="1"/>
  <c r="Z157" i="5" s="1"/>
  <c r="AA157" i="5" s="1"/>
  <c r="AB157" i="5" s="1"/>
  <c r="AC157" i="5" s="1"/>
  <c r="AD157" i="5" s="1"/>
  <c r="AE157" i="5" s="1"/>
  <c r="AF157" i="5" s="1"/>
  <c r="AO150" i="5"/>
  <c r="AN150" i="5"/>
  <c r="AM150" i="5"/>
  <c r="AK150" i="5"/>
  <c r="AJ150" i="5"/>
  <c r="AI150" i="5"/>
  <c r="AO149" i="5"/>
  <c r="AN149" i="5"/>
  <c r="AM149" i="5"/>
  <c r="AK149" i="5"/>
  <c r="AJ149" i="5"/>
  <c r="AI149" i="5"/>
  <c r="AO148" i="5"/>
  <c r="AN148" i="5"/>
  <c r="AM148" i="5"/>
  <c r="AK148" i="5"/>
  <c r="AJ148" i="5"/>
  <c r="AI148" i="5"/>
  <c r="AO147" i="5"/>
  <c r="AN147" i="5"/>
  <c r="AM147" i="5"/>
  <c r="AK147" i="5"/>
  <c r="AJ147" i="5"/>
  <c r="AI147" i="5"/>
  <c r="AO146" i="5"/>
  <c r="AN146" i="5"/>
  <c r="AM146" i="5"/>
  <c r="AK146" i="5"/>
  <c r="AJ146" i="5"/>
  <c r="AI146" i="5"/>
  <c r="AO145" i="5"/>
  <c r="AN145" i="5"/>
  <c r="AM145" i="5"/>
  <c r="AK145" i="5"/>
  <c r="AJ145" i="5"/>
  <c r="AI145" i="5"/>
  <c r="B143" i="5"/>
  <c r="C143" i="5" s="1"/>
  <c r="D143" i="5" s="1"/>
  <c r="E143" i="5" s="1"/>
  <c r="F143" i="5" s="1"/>
  <c r="G143" i="5" s="1"/>
  <c r="H143" i="5" s="1"/>
  <c r="I143" i="5" s="1"/>
  <c r="J143" i="5" s="1"/>
  <c r="K143" i="5" s="1"/>
  <c r="L143" i="5" s="1"/>
  <c r="M143" i="5" s="1"/>
  <c r="N143" i="5" s="1"/>
  <c r="O143" i="5" s="1"/>
  <c r="P143" i="5" s="1"/>
  <c r="Q143" i="5" s="1"/>
  <c r="R143" i="5" s="1"/>
  <c r="S143" i="5" s="1"/>
  <c r="T143" i="5" s="1"/>
  <c r="U143" i="5" s="1"/>
  <c r="V143" i="5" s="1"/>
  <c r="W143" i="5" s="1"/>
  <c r="X143" i="5" s="1"/>
  <c r="Y143" i="5" s="1"/>
  <c r="Z143" i="5" s="1"/>
  <c r="AA143" i="5" s="1"/>
  <c r="AB143" i="5" s="1"/>
  <c r="AC143" i="5" s="1"/>
  <c r="AD143" i="5" s="1"/>
  <c r="AE143" i="5" s="1"/>
  <c r="B129" i="5"/>
  <c r="C129" i="5" s="1"/>
  <c r="D129" i="5" s="1"/>
  <c r="E129" i="5" s="1"/>
  <c r="F129" i="5" s="1"/>
  <c r="G129" i="5" s="1"/>
  <c r="H129" i="5" s="1"/>
  <c r="I129" i="5" s="1"/>
  <c r="J129" i="5" s="1"/>
  <c r="K129" i="5" s="1"/>
  <c r="L129" i="5" s="1"/>
  <c r="M129" i="5" s="1"/>
  <c r="N129" i="5" s="1"/>
  <c r="O129" i="5" s="1"/>
  <c r="P129" i="5" s="1"/>
  <c r="Q129" i="5" s="1"/>
  <c r="R129" i="5" s="1"/>
  <c r="S129" i="5" s="1"/>
  <c r="T129" i="5" s="1"/>
  <c r="U129" i="5" s="1"/>
  <c r="V129" i="5" s="1"/>
  <c r="W129" i="5" s="1"/>
  <c r="X129" i="5" s="1"/>
  <c r="Y129" i="5" s="1"/>
  <c r="Z129" i="5" s="1"/>
  <c r="AA129" i="5" s="1"/>
  <c r="AB129" i="5" s="1"/>
  <c r="AC129" i="5" s="1"/>
  <c r="AD129" i="5" s="1"/>
  <c r="AE129" i="5" s="1"/>
  <c r="AF129" i="5" s="1"/>
  <c r="B115" i="5"/>
  <c r="C115" i="5" s="1"/>
  <c r="D115" i="5" s="1"/>
  <c r="E115" i="5" s="1"/>
  <c r="F115" i="5" s="1"/>
  <c r="G115" i="5" s="1"/>
  <c r="H115" i="5" s="1"/>
  <c r="I115" i="5" s="1"/>
  <c r="J115" i="5" s="1"/>
  <c r="K115" i="5" s="1"/>
  <c r="L115" i="5" s="1"/>
  <c r="M115" i="5" s="1"/>
  <c r="N115" i="5" s="1"/>
  <c r="O115" i="5" s="1"/>
  <c r="P115" i="5" s="1"/>
  <c r="Q115" i="5" s="1"/>
  <c r="R115" i="5" s="1"/>
  <c r="S115" i="5" s="1"/>
  <c r="T115" i="5" s="1"/>
  <c r="U115" i="5" s="1"/>
  <c r="V115" i="5" s="1"/>
  <c r="W115" i="5" s="1"/>
  <c r="X115" i="5" s="1"/>
  <c r="Y115" i="5" s="1"/>
  <c r="Z115" i="5" s="1"/>
  <c r="AA115" i="5" s="1"/>
  <c r="AB115" i="5" s="1"/>
  <c r="AC115" i="5" s="1"/>
  <c r="AD115" i="5" s="1"/>
  <c r="AE115" i="5" s="1"/>
  <c r="B101" i="5"/>
  <c r="C101" i="5" s="1"/>
  <c r="D101" i="5" s="1"/>
  <c r="E101" i="5" s="1"/>
  <c r="F101" i="5" s="1"/>
  <c r="G101" i="5" s="1"/>
  <c r="H101" i="5" s="1"/>
  <c r="I101" i="5" s="1"/>
  <c r="J101" i="5" s="1"/>
  <c r="K101" i="5" s="1"/>
  <c r="L101" i="5" s="1"/>
  <c r="M101" i="5" s="1"/>
  <c r="N101" i="5" s="1"/>
  <c r="O101" i="5" s="1"/>
  <c r="P101" i="5" s="1"/>
  <c r="Q101" i="5" s="1"/>
  <c r="R101" i="5" s="1"/>
  <c r="S101" i="5" s="1"/>
  <c r="T101" i="5" s="1"/>
  <c r="U101" i="5" s="1"/>
  <c r="V101" i="5" s="1"/>
  <c r="W101" i="5" s="1"/>
  <c r="X101" i="5" s="1"/>
  <c r="Y101" i="5" s="1"/>
  <c r="Z101" i="5" s="1"/>
  <c r="AA101" i="5" s="1"/>
  <c r="AB101" i="5" s="1"/>
  <c r="AC101" i="5" s="1"/>
  <c r="AD101" i="5" s="1"/>
  <c r="AE101" i="5" s="1"/>
  <c r="AF101" i="5" s="1"/>
  <c r="B87" i="5"/>
  <c r="C87" i="5" s="1"/>
  <c r="D87" i="5" s="1"/>
  <c r="E87" i="5" s="1"/>
  <c r="F87" i="5" s="1"/>
  <c r="G87" i="5" s="1"/>
  <c r="H87" i="5" s="1"/>
  <c r="I87" i="5" s="1"/>
  <c r="J87" i="5" s="1"/>
  <c r="K87" i="5" s="1"/>
  <c r="L87" i="5" s="1"/>
  <c r="M87" i="5" s="1"/>
  <c r="N87" i="5" s="1"/>
  <c r="O87" i="5" s="1"/>
  <c r="P87" i="5" s="1"/>
  <c r="Q87" i="5" s="1"/>
  <c r="R87" i="5" s="1"/>
  <c r="S87" i="5" s="1"/>
  <c r="T87" i="5" s="1"/>
  <c r="U87" i="5" s="1"/>
  <c r="V87" i="5" s="1"/>
  <c r="W87" i="5" s="1"/>
  <c r="X87" i="5" s="1"/>
  <c r="Y87" i="5" s="1"/>
  <c r="Z87" i="5" s="1"/>
  <c r="AA87" i="5" s="1"/>
  <c r="AB87" i="5" s="1"/>
  <c r="AC87" i="5" s="1"/>
  <c r="AD87" i="5" s="1"/>
  <c r="AE87" i="5" s="1"/>
  <c r="AF87" i="5" s="1"/>
  <c r="B73" i="5"/>
  <c r="C73" i="5" s="1"/>
  <c r="D73" i="5" s="1"/>
  <c r="E73" i="5" s="1"/>
  <c r="F73" i="5" s="1"/>
  <c r="G73" i="5" s="1"/>
  <c r="H73" i="5" s="1"/>
  <c r="I73" i="5" s="1"/>
  <c r="J73" i="5" s="1"/>
  <c r="K73" i="5" s="1"/>
  <c r="L73" i="5" s="1"/>
  <c r="M73" i="5" s="1"/>
  <c r="N73" i="5" s="1"/>
  <c r="O73" i="5" s="1"/>
  <c r="P73" i="5" s="1"/>
  <c r="Q73" i="5" s="1"/>
  <c r="R73" i="5" s="1"/>
  <c r="S73" i="5" s="1"/>
  <c r="T73" i="5" s="1"/>
  <c r="U73" i="5" s="1"/>
  <c r="V73" i="5" s="1"/>
  <c r="W73" i="5" s="1"/>
  <c r="X73" i="5" s="1"/>
  <c r="Y73" i="5" s="1"/>
  <c r="Z73" i="5" s="1"/>
  <c r="AA73" i="5" s="1"/>
  <c r="AB73" i="5" s="1"/>
  <c r="AC73" i="5" s="1"/>
  <c r="AD73" i="5" s="1"/>
  <c r="AE73" i="5" s="1"/>
  <c r="B59" i="5"/>
  <c r="C59" i="5" s="1"/>
  <c r="D59" i="5" s="1"/>
  <c r="E59" i="5" s="1"/>
  <c r="F59" i="5" s="1"/>
  <c r="G59" i="5" s="1"/>
  <c r="H59" i="5" s="1"/>
  <c r="I59" i="5" s="1"/>
  <c r="J59" i="5" s="1"/>
  <c r="K59" i="5" s="1"/>
  <c r="L59" i="5" s="1"/>
  <c r="M59" i="5" s="1"/>
  <c r="N59" i="5" s="1"/>
  <c r="O59" i="5" s="1"/>
  <c r="P59" i="5" s="1"/>
  <c r="Q59" i="5" s="1"/>
  <c r="R59" i="5" s="1"/>
  <c r="S59" i="5" s="1"/>
  <c r="T59" i="5" s="1"/>
  <c r="U59" i="5" s="1"/>
  <c r="V59" i="5" s="1"/>
  <c r="W59" i="5" s="1"/>
  <c r="X59" i="5" s="1"/>
  <c r="Y59" i="5" s="1"/>
  <c r="Z59" i="5" s="1"/>
  <c r="AA59" i="5" s="1"/>
  <c r="AB59" i="5" s="1"/>
  <c r="AC59" i="5" s="1"/>
  <c r="AD59" i="5" s="1"/>
  <c r="AE59" i="5" s="1"/>
  <c r="AF59" i="5" s="1"/>
  <c r="B46" i="5"/>
  <c r="C46" i="5" s="1"/>
  <c r="D46" i="5" s="1"/>
  <c r="E46" i="5" s="1"/>
  <c r="F46" i="5" s="1"/>
  <c r="G46" i="5" s="1"/>
  <c r="H46" i="5" s="1"/>
  <c r="I46" i="5" s="1"/>
  <c r="J46" i="5" s="1"/>
  <c r="K46" i="5" s="1"/>
  <c r="L46" i="5" s="1"/>
  <c r="M46" i="5" s="1"/>
  <c r="N46" i="5" s="1"/>
  <c r="O46" i="5" s="1"/>
  <c r="P46" i="5" s="1"/>
  <c r="Q46" i="5" s="1"/>
  <c r="R46" i="5" s="1"/>
  <c r="S46" i="5" s="1"/>
  <c r="T46" i="5" s="1"/>
  <c r="U46" i="5" s="1"/>
  <c r="V46" i="5" s="1"/>
  <c r="W46" i="5" s="1"/>
  <c r="X46" i="5" s="1"/>
  <c r="Y46" i="5" s="1"/>
  <c r="Z46" i="5" s="1"/>
  <c r="AA46" i="5" s="1"/>
  <c r="AB46" i="5" s="1"/>
  <c r="AC46" i="5" s="1"/>
  <c r="AD46" i="5" s="1"/>
  <c r="AE46" i="5" s="1"/>
  <c r="B33" i="5"/>
  <c r="C33" i="5" s="1"/>
  <c r="D33" i="5" s="1"/>
  <c r="E33" i="5" s="1"/>
  <c r="F33" i="5" s="1"/>
  <c r="G33" i="5" s="1"/>
  <c r="H33" i="5" s="1"/>
  <c r="I33" i="5" s="1"/>
  <c r="J33" i="5" s="1"/>
  <c r="K33" i="5" s="1"/>
  <c r="L33" i="5" s="1"/>
  <c r="M33" i="5" s="1"/>
  <c r="N33" i="5" s="1"/>
  <c r="O33" i="5" s="1"/>
  <c r="P33" i="5" s="1"/>
  <c r="Q33" i="5" s="1"/>
  <c r="R33" i="5" s="1"/>
  <c r="S33" i="5" s="1"/>
  <c r="T33" i="5" s="1"/>
  <c r="U33" i="5" s="1"/>
  <c r="V33" i="5" s="1"/>
  <c r="W33" i="5" s="1"/>
  <c r="X33" i="5" s="1"/>
  <c r="Y33" i="5" s="1"/>
  <c r="Z33" i="5" s="1"/>
  <c r="AA33" i="5" s="1"/>
  <c r="AB33" i="5" s="1"/>
  <c r="AC33" i="5" s="1"/>
  <c r="AD33" i="5" s="1"/>
  <c r="AE33" i="5" s="1"/>
  <c r="AF33" i="5" s="1"/>
  <c r="B19" i="5"/>
  <c r="C19" i="5" s="1"/>
  <c r="D19" i="5" s="1"/>
  <c r="E19" i="5" s="1"/>
  <c r="F19" i="5" s="1"/>
  <c r="G19" i="5" s="1"/>
  <c r="H19" i="5" s="1"/>
  <c r="I19" i="5" s="1"/>
  <c r="J19" i="5" s="1"/>
  <c r="K19" i="5" s="1"/>
  <c r="L19" i="5" s="1"/>
  <c r="M19" i="5" s="1"/>
  <c r="N19" i="5" s="1"/>
  <c r="O19" i="5" s="1"/>
  <c r="P19" i="5" s="1"/>
  <c r="Q19" i="5" s="1"/>
  <c r="R19" i="5" s="1"/>
  <c r="S19" i="5" s="1"/>
  <c r="T19" i="5" s="1"/>
  <c r="U19" i="5" s="1"/>
  <c r="V19" i="5" s="1"/>
  <c r="W19" i="5" s="1"/>
  <c r="X19" i="5" s="1"/>
  <c r="Y19" i="5" s="1"/>
  <c r="Z19" i="5" s="1"/>
  <c r="AA19" i="5" s="1"/>
  <c r="AB19" i="5" s="1"/>
  <c r="AC19" i="5" s="1"/>
  <c r="A15" i="5"/>
  <c r="B5" i="5"/>
  <c r="C5" i="5" s="1"/>
  <c r="D5" i="5" s="1"/>
  <c r="E5" i="5" s="1"/>
  <c r="F5" i="5" s="1"/>
  <c r="G5" i="5" s="1"/>
  <c r="H5" i="5" s="1"/>
  <c r="I5" i="5" s="1"/>
  <c r="J5" i="5" s="1"/>
  <c r="K5" i="5" s="1"/>
  <c r="L5" i="5" s="1"/>
  <c r="M5" i="5" s="1"/>
  <c r="N5" i="5" s="1"/>
  <c r="O5" i="5" s="1"/>
  <c r="P5" i="5" s="1"/>
  <c r="Q5" i="5" s="1"/>
  <c r="R5" i="5" s="1"/>
  <c r="S5" i="5" s="1"/>
  <c r="T5" i="5" s="1"/>
  <c r="U5" i="5" s="1"/>
  <c r="V5" i="5" s="1"/>
  <c r="W5" i="5" s="1"/>
  <c r="X5" i="5" s="1"/>
  <c r="Y5" i="5" s="1"/>
  <c r="Z5" i="5" s="1"/>
  <c r="AA5" i="5" s="1"/>
  <c r="AB5" i="5" s="1"/>
  <c r="AC5" i="5" s="1"/>
  <c r="AD5" i="5" s="1"/>
  <c r="AE5" i="5" s="1"/>
  <c r="AF5" i="5" s="1"/>
  <c r="AL159" i="5" l="1"/>
  <c r="G2" i="15"/>
  <c r="G4" i="15" s="1"/>
  <c r="F4" i="15"/>
  <c r="G2" i="14"/>
  <c r="G4" i="14" s="1"/>
  <c r="F4" i="14"/>
  <c r="F4" i="13"/>
  <c r="G2" i="13"/>
  <c r="G4" i="13" s="1"/>
  <c r="G2" i="12"/>
  <c r="G4" i="12" s="1"/>
  <c r="F4" i="12"/>
  <c r="F4" i="11"/>
  <c r="G2" i="11"/>
  <c r="G4" i="11" s="1"/>
  <c r="F4" i="10"/>
  <c r="G2" i="10"/>
  <c r="G4" i="10" s="1"/>
  <c r="AL161" i="5"/>
  <c r="AP161" i="5"/>
  <c r="AP163" i="5"/>
  <c r="AP159" i="5"/>
  <c r="AL152" i="5"/>
  <c r="AP166" i="5"/>
  <c r="AP162" i="5"/>
  <c r="AS138" i="5"/>
  <c r="AS137" i="5"/>
  <c r="AL163" i="5"/>
  <c r="AP152" i="5"/>
  <c r="AP151" i="5"/>
  <c r="AL151" i="5"/>
  <c r="C4" i="9"/>
  <c r="K20" i="9"/>
  <c r="B20" i="9"/>
  <c r="AL145" i="5"/>
  <c r="AL149" i="5"/>
  <c r="AP147" i="5"/>
  <c r="AL147" i="5"/>
  <c r="AP148" i="5"/>
  <c r="AL146" i="5"/>
  <c r="AL148" i="5"/>
  <c r="AL150" i="5"/>
  <c r="AP146" i="5"/>
  <c r="AP150" i="5"/>
  <c r="AP145" i="5"/>
  <c r="AP149" i="5"/>
  <c r="F4" i="9" l="1"/>
  <c r="G4" i="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<sst xmlns="http://schemas.openxmlformats.org/spreadsheetml/2006/main" count="1211" uniqueCount="134">
  <si>
    <t>Janvier</t>
  </si>
  <si>
    <t>Février</t>
  </si>
  <si>
    <t>Mars</t>
  </si>
  <si>
    <t>Avril</t>
  </si>
  <si>
    <t>Mai</t>
  </si>
  <si>
    <t>Juin</t>
  </si>
  <si>
    <t>Juillet</t>
  </si>
  <si>
    <t>Août</t>
  </si>
  <si>
    <t>Septembre</t>
  </si>
  <si>
    <t>Octobre</t>
  </si>
  <si>
    <t>Novembre</t>
  </si>
  <si>
    <t>Décembre</t>
  </si>
  <si>
    <t>Angélique</t>
  </si>
  <si>
    <t>Mélanie</t>
  </si>
  <si>
    <t>Rose</t>
  </si>
  <si>
    <t>Juliette</t>
  </si>
  <si>
    <t>Cindy</t>
  </si>
  <si>
    <t>CDD</t>
  </si>
  <si>
    <t>App</t>
  </si>
  <si>
    <t>CDI</t>
  </si>
  <si>
    <t>Liste des salariés</t>
  </si>
  <si>
    <t>Prénoms</t>
  </si>
  <si>
    <t>Type de contrat</t>
  </si>
  <si>
    <t>35h/4j</t>
  </si>
  <si>
    <t>70h/2sem</t>
  </si>
  <si>
    <t>Off</t>
  </si>
  <si>
    <t>Amandine</t>
  </si>
  <si>
    <t>35h/5j</t>
  </si>
  <si>
    <t>Dates</t>
  </si>
  <si>
    <t>Motif d’absence</t>
  </si>
  <si>
    <t>C</t>
  </si>
  <si>
    <t>CP</t>
  </si>
  <si>
    <t>C0,5</t>
  </si>
  <si>
    <t>1/2 CP</t>
  </si>
  <si>
    <t>R</t>
  </si>
  <si>
    <t>R0,5</t>
  </si>
  <si>
    <t>1/2 RTT</t>
  </si>
  <si>
    <t>M</t>
  </si>
  <si>
    <t>Maladie</t>
  </si>
  <si>
    <t>Dates d’absence</t>
  </si>
  <si>
    <t xml:space="preserve">Récap </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</si>
  <si>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</si>
  <si>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</si>
  <si>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</si>
  <si>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</si>
  <si>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</si>
  <si>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</si>
  <si>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</si>
  <si>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</si>
  <si>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</si>
  <si>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</si>
  <si>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</si>
  <si>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</si>
  <si>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</si>
  <si>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</si>
  <si>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</si>
  <si>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</si>
  <si>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</si>
  <si>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</si>
  <si>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</si>
  <si>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</si>
  <si>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</si>
  <si>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</si>
  <si>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</si>
  <si>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</si>
  <si>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</si>
  <si>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</si>
  <si>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</si>
  <si>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</si>
  <si>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</si>
  <si>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</si>
  <si>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</si>
  <si>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</si>
  <si>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t>
  </si>
  <si>
    <t>c</t>
  </si>
  <si>
    <t>Aout</t>
  </si>
  <si>
    <t>Calendrier des absences</t>
  </si>
  <si>
    <t>Manon</t>
  </si>
  <si>
    <t>Marie</t>
  </si>
  <si>
    <t>N°</t>
  </si>
  <si>
    <t>Date demande</t>
  </si>
  <si>
    <t>Type</t>
  </si>
  <si>
    <t>Code calendrier</t>
  </si>
  <si>
    <t>Nom</t>
  </si>
  <si>
    <t>Mail</t>
  </si>
  <si>
    <t>Du</t>
  </si>
  <si>
    <t>Au</t>
  </si>
  <si>
    <t>Remarque</t>
  </si>
  <si>
    <t>Valideur</t>
  </si>
  <si>
    <t>Nb de jours</t>
  </si>
  <si>
    <t>Etat</t>
  </si>
  <si>
    <t>Date Validation</t>
  </si>
  <si>
    <t xml:space="preserve">Validé par </t>
  </si>
  <si>
    <t>en attente</t>
  </si>
  <si>
    <t xml:space="preserve"> </t>
  </si>
  <si>
    <t>P/R</t>
  </si>
  <si>
    <t>Récup</t>
  </si>
  <si>
    <t>Formation</t>
  </si>
  <si>
    <t>Enfant malade</t>
  </si>
  <si>
    <t>Evénements familiaux</t>
  </si>
  <si>
    <t>En attente</t>
  </si>
  <si>
    <t>Refusée</t>
  </si>
  <si>
    <t>Acceptée</t>
  </si>
  <si>
    <t>F</t>
  </si>
  <si>
    <t>O</t>
  </si>
  <si>
    <t>EM</t>
  </si>
  <si>
    <t>EF</t>
  </si>
  <si>
    <t>CNP</t>
  </si>
  <si>
    <t>Nom- Prénom</t>
  </si>
  <si>
    <t>Pris</t>
  </si>
  <si>
    <t>Solde</t>
  </si>
  <si>
    <t>NB de jours de congés Payés</t>
  </si>
  <si>
    <t>Mois</t>
  </si>
  <si>
    <t>Nbre de
jours</t>
  </si>
  <si>
    <t>Congé sans solde</t>
  </si>
  <si>
    <t>Congé payé</t>
  </si>
  <si>
    <t>Récupération</t>
  </si>
  <si>
    <t>Congé Sans Solde</t>
  </si>
  <si>
    <t>Evenement familiaux</t>
  </si>
  <si>
    <t>Ella</t>
  </si>
  <si>
    <t>Nbre d'heures</t>
  </si>
  <si>
    <t>Nb d'heures</t>
  </si>
  <si>
    <t>Commentaires</t>
  </si>
  <si>
    <t>Lundi</t>
  </si>
  <si>
    <t>Mardi</t>
  </si>
  <si>
    <t>Mercredi</t>
  </si>
  <si>
    <t>Jeudi</t>
  </si>
  <si>
    <t>Vendredi</t>
  </si>
  <si>
    <t>Valideurs</t>
  </si>
  <si>
    <t>Sophie</t>
  </si>
  <si>
    <t>Heures supplémentaires payées</t>
  </si>
  <si>
    <t>Heures supplémentaires récupérées</t>
  </si>
  <si>
    <t>HSP</t>
  </si>
  <si>
    <t>HSR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</si>
</sst>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d"/>
    <numFmt numFmtId="165" formatCode="ddd"/>
    <numFmt numFmtId="166" formatCode="dd/mm/yy;@"/>
    <numFmt numFmtId="167" formatCode="_(* #,##0.00_);_(* \(#,##0.00\);_(* &quot;-&quot;??_);_(@_)"/>
    <numFmt numFmtId="168" formatCode="#,##0_ ;\-#,##0\ "/>
  </numFmts>
  <fonts count="23" x14ac:knownFonts="1">
    <font>
      <sz val="11"/>
      <color theme="1"/>
      <name val="Calibri"/>
      <family val="2"/>
      <scheme val="minor"/>
    </font>
    <font>
      <sz val="11"/>
      <color theme="1"/>
      <name val="Calibri"/>
      <family val="2"/>
      <scheme val="minor"/>
    </font>
    <font>
      <sz val="11"/>
      <color theme="0"/>
      <name val="Calibri"/>
      <family val="2"/>
      <scheme val="minor"/>
    </font>
    <font>
      <sz val="11"/>
      <color theme="3"/>
      <name val="Calibri Light"/>
      <family val="1"/>
      <scheme val="major"/>
    </font>
    <font>
      <sz val="8"/>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u/>
      <sz val="11"/>
      <color theme="10"/>
      <name val="Calibri"/>
      <family val="2"/>
      <scheme val="minor"/>
    </font>
    <font>
      <b/>
      <sz val="26"/>
      <color theme="3"/>
      <name val="Century Gothic"/>
      <family val="2"/>
    </font>
    <font>
      <sz val="11"/>
      <color theme="1"/>
      <name val="Century Gothic"/>
      <family val="2"/>
    </font>
    <font>
      <b/>
      <sz val="10"/>
      <color theme="3"/>
      <name val="Century Gothic"/>
      <family val="2"/>
    </font>
    <font>
      <sz val="10"/>
      <name val="Century Gothic"/>
      <family val="2"/>
    </font>
    <font>
      <sz val="10"/>
      <color theme="1"/>
      <name val="Century Gothic"/>
      <family val="2"/>
    </font>
    <font>
      <u/>
      <sz val="10"/>
      <color theme="0"/>
      <name val="Century Gothic"/>
      <family val="2"/>
    </font>
    <font>
      <b/>
      <sz val="24"/>
      <color theme="0"/>
      <name val="Century Gothic"/>
      <family val="2"/>
    </font>
    <font>
      <b/>
      <sz val="10"/>
      <color theme="0"/>
      <name val="Century Gothic"/>
      <family val="2"/>
    </font>
    <font>
      <sz val="10"/>
      <color theme="3"/>
      <name val="Century Gothic"/>
      <family val="2"/>
    </font>
    <font>
      <sz val="10"/>
      <color theme="0"/>
      <name val="Century Gothic"/>
      <family val="2"/>
    </font>
    <font>
      <b/>
      <sz val="13"/>
      <color theme="0"/>
      <name val="Century Gothic"/>
      <family val="2"/>
    </font>
    <font>
      <sz val="11"/>
      <color theme="0"/>
      <name val="Century Gothic"/>
      <family val="2"/>
    </font>
    <font>
      <sz val="10"/>
      <name val="Arial"/>
      <family val="2"/>
    </font>
    <font>
      <sz val="11"/>
      <name val="Calibri"/>
      <family val="2"/>
      <scheme val="minor"/>
    </font>
  </fonts>
  <fills count="26">
    <fill>
      <patternFill patternType="none"/>
    </fill>
    <fill>
      <patternFill patternType="gray125"/>
    </fill>
    <fill>
      <patternFill patternType="solid">
        <fgColor theme="3"/>
        <bgColor indexed="64"/>
      </patternFill>
    </fill>
    <fill>
      <patternFill patternType="solid">
        <fgColor theme="4"/>
      </patternFill>
    </fill>
    <fill>
      <patternFill patternType="solid">
        <fgColor theme="4" tint="0.39997558519241921"/>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39997558519241921"/>
        <bgColor indexed="65"/>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C000"/>
        <bgColor indexed="64"/>
      </patternFill>
    </fill>
    <fill>
      <patternFill patternType="solid">
        <fgColor theme="8"/>
        <bgColor indexed="64"/>
      </patternFill>
    </fill>
    <fill>
      <patternFill patternType="solid">
        <fgColor rgb="FFCC3399"/>
        <bgColor indexed="64"/>
      </patternFill>
    </fill>
    <fill>
      <patternFill patternType="solid">
        <fgColor theme="2" tint="-0.249977111117893"/>
        <bgColor indexed="64"/>
      </patternFill>
    </fill>
    <fill>
      <patternFill patternType="solid">
        <fgColor theme="0" tint="-0.499984740745262"/>
        <bgColor indexed="64"/>
      </patternFill>
    </fill>
    <fill>
      <patternFill patternType="solid">
        <fgColor theme="5" tint="-0.249977111117893"/>
        <bgColor indexed="64"/>
      </patternFill>
    </fill>
    <fill>
      <patternFill patternType="solid">
        <fgColor theme="5" tint="-0.499984740745262"/>
        <bgColor indexed="64"/>
      </patternFill>
    </fill>
  </fills>
  <borders count="27">
    <border>
      <left/>
      <right/>
      <top/>
      <bottom/>
      <diagonal/>
    </border>
    <border>
      <left/>
      <right/>
      <top/>
      <bottom style="thick">
        <color theme="4" tint="0.499984740745262"/>
      </bottom>
      <diagonal/>
    </border>
    <border>
      <left/>
      <right/>
      <top/>
      <bottom style="medium">
        <color theme="4" tint="0.3999755851924192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medium">
        <color theme="3"/>
      </left>
      <right style="medium">
        <color theme="3"/>
      </right>
      <top style="medium">
        <color theme="3"/>
      </top>
      <bottom/>
      <diagonal/>
    </border>
    <border>
      <left/>
      <right style="thin">
        <color theme="0"/>
      </right>
      <top style="thin">
        <color theme="0"/>
      </top>
      <bottom style="thin">
        <color theme="0"/>
      </bottom>
      <diagonal/>
    </border>
    <border>
      <left style="medium">
        <color theme="3"/>
      </left>
      <right style="medium">
        <color theme="3"/>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0" fontId="3" fillId="0" borderId="0">
      <alignment horizontal="left" vertical="center" indent="2"/>
    </xf>
    <xf numFmtId="164" fontId="1" fillId="0" borderId="0" applyFont="0" applyFill="0" applyBorder="0">
      <alignment horizontal="center" vertical="center"/>
    </xf>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2" fillId="3"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8" fillId="0" borderId="0" applyNumberFormat="0" applyFill="0" applyBorder="0" applyAlignment="0" applyProtection="0"/>
    <xf numFmtId="0" fontId="2" fillId="4" borderId="0" applyNumberFormat="0" applyBorder="0" applyAlignment="0" applyProtection="0"/>
    <xf numFmtId="0" fontId="2" fillId="7" borderId="0" applyNumberFormat="0" applyBorder="0" applyAlignment="0" applyProtection="0"/>
    <xf numFmtId="0" fontId="1" fillId="0" borderId="0" applyNumberFormat="0" applyFill="0" applyBorder="0">
      <alignment horizontal="left" vertical="center" wrapText="1" indent="2"/>
    </xf>
    <xf numFmtId="167" fontId="21" fillId="0" borderId="0" applyFont="0" applyFill="0" applyBorder="0" applyAlignment="0" applyProtection="0"/>
  </cellStyleXfs>
  <cellXfs count="118">
    <xf numFmtId="0" fontId="0" fillId="0" borderId="0" xfId="0"/>
    <xf numFmtId="14" fontId="0" fillId="0" borderId="0" xfId="0" applyNumberFormat="1"/>
    <xf numFmtId="0" fontId="10" fillId="0" borderId="0" xfId="0" applyFont="1"/>
    <xf numFmtId="0" fontId="11" fillId="0" borderId="2" xfId="5" applyFont="1" applyAlignment="1" applyProtection="1">
      <alignment horizontal="right" vertical="center" indent="1"/>
    </xf>
    <xf numFmtId="0" fontId="13" fillId="0" borderId="0" xfId="8" applyFont="1" applyFill="1" applyBorder="1" applyAlignment="1" applyProtection="1">
      <alignment vertical="center"/>
    </xf>
    <xf numFmtId="0" fontId="13" fillId="0" borderId="0" xfId="0" applyFont="1"/>
    <xf numFmtId="0" fontId="13" fillId="0" borderId="0" xfId="0" applyFont="1" applyAlignment="1">
      <alignment vertical="center"/>
    </xf>
    <xf numFmtId="0" fontId="13" fillId="0" borderId="0" xfId="8" applyFont="1" applyFill="1" applyAlignment="1" applyProtection="1">
      <alignment horizontal="left" vertical="center"/>
    </xf>
    <xf numFmtId="0" fontId="13" fillId="9" borderId="0" xfId="7" applyFont="1" applyFill="1" applyBorder="1" applyAlignment="1" applyProtection="1">
      <alignment horizontal="center" vertical="center"/>
    </xf>
    <xf numFmtId="0" fontId="13" fillId="0" borderId="0" xfId="8" applyFont="1" applyFill="1" applyAlignment="1" applyProtection="1">
      <alignment vertical="center"/>
    </xf>
    <xf numFmtId="0" fontId="13" fillId="0" borderId="0" xfId="0" applyFont="1" applyAlignment="1">
      <alignment horizontal="left" vertical="center"/>
    </xf>
    <xf numFmtId="0" fontId="13" fillId="0" borderId="0" xfId="0" applyFont="1" applyAlignment="1">
      <alignment wrapText="1"/>
    </xf>
    <xf numFmtId="0" fontId="10" fillId="0" borderId="0" xfId="0" applyFont="1" applyAlignment="1">
      <alignment horizontal="left" vertical="center" wrapText="1"/>
    </xf>
    <xf numFmtId="0" fontId="10" fillId="0" borderId="0" xfId="0" applyFont="1" applyAlignment="1">
      <alignment wrapText="1"/>
    </xf>
    <xf numFmtId="0" fontId="15" fillId="2" borderId="1" xfId="4" applyFont="1" applyFill="1" applyAlignment="1" applyProtection="1">
      <alignment horizontal="center" vertical="center"/>
    </xf>
    <xf numFmtId="0" fontId="16" fillId="0" borderId="0" xfId="4" applyFont="1" applyBorder="1" applyAlignment="1" applyProtection="1">
      <alignment horizontal="center" vertical="center"/>
    </xf>
    <xf numFmtId="165" fontId="17" fillId="0" borderId="0" xfId="0" applyNumberFormat="1" applyFont="1" applyAlignment="1">
      <alignment horizontal="center" vertical="center"/>
    </xf>
    <xf numFmtId="0" fontId="17" fillId="8" borderId="3" xfId="8" applyFont="1" applyFill="1" applyBorder="1" applyAlignment="1" applyProtection="1">
      <alignment horizontal="left" vertical="center" indent="1"/>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8" fillId="2" borderId="7" xfId="0" applyFont="1" applyFill="1" applyBorder="1" applyAlignment="1">
      <alignment horizontal="center"/>
    </xf>
    <xf numFmtId="0" fontId="17" fillId="0" borderId="8" xfId="12" applyFont="1" applyFill="1" applyBorder="1">
      <alignment horizontal="left" vertical="center" wrapText="1" indent="2"/>
    </xf>
    <xf numFmtId="0" fontId="17" fillId="10" borderId="6" xfId="0" applyFont="1" applyFill="1" applyBorder="1" applyAlignment="1">
      <alignment horizontal="center" vertical="center"/>
    </xf>
    <xf numFmtId="0" fontId="17" fillId="0" borderId="6" xfId="0" applyFont="1" applyBorder="1" applyAlignment="1">
      <alignment horizontal="center" vertical="center"/>
    </xf>
    <xf numFmtId="0" fontId="17" fillId="11" borderId="6" xfId="0" applyFont="1" applyFill="1" applyBorder="1" applyAlignment="1">
      <alignment horizontal="center" vertical="center"/>
    </xf>
    <xf numFmtId="0" fontId="17" fillId="11" borderId="9" xfId="0" applyFont="1" applyFill="1" applyBorder="1" applyAlignment="1">
      <alignment horizontal="center" vertical="center"/>
    </xf>
    <xf numFmtId="0" fontId="17" fillId="12" borderId="6" xfId="0" applyFont="1" applyFill="1" applyBorder="1" applyAlignment="1">
      <alignment horizontal="center" vertical="center"/>
    </xf>
    <xf numFmtId="0" fontId="17" fillId="0" borderId="10" xfId="0" applyFont="1" applyBorder="1" applyAlignment="1">
      <alignment horizontal="left" vertical="center" wrapText="1" indent="2"/>
    </xf>
    <xf numFmtId="0" fontId="17" fillId="0" borderId="11" xfId="0" applyFont="1" applyBorder="1" applyAlignment="1">
      <alignment horizontal="center" vertical="center"/>
    </xf>
    <xf numFmtId="0" fontId="17" fillId="0" borderId="0" xfId="0" applyFont="1" applyAlignment="1">
      <alignment horizontal="center" vertical="center"/>
    </xf>
    <xf numFmtId="0" fontId="13" fillId="0" borderId="0" xfId="0" applyFont="1" applyAlignment="1">
      <alignment horizontal="center" vertical="center"/>
    </xf>
    <xf numFmtId="0" fontId="17" fillId="8" borderId="10" xfId="0" applyFont="1" applyFill="1" applyBorder="1" applyAlignment="1">
      <alignment horizontal="left" vertical="center" indent="1"/>
    </xf>
    <xf numFmtId="0" fontId="18" fillId="0" borderId="0" xfId="0" applyFont="1" applyAlignment="1">
      <alignment horizontal="center" vertical="center"/>
    </xf>
    <xf numFmtId="0" fontId="19" fillId="0" borderId="0" xfId="4" applyFont="1" applyBorder="1" applyAlignment="1" applyProtection="1">
      <alignment horizontal="center" vertical="center"/>
    </xf>
    <xf numFmtId="0" fontId="0" fillId="0" borderId="12" xfId="0" applyBorder="1"/>
    <xf numFmtId="0" fontId="0" fillId="0" borderId="13" xfId="0" applyBorder="1"/>
    <xf numFmtId="0" fontId="0" fillId="0" borderId="14" xfId="0" applyBorder="1"/>
    <xf numFmtId="0" fontId="0" fillId="0" borderId="15" xfId="0" applyBorder="1"/>
    <xf numFmtId="0" fontId="17" fillId="0" borderId="10" xfId="12" applyFont="1" applyFill="1" applyBorder="1">
      <alignment horizontal="left" vertical="center" wrapText="1" indent="2"/>
    </xf>
    <xf numFmtId="0" fontId="17" fillId="0" borderId="0" xfId="12" applyFont="1" applyFill="1" applyBorder="1">
      <alignment horizontal="left" vertical="center" wrapText="1" indent="2"/>
    </xf>
    <xf numFmtId="0" fontId="17" fillId="0" borderId="0" xfId="0" applyFont="1" applyAlignment="1">
      <alignment horizontal="center" vertical="center" wrapText="1"/>
    </xf>
    <xf numFmtId="0" fontId="20" fillId="3" borderId="16" xfId="6" applyFont="1" applyBorder="1" applyAlignment="1">
      <alignment horizontal="center" vertical="center" wrapText="1"/>
    </xf>
    <xf numFmtId="166" fontId="20" fillId="3" borderId="16" xfId="6" applyNumberFormat="1" applyFont="1" applyBorder="1" applyAlignment="1">
      <alignment horizontal="center" vertical="center" wrapText="1"/>
    </xf>
    <xf numFmtId="0" fontId="20" fillId="3" borderId="16" xfId="6" applyNumberFormat="1" applyFont="1" applyBorder="1" applyAlignment="1">
      <alignment horizontal="center" vertical="center" wrapText="1"/>
    </xf>
    <xf numFmtId="14" fontId="20" fillId="3" borderId="16" xfId="6" applyNumberFormat="1" applyFont="1" applyBorder="1" applyAlignment="1">
      <alignment horizontal="center" vertical="center" wrapText="1"/>
    </xf>
    <xf numFmtId="168" fontId="10" fillId="0" borderId="16" xfId="13" applyNumberFormat="1" applyFont="1" applyBorder="1" applyAlignment="1" applyProtection="1">
      <alignment horizontal="right"/>
    </xf>
    <xf numFmtId="166" fontId="10" fillId="0" borderId="16" xfId="13" applyNumberFormat="1" applyFont="1" applyBorder="1" applyAlignment="1" applyProtection="1">
      <alignment horizontal="center"/>
    </xf>
    <xf numFmtId="0" fontId="10" fillId="0" borderId="16" xfId="0" applyFont="1" applyBorder="1" applyAlignment="1">
      <alignment horizontal="center" vertical="center"/>
    </xf>
    <xf numFmtId="14" fontId="10" fillId="0" borderId="16" xfId="0" applyNumberFormat="1" applyFont="1" applyBorder="1" applyAlignment="1">
      <alignment horizontal="center" vertical="center"/>
    </xf>
    <xf numFmtId="0" fontId="10" fillId="0" borderId="16" xfId="0" applyFont="1" applyBorder="1" applyAlignment="1">
      <alignment horizontal="left" vertical="center" indent="1"/>
    </xf>
    <xf numFmtId="0" fontId="10" fillId="0" borderId="16" xfId="0" applyFont="1" applyBorder="1" applyAlignment="1">
      <alignment horizontal="left" indent="1"/>
    </xf>
    <xf numFmtId="14" fontId="10" fillId="0" borderId="16" xfId="13" applyNumberFormat="1" applyFont="1" applyBorder="1" applyAlignment="1" applyProtection="1">
      <alignment horizontal="center" vertical="center"/>
    </xf>
    <xf numFmtId="0" fontId="10" fillId="0" borderId="0" xfId="0" applyFont="1" applyAlignment="1">
      <alignment horizontal="center" vertical="center"/>
    </xf>
    <xf numFmtId="14" fontId="10" fillId="0" borderId="16" xfId="0" applyNumberFormat="1" applyFont="1" applyBorder="1" applyAlignment="1">
      <alignment horizontal="center"/>
    </xf>
    <xf numFmtId="0" fontId="10" fillId="0" borderId="16" xfId="0" applyFont="1" applyBorder="1" applyAlignment="1">
      <alignment horizontal="center"/>
    </xf>
    <xf numFmtId="166" fontId="10" fillId="0" borderId="0" xfId="0" applyNumberFormat="1" applyFont="1" applyAlignment="1">
      <alignment horizontal="center"/>
    </xf>
    <xf numFmtId="0" fontId="10" fillId="0" borderId="0" xfId="0" applyFont="1" applyAlignment="1">
      <alignment horizontal="center"/>
    </xf>
    <xf numFmtId="14" fontId="10" fillId="0" borderId="0" xfId="0" applyNumberFormat="1" applyFont="1" applyAlignment="1">
      <alignment horizontal="center"/>
    </xf>
    <xf numFmtId="0" fontId="20" fillId="3" borderId="17" xfId="6" applyFont="1" applyBorder="1" applyAlignment="1">
      <alignment horizontal="center" vertical="center" wrapText="1"/>
    </xf>
    <xf numFmtId="0" fontId="10" fillId="13" borderId="17" xfId="0" applyFont="1" applyFill="1" applyBorder="1" applyAlignment="1">
      <alignment horizontal="left"/>
    </xf>
    <xf numFmtId="0" fontId="10" fillId="13" borderId="17" xfId="0" applyFont="1" applyFill="1" applyBorder="1" applyAlignment="1">
      <alignment horizontal="center"/>
    </xf>
    <xf numFmtId="0" fontId="10" fillId="13" borderId="17" xfId="0" applyFont="1" applyFill="1" applyBorder="1"/>
    <xf numFmtId="0" fontId="20" fillId="2" borderId="17" xfId="0" applyFont="1" applyFill="1" applyBorder="1"/>
    <xf numFmtId="0" fontId="20" fillId="2" borderId="17" xfId="0" applyFont="1" applyFill="1" applyBorder="1" applyAlignment="1">
      <alignment horizontal="center"/>
    </xf>
    <xf numFmtId="0" fontId="10" fillId="0" borderId="17" xfId="0" applyFont="1" applyBorder="1" applyAlignment="1">
      <alignment horizontal="center" vertical="center"/>
    </xf>
    <xf numFmtId="0" fontId="20" fillId="3" borderId="19" xfId="6" applyFont="1" applyBorder="1" applyAlignment="1">
      <alignment horizontal="center" vertical="center" wrapText="1"/>
    </xf>
    <xf numFmtId="0" fontId="10" fillId="0" borderId="18" xfId="0" applyFont="1" applyBorder="1" applyAlignment="1">
      <alignment horizontal="center" vertical="center" wrapText="1"/>
    </xf>
    <xf numFmtId="0" fontId="10" fillId="14" borderId="20" xfId="0" applyFont="1" applyFill="1" applyBorder="1" applyAlignment="1">
      <alignment horizontal="center"/>
    </xf>
    <xf numFmtId="0" fontId="10" fillId="13" borderId="21" xfId="0" applyFont="1" applyFill="1" applyBorder="1" applyAlignment="1">
      <alignment horizontal="center" wrapText="1"/>
    </xf>
    <xf numFmtId="0" fontId="20" fillId="2" borderId="21" xfId="0" applyFont="1" applyFill="1" applyBorder="1" applyAlignment="1">
      <alignment horizontal="center" wrapText="1"/>
    </xf>
    <xf numFmtId="0" fontId="8" fillId="0" borderId="0" xfId="9"/>
    <xf numFmtId="0" fontId="20" fillId="0" borderId="0" xfId="6" applyFont="1" applyFill="1" applyBorder="1" applyAlignment="1">
      <alignment horizontal="center" vertical="center" wrapText="1"/>
    </xf>
    <xf numFmtId="0" fontId="20" fillId="0" borderId="0" xfId="0" applyFont="1" applyAlignment="1">
      <alignment horizontal="center"/>
    </xf>
    <xf numFmtId="0" fontId="10" fillId="13" borderId="17" xfId="0" applyFont="1" applyFill="1" applyBorder="1" applyAlignment="1">
      <alignment vertical="center"/>
    </xf>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17" fillId="23" borderId="6" xfId="0" applyFont="1" applyFill="1" applyBorder="1" applyAlignment="1">
      <alignment horizontal="center" vertical="center"/>
    </xf>
    <xf numFmtId="0" fontId="17" fillId="23" borderId="11" xfId="0" applyFont="1" applyFill="1" applyBorder="1" applyAlignment="1">
      <alignment horizontal="center" vertical="center"/>
    </xf>
    <xf numFmtId="0" fontId="17" fillId="22" borderId="6" xfId="0" applyFont="1" applyFill="1" applyBorder="1" applyAlignment="1">
      <alignment horizontal="center" vertical="center"/>
    </xf>
    <xf numFmtId="0" fontId="17" fillId="22" borderId="11" xfId="0" applyFont="1" applyFill="1" applyBorder="1" applyAlignment="1">
      <alignment horizontal="center" vertical="center"/>
    </xf>
    <xf numFmtId="0" fontId="17" fillId="0" borderId="8" xfId="0" applyFont="1" applyBorder="1" applyAlignment="1">
      <alignment horizontal="center" vertical="center"/>
    </xf>
    <xf numFmtId="0" fontId="17" fillId="0" borderId="10" xfId="0" applyFont="1" applyBorder="1" applyAlignment="1">
      <alignment horizontal="center" vertical="center"/>
    </xf>
    <xf numFmtId="0" fontId="14" fillId="0" borderId="0" xfId="9" applyFont="1" applyFill="1" applyAlignment="1" applyProtection="1">
      <alignment horizontal="center" vertical="center" wrapText="1"/>
    </xf>
    <xf numFmtId="0" fontId="0" fillId="14" borderId="0" xfId="0" applyFill="1" applyAlignment="1">
      <alignment horizontal="center" vertical="center"/>
    </xf>
    <xf numFmtId="0" fontId="0" fillId="16" borderId="0" xfId="0" applyFill="1" applyAlignment="1">
      <alignment horizontal="center" vertical="center"/>
    </xf>
    <xf numFmtId="0" fontId="0" fillId="17" borderId="0" xfId="0" applyFill="1" applyAlignment="1">
      <alignment horizontal="center" vertical="center"/>
    </xf>
    <xf numFmtId="0" fontId="0" fillId="18" borderId="0" xfId="0" applyFill="1" applyAlignment="1">
      <alignment horizontal="center" vertical="center"/>
    </xf>
    <xf numFmtId="0" fontId="0" fillId="20" borderId="0" xfId="0" applyFill="1" applyAlignment="1">
      <alignment horizontal="center" vertical="center"/>
    </xf>
    <xf numFmtId="0" fontId="0" fillId="21" borderId="0" xfId="0" applyFill="1" applyAlignment="1">
      <alignment horizontal="center" vertical="center"/>
    </xf>
    <xf numFmtId="0" fontId="0" fillId="19" borderId="0" xfId="0" applyFill="1" applyAlignment="1">
      <alignment horizontal="center" vertical="center"/>
    </xf>
    <xf numFmtId="0" fontId="12" fillId="14" borderId="0" xfId="10" applyFont="1" applyFill="1" applyBorder="1" applyAlignment="1" applyProtection="1">
      <alignment horizontal="center" vertical="center"/>
    </xf>
    <xf numFmtId="0" fontId="22" fillId="14" borderId="0" xfId="0" applyFont="1" applyFill="1" applyAlignment="1">
      <alignment horizontal="center" vertical="center"/>
    </xf>
    <xf numFmtId="0" fontId="22" fillId="15" borderId="0" xfId="0" applyFont="1" applyFill="1" applyAlignment="1">
      <alignment horizontal="center" vertical="center"/>
    </xf>
    <xf numFmtId="0" fontId="22" fillId="16" borderId="0" xfId="0" applyFont="1" applyFill="1" applyAlignment="1">
      <alignment horizontal="center" vertical="center"/>
    </xf>
    <xf numFmtId="0" fontId="22" fillId="17" borderId="0" xfId="0" applyFont="1" applyFill="1" applyAlignment="1">
      <alignment horizontal="center" vertical="center"/>
    </xf>
    <xf numFmtId="0" fontId="22" fillId="18" borderId="0" xfId="0" applyFont="1" applyFill="1" applyAlignment="1">
      <alignment horizontal="center" vertical="center"/>
    </xf>
    <xf numFmtId="0" fontId="22" fillId="19" borderId="0" xfId="0" applyFont="1" applyFill="1" applyAlignment="1">
      <alignment horizontal="center" vertical="center"/>
    </xf>
    <xf numFmtId="0" fontId="22" fillId="20" borderId="0" xfId="0" applyFont="1" applyFill="1" applyAlignment="1">
      <alignment horizontal="center" vertical="center"/>
    </xf>
    <xf numFmtId="0" fontId="22" fillId="21" borderId="0" xfId="0" applyFont="1" applyFill="1" applyAlignment="1">
      <alignment horizontal="center" vertical="center"/>
    </xf>
    <xf numFmtId="0" fontId="22" fillId="22" borderId="0" xfId="0" applyFont="1" applyFill="1" applyAlignment="1">
      <alignment horizontal="center" vertical="center"/>
    </xf>
    <xf numFmtId="0" fontId="0" fillId="0" borderId="22" xfId="0" applyBorder="1"/>
    <xf numFmtId="0" fontId="0" fillId="0" borderId="23" xfId="0" applyBorder="1"/>
    <xf numFmtId="0" fontId="0" fillId="24" borderId="0" xfId="0" applyFill="1"/>
    <xf numFmtId="0" fontId="0" fillId="25" borderId="0" xfId="0" applyFill="1"/>
    <xf numFmtId="0" fontId="0" fillId="25" borderId="0" xfId="0" applyFill="1" applyAlignment="1">
      <alignment horizontal="center" vertical="center"/>
    </xf>
    <xf numFmtId="0" fontId="0" fillId="24" borderId="0" xfId="0" applyFill="1" applyAlignment="1">
      <alignment horizontal="center" vertical="center"/>
    </xf>
    <xf numFmtId="0" fontId="15" fillId="2" borderId="1" xfId="4" applyFont="1" applyFill="1" applyAlignment="1" applyProtection="1">
      <alignment horizontal="center" vertical="center"/>
    </xf>
    <xf numFmtId="0" fontId="9" fillId="0" borderId="0" xfId="3" applyFont="1" applyBorder="1" applyAlignment="1" applyProtection="1">
      <alignment horizontal="center" vertical="top"/>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cellXfs>
  <cellStyles count="14">
    <cellStyle name="20 % - Accent3" xfId="8" builtinId="38"/>
    <cellStyle name="40 % - Accent2" xfId="7" builtinId="35"/>
    <cellStyle name="60 % - Accent1 2" xfId="10" xr:uid="{79E8275D-E5AE-45E1-AB20-DDBB4224A74B}"/>
    <cellStyle name="60 % - Accent3 2" xfId="11" xr:uid="{CC857F30-AAB8-40EB-BB53-930B8F4E4FEF}"/>
    <cellStyle name="Accent1" xfId="6" builtinId="29"/>
    <cellStyle name="Employé" xfId="12" xr:uid="{78E715F7-312B-43AC-83B8-C60A12AB8948}"/>
    <cellStyle name="Jours" xfId="2" xr:uid="{7C1CAB14-A181-4330-93B0-93E70F00BBA7}"/>
    <cellStyle name="Lien hypertexte" xfId="9" builtinId="8"/>
    <cellStyle name="Milliers 2" xfId="13" xr:uid="{EDF47A80-CCB7-40A5-AB36-5DF7A7170E6F}"/>
    <cellStyle name="Mois" xfId="1" xr:uid="{3247D68D-134A-4311-870E-66B200405A65}"/>
    <cellStyle name="Normal" xfId="0" builtinId="0"/>
    <cellStyle name="Titre" xfId="3" builtinId="15"/>
    <cellStyle name="Titre 2" xfId="4" builtinId="17"/>
    <cellStyle name="Titre 3" xfId="5" builtinId="18"/>
  </cellStyles>
  <dxfs count="1031">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ill>
        <patternFill>
          <bgColor theme="6" tint="0.79998168889431442"/>
        </patternFill>
      </fill>
    </dxf>
    <dxf>
      <font>
        <color theme="5" tint="-0.499984740745262"/>
      </font>
      <fill>
        <patternFill>
          <bgColor theme="5" tint="0.79998168889431442"/>
        </patternFill>
      </fill>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outline="0">
        <left style="medium">
          <color theme="3"/>
        </left>
        <right style="medium">
          <color theme="3"/>
        </right>
        <top style="thin">
          <color theme="0"/>
        </top>
        <bottom style="thin">
          <color theme="0"/>
        </bottom>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0"/>
        <color theme="3"/>
        <name val="Century Gothic"/>
        <family val="2"/>
        <scheme val="none"/>
      </font>
      <fill>
        <patternFill patternType="solid">
          <fgColor theme="4" tint="0.79992065187536243"/>
          <bgColor theme="0" tint="-4.9989318521683403E-2"/>
        </patternFill>
      </fill>
      <alignment horizontal="center" vertical="center" textRotation="0" wrapText="0" indent="0" justifyLastLine="0" shrinkToFit="0" readingOrder="0"/>
      <border diagonalUp="0" diagonalDown="0">
        <left style="medium">
          <color theme="3"/>
        </left>
        <right style="medium">
          <color theme="3"/>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solid">
          <fgColor indexed="64"/>
          <bgColor theme="0" tint="-0.14996795556505021"/>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b val="0"/>
        <i val="0"/>
        <strike val="0"/>
        <condense val="0"/>
        <extend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right style="medium">
          <color rgb="FF1F497D"/>
        </right>
      </border>
    </dxf>
    <dxf>
      <font>
        <b val="0"/>
        <i val="0"/>
        <strike val="0"/>
        <condense val="0"/>
        <extend val="0"/>
        <outline val="0"/>
        <shadow val="0"/>
        <u val="none"/>
        <vertAlign val="baseline"/>
        <sz val="10"/>
        <color rgb="FF1F497D"/>
        <name val="Century Gothic"/>
        <scheme val="none"/>
      </font>
      <fill>
        <patternFill patternType="solid">
          <fgColor rgb="FF000000"/>
          <bgColor rgb="FFD9D9D9"/>
        </patternFill>
      </fill>
      <alignment horizontal="center" vertical="center" textRotation="0" wrapText="0" indent="0" justifyLastLine="0" shrinkToFit="0" readingOrder="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strike val="0"/>
        <outline val="0"/>
        <shadow val="0"/>
        <u val="none"/>
        <vertAlign val="baseline"/>
        <sz val="10"/>
        <color theme="3"/>
        <name val="Century Gothic"/>
        <family val="2"/>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0" tint="-0.49998474074526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outline="0">
        <left/>
        <right style="thin">
          <color theme="0"/>
        </right>
        <top style="thin">
          <color theme="0"/>
        </top>
        <bottom style="thin">
          <color theme="0"/>
        </bottom>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border outline="0">
        <bottom style="thin">
          <color rgb="FFFFFFFF"/>
        </bottom>
      </border>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center" vertical="center" textRotation="0" wrapText="0" indent="0" justifyLastLine="0" shrinkToFit="0" readingOrder="0"/>
      <border diagonalUp="0" diagonalDown="0" outline="0">
        <left style="thin">
          <color theme="0"/>
        </left>
        <right style="thin">
          <color theme="0"/>
        </right>
        <top style="thin">
          <color theme="0"/>
        </top>
        <bottom/>
      </border>
    </dxf>
    <dxf>
      <font>
        <b val="0"/>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0"/>
        <color theme="3"/>
        <name val="Century Gothic"/>
        <family val="2"/>
        <scheme val="none"/>
      </font>
      <alignment horizontal="left" vertical="center" textRotation="0" wrapText="1" indent="2" justifyLastLine="0" shrinkToFit="0" readingOrder="0"/>
      <border diagonalUp="0" diagonalDown="0" outline="0">
        <left/>
        <right style="thin">
          <color theme="0"/>
        </right>
        <top style="thin">
          <color theme="0"/>
        </top>
        <bottom/>
      </border>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top style="thin">
          <color rgb="FFFFFFFF"/>
        </top>
      </border>
    </dxf>
    <dxf>
      <font>
        <b val="0"/>
        <i val="0"/>
        <strike val="0"/>
        <condense val="0"/>
        <extend val="0"/>
        <outline val="0"/>
        <shadow val="0"/>
        <u val="none"/>
        <vertAlign val="baseline"/>
        <sz val="11"/>
        <color rgb="FF000000"/>
        <name val="Century Gothic"/>
        <scheme val="none"/>
      </font>
    </dxf>
    <dxf>
      <border diagonalUp="0" diagonalDown="0">
        <left style="thin">
          <color rgb="FFFFFFFF"/>
        </left>
        <right style="thin">
          <color rgb="FFFFFFFF"/>
        </right>
        <top style="thin">
          <color rgb="FFFFFFFF"/>
        </top>
        <bottom style="thin">
          <color rgb="FFFFFFFF"/>
        </bottom>
      </border>
    </dxf>
    <dxf>
      <font>
        <strike val="0"/>
        <outline val="0"/>
        <shadow val="0"/>
        <u val="none"/>
        <vertAlign val="baseline"/>
        <sz val="10"/>
        <name val="Century Gothic"/>
        <scheme val="none"/>
      </font>
      <protection locked="1" hidden="0"/>
    </dxf>
    <dxf>
      <border>
        <bottom style="thin">
          <color rgb="FFFFFFFF"/>
        </bottom>
      </border>
    </dxf>
    <dxf>
      <font>
        <strike val="0"/>
        <outline val="0"/>
        <shadow val="0"/>
        <u val="none"/>
        <vertAlign val="baseline"/>
        <sz val="10"/>
        <name val="Century Gothic"/>
        <scheme val="none"/>
      </font>
      <border diagonalUp="0" diagonalDown="0" outline="0">
        <left style="thin">
          <color theme="0"/>
        </left>
        <right style="thin">
          <color theme="0"/>
        </right>
        <top/>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numFmt numFmtId="169" formatCode="0;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3"/>
        <name val="Century Gothic"/>
        <scheme val="none"/>
      </font>
      <fill>
        <patternFill patternType="solid">
          <fgColor indexed="64"/>
          <bgColor theme="3" tint="0.79998168889431442"/>
        </patternFill>
      </fill>
      <alignment horizontal="left" vertical="center" textRotation="0" wrapText="0" indent="1" justifyLastLine="0" shrinkToFit="0" readingOrder="0"/>
      <border diagonalUp="0" diagonalDown="0" outline="0">
        <left/>
        <right style="thin">
          <color theme="0"/>
        </right>
        <top style="thin">
          <color theme="0"/>
        </top>
        <bottom/>
      </border>
      <protection locked="1" hidden="0"/>
    </dxf>
    <dxf>
      <font>
        <strike val="0"/>
        <outline val="0"/>
        <shadow val="0"/>
        <u val="none"/>
        <vertAlign val="baseline"/>
        <sz val="10"/>
        <color theme="3"/>
        <name val="Century Gothic"/>
        <scheme val="none"/>
      </font>
      <fill>
        <patternFill patternType="none">
          <fgColor indexed="64"/>
          <bgColor indexed="65"/>
        </patternFill>
      </fill>
      <border diagonalUp="0" diagonalDown="0">
        <left/>
        <right style="thin">
          <color theme="0"/>
        </right>
        <top style="thin">
          <color theme="0"/>
        </top>
        <bottom style="thin">
          <color theme="0"/>
        </bottom>
        <vertical/>
        <horizontal/>
      </border>
    </dxf>
    <dxf>
      <border outline="0">
        <top style="thin">
          <color rgb="FFFFFFFF"/>
        </top>
      </border>
    </dxf>
    <dxf>
      <font>
        <b val="0"/>
        <i val="0"/>
        <strike val="0"/>
        <condense val="0"/>
        <extend val="0"/>
        <outline val="0"/>
        <shadow val="0"/>
        <u val="none"/>
        <vertAlign val="baseline"/>
        <sz val="11"/>
        <color rgb="FF1F497D"/>
        <name val="Century Gothic"/>
        <scheme val="none"/>
      </font>
      <numFmt numFmtId="169" formatCode="0;0;"/>
      <fill>
        <patternFill patternType="solid">
          <fgColor rgb="FF000000"/>
          <bgColor rgb="FFC5D9F1"/>
        </patternFill>
      </fill>
      <alignment horizontal="center" vertical="center" textRotation="0" wrapText="0" indent="0" justifyLastLine="0" shrinkToFit="0" readingOrder="0"/>
      <border diagonalUp="0" diagonalDown="0" outline="0">
        <left style="thin">
          <color rgb="FFFFFFFF"/>
        </left>
        <right style="thin">
          <color rgb="FFFFFFFF"/>
        </right>
        <top/>
        <bottom/>
      </border>
      <protection locked="1" hidden="0"/>
    </dxf>
    <dxf>
      <font>
        <strike val="0"/>
        <outline val="0"/>
        <shadow val="0"/>
        <u val="none"/>
        <vertAlign val="baseline"/>
        <sz val="10"/>
        <name val="Century Gothic"/>
        <scheme val="none"/>
      </font>
      <numFmt numFmtId="169" formatCode="0;0;"/>
      <fill>
        <patternFill patternType="none">
          <fgColor rgb="FF000000"/>
          <bgColor rgb="FFFFFFFF"/>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entury Gothic"/>
        <scheme val="none"/>
      </font>
      <fill>
        <patternFill patternType="none">
          <fgColor indexed="64"/>
          <bgColor indexed="65"/>
        </patternFill>
      </fill>
      <alignment horizontal="center" vertical="center" textRotation="0" wrapText="0" indent="0" justifyLastLine="0" shrinkToFit="0" readingOrder="0"/>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2" defaultTableStyle="TableStyleMedium2" defaultPivotStyle="PivotStyleLight16">
    <tableStyle name="Tableau des absences des employés" pivot="0" count="13" xr9:uid="{69C3709B-7678-447A-995F-C29E6BB2BE64}">
      <tableStyleElement type="wholeTable" dxfId="1030"/>
      <tableStyleElement type="headerRow" dxfId="1029"/>
      <tableStyleElement type="totalRow" dxfId="1028"/>
      <tableStyleElement type="firstColumn" dxfId="1027"/>
      <tableStyleElement type="lastColumn" dxfId="1026"/>
      <tableStyleElement type="firstRowStripe" dxfId="1025"/>
      <tableStyleElement type="secondRowStripe" dxfId="1024"/>
      <tableStyleElement type="firstColumnStripe" dxfId="1023"/>
      <tableStyleElement type="secondColumnStripe" dxfId="1022"/>
      <tableStyleElement type="firstHeaderCell" dxfId="1021"/>
      <tableStyleElement type="lastHeaderCell" dxfId="1020"/>
      <tableStyleElement type="firstTotalCell" dxfId="1019"/>
      <tableStyleElement type="lastTotalCell" dxfId="1018"/>
    </tableStyle>
    <tableStyle name="Tableau des absences des employés 4" pivot="0" count="13" xr9:uid="{B2484EED-2892-427F-BC2B-062792D3A8C8}">
      <tableStyleElement type="wholeTable" dxfId="1017"/>
      <tableStyleElement type="headerRow" dxfId="1016"/>
      <tableStyleElement type="totalRow" dxfId="1015"/>
      <tableStyleElement type="firstColumn" dxfId="1014"/>
      <tableStyleElement type="lastColumn" dxfId="1013"/>
      <tableStyleElement type="firstRowStripe" dxfId="1012"/>
      <tableStyleElement type="secondRowStripe" dxfId="1011"/>
      <tableStyleElement type="firstColumnStripe" dxfId="1010"/>
      <tableStyleElement type="secondColumnStripe" dxfId="1009"/>
      <tableStyleElement type="firstHeaderCell" dxfId="1008"/>
      <tableStyleElement type="lastHeaderCell" dxfId="1007"/>
      <tableStyleElement type="firstTotalCell" dxfId="1006"/>
      <tableStyleElement type="lastTotalCell" dxfId="1005"/>
    </tableStyle>
  </tableStyles>
  <colors>
    <mruColors>
      <color rgb="FFCC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landa%20Mechielsen\Desktop\Calendrier%20des%20absenc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naco365-my.sharepoint.com/personal/aseguin34499-student_enaco_fr/Documents/Suivi%20de%20pr&#233;sence%20des%20employ&#233;s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mand\Downloads\forum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 val="Feuil1"/>
    </sheetNames>
    <sheetDataSet>
      <sheetData sheetId="0">
        <row r="2">
          <cell r="C2" t="str">
            <v>C</v>
          </cell>
          <cell r="F2" t="str">
            <v>P</v>
          </cell>
          <cell r="J2" t="str">
            <v>M</v>
          </cell>
        </row>
        <row r="4">
          <cell r="AH4">
            <v>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Suivi des congés des employés"/>
      <sheetName val="Liste des employés"/>
      <sheetName val="Types de congés"/>
      <sheetName val="Jours fériés"/>
      <sheetName val="Suivi de présence des employés1"/>
    </sheetNames>
    <sheetDataSet>
      <sheetData sheetId="0"/>
      <sheetData sheetId="1" refreshError="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ta"/>
      <sheetName val="tete"/>
      <sheetName val="toto"/>
      <sheetName val="tyty"/>
      <sheetName val="tutu"/>
      <sheetName val="titi"/>
      <sheetName val="2018"/>
      <sheetName val="2017"/>
      <sheetName val="Demandes"/>
      <sheetName val="Nouvelle Demande"/>
      <sheetName val="Personnel"/>
    </sheetNames>
    <sheetDataSet>
      <sheetData sheetId="0"/>
      <sheetData sheetId="1"/>
      <sheetData sheetId="2"/>
      <sheetData sheetId="3"/>
      <sheetData sheetId="4"/>
      <sheetData sheetId="5"/>
      <sheetData sheetId="6"/>
      <sheetData sheetId="7"/>
      <sheetData sheetId="8"/>
      <sheetData sheetId="9"/>
      <sheetData sheetId="10">
        <row r="2">
          <cell r="A2" t="str">
            <v>toto</v>
          </cell>
          <cell r="B2" t="str">
            <v>toto</v>
          </cell>
          <cell r="C2" t="str">
            <v>toto@gmail.com</v>
          </cell>
          <cell r="D2" t="str">
            <v>tata@gmail.com</v>
          </cell>
        </row>
        <row r="3">
          <cell r="A3" t="str">
            <v>tata</v>
          </cell>
          <cell r="B3" t="str">
            <v>tata</v>
          </cell>
          <cell r="C3" t="str">
            <v>tata@gmail.com</v>
          </cell>
          <cell r="D3" t="str">
            <v>tete@gmail.com</v>
          </cell>
        </row>
        <row r="4">
          <cell r="A4" t="str">
            <v>titi</v>
          </cell>
          <cell r="B4" t="str">
            <v>titi</v>
          </cell>
          <cell r="C4" t="str">
            <v>titi@gmail.com</v>
          </cell>
          <cell r="D4" t="str">
            <v>tyty@gmail.com</v>
          </cell>
        </row>
        <row r="5">
          <cell r="A5" t="str">
            <v>tutu</v>
          </cell>
          <cell r="B5" t="str">
            <v>tutu</v>
          </cell>
          <cell r="C5" t="str">
            <v>tutu@gmail.com</v>
          </cell>
          <cell r="D5" t="str">
            <v>tyty@gmail.com</v>
          </cell>
        </row>
        <row r="6">
          <cell r="A6" t="str">
            <v>tete</v>
          </cell>
          <cell r="B6" t="str">
            <v>tete</v>
          </cell>
          <cell r="C6" t="str">
            <v>tete@gmail.com</v>
          </cell>
          <cell r="D6" t="str">
            <v>tete@gmail.com</v>
          </cell>
        </row>
        <row r="7">
          <cell r="A7" t="str">
            <v>tyty</v>
          </cell>
          <cell r="B7" t="str">
            <v>tyty</v>
          </cell>
          <cell r="C7" t="str">
            <v>tyty@gmail.com</v>
          </cell>
          <cell r="D7" t="str">
            <v>tyty@gmail.com</v>
          </cell>
        </row>
        <row r="10">
          <cell r="C10" t="str">
            <v>CP</v>
          </cell>
          <cell r="D10" t="str">
            <v>C</v>
          </cell>
        </row>
        <row r="11">
          <cell r="C11" t="str">
            <v>1/2 CP</v>
          </cell>
          <cell r="D11" t="str">
            <v>C0,5</v>
          </cell>
        </row>
        <row r="12">
          <cell r="C12" t="str">
            <v>RTT</v>
          </cell>
          <cell r="D12" t="str">
            <v>R</v>
          </cell>
        </row>
        <row r="13">
          <cell r="C13" t="str">
            <v>1/2 RTT</v>
          </cell>
          <cell r="D13" t="str">
            <v>R0,5</v>
          </cell>
        </row>
        <row r="14">
          <cell r="C14" t="str">
            <v>Maladie</v>
          </cell>
          <cell r="D14" t="str">
            <v>M</v>
          </cell>
        </row>
        <row r="15">
          <cell r="C15" t="str">
            <v>Sans Solde</v>
          </cell>
          <cell r="D15" t="str">
            <v>SS</v>
          </cell>
        </row>
        <row r="16">
          <cell r="C16" t="str">
            <v>1/2 Sans Solde</v>
          </cell>
          <cell r="D16" t="str">
            <v>S0,5</v>
          </cell>
        </row>
        <row r="17">
          <cell r="C17" t="str">
            <v>Autre</v>
          </cell>
          <cell r="D17" t="str">
            <v>A</v>
          </cell>
        </row>
        <row r="18">
          <cell r="C18" t="str">
            <v>1/2 Autre</v>
          </cell>
          <cell r="D18" t="str">
            <v>A0,5</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2E36C5-2B95-4145-A10E-601C9B829382}" name="Février45" displayName="Février45" ref="A20:AF28" totalsRowShown="0" headerRowDxfId="1004" dataDxfId="1003" totalsRowDxfId="1002" totalsRowBorderDxfId="1001">
  <tableColumns count="32">
    <tableColumn id="1" xr3:uid="{888FB29C-AB03-4E2E-AC53-7A9DB9B05460}" name="Nom de l’employé" dataDxfId="1000" totalsRowDxfId="999" dataCellStyle="Employé"/>
    <tableColumn id="2" xr3:uid="{6E79DF03-A048-4A74-B491-92FB93528C32}" name="1" dataDxfId="998" totalsRowDxfId="997"/>
    <tableColumn id="3" xr3:uid="{5FE50BB3-770A-41CE-BEB1-F1B2335FCF2D}" name="2" dataDxfId="996" totalsRowDxfId="995"/>
    <tableColumn id="4" xr3:uid="{AF879E31-27DC-49B5-AC3A-5BFE32C9FC14}" name="3" dataDxfId="994" totalsRowDxfId="993"/>
    <tableColumn id="5" xr3:uid="{C9C3721B-6908-46EA-AFDD-39994F09D57E}" name="4" dataDxfId="992" totalsRowDxfId="991"/>
    <tableColumn id="6" xr3:uid="{FE5A2B46-9807-4049-B132-494D5B2C8C7A}" name="5" dataDxfId="990" totalsRowDxfId="989"/>
    <tableColumn id="7" xr3:uid="{A70BF4A4-078E-413F-B92B-EFC3C5CAEC94}" name="6" dataDxfId="988" totalsRowDxfId="987"/>
    <tableColumn id="8" xr3:uid="{04B10C13-67E6-4525-B514-5A43031E3690}" name="7" dataDxfId="986" totalsRowDxfId="985"/>
    <tableColumn id="9" xr3:uid="{4A515531-9246-4D8F-8534-EFB79C18BB76}" name="8" dataDxfId="984" totalsRowDxfId="983"/>
    <tableColumn id="10" xr3:uid="{9BD948FA-0ACF-43C7-B896-4D964D15E91A}" name="9" dataDxfId="982" totalsRowDxfId="981"/>
    <tableColumn id="11" xr3:uid="{22129908-C93A-45CF-A264-988AC73D6302}" name="10" dataDxfId="980" totalsRowDxfId="979"/>
    <tableColumn id="12" xr3:uid="{AD536837-76AB-41C9-8E66-DBEEA5FC6509}" name="11" dataDxfId="978" totalsRowDxfId="977"/>
    <tableColumn id="13" xr3:uid="{78F537E5-C804-40F3-A831-98941048D2E8}" name="12" dataDxfId="976" totalsRowDxfId="975"/>
    <tableColumn id="14" xr3:uid="{DE5A46D8-1111-4939-BA46-6D12711BB20B}" name="13" dataDxfId="974" totalsRowDxfId="973"/>
    <tableColumn id="15" xr3:uid="{A4BCD9BC-F589-4500-8461-81F9E472C62F}" name="14" dataDxfId="972" totalsRowDxfId="971"/>
    <tableColumn id="16" xr3:uid="{3B1466D6-C617-415C-9F17-8D3282D55681}" name="15" dataDxfId="970" totalsRowDxfId="969"/>
    <tableColumn id="17" xr3:uid="{14FD1397-D5D2-4A74-B21E-9B4F45A8808B}" name="16" dataDxfId="968" totalsRowDxfId="967"/>
    <tableColumn id="18" xr3:uid="{2576AC2F-195B-4967-A018-CC979952818A}" name="17" dataDxfId="966" totalsRowDxfId="965"/>
    <tableColumn id="19" xr3:uid="{7126765C-2B2D-487F-A400-D58CA2D4A09F}" name="18" dataDxfId="964" totalsRowDxfId="963"/>
    <tableColumn id="20" xr3:uid="{0DEE06B6-0215-4245-971F-E254C8A7E496}" name="19" dataDxfId="962" totalsRowDxfId="961"/>
    <tableColumn id="21" xr3:uid="{EEBABD39-25E4-421C-A52E-F53C0A71A3F5}" name="20" dataDxfId="960" totalsRowDxfId="959"/>
    <tableColumn id="22" xr3:uid="{93F8E364-590F-4E6F-8D9D-8E93E9C4CCA1}" name="21" dataDxfId="958" totalsRowDxfId="957"/>
    <tableColumn id="23" xr3:uid="{C47D2E02-6760-4639-B598-28F347F2D0AD}" name="22" dataDxfId="956" totalsRowDxfId="955"/>
    <tableColumn id="24" xr3:uid="{8EF94F25-A6CE-44A0-93F2-5F883141EBC6}" name="23" dataDxfId="954" totalsRowDxfId="953"/>
    <tableColumn id="25" xr3:uid="{9C07B471-0EF1-4E85-9955-969F52706D7F}" name="24" dataDxfId="952" totalsRowDxfId="951"/>
    <tableColumn id="26" xr3:uid="{6AF485F7-5950-4DEB-867D-088B9765306B}" name="25" dataDxfId="950" totalsRowDxfId="949"/>
    <tableColumn id="27" xr3:uid="{70C95865-9F90-4424-B214-24026DDF3889}" name="26" dataDxfId="948" totalsRowDxfId="947"/>
    <tableColumn id="28" xr3:uid="{44E07B5A-7951-4B15-A1EC-345CC439E3D6}" name="27" dataDxfId="946" totalsRowDxfId="945"/>
    <tableColumn id="29" xr3:uid="{16BF4A3C-BD98-453F-A65F-27D73E32703B}" name="28" dataDxfId="944" totalsRowDxfId="943"/>
    <tableColumn id="30" xr3:uid="{7F4E8B48-F7EB-4D5F-BDD1-D98F69E29EFB}" name="29" dataDxfId="942" totalsRowDxfId="941"/>
    <tableColumn id="31" xr3:uid="{A3E8F497-1383-4B6D-88E3-64C0DD5863C1}" name="30" dataDxfId="940" totalsRowDxfId="939"/>
    <tableColumn id="32" xr3:uid="{43302B3C-8596-4C3C-8FB9-1E4506BA1034}" name="31" dataDxfId="938" totalsRowDxfId="937"/>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1A3D260-69D6-4E1D-B684-B4FD0E4A9E18}" name="Janvier46" displayName="Janvier46" ref="A6:AF15" totalsRowCount="1" headerRowDxfId="936" dataDxfId="934" totalsRowDxfId="932" headerRowBorderDxfId="935" tableBorderDxfId="933" totalsRowBorderDxfId="931">
  <tableColumns count="32">
    <tableColumn id="1" xr3:uid="{85AA66D6-FC62-46D6-BEF8-013A16E39C12}" name="Nom de l’employé" totalsRowFunction="custom" dataDxfId="930" totalsRowDxfId="929" dataCellStyle="Employé">
      <totalsRowFormula>RIGHT(CELL("nomfichier",A1),4)</totalsRowFormula>
    </tableColumn>
    <tableColumn id="2" xr3:uid="{0FD4EBB7-65C3-450E-82C6-9943EF6945BD}" name="1" dataDxfId="928" totalsRowDxfId="927"/>
    <tableColumn id="3" xr3:uid="{A0D8C027-B81B-4D91-95DB-861748CCFFC8}" name="2" dataDxfId="926" totalsRowDxfId="925"/>
    <tableColumn id="4" xr3:uid="{B5A4FD55-98A5-4908-B9FB-6113EED901C7}" name="3" dataDxfId="924" totalsRowDxfId="923"/>
    <tableColumn id="5" xr3:uid="{58DD59E9-FD5C-4DEC-BE9D-6965B2BBFF62}" name="4" dataDxfId="922" totalsRowDxfId="921"/>
    <tableColumn id="6" xr3:uid="{7302840C-CF0E-4C2A-9830-C779251AC150}" name="5" dataDxfId="920" totalsRowDxfId="919"/>
    <tableColumn id="7" xr3:uid="{C41E77AC-2375-4262-964A-C276B674C9BD}" name="6" dataDxfId="918" totalsRowDxfId="917"/>
    <tableColumn id="8" xr3:uid="{D68321CD-5106-4FDC-B9FA-373608A22721}" name="7" dataDxfId="916" totalsRowDxfId="915"/>
    <tableColumn id="9" xr3:uid="{1489A2BC-3E2B-4B9C-A611-E3E6CD766830}" name="8" dataDxfId="914" totalsRowDxfId="913"/>
    <tableColumn id="10" xr3:uid="{310B237E-C98A-4F3B-88F5-7703E09D62A9}" name="9" dataDxfId="912" totalsRowDxfId="911"/>
    <tableColumn id="11" xr3:uid="{7633A784-A1C6-40B8-8453-5F9FFE9F6332}" name="10" dataDxfId="910" totalsRowDxfId="909"/>
    <tableColumn id="12" xr3:uid="{6F53F285-3F48-4E78-9DB4-19610006922A}" name="11" dataDxfId="908" totalsRowDxfId="907"/>
    <tableColumn id="13" xr3:uid="{86928B4F-CBF4-4114-9B12-08A832E2C27F}" name="12" dataDxfId="906" totalsRowDxfId="905"/>
    <tableColumn id="14" xr3:uid="{BD88B437-F529-400A-817E-F6B140498535}" name="13" dataDxfId="904" totalsRowDxfId="903"/>
    <tableColumn id="15" xr3:uid="{FC350398-D873-4138-A6AA-7D3C5BB17E89}" name="14" dataDxfId="902" totalsRowDxfId="901"/>
    <tableColumn id="16" xr3:uid="{26252EB4-26D5-42FB-ABD3-25A5FDEEC801}" name="15" dataDxfId="900" totalsRowDxfId="899"/>
    <tableColumn id="17" xr3:uid="{E6345D34-7FB4-429C-A1DA-7D4A128407E1}" name="16" dataDxfId="898" totalsRowDxfId="897"/>
    <tableColumn id="18" xr3:uid="{3D88E3C1-5AB9-4C16-913E-7A5816D33866}" name="17" dataDxfId="896" totalsRowDxfId="895"/>
    <tableColumn id="19" xr3:uid="{59A7FC18-A750-45D8-81DC-39C2AAA7AAEF}" name="18" dataDxfId="894" totalsRowDxfId="893"/>
    <tableColumn id="20" xr3:uid="{3E60A8F9-D5A4-4CB2-8D6C-C29206AE8B7D}" name="19" dataDxfId="892" totalsRowDxfId="891"/>
    <tableColumn id="21" xr3:uid="{636EF2DA-2E73-4A3F-B4CA-A87D12AC3E86}" name="20" dataDxfId="890" totalsRowDxfId="889"/>
    <tableColumn id="22" xr3:uid="{123B0734-DFD8-479B-A273-92B13EB9264F}" name="21" dataDxfId="888" totalsRowDxfId="887"/>
    <tableColumn id="23" xr3:uid="{C3A5AA58-36E1-434D-8E11-721B82A6BA4C}" name="22" dataDxfId="886" totalsRowDxfId="885"/>
    <tableColumn id="24" xr3:uid="{109E4E67-43A4-449C-8E42-CF9941A7EAEA}" name="23" dataDxfId="884" totalsRowDxfId="883"/>
    <tableColumn id="25" xr3:uid="{DD2451C3-62F9-4242-9D05-A403F905B98C}" name="24" dataDxfId="882" totalsRowDxfId="881"/>
    <tableColumn id="26" xr3:uid="{6F11ED6D-2D7B-4F11-BEF4-AC9BA0C4730C}" name="25" dataDxfId="880" totalsRowDxfId="879"/>
    <tableColumn id="27" xr3:uid="{FB577FEE-FC47-4A1A-BE37-8B3985A69331}" name="26" dataDxfId="878" totalsRowDxfId="877"/>
    <tableColumn id="28" xr3:uid="{E0EC04B8-ACA9-49DD-A335-4012919AF798}" name="27" dataDxfId="876" totalsRowDxfId="875"/>
    <tableColumn id="29" xr3:uid="{80120900-3C98-41B8-AEAD-45B797F4AF3D}" name="28" dataDxfId="874" totalsRowDxfId="873"/>
    <tableColumn id="30" xr3:uid="{F604ECF5-C1ED-4928-98E6-9376FF84C871}" name="29" dataDxfId="872" totalsRowDxfId="871"/>
    <tableColumn id="31" xr3:uid="{DCF38C39-55A1-4D1E-94A8-055F6CA32D18}" name="30" dataDxfId="870" totalsRowDxfId="869"/>
    <tableColumn id="32" xr3:uid="{A68C4B85-6827-4E4A-9CF6-44B5C3310F5F}" name="31" dataDxfId="868" totalsRowDxfId="867"/>
  </tableColumns>
  <tableStyleInfo name="Tableau des absences des employés 4"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CFB12B-133C-4ABE-946C-0683C09E92FC}" name="Mars47" displayName="Mars47" ref="A34:AF42" totalsRowShown="0" headerRowDxfId="866" dataDxfId="865" totalsRowDxfId="863" tableBorderDxfId="864" totalsRowBorderDxfId="862">
  <tableColumns count="32">
    <tableColumn id="1" xr3:uid="{78FF7119-1C76-49B6-B781-B8231B95632D}" name="Nom de l’employé" dataDxfId="861" totalsRowDxfId="860" dataCellStyle="Employé"/>
    <tableColumn id="2" xr3:uid="{8CBE44DF-1B0C-4756-BF4A-EC463113A8F5}" name="1" dataDxfId="859" totalsRowDxfId="858"/>
    <tableColumn id="3" xr3:uid="{806DC9F1-C0F4-4E92-809E-8D4F556C6822}" name="2" dataDxfId="857" totalsRowDxfId="856"/>
    <tableColumn id="4" xr3:uid="{D2AE2800-B6FF-4D4D-B515-C26C043556EB}" name="3" dataDxfId="855" totalsRowDxfId="854"/>
    <tableColumn id="5" xr3:uid="{58D28B56-9FFF-4C37-92F7-D9A7013DF411}" name="4" dataDxfId="853" totalsRowDxfId="852"/>
    <tableColumn id="6" xr3:uid="{691458BF-F513-47B0-BE9C-3C69D93937E7}" name="5" dataDxfId="851" totalsRowDxfId="850"/>
    <tableColumn id="7" xr3:uid="{B5B5E9BF-FDCE-4B5E-85BB-BF7A8BAC2DA0}" name="6" dataDxfId="849" totalsRowDxfId="848"/>
    <tableColumn id="8" xr3:uid="{FEA90F63-0DFD-4B45-9CE3-1FC52D4EC5BA}" name="7" dataDxfId="847" totalsRowDxfId="846"/>
    <tableColumn id="9" xr3:uid="{6459A632-A393-4A8F-9ED1-AE7D1C0C5916}" name="8" dataDxfId="845" totalsRowDxfId="844"/>
    <tableColumn id="10" xr3:uid="{833481A0-3FAA-4C3F-8DB0-E044BB9F7E09}" name="9" dataDxfId="843" totalsRowDxfId="842"/>
    <tableColumn id="11" xr3:uid="{F7012E31-3FFF-4AB9-B40F-E78AC32466A6}" name="10" dataDxfId="841" totalsRowDxfId="840"/>
    <tableColumn id="12" xr3:uid="{900C0DAF-45EB-4B78-A3F3-1E13EE966E9C}" name="11" dataDxfId="839" totalsRowDxfId="838"/>
    <tableColumn id="13" xr3:uid="{E96EF89C-F9C1-45C8-88D1-568727420422}" name="12" dataDxfId="837" totalsRowDxfId="836"/>
    <tableColumn id="14" xr3:uid="{51318E21-B169-4725-BEB8-0707EE81BD1E}" name="13" dataDxfId="835" totalsRowDxfId="834"/>
    <tableColumn id="15" xr3:uid="{0F01A78F-B333-48B4-ADCD-89ED27886599}" name="14" dataDxfId="833" totalsRowDxfId="832"/>
    <tableColumn id="16" xr3:uid="{65D11DB9-2882-4DA2-8224-7101EE6B1507}" name="15" dataDxfId="831" totalsRowDxfId="830"/>
    <tableColumn id="17" xr3:uid="{34513883-806A-409D-B431-81692773B56B}" name="16" dataDxfId="829" totalsRowDxfId="828"/>
    <tableColumn id="18" xr3:uid="{F63CE923-9967-4393-8EB4-0751AB5A984E}" name="17" dataDxfId="827" totalsRowDxfId="826"/>
    <tableColumn id="19" xr3:uid="{F84F3102-72C6-4470-AE13-C0606C8A6BB2}" name="18" dataDxfId="825" totalsRowDxfId="824"/>
    <tableColumn id="20" xr3:uid="{4B663FFC-EB46-4424-98B9-91CA058F604E}" name="19" dataDxfId="823" totalsRowDxfId="822"/>
    <tableColumn id="21" xr3:uid="{21CC9F24-DDEE-42C6-810B-EC5B6E260C3C}" name="20" dataDxfId="821" totalsRowDxfId="820"/>
    <tableColumn id="22" xr3:uid="{737BF41F-901B-400F-AFA2-E89A6B4F187F}" name="21" dataDxfId="819" totalsRowDxfId="818"/>
    <tableColumn id="23" xr3:uid="{EEB09C1F-D63B-4FF4-B11D-1191EB5FD7F3}" name="22" dataDxfId="817" totalsRowDxfId="816"/>
    <tableColumn id="24" xr3:uid="{41A97A8F-C065-4C66-9AD7-4C0217B51581}" name="23" dataDxfId="815" totalsRowDxfId="814"/>
    <tableColumn id="25" xr3:uid="{1D7BE693-E4B0-4C3D-9458-79049BDD17DE}" name="24" dataDxfId="813" totalsRowDxfId="812"/>
    <tableColumn id="26" xr3:uid="{3530F019-FD9D-4E9B-8770-7126D16178BE}" name="25" dataDxfId="811" totalsRowDxfId="810"/>
    <tableColumn id="27" xr3:uid="{5E480F27-DA10-4F02-B8B3-48F826A6B150}" name="26" dataDxfId="809" totalsRowDxfId="808"/>
    <tableColumn id="28" xr3:uid="{929CB5CF-FA6A-4969-AB0D-EC85FC1D8E4D}" name="27" dataDxfId="807" totalsRowDxfId="806"/>
    <tableColumn id="29" xr3:uid="{419A88FB-DBA0-45A0-8809-B5A80AA37CDD}" name="28" dataDxfId="805" totalsRowDxfId="804"/>
    <tableColumn id="30" xr3:uid="{7678039E-CC3F-42F7-8C65-F2832504039A}" name="29" dataDxfId="803" totalsRowDxfId="802"/>
    <tableColumn id="31" xr3:uid="{3CF1225F-989D-48B6-A3D3-214E4AA6D05A}" name="30" dataDxfId="801" totalsRowDxfId="800"/>
    <tableColumn id="32" xr3:uid="{F1F62D1B-BD25-45B8-8878-F0A00B355A5F}" name="31" dataDxfId="799" totalsRowDxfId="79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16D7BA8-3D64-44E7-90F9-7B1635115BA6}" name="Avril48" displayName="Avril48" ref="A47:AF55" totalsRowShown="0" headerRowDxfId="797" dataDxfId="796" totalsRowDxfId="794" tableBorderDxfId="795" totalsRowBorderDxfId="793">
  <tableColumns count="32">
    <tableColumn id="1" xr3:uid="{5295FF31-7D15-4357-BECB-F948D700DC81}" name="Nom de l’employé" dataDxfId="792" totalsRowDxfId="791" dataCellStyle="Employé"/>
    <tableColumn id="2" xr3:uid="{707D6A02-FFAF-4EFF-A7B7-5FC43E625AF9}" name="1" dataDxfId="790" totalsRowDxfId="789"/>
    <tableColumn id="3" xr3:uid="{85F31E3E-1C88-4775-8F7B-779A1BCEBD03}" name="2" dataDxfId="788" totalsRowDxfId="787"/>
    <tableColumn id="4" xr3:uid="{3E6BF2EA-C64F-4019-A44D-B66858E6D3C3}" name="3" dataDxfId="786" totalsRowDxfId="785"/>
    <tableColumn id="5" xr3:uid="{CC0E5033-6667-4EA4-8384-C55B24FE0EA9}" name="4" dataDxfId="784" totalsRowDxfId="783"/>
    <tableColumn id="6" xr3:uid="{01C33632-6D13-4323-9499-A131F755C5CB}" name="5" dataDxfId="782" totalsRowDxfId="781"/>
    <tableColumn id="7" xr3:uid="{FABDB5F7-1A5E-45DE-9937-7C0646EBD06F}" name="6" dataDxfId="780" totalsRowDxfId="779"/>
    <tableColumn id="8" xr3:uid="{379E8E7C-9E9D-46A1-9070-E2F8F465E48A}" name="7" dataDxfId="778" totalsRowDxfId="777"/>
    <tableColumn id="9" xr3:uid="{1E87DAE9-4361-4C5C-A2CD-564AA2D795AE}" name="8" dataDxfId="776" totalsRowDxfId="775"/>
    <tableColumn id="10" xr3:uid="{CFABFD15-4546-40B1-B70D-D15E53493FD7}" name="9" dataDxfId="774" totalsRowDxfId="773"/>
    <tableColumn id="11" xr3:uid="{84292ACF-0A1D-47AF-92DE-68B325158D48}" name="10" dataDxfId="772" totalsRowDxfId="771"/>
    <tableColumn id="12" xr3:uid="{35E81973-411F-478E-8AB7-B20134020B02}" name="11" dataDxfId="770" totalsRowDxfId="769"/>
    <tableColumn id="13" xr3:uid="{9821F193-ADC0-4371-90F4-48AC600F9A04}" name="12" dataDxfId="768" totalsRowDxfId="767"/>
    <tableColumn id="14" xr3:uid="{794C3493-65B9-4F98-B53F-26A2E94813B2}" name="13" dataDxfId="766" totalsRowDxfId="765"/>
    <tableColumn id="15" xr3:uid="{243447E3-7B01-469C-9036-EA57EEA6975D}" name="14" dataDxfId="764" totalsRowDxfId="763"/>
    <tableColumn id="16" xr3:uid="{D7F5BEF1-171B-40D7-8223-A7F016C76BCE}" name="15" dataDxfId="762" totalsRowDxfId="761"/>
    <tableColumn id="17" xr3:uid="{0F317344-C0D3-4631-9955-F82CCCC303D2}" name="16" dataDxfId="760" totalsRowDxfId="759"/>
    <tableColumn id="18" xr3:uid="{BEE607EB-24DA-4842-A104-FCC747A897CF}" name="17" dataDxfId="758" totalsRowDxfId="757"/>
    <tableColumn id="19" xr3:uid="{4E59F6BF-8F8C-4C7C-AB0E-D3B131B0A3B2}" name="18" dataDxfId="756" totalsRowDxfId="755"/>
    <tableColumn id="20" xr3:uid="{40C67C5B-6D7C-4415-B6B4-48F3A742186B}" name="19" dataDxfId="754" totalsRowDxfId="753"/>
    <tableColumn id="21" xr3:uid="{0A78EA64-6A7D-41C8-A50C-B29BC678F174}" name="20" dataDxfId="752" totalsRowDxfId="751"/>
    <tableColumn id="22" xr3:uid="{0EDA74CA-7689-4A93-B753-EB5B003E62DE}" name="21" dataDxfId="750" totalsRowDxfId="749"/>
    <tableColumn id="23" xr3:uid="{5AA5878A-A615-4C54-87BC-0C0DF5060351}" name="22" dataDxfId="748" totalsRowDxfId="747"/>
    <tableColumn id="24" xr3:uid="{41B8380A-0091-47EF-863F-0CA894B1753D}" name="23" dataDxfId="746" totalsRowDxfId="745"/>
    <tableColumn id="25" xr3:uid="{B21A4BD0-4EC0-4E7F-B3F6-136BC2B68098}" name="24" dataDxfId="744" totalsRowDxfId="743"/>
    <tableColumn id="26" xr3:uid="{F69A221F-C03A-46E3-910B-5B9AC91B220A}" name="25" dataDxfId="742" totalsRowDxfId="741"/>
    <tableColumn id="27" xr3:uid="{7E6C81CE-CACD-4996-90D9-8F05964A076E}" name="26" dataDxfId="740" totalsRowDxfId="739"/>
    <tableColumn id="28" xr3:uid="{1E9CA11B-7748-4D13-A92C-1C9A0907A93F}" name="27" dataDxfId="738" totalsRowDxfId="737"/>
    <tableColumn id="29" xr3:uid="{A4C10A44-EC57-4110-A8C8-D994383F29A4}" name="28" dataDxfId="736" totalsRowDxfId="735"/>
    <tableColumn id="30" xr3:uid="{5D480EA2-F0A0-47BD-92E8-B8FF47521C9D}" name="29" dataDxfId="734" totalsRowDxfId="733"/>
    <tableColumn id="31" xr3:uid="{35ADF283-19B0-4E24-A20C-CC2B89C03BE0}" name="30" dataDxfId="732" totalsRowDxfId="731"/>
    <tableColumn id="32" xr3:uid="{E9169867-124F-4E00-BB0F-8FCB6EBB2F78}" name="31" dataDxfId="730" totalsRowDxfId="729"/>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5CEBC07-B5B7-4C2A-8824-2A36CA8AE445}" name="Mai_49" displayName="Mai_49" ref="A60:AF68" totalsRowShown="0" headerRowDxfId="728" dataDxfId="727" totalsRowDxfId="725" tableBorderDxfId="726" totalsRowBorderDxfId="724">
  <tableColumns count="32">
    <tableColumn id="1" xr3:uid="{E80EA84A-C597-4B46-99A5-FCCF0A36212D}" name="Nom de l’employé" dataDxfId="723" totalsRowDxfId="722" dataCellStyle="Employé"/>
    <tableColumn id="2" xr3:uid="{8909A621-9DC2-48C1-ADE4-9851055596E3}" name="1" dataDxfId="721" totalsRowDxfId="720"/>
    <tableColumn id="3" xr3:uid="{DB59FB9A-5C1C-41CC-BA6C-74F45C0C8EDD}" name="2" dataDxfId="719" totalsRowDxfId="718"/>
    <tableColumn id="4" xr3:uid="{F753EEC8-A0E4-4074-AFA6-D3554ED5477E}" name="3" dataDxfId="717" totalsRowDxfId="716"/>
    <tableColumn id="5" xr3:uid="{5C414C9A-94B2-44DD-87B4-4AAF480B91C6}" name="4" dataDxfId="715" totalsRowDxfId="714"/>
    <tableColumn id="6" xr3:uid="{E2FD0EB9-4208-4377-A802-545183D4AC2F}" name="5" dataDxfId="713" totalsRowDxfId="712"/>
    <tableColumn id="7" xr3:uid="{2EA60C3A-780A-4D68-A8A7-809945A23E50}" name="6" dataDxfId="711" totalsRowDxfId="710"/>
    <tableColumn id="8" xr3:uid="{714AA65B-0A7C-46D8-BC8B-6DB3EB9A223D}" name="7" dataDxfId="709" totalsRowDxfId="708"/>
    <tableColumn id="9" xr3:uid="{DCCC1DB3-9DE2-4EEF-9C70-03B78FA1195A}" name="8" dataDxfId="707" totalsRowDxfId="706"/>
    <tableColumn id="10" xr3:uid="{C80C2192-D1DE-4783-8E14-A029EF0C3C32}" name="9" dataDxfId="705" totalsRowDxfId="704"/>
    <tableColumn id="11" xr3:uid="{24296602-FEC7-45DA-BD16-C68AA44F7027}" name="10" dataDxfId="703" totalsRowDxfId="702"/>
    <tableColumn id="12" xr3:uid="{12DBBCFB-7AE0-437D-A7E3-5525A772D81C}" name="11" dataDxfId="701" totalsRowDxfId="700"/>
    <tableColumn id="13" xr3:uid="{52B36E34-DD9A-44DC-ACFB-29527F29BCC9}" name="12" dataDxfId="699" totalsRowDxfId="698"/>
    <tableColumn id="14" xr3:uid="{BFD22FB5-3E4D-4915-9D5E-DF0487B228EA}" name="13" dataDxfId="697" totalsRowDxfId="696"/>
    <tableColumn id="15" xr3:uid="{9C6BD7C7-8C51-48E6-8F08-99917744BEEA}" name="14" dataDxfId="695" totalsRowDxfId="694"/>
    <tableColumn id="16" xr3:uid="{D674FA43-9F6C-4016-AA8E-2FE4EE3F1CB9}" name="15" dataDxfId="693" totalsRowDxfId="692"/>
    <tableColumn id="17" xr3:uid="{F9941D0B-AE7A-4763-B47A-5BFC2614201C}" name="16" dataDxfId="691" totalsRowDxfId="690"/>
    <tableColumn id="18" xr3:uid="{569D5382-5CB4-4F41-81F8-3358B4E52ADD}" name="17" dataDxfId="689" totalsRowDxfId="688"/>
    <tableColumn id="19" xr3:uid="{E874B5C9-F86D-4A07-B487-CDD0AC1901FD}" name="18" dataDxfId="687" totalsRowDxfId="686"/>
    <tableColumn id="20" xr3:uid="{9D834543-3208-4BFA-AE37-34EA15DBE5DE}" name="19" dataDxfId="685" totalsRowDxfId="684"/>
    <tableColumn id="21" xr3:uid="{0875FD80-8534-4ECB-AA1F-7370E52E7B89}" name="20" dataDxfId="683" totalsRowDxfId="682"/>
    <tableColumn id="22" xr3:uid="{B585A569-501A-495F-B5DF-060EFAEEA751}" name="21" dataDxfId="681" totalsRowDxfId="680"/>
    <tableColumn id="23" xr3:uid="{693DA836-84A2-4F5C-B5F7-BA879D4F0C4E}" name="22" dataDxfId="679" totalsRowDxfId="678"/>
    <tableColumn id="24" xr3:uid="{1495D6FE-9484-4A06-B3CC-46619B960C3F}" name="23" dataDxfId="677" totalsRowDxfId="676"/>
    <tableColumn id="25" xr3:uid="{7C6B1CE7-93C6-4963-B9D0-71AC6A5DA9BC}" name="24" dataDxfId="675" totalsRowDxfId="674"/>
    <tableColumn id="26" xr3:uid="{7AAF44FA-4B81-46C7-A85F-69ED6C184F35}" name="25" dataDxfId="673" totalsRowDxfId="672"/>
    <tableColumn id="27" xr3:uid="{F1EA97C0-E27D-4D0D-A4A5-B9447A06F329}" name="26" dataDxfId="671" totalsRowDxfId="670"/>
    <tableColumn id="28" xr3:uid="{056162F5-1B77-4CC2-86B2-E289685FDEE1}" name="27" dataDxfId="669" totalsRowDxfId="668"/>
    <tableColumn id="29" xr3:uid="{7579DADC-0CDE-4938-A118-66ECAAF61265}" name="28" dataDxfId="667" totalsRowDxfId="666"/>
    <tableColumn id="30" xr3:uid="{AD5C0A6B-6C2D-42E4-B2BE-B4EA0E25DC42}" name="29" dataDxfId="665" totalsRowDxfId="664"/>
    <tableColumn id="31" xr3:uid="{7BC43F45-1723-4C4B-B1F6-AF2779BF911B}" name="30" dataDxfId="663" totalsRowDxfId="662"/>
    <tableColumn id="32" xr3:uid="{4AA8641D-900D-4A33-8845-87466732555E}" name="31" dataDxfId="661" totalsRowDxfId="660"/>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DAA63E7-E489-4AAE-BA18-5F4DEEFF0ABA}" name="Juin50" displayName="Juin50" ref="A74:AF82" totalsRowShown="0" headerRowDxfId="659" dataDxfId="658" totalsRowDxfId="656" tableBorderDxfId="657" totalsRowBorderDxfId="655">
  <tableColumns count="32">
    <tableColumn id="1" xr3:uid="{F44BDA06-F95C-4360-B09C-2F9905F47730}" name="Nom de l’employé" dataDxfId="654" totalsRowDxfId="653" dataCellStyle="Employé"/>
    <tableColumn id="2" xr3:uid="{F47D5311-6B82-4D23-84A6-47358E22E1A2}" name="1" dataDxfId="652" totalsRowDxfId="651"/>
    <tableColumn id="3" xr3:uid="{FD613809-DB71-47B7-8D04-3D4614F9E12F}" name="2" dataDxfId="650" totalsRowDxfId="649"/>
    <tableColumn id="4" xr3:uid="{296D49B6-3F41-4C06-8BB6-276052B4D610}" name="3" dataDxfId="648" totalsRowDxfId="647"/>
    <tableColumn id="5" xr3:uid="{E16A15E5-C330-4294-B785-B52D7E0F8814}" name="4" dataDxfId="646" totalsRowDxfId="645"/>
    <tableColumn id="6" xr3:uid="{AAB71193-066A-4B23-A9A9-37ADB861167E}" name="5" dataDxfId="644" totalsRowDxfId="643"/>
    <tableColumn id="7" xr3:uid="{787B34A6-542C-49BB-BADB-095A94CD43C9}" name="6" dataDxfId="642" totalsRowDxfId="641"/>
    <tableColumn id="8" xr3:uid="{D730B795-59D9-4C76-934A-D6B74949FF58}" name="7" dataDxfId="640" totalsRowDxfId="639"/>
    <tableColumn id="9" xr3:uid="{B2B04D1B-6C0D-4220-8B46-1F0F65A85C48}" name="8" dataDxfId="638" totalsRowDxfId="637"/>
    <tableColumn id="10" xr3:uid="{B4B831D3-8CD0-4A4D-95AF-A011F4AA1DF3}" name="9" dataDxfId="636" totalsRowDxfId="635"/>
    <tableColumn id="11" xr3:uid="{982CAC7E-680D-4548-945C-F8D6639B5E17}" name="10" dataDxfId="634" totalsRowDxfId="633"/>
    <tableColumn id="12" xr3:uid="{AE69240E-AB68-442C-BA1C-6C90B562A167}" name="11" dataDxfId="632" totalsRowDxfId="631"/>
    <tableColumn id="13" xr3:uid="{523560FD-F706-4215-B72B-E3CB07F4B373}" name="12" dataDxfId="630" totalsRowDxfId="629"/>
    <tableColumn id="14" xr3:uid="{3C32FF6E-C2BE-45FB-8FFF-451CC3C46953}" name="13" dataDxfId="628" totalsRowDxfId="627"/>
    <tableColumn id="15" xr3:uid="{3F9C0809-4C39-4052-901B-541CEECFC387}" name="14" dataDxfId="626" totalsRowDxfId="625"/>
    <tableColumn id="16" xr3:uid="{C1D5FB87-483D-412A-A776-7D60376099F7}" name="15" dataDxfId="624" totalsRowDxfId="623"/>
    <tableColumn id="17" xr3:uid="{EF82196C-A06F-40F8-9DF1-42504619350D}" name="16" dataDxfId="622" totalsRowDxfId="621"/>
    <tableColumn id="18" xr3:uid="{EB33D4D2-C171-4DA9-B5CD-AECA5189C251}" name="17" dataDxfId="620" totalsRowDxfId="619"/>
    <tableColumn id="19" xr3:uid="{932CE537-FDE5-4090-8A83-B4FF832805A8}" name="18" dataDxfId="618" totalsRowDxfId="617"/>
    <tableColumn id="20" xr3:uid="{5B947831-09D4-41A6-AB02-4BDE4F4D9D6C}" name="19" dataDxfId="616" totalsRowDxfId="615"/>
    <tableColumn id="21" xr3:uid="{EA12E61B-F43A-4ACB-92C7-98B831634A34}" name="20" dataDxfId="614" totalsRowDxfId="613"/>
    <tableColumn id="22" xr3:uid="{5C687533-7659-48FE-9745-0FD1665770B0}" name="21" dataDxfId="612" totalsRowDxfId="611"/>
    <tableColumn id="23" xr3:uid="{A95C2557-FEEA-4C82-888A-EC1AD280633C}" name="22" dataDxfId="610" totalsRowDxfId="609"/>
    <tableColumn id="24" xr3:uid="{EF5219F5-69C8-48C6-892E-B5C4BAA34588}" name="23" dataDxfId="608" totalsRowDxfId="607"/>
    <tableColumn id="25" xr3:uid="{D975E313-BFB5-4C9F-A685-D2C503C7913E}" name="24" dataDxfId="606" totalsRowDxfId="605"/>
    <tableColumn id="26" xr3:uid="{5809CF43-65E0-43A5-8441-E3F6061F3231}" name="25" dataDxfId="604" totalsRowDxfId="603"/>
    <tableColumn id="27" xr3:uid="{A27709D8-311C-4063-9B99-890ED2F4A82D}" name="26" dataDxfId="602" totalsRowDxfId="601"/>
    <tableColumn id="28" xr3:uid="{3938EC22-B6D2-4777-93BB-D43C4D8A532D}" name="27" dataDxfId="600" totalsRowDxfId="599"/>
    <tableColumn id="29" xr3:uid="{83B68BBB-37D2-44BC-867C-E0A07DB0F533}" name="28" dataDxfId="598" totalsRowDxfId="597"/>
    <tableColumn id="30" xr3:uid="{51A8A2A1-832B-4A89-8CB7-D2CCF71C81F9}" name="29" dataDxfId="596" totalsRowDxfId="595"/>
    <tableColumn id="31" xr3:uid="{D5E491DA-DCAF-4DB3-B4DE-0F8B7CEADAB2}" name="30" dataDxfId="594" totalsRowDxfId="593"/>
    <tableColumn id="32" xr3:uid="{5B31EE28-FA49-48B7-8A48-A709CDFC5C5D}" name="31" dataDxfId="592" totalsRowDxfId="591"/>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1E2BD5A-6B28-4CDF-A685-E7C555D5A209}" name="Juillet51" displayName="Juillet51" ref="A88:AF96" totalsRowShown="0" headerRowDxfId="590" dataDxfId="589" totalsRowDxfId="587" tableBorderDxfId="588" totalsRowBorderDxfId="586">
  <tableColumns count="32">
    <tableColumn id="1" xr3:uid="{5AF38801-B283-49EB-914C-924A884F03B9}" name="Nom de l’employé" dataDxfId="585" totalsRowDxfId="584" dataCellStyle="Employé"/>
    <tableColumn id="2" xr3:uid="{9323B324-3476-4329-AF30-4AD9740E3344}" name="1" dataDxfId="583" totalsRowDxfId="582"/>
    <tableColumn id="3" xr3:uid="{CC71A4CC-A5DF-42E2-8284-96F17E38D102}" name="2" dataDxfId="581" totalsRowDxfId="580"/>
    <tableColumn id="4" xr3:uid="{FED4A999-CA36-4A23-8953-57CE9A21AE07}" name="3" dataDxfId="579" totalsRowDxfId="578"/>
    <tableColumn id="5" xr3:uid="{73963E38-164E-4DB7-BBAB-4926F48682B5}" name="4" dataDxfId="577" totalsRowDxfId="576"/>
    <tableColumn id="6" xr3:uid="{B4D82ADE-85D9-4A32-8947-6690FDA2B8ED}" name="5" dataDxfId="575" totalsRowDxfId="574"/>
    <tableColumn id="7" xr3:uid="{13F48744-AE4F-4852-B0FB-753F7EFE1B5A}" name="6" dataDxfId="573" totalsRowDxfId="572"/>
    <tableColumn id="8" xr3:uid="{10316A08-BFB3-466D-84CC-B10954DAD54D}" name="7" dataDxfId="571" totalsRowDxfId="570"/>
    <tableColumn id="9" xr3:uid="{832FBF94-1A93-417E-8809-61B0DFD99598}" name="8" dataDxfId="569" totalsRowDxfId="568"/>
    <tableColumn id="10" xr3:uid="{7F60DFCE-18BD-47E8-B8FE-06BC77A729C3}" name="9" dataDxfId="567" totalsRowDxfId="566"/>
    <tableColumn id="11" xr3:uid="{62AA72AA-3F1B-4026-B07F-8F10F644C52C}" name="10" dataDxfId="565" totalsRowDxfId="564"/>
    <tableColumn id="12" xr3:uid="{2030C425-0C35-4B44-9511-21D35A675142}" name="11" dataDxfId="563" totalsRowDxfId="562"/>
    <tableColumn id="13" xr3:uid="{98E9B5D8-BBF4-465F-B10C-E839D0B91BE7}" name="12" dataDxfId="561" totalsRowDxfId="560"/>
    <tableColumn id="14" xr3:uid="{A1DA7E0B-586B-4722-B274-89216AD24C1B}" name="13" dataDxfId="559" totalsRowDxfId="558"/>
    <tableColumn id="15" xr3:uid="{5166F233-F84C-4799-87D9-543BB475BD49}" name="14" dataDxfId="557" totalsRowDxfId="556"/>
    <tableColumn id="16" xr3:uid="{C43DF054-B852-44B7-80CF-AF8AD8A3D9B5}" name="15" dataDxfId="555" totalsRowDxfId="554"/>
    <tableColumn id="17" xr3:uid="{8539F6BA-C4CF-436F-82E6-9C8CB4A8ECCD}" name="16" dataDxfId="553" totalsRowDxfId="552"/>
    <tableColumn id="18" xr3:uid="{4D2A6349-D0FF-4FEA-8044-17960DFB074E}" name="17" dataDxfId="551" totalsRowDxfId="550"/>
    <tableColumn id="19" xr3:uid="{90FCFA12-D8F0-4AB8-9D3C-25A48BF9C49F}" name="18" dataDxfId="549" totalsRowDxfId="548"/>
    <tableColumn id="20" xr3:uid="{AAA9C349-3F7C-4852-AEF6-DEEB1FD2179C}" name="19" dataDxfId="547" totalsRowDxfId="546"/>
    <tableColumn id="21" xr3:uid="{0A05831C-9825-4EEE-BE1B-DC696E3C427C}" name="20" dataDxfId="545" totalsRowDxfId="544"/>
    <tableColumn id="22" xr3:uid="{270AD349-69A6-49E1-9A55-4824FB7198CC}" name="21" dataDxfId="543" totalsRowDxfId="542"/>
    <tableColumn id="23" xr3:uid="{BBBFE08A-97DC-44C5-91B3-2BC7FC0BBA8E}" name="22" dataDxfId="541" totalsRowDxfId="540"/>
    <tableColumn id="24" xr3:uid="{A1F17FD2-85DC-46A8-B246-AD35E781F636}" name="23" dataDxfId="539" totalsRowDxfId="538"/>
    <tableColumn id="25" xr3:uid="{78450D3F-B6DB-4B1C-B49E-356780001E44}" name="24" dataDxfId="537" totalsRowDxfId="536"/>
    <tableColumn id="26" xr3:uid="{E36DC118-B3B6-48E4-91FD-5AAF983F055E}" name="25" dataDxfId="535" totalsRowDxfId="534"/>
    <tableColumn id="27" xr3:uid="{B69D73FD-63FD-4C45-8EAC-C8005B0486A9}" name="26" dataDxfId="533" totalsRowDxfId="532"/>
    <tableColumn id="28" xr3:uid="{A5E650D3-AD55-4DA0-B021-5D229FCB60B7}" name="27" dataDxfId="531" totalsRowDxfId="530"/>
    <tableColumn id="29" xr3:uid="{BEA4DBC7-4FD2-46C2-AD95-04504C86AD7C}" name="28" dataDxfId="529" totalsRowDxfId="528"/>
    <tableColumn id="30" xr3:uid="{1DA354DA-4956-4F1B-BA4A-4A7E48372C31}" name="29" dataDxfId="527" totalsRowDxfId="526"/>
    <tableColumn id="31" xr3:uid="{3FD4B245-0F82-458B-8115-79F663288EA4}" name="30" dataDxfId="525" totalsRowDxfId="524"/>
    <tableColumn id="32" xr3:uid="{3F98CA07-C0F6-4490-9CFE-46F1ABFAD1F4}" name="31" dataDxfId="523" totalsRowDxfId="522"/>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EF405EB-9BDF-4545-B3C1-28DA9F7CA57D}" name="Aout52" displayName="Aout52" ref="A102:AF110" totalsRowShown="0" headerRowDxfId="521" dataDxfId="520" totalsRowDxfId="518" tableBorderDxfId="519" totalsRowBorderDxfId="517">
  <tableColumns count="32">
    <tableColumn id="1" xr3:uid="{66BDE3EC-7302-4E76-9EEE-7B1655C70A2F}" name="Nom de l’employé" dataDxfId="516" totalsRowDxfId="515" dataCellStyle="Employé"/>
    <tableColumn id="2" xr3:uid="{2517296B-8C06-42D5-AAA8-480E98737060}" name="1" dataDxfId="514" totalsRowDxfId="513"/>
    <tableColumn id="3" xr3:uid="{F78BD010-5205-4561-9650-03E685A6D7BE}" name="2" dataDxfId="512" totalsRowDxfId="511"/>
    <tableColumn id="4" xr3:uid="{BCCCB49B-3A78-4234-BA85-5BFA503BA194}" name="3" dataDxfId="510" totalsRowDxfId="509"/>
    <tableColumn id="5" xr3:uid="{7CB5D4FB-2A9A-40B3-B6E0-B67C4BBFD8B7}" name="4" dataDxfId="508" totalsRowDxfId="507"/>
    <tableColumn id="6" xr3:uid="{03A3D6F3-20B4-43C0-BF30-C51E6A715E7B}" name="5" dataDxfId="506" totalsRowDxfId="505"/>
    <tableColumn id="7" xr3:uid="{4AAE1CAC-5DA4-4EEE-A676-E101DD888113}" name="6" dataDxfId="504" totalsRowDxfId="503"/>
    <tableColumn id="8" xr3:uid="{42B54CBA-B654-4A69-A2E6-B6FDC9B0CBE8}" name="7" dataDxfId="502" totalsRowDxfId="501"/>
    <tableColumn id="9" xr3:uid="{480C2BEB-F8F7-4E71-8A79-C26BEE54AC63}" name="8" dataDxfId="500" totalsRowDxfId="499"/>
    <tableColumn id="10" xr3:uid="{CF9C0B6A-2EF3-408B-ACBD-6B99BF756343}" name="9" dataDxfId="498" totalsRowDxfId="497"/>
    <tableColumn id="11" xr3:uid="{331DA3F5-C6F0-445D-BDC3-36FB3B5CB908}" name="10" dataDxfId="496" totalsRowDxfId="495"/>
    <tableColumn id="12" xr3:uid="{CD19DE68-3429-4615-970D-F6BD8E199F35}" name="11" dataDxfId="494" totalsRowDxfId="493"/>
    <tableColumn id="13" xr3:uid="{B6E310B9-42DE-4861-89E8-774DC33C338B}" name="12" dataDxfId="492" totalsRowDxfId="491"/>
    <tableColumn id="14" xr3:uid="{5829A66D-DE49-4A31-A078-B12CA7387675}" name="13" dataDxfId="490" totalsRowDxfId="489"/>
    <tableColumn id="15" xr3:uid="{623B254C-B0EB-487C-83F9-1C31DE8B3C6E}" name="14" dataDxfId="488" totalsRowDxfId="487"/>
    <tableColumn id="16" xr3:uid="{E9E0A65A-72F8-4B9C-A6FB-24A1959AECEB}" name="15" dataDxfId="486" totalsRowDxfId="485"/>
    <tableColumn id="17" xr3:uid="{55BFE0A0-4628-454E-A720-1C69AEDE4A46}" name="16" dataDxfId="484" totalsRowDxfId="483"/>
    <tableColumn id="18" xr3:uid="{C0EF349D-757B-46E6-B039-AAE2BD167069}" name="17" dataDxfId="482" totalsRowDxfId="481"/>
    <tableColumn id="19" xr3:uid="{6DC0638C-BEA5-4B0F-B9CF-42986BE4A37F}" name="18" dataDxfId="480" totalsRowDxfId="479"/>
    <tableColumn id="20" xr3:uid="{86BE5240-2C23-44B8-BDE1-1EFB6EE1A0C1}" name="19" dataDxfId="478" totalsRowDxfId="477"/>
    <tableColumn id="21" xr3:uid="{3A08B9C2-93A7-4E01-95F5-6A652F7700E5}" name="20" dataDxfId="476" totalsRowDxfId="475"/>
    <tableColumn id="22" xr3:uid="{E8960B7C-0F38-4723-823F-F38B0B4333E0}" name="21" dataDxfId="474" totalsRowDxfId="473"/>
    <tableColumn id="23" xr3:uid="{19AA8B94-2A16-454A-9D95-2AB10FEE6E46}" name="22" dataDxfId="472" totalsRowDxfId="471"/>
    <tableColumn id="24" xr3:uid="{005F7DFE-F7E9-48F8-8A2E-5956A9977753}" name="23" dataDxfId="470" totalsRowDxfId="469"/>
    <tableColumn id="25" xr3:uid="{3170CC52-51B2-4026-9D41-DE64788CE728}" name="24" dataDxfId="468" totalsRowDxfId="467"/>
    <tableColumn id="26" xr3:uid="{E66BFE47-D168-4D7D-B7C9-B3505B070FEA}" name="25" dataDxfId="466" totalsRowDxfId="465"/>
    <tableColumn id="27" xr3:uid="{26550EF3-C5BE-44C8-9249-C556AC02C23F}" name="26" dataDxfId="464" totalsRowDxfId="463"/>
    <tableColumn id="28" xr3:uid="{6DCB1BA2-07D7-4300-8C29-8115E49D3D1F}" name="27" dataDxfId="462" totalsRowDxfId="461"/>
    <tableColumn id="29" xr3:uid="{382C0867-B998-4890-A29E-6329E5A105C3}" name="28" dataDxfId="460" totalsRowDxfId="459"/>
    <tableColumn id="30" xr3:uid="{16B1A8C2-8C07-4165-94FB-F2099C5205DC}" name="29" dataDxfId="458" totalsRowDxfId="457"/>
    <tableColumn id="31" xr3:uid="{368C86F8-37D6-4365-AE92-6677B658BA8D}" name="30" dataDxfId="456" totalsRowDxfId="455"/>
    <tableColumn id="32" xr3:uid="{96E669CF-B22A-431F-95FE-1674AABA3EED}" name="31" dataDxfId="454" totalsRowDxfId="453"/>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F2C92B7-E58E-46F6-AE01-EF03A1582E17}" name="Septembre53" displayName="Septembre53" ref="A116:AF124" totalsRowShown="0" headerRowDxfId="452" dataDxfId="451" totalsRowDxfId="449" tableBorderDxfId="450" totalsRowBorderDxfId="448">
  <tableColumns count="32">
    <tableColumn id="1" xr3:uid="{D4B3F456-0D85-46CD-918B-D6EACF739945}" name="Nom de l’employé" dataDxfId="447" totalsRowDxfId="446" dataCellStyle="Employé"/>
    <tableColumn id="2" xr3:uid="{FFFDD9C0-DF18-49A4-B75F-86F210649FC7}" name="1" dataDxfId="445" totalsRowDxfId="444"/>
    <tableColumn id="3" xr3:uid="{ADC41CA6-0617-48B5-B9A6-EE7F34AB2172}" name="2" dataDxfId="443" totalsRowDxfId="442"/>
    <tableColumn id="4" xr3:uid="{FC8EC6D6-914B-4CDC-9C3E-ECA5467A5ECC}" name="3" dataDxfId="441" totalsRowDxfId="440"/>
    <tableColumn id="5" xr3:uid="{F1D23916-C4E8-41B1-9819-955093B155DB}" name="4" dataDxfId="439" totalsRowDxfId="438"/>
    <tableColumn id="6" xr3:uid="{29D3DA8C-68CE-4D1F-8DC8-E3649D558D7E}" name="5" dataDxfId="437" totalsRowDxfId="436"/>
    <tableColumn id="7" xr3:uid="{E22C65E3-62FE-4E02-B492-357FB0A8B557}" name="6" dataDxfId="435" totalsRowDxfId="434"/>
    <tableColumn id="8" xr3:uid="{71FD6F71-1CB5-4A9B-AA52-A7F4CEE637AF}" name="7" dataDxfId="433" totalsRowDxfId="432"/>
    <tableColumn id="9" xr3:uid="{1B7750D8-36A9-4DEA-8B08-0C1BFA758F21}" name="8" dataDxfId="431" totalsRowDxfId="430"/>
    <tableColumn id="10" xr3:uid="{403473C5-A5DB-4FE5-A64D-76D808ED1B91}" name="9" dataDxfId="429" totalsRowDxfId="428"/>
    <tableColumn id="11" xr3:uid="{88A6C7F8-0A20-43AE-A96A-27CB2792277E}" name="10" dataDxfId="427" totalsRowDxfId="426"/>
    <tableColumn id="12" xr3:uid="{18AD4542-6924-4F82-BC90-5E45D8B27E7E}" name="11" dataDxfId="425" totalsRowDxfId="424"/>
    <tableColumn id="13" xr3:uid="{88D40AE9-2C2D-4628-A530-4A0A95E11E9A}" name="12" dataDxfId="423" totalsRowDxfId="422"/>
    <tableColumn id="14" xr3:uid="{5D2ECDDD-DC74-439C-9C97-C1838879DAD7}" name="13" dataDxfId="421" totalsRowDxfId="420"/>
    <tableColumn id="15" xr3:uid="{14E81479-A2C4-4035-971D-924FC52F65FB}" name="14" dataDxfId="419" totalsRowDxfId="418"/>
    <tableColumn id="16" xr3:uid="{BB6F4325-A18F-40F4-8FBE-E3D43AED3AC3}" name="15" dataDxfId="417" totalsRowDxfId="416"/>
    <tableColumn id="17" xr3:uid="{A2C49AED-FFA6-43F5-AFB0-B80FB0C8FE4E}" name="16" dataDxfId="415" totalsRowDxfId="414"/>
    <tableColumn id="18" xr3:uid="{49421892-ACB6-421C-B6D3-758B02312E6B}" name="17" dataDxfId="413" totalsRowDxfId="412"/>
    <tableColumn id="19" xr3:uid="{03ABADB3-684C-4BA7-B15A-6D96EA94C3D9}" name="18" dataDxfId="411" totalsRowDxfId="410"/>
    <tableColumn id="20" xr3:uid="{6E59FB55-DE26-4302-99EB-F0E83A1EBA6D}" name="19" dataDxfId="409" totalsRowDxfId="408"/>
    <tableColumn id="21" xr3:uid="{B0DE4252-4BA4-4012-8062-F8CB34C7C3E6}" name="20" dataDxfId="407" totalsRowDxfId="406"/>
    <tableColumn id="22" xr3:uid="{7CF1AE7D-2529-4B10-BB18-BDA4657395E7}" name="21" dataDxfId="405" totalsRowDxfId="404"/>
    <tableColumn id="23" xr3:uid="{135E61AB-35F0-486D-AE65-A9BD1F57E91D}" name="22" dataDxfId="403" totalsRowDxfId="402"/>
    <tableColumn id="24" xr3:uid="{C95C2422-7720-40B1-BCEB-B687AAF3DCC3}" name="23" dataDxfId="401" totalsRowDxfId="400"/>
    <tableColumn id="25" xr3:uid="{69E31EC9-8E90-4508-BADF-3E2A1E94AC25}" name="24" dataDxfId="399" totalsRowDxfId="398"/>
    <tableColumn id="26" xr3:uid="{D3B3123C-5D33-4A3E-ABC5-5F056449D01A}" name="25" dataDxfId="397" totalsRowDxfId="396"/>
    <tableColumn id="27" xr3:uid="{A0924513-0170-4DE7-9221-5D48F0C24D49}" name="26" dataDxfId="395" totalsRowDxfId="394"/>
    <tableColumn id="28" xr3:uid="{01617E5D-4540-438D-AD0B-B6653E9BE010}" name="27" dataDxfId="393" totalsRowDxfId="392"/>
    <tableColumn id="29" xr3:uid="{82AB21DF-0ED2-4D56-ADF7-817A37939A61}" name="28" dataDxfId="391" totalsRowDxfId="390"/>
    <tableColumn id="30" xr3:uid="{59C2A72D-6582-4C93-9C29-A824BC3876FC}" name="29" dataDxfId="389" totalsRowDxfId="388"/>
    <tableColumn id="31" xr3:uid="{22E5D1DD-5EA0-4799-A9D5-FAC6BF86C3AB}" name="30" dataDxfId="387" totalsRowDxfId="386"/>
    <tableColumn id="32" xr3:uid="{7EC06F61-502B-4DDF-92D6-96BF37D03A64}" name="31" dataDxfId="385" totalsRowDxfId="384"/>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9961BF43-647F-4609-92F9-EDC62C9E633A}" name="Octobre54" displayName="Octobre54" ref="A130:AF138" totalsRowShown="0" headerRowDxfId="383" dataDxfId="382" totalsRowDxfId="380" tableBorderDxfId="381" totalsRowBorderDxfId="379">
  <tableColumns count="32">
    <tableColumn id="1" xr3:uid="{A96FD82A-DA47-4E36-BFAE-08741EE93062}" name="Nom de l’employé" dataDxfId="378" totalsRowDxfId="377" dataCellStyle="Employé"/>
    <tableColumn id="2" xr3:uid="{5E06C7A5-00D5-430C-9D99-F7F81AED02C7}" name="1" dataDxfId="376" totalsRowDxfId="375"/>
    <tableColumn id="3" xr3:uid="{D11A2FEA-B190-471A-88CF-320FE6DCBBA2}" name="2" dataDxfId="374" totalsRowDxfId="373"/>
    <tableColumn id="4" xr3:uid="{CAFFD55C-E1DC-49E0-8B68-FC470F5D5AE9}" name="3" dataDxfId="372" totalsRowDxfId="371"/>
    <tableColumn id="5" xr3:uid="{FEAEC0F6-7BFF-494C-BE31-FA5BEC6C4BD2}" name="4" dataDxfId="370" totalsRowDxfId="369"/>
    <tableColumn id="6" xr3:uid="{EBD7A596-3AA4-4D95-B6AE-C82946F4C5BA}" name="5" dataDxfId="368" totalsRowDxfId="367"/>
    <tableColumn id="7" xr3:uid="{0E15EF4F-0CB8-494D-8338-10910DD11E23}" name="6" dataDxfId="366" totalsRowDxfId="365"/>
    <tableColumn id="8" xr3:uid="{9DBA7084-CD0F-408E-BA3E-61F690F4645D}" name="7" dataDxfId="364" totalsRowDxfId="363"/>
    <tableColumn id="9" xr3:uid="{14C400BD-C85B-4D0B-BE57-860346C20876}" name="8" dataDxfId="362" totalsRowDxfId="361"/>
    <tableColumn id="10" xr3:uid="{E329327C-C2B6-44E1-B8D8-434A3790E519}" name="9" dataDxfId="360" totalsRowDxfId="359"/>
    <tableColumn id="11" xr3:uid="{3B5DF62C-417F-448C-8EDA-883116D4704A}" name="10" dataDxfId="358" totalsRowDxfId="357"/>
    <tableColumn id="12" xr3:uid="{A5BC86ED-CFF7-4A09-AC1C-920EF7320960}" name="11" dataDxfId="356" totalsRowDxfId="355"/>
    <tableColumn id="13" xr3:uid="{98AB6C31-7A6C-4C9D-A20D-B976F1E96149}" name="12" dataDxfId="354" totalsRowDxfId="353"/>
    <tableColumn id="14" xr3:uid="{768CC6EC-F17B-49F2-B4FE-400ED9D50014}" name="13" dataDxfId="352" totalsRowDxfId="351"/>
    <tableColumn id="15" xr3:uid="{7415E778-B522-43C2-AB3A-6C49C75F4A83}" name="14" dataDxfId="350" totalsRowDxfId="349"/>
    <tableColumn id="16" xr3:uid="{763B5DDD-E566-46B8-8A66-94AF652D50D1}" name="15" dataDxfId="348" totalsRowDxfId="347"/>
    <tableColumn id="17" xr3:uid="{B8310001-99FC-4872-A391-258CE3D14580}" name="16" dataDxfId="346" totalsRowDxfId="345"/>
    <tableColumn id="18" xr3:uid="{7552DE45-8C1C-406A-BEEE-7B26BBBD837F}" name="17" dataDxfId="344" totalsRowDxfId="343"/>
    <tableColumn id="19" xr3:uid="{6540B835-0C16-446F-8191-CECB864D47F1}" name="18" dataDxfId="342" totalsRowDxfId="341"/>
    <tableColumn id="20" xr3:uid="{3AE35BA4-63A8-472B-A3A8-7057CE72FB57}" name="19" dataDxfId="340" totalsRowDxfId="339"/>
    <tableColumn id="21" xr3:uid="{2D2E3513-A71E-45BB-A7F2-8C8C15048EDB}" name="20" dataDxfId="338" totalsRowDxfId="337"/>
    <tableColumn id="22" xr3:uid="{9E11577B-9C71-4D8C-B312-8BE1B41B27EB}" name="21" dataDxfId="336" totalsRowDxfId="335"/>
    <tableColumn id="23" xr3:uid="{1A188239-B882-4688-B9A5-8EE89F5F6414}" name="22" dataDxfId="334" totalsRowDxfId="333"/>
    <tableColumn id="24" xr3:uid="{76608060-43FF-4EB0-950F-FBC04F07F43B}" name="23" dataDxfId="332" totalsRowDxfId="331"/>
    <tableColumn id="25" xr3:uid="{922114E7-177A-4E5E-8848-DC097BD86BAC}" name="24" dataDxfId="330" totalsRowDxfId="329"/>
    <tableColumn id="26" xr3:uid="{512C7950-B42D-471D-9491-35009C939CE4}" name="25" dataDxfId="328" totalsRowDxfId="327"/>
    <tableColumn id="27" xr3:uid="{84FDDE86-8BC7-43B4-B528-F644382B2854}" name="26" dataDxfId="326" totalsRowDxfId="325"/>
    <tableColumn id="28" xr3:uid="{A2E794B8-B090-4176-9131-C8F55F5AD023}" name="27" dataDxfId="324" totalsRowDxfId="323"/>
    <tableColumn id="29" xr3:uid="{7442CD5F-8463-4869-B6D8-6F8CCBA84C99}" name="28" dataDxfId="322" totalsRowDxfId="321"/>
    <tableColumn id="30" xr3:uid="{642D863A-FE1F-4217-B1FE-9AB7F56E7311}" name="29" dataDxfId="320" totalsRowDxfId="319"/>
    <tableColumn id="31" xr3:uid="{8954F6C3-A672-4ED4-95C8-4FF94DA85974}" name="30" dataDxfId="318" totalsRowDxfId="317"/>
    <tableColumn id="32" xr3:uid="{FC86B312-6DE1-43F6-B692-BD302584A88A}" name="31" dataDxfId="316" totalsRowDxfId="315"/>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4BEDE5D8-48B6-430B-994D-A2F2214C2271}" name="Novembre55" displayName="Novembre55" ref="A144:AF152" totalsRowShown="0" headerRowDxfId="314" dataDxfId="313" totalsRowDxfId="311" tableBorderDxfId="312" totalsRowBorderDxfId="310">
  <tableColumns count="32">
    <tableColumn id="1" xr3:uid="{241FB295-392E-4857-99CB-3900D735EADE}" name="Nom de l’employé" dataDxfId="309" totalsRowDxfId="308" dataCellStyle="Employé"/>
    <tableColumn id="2" xr3:uid="{CEB2D028-2B08-4C41-BC91-66F9CF182341}" name="1" dataDxfId="307" totalsRowDxfId="306"/>
    <tableColumn id="3" xr3:uid="{B254C3D5-6E55-4790-A937-406BDBF578E8}" name="2" dataDxfId="305" totalsRowDxfId="304"/>
    <tableColumn id="4" xr3:uid="{8231DDEC-F789-4E1B-BAAA-56CA48C7FE02}" name="3" dataDxfId="303" totalsRowDxfId="302"/>
    <tableColumn id="5" xr3:uid="{82214A95-6528-41DA-8152-CA397B2A0544}" name="4" dataDxfId="301" totalsRowDxfId="300"/>
    <tableColumn id="6" xr3:uid="{3A0288C0-0878-498B-B169-331F41B4142D}" name="5" dataDxfId="299" totalsRowDxfId="298"/>
    <tableColumn id="7" xr3:uid="{536FD375-2B90-40EE-893A-84BE111DC666}" name="6" dataDxfId="297" totalsRowDxfId="296"/>
    <tableColumn id="8" xr3:uid="{708B4D5B-1B9C-4A6A-8528-6FAA37917D91}" name="7" dataDxfId="295" totalsRowDxfId="294"/>
    <tableColumn id="9" xr3:uid="{93A5D926-4486-442D-8105-A4F36D920223}" name="8" dataDxfId="293" totalsRowDxfId="292"/>
    <tableColumn id="10" xr3:uid="{F975E8A5-1FB7-4F53-8DA6-0E49D08395B7}" name="9" dataDxfId="291" totalsRowDxfId="290"/>
    <tableColumn id="11" xr3:uid="{6E72A40A-8A7C-4754-B8C9-118BE905475F}" name="10" dataDxfId="289" totalsRowDxfId="288"/>
    <tableColumn id="12" xr3:uid="{7409F36A-4B25-42D4-A893-FC264DBB629B}" name="11" dataDxfId="287" totalsRowDxfId="286"/>
    <tableColumn id="13" xr3:uid="{307A4BA9-531A-441C-B3AE-7DF48A41ED13}" name="12" dataDxfId="285" totalsRowDxfId="284"/>
    <tableColumn id="14" xr3:uid="{9F89F1C6-A072-4734-83AE-6EB0298C7983}" name="13" dataDxfId="283" totalsRowDxfId="282"/>
    <tableColumn id="15" xr3:uid="{E224BA33-E2E5-41F6-81F1-31FE37BDADB3}" name="14" dataDxfId="281" totalsRowDxfId="280"/>
    <tableColumn id="16" xr3:uid="{874D33F5-168D-4B5A-9F22-7D30726DD1B3}" name="15" dataDxfId="279" totalsRowDxfId="278"/>
    <tableColumn id="17" xr3:uid="{3C7310FF-ECCC-4CF8-85BA-95D0AF37C413}" name="16" dataDxfId="277" totalsRowDxfId="276"/>
    <tableColumn id="18" xr3:uid="{A134FD52-1911-4108-82FE-69699FD457A5}" name="17" dataDxfId="275" totalsRowDxfId="274"/>
    <tableColumn id="19" xr3:uid="{087AA217-1257-4FF2-B1A3-247CB3EDF579}" name="18" dataDxfId="273" totalsRowDxfId="272"/>
    <tableColumn id="20" xr3:uid="{DBDD717D-3B47-4C1C-8CB8-1C0040DFEDEF}" name="19" dataDxfId="271" totalsRowDxfId="270"/>
    <tableColumn id="21" xr3:uid="{D26510AD-4DA0-4E6B-A2FA-4B747C40F884}" name="20" dataDxfId="269" totalsRowDxfId="268"/>
    <tableColumn id="22" xr3:uid="{E061EBD6-09DB-4F4B-AA43-E7C161F4DBC2}" name="21" dataDxfId="267" totalsRowDxfId="266"/>
    <tableColumn id="23" xr3:uid="{F8D6B300-2585-49DA-BB8B-D905D5DB906C}" name="22" dataDxfId="265" totalsRowDxfId="264"/>
    <tableColumn id="24" xr3:uid="{F99D6BA6-03C8-43B8-87DB-58AE7206E2A3}" name="23" dataDxfId="263" totalsRowDxfId="262"/>
    <tableColumn id="25" xr3:uid="{E5CBA9AB-B7CC-45E1-8C5F-40B0C59B67F8}" name="24" dataDxfId="261" totalsRowDxfId="260"/>
    <tableColumn id="26" xr3:uid="{A794CB42-04E8-4023-A68C-95554A43A943}" name="25" dataDxfId="259" totalsRowDxfId="258"/>
    <tableColumn id="27" xr3:uid="{43941104-9155-448E-8233-0939609B91CE}" name="26" dataDxfId="257" totalsRowDxfId="256"/>
    <tableColumn id="28" xr3:uid="{F44958F7-DC4B-4E4D-89BB-1A9FD8B57742}" name="27" dataDxfId="255" totalsRowDxfId="254"/>
    <tableColumn id="29" xr3:uid="{C2FAA810-6E31-4899-A4ED-33F3A04C1F75}" name="28" dataDxfId="253" totalsRowDxfId="252"/>
    <tableColumn id="30" xr3:uid="{2E2D98D8-FF62-4178-9005-3D3C20BA9C62}" name="29" dataDxfId="251" totalsRowDxfId="250"/>
    <tableColumn id="31" xr3:uid="{30B639A4-A963-408B-9445-D0433DEC18FA}" name="30" dataDxfId="249" totalsRowDxfId="248"/>
    <tableColumn id="32" xr3:uid="{C2C0E9FA-0B1C-48F4-B18E-23FE489570AF}" name="31" dataDxfId="247" totalsRowDxfId="246"/>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ABF813C-A8B8-41AE-932B-BCE36B298A6A}" name="Décembre56" displayName="Décembre56" ref="A158:AF166" totalsRowShown="0" headerRowDxfId="245" dataDxfId="244" totalsRowDxfId="242" tableBorderDxfId="243" totalsRowBorderDxfId="241">
  <tableColumns count="32">
    <tableColumn id="1" xr3:uid="{581BE55D-F354-49AB-9AF6-E4725F46AA00}" name="Nom de l’employé" dataDxfId="240" dataCellStyle="Employé"/>
    <tableColumn id="2" xr3:uid="{78FA4178-AFFF-480B-8CCF-771B67B81607}" name="1" dataDxfId="239" totalsRowDxfId="238"/>
    <tableColumn id="3" xr3:uid="{D531AAAF-1FF1-4CF2-AC0A-4A7F8D60BB82}" name="2" dataDxfId="237" totalsRowDxfId="236"/>
    <tableColumn id="4" xr3:uid="{58C2F7AC-DA65-49CD-B7D6-80684876C0FA}" name="3" dataDxfId="235" totalsRowDxfId="234"/>
    <tableColumn id="5" xr3:uid="{4759401A-6732-4043-A920-124B50F91379}" name="4" dataDxfId="233" totalsRowDxfId="232"/>
    <tableColumn id="6" xr3:uid="{03A5425A-AC30-47D4-888A-9BAF086FE925}" name="5" dataDxfId="231" totalsRowDxfId="230"/>
    <tableColumn id="7" xr3:uid="{2EE0AF48-BAD3-457D-9D10-6D29C48F13F9}" name="6" dataDxfId="229" totalsRowDxfId="228"/>
    <tableColumn id="8" xr3:uid="{4134D84A-88B1-4E77-BDA1-51B1C85EE420}" name="7" dataDxfId="227" totalsRowDxfId="226"/>
    <tableColumn id="9" xr3:uid="{EAA602EE-D697-49DD-9EDF-D85E289CFCD8}" name="8" dataDxfId="225" totalsRowDxfId="224"/>
    <tableColumn id="10" xr3:uid="{09BB6DFE-D0C6-40DD-BE8F-22E775EA2B4B}" name="9" dataDxfId="223" totalsRowDxfId="222"/>
    <tableColumn id="11" xr3:uid="{031785DD-F3DA-4EA7-943A-A56A49436B40}" name="10" dataDxfId="221" totalsRowDxfId="220"/>
    <tableColumn id="12" xr3:uid="{0276DD43-DA61-4043-ABE9-07E10B688D27}" name="11" dataDxfId="219" totalsRowDxfId="218"/>
    <tableColumn id="13" xr3:uid="{70A4FA1F-1B06-46D7-9693-77409D8CC2BF}" name="12" dataDxfId="217" totalsRowDxfId="216"/>
    <tableColumn id="14" xr3:uid="{A26F85AC-76D1-4A5C-BF88-3DEFCAD161F9}" name="13" dataDxfId="215" totalsRowDxfId="214"/>
    <tableColumn id="15" xr3:uid="{029791D9-AC62-4DAA-B948-8E09A1FC268D}" name="14" dataDxfId="213" totalsRowDxfId="212"/>
    <tableColumn id="16" xr3:uid="{0ED48482-0E01-4D00-B513-5CA7B4274F6F}" name="15" dataDxfId="211" totalsRowDxfId="210"/>
    <tableColumn id="17" xr3:uid="{9CBF99D4-A44A-460F-BC5B-73C14CB99E43}" name="16" dataDxfId="209" totalsRowDxfId="208"/>
    <tableColumn id="18" xr3:uid="{8F564963-2338-4A86-8114-13A23561B181}" name="17" dataDxfId="207" totalsRowDxfId="206"/>
    <tableColumn id="19" xr3:uid="{662A6ACF-1C84-4646-8958-7A7566F535F3}" name="18" dataDxfId="205" totalsRowDxfId="204"/>
    <tableColumn id="20" xr3:uid="{12E86B3F-410D-42EF-8729-242D6FA4A63C}" name="19" dataDxfId="203" totalsRowDxfId="202"/>
    <tableColumn id="21" xr3:uid="{30A04693-5E51-4328-93AD-AB7A8763CF3A}" name="20" dataDxfId="201" totalsRowDxfId="200"/>
    <tableColumn id="22" xr3:uid="{485897AB-1EFF-43F4-B52E-72113BA2BBB9}" name="21" dataDxfId="199" totalsRowDxfId="198"/>
    <tableColumn id="23" xr3:uid="{4983D26F-80A4-4B9D-BAC1-47531A2FD0A0}" name="22" dataDxfId="197" totalsRowDxfId="196"/>
    <tableColumn id="24" xr3:uid="{6A6DA39B-DDC8-4B71-9807-0065A6B4599D}" name="23" dataDxfId="195" totalsRowDxfId="194"/>
    <tableColumn id="25" xr3:uid="{356047F2-23ED-46CA-8C42-602772EC4BEB}" name="24" dataDxfId="193" totalsRowDxfId="192"/>
    <tableColumn id="26" xr3:uid="{DCD39904-82B3-4245-9E0D-3F7007E4D46F}" name="25" dataDxfId="191" totalsRowDxfId="190"/>
    <tableColumn id="27" xr3:uid="{9B50F633-12FD-4BB2-9F4B-2849138F9CB4}" name="26" dataDxfId="189" totalsRowDxfId="188"/>
    <tableColumn id="28" xr3:uid="{21678EAD-5245-449E-A7D9-F8EA918CBC72}" name="27" dataDxfId="187" totalsRowDxfId="186"/>
    <tableColumn id="29" xr3:uid="{D11E556D-37AF-4451-AA25-4E0253CCF7A7}" name="28" dataDxfId="185" totalsRowDxfId="184"/>
    <tableColumn id="30" xr3:uid="{1BF41077-B580-457F-87D9-2C3B49108144}" name="29" dataDxfId="183" totalsRowDxfId="182"/>
    <tableColumn id="31" xr3:uid="{D143E42F-4CD5-4E04-B091-7ED08ABA496A}" name="30" dataDxfId="181" totalsRowDxfId="180"/>
    <tableColumn id="32" xr3:uid="{3BADA317-4C67-4A14-88E2-91872F915031}" name="31" dataDxfId="179" totalsRowDxfId="178"/>
  </tableColumns>
  <tableStyleInfo name="Tableau des absences des employés" showFirstColumn="1" showLastColumn="0"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4F223BE-6019-4343-B0D2-3976F28A8FAA}" name="_1_57" displayName="_1_57" ref="AH6:AQ14" totalsRowShown="0" dataDxfId="177" tableBorderDxfId="176">
  <tableColumns count="10">
    <tableColumn id="1" xr3:uid="{BAC1B5C5-D2DA-460E-B4C9-8A23B2AF8BC1}" name="Nom de l’employé" dataDxfId="175" dataCellStyle="Employé"/>
    <tableColumn id="4" xr3:uid="{5F7F52E7-349E-49A2-A0CF-6F86D19FBC9D}" name="CP" dataDxfId="174"/>
    <tableColumn id="5" xr3:uid="{4E283E20-F52C-449D-8363-8204FED6451E}" name="R" dataDxfId="173"/>
    <tableColumn id="6" xr3:uid="{88823B71-9AE9-4817-8218-9FAE72D86D5F}" name="M" dataDxfId="172"/>
    <tableColumn id="7" xr3:uid="{9511790C-AB4A-40D6-9C78-C643A42D335E}" name="F" dataDxfId="171"/>
    <tableColumn id="8" xr3:uid="{7AC452BC-CD1C-45E8-B851-4E52B1467234}" name="CNP" dataDxfId="170"/>
    <tableColumn id="9" xr3:uid="{58E1696F-FC84-41D6-A21E-C2E3F74521B8}" name="EM" dataDxfId="169"/>
    <tableColumn id="10" xr3:uid="{52EE1533-7AD3-4390-8EC1-9EC20DC52DDD}" name="EF" dataDxfId="168"/>
    <tableColumn id="11" xr3:uid="{AFE95119-04F2-42E1-8F1B-2D439EEA53BF}" name="O" dataDxfId="167"/>
    <tableColumn id="12" xr3:uid="{28364E65-1709-4F62-A62E-557519BCE383}" name="Total" dataDxfId="166">
      <calculatedColumnFormula>AI7+AL7+AM7+AP7</calculatedColumnFormula>
    </tableColumn>
  </tableColumns>
  <tableStyleInfo name="Tableau des absences des employés" showFirstColumn="1"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1EE4C7F9-91F3-4499-BF6E-576D0B95ACBB}" name="_2_58" displayName="_2_58" ref="AH20:AS28" totalsRowShown="0" dataDxfId="165" tableBorderDxfId="164">
  <tableColumns count="12">
    <tableColumn id="1" xr3:uid="{57577B3D-3959-4C54-B92E-14D68CD381A1}" name="Nom de l’employé" dataDxfId="163" dataCellStyle="Employé"/>
    <tableColumn id="2" xr3:uid="{C456F467-F90D-4A1D-B90A-9332F1583719}" name="C" dataDxfId="162"/>
    <tableColumn id="3" xr3:uid="{21485247-B164-4248-88DB-C5E0FD877E69}" name="C0,5" dataDxfId="161"/>
    <tableColumn id="4" xr3:uid="{680FCC42-FB14-4B69-B6A8-EFC7116C7486}" name="CP" dataDxfId="160"/>
    <tableColumn id="5" xr3:uid="{CFB0FE4D-4932-45C5-B8BE-6373683873FA}" name="R" dataDxfId="159"/>
    <tableColumn id="6" xr3:uid="{08C9B1C4-4972-4D9D-9584-5BA23F6DA14B}" name="M" dataDxfId="158"/>
    <tableColumn id="7" xr3:uid="{4A2D5D55-F651-4D0F-9879-5BCA901CD331}" name="F" dataDxfId="157"/>
    <tableColumn id="8" xr3:uid="{EB70469F-E8DE-4377-B839-F892F7AF323E}" name="CNP" dataDxfId="156"/>
    <tableColumn id="9" xr3:uid="{9EBCE120-0E4A-4DD7-94D5-9791ACF66BC7}" name="EM" dataDxfId="155"/>
    <tableColumn id="10" xr3:uid="{2571759D-37F2-4409-9380-D65F069C5337}" name="EF" dataDxfId="154"/>
    <tableColumn id="11" xr3:uid="{67AE40D6-DC97-48B6-953E-A061503EAB61}" name="O" dataDxfId="153"/>
    <tableColumn id="12" xr3:uid="{DB6ED262-5C7F-4E5B-B087-253D45A4399F}" name="Total" dataDxfId="152">
      <calculatedColumnFormula>AK21+AN21+AO21+AR21</calculatedColumnFormula>
    </tableColumn>
  </tableColumns>
  <tableStyleInfo name="Tableau des absences des employés"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C5D19738-72AC-4848-95EB-271C5E08CB86}" name="_3_59" displayName="_3_59" ref="AH34:AS42" totalsRowShown="0" dataDxfId="151" tableBorderDxfId="150">
  <tableColumns count="12">
    <tableColumn id="1" xr3:uid="{4BCABBDA-A74D-460A-8C62-9762C25656A5}" name="Nom de l’employé" dataDxfId="149" dataCellStyle="Employé"/>
    <tableColumn id="2" xr3:uid="{834A2D8B-46EE-4B5C-B705-B46883670557}" name="C" dataDxfId="148"/>
    <tableColumn id="3" xr3:uid="{F6C4C165-7F7C-4F0E-9687-F93CB2916ED5}" name="C0,5" dataDxfId="147"/>
    <tableColumn id="4" xr3:uid="{0A9A7292-BB71-4910-BEA7-8CFE3C910BAD}" name="CP" dataDxfId="146"/>
    <tableColumn id="5" xr3:uid="{FA092502-3FD0-443F-AD6B-C9C6C4C59A78}" name="R" dataDxfId="145"/>
    <tableColumn id="6" xr3:uid="{9D92BEDC-441D-4CFB-ADB1-1A448B4BFB2F}" name="M" dataDxfId="144"/>
    <tableColumn id="7" xr3:uid="{D420CF73-AB13-4854-91EC-A8DE363B1D65}" name="F" dataDxfId="143"/>
    <tableColumn id="8" xr3:uid="{6C4AD043-6F2F-4CF4-90E8-E2CF6C8C2E59}" name="CNP" dataDxfId="142"/>
    <tableColumn id="9" xr3:uid="{FE585E9E-FC4C-4C25-9BD7-2A8F6CEB9E74}" name="EM" dataDxfId="141"/>
    <tableColumn id="10" xr3:uid="{7C064399-803A-449D-BC24-6A2903025E93}" name="EF" dataDxfId="140"/>
    <tableColumn id="11" xr3:uid="{4241FB1F-732A-44D0-BA8F-EB848257E1CD}" name="O" dataDxfId="139"/>
    <tableColumn id="12" xr3:uid="{DA1690D1-6347-412E-AE79-4814EA5FFBF6}" name="Total" dataDxfId="138">
      <calculatedColumnFormula>AK35+AN35+AO35+AR35</calculatedColumnFormula>
    </tableColumn>
  </tableColumns>
  <tableStyleInfo name="Tableau des absences des employés" showFirstColumn="1"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4212BF3-D0DC-416A-BC1B-99FA7DC7A1C9}" name="_4_60" displayName="_4_60" ref="AH47:AS55" totalsRowShown="0" dataDxfId="137" tableBorderDxfId="136">
  <tableColumns count="12">
    <tableColumn id="1" xr3:uid="{4EC6660F-E342-4C3B-9B6C-FF2A7BC77065}" name="Nom de l’employé" dataDxfId="135" dataCellStyle="Employé"/>
    <tableColumn id="2" xr3:uid="{A660E9B1-ECB7-47F9-B446-D50B37CF9600}" name="C" dataDxfId="134"/>
    <tableColumn id="3" xr3:uid="{2921A2B9-064D-436C-83EE-C49466CB5C39}" name="C0,5" dataDxfId="133"/>
    <tableColumn id="4" xr3:uid="{A0DAD89A-6250-4759-BCF8-5039AFA567EC}" name="CP" dataDxfId="132"/>
    <tableColumn id="5" xr3:uid="{E8E680D1-68F5-4C12-9F38-328A6FDD7399}" name="R" dataDxfId="131"/>
    <tableColumn id="6" xr3:uid="{94A79981-A61F-4B71-8C8A-E604EB629B83}" name="M" dataDxfId="130"/>
    <tableColumn id="7" xr3:uid="{88E547AC-F9DA-4C97-945C-57420E33A5F9}" name="F" dataDxfId="129"/>
    <tableColumn id="8" xr3:uid="{F7523572-1B9F-4490-BA18-0399297AA65D}" name="CNP" dataDxfId="128"/>
    <tableColumn id="9" xr3:uid="{C4DA585A-0F83-4201-9782-016B49B51EBA}" name="EM" dataDxfId="127"/>
    <tableColumn id="10" xr3:uid="{C24450B5-65CF-4F61-8752-CABCC0C50B5C}" name="EF" dataDxfId="126"/>
    <tableColumn id="11" xr3:uid="{5F672DB6-821B-4E54-BE31-7DE9B734AB54}" name="O" dataDxfId="125"/>
    <tableColumn id="12" xr3:uid="{19BFF3FD-5E98-436D-94DE-7791E0B38B9E}" name="Total" dataDxfId="124">
      <calculatedColumnFormula>AK48+AN48+AO48+AR48</calculatedColumnFormula>
    </tableColumn>
  </tableColumns>
  <tableStyleInfo name="Tableau des absences des employés" showFirstColumn="1"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A9EA16C-A45E-42C1-971A-588F73AEACF9}" name="_5_61" displayName="_5_61" ref="AH60:AS68" totalsRowShown="0" dataDxfId="123" tableBorderDxfId="122">
  <tableColumns count="12">
    <tableColumn id="1" xr3:uid="{36A53F51-EA32-4E2A-8F58-D357AD9F2D9F}" name="Nom de l’employé" dataDxfId="121" dataCellStyle="Employé"/>
    <tableColumn id="2" xr3:uid="{51C6578E-C8B3-4EE0-A94F-DD915E5F2ACF}" name="C" dataDxfId="120"/>
    <tableColumn id="3" xr3:uid="{AFBF03EE-957E-45DA-B6EB-36E9F7FAA854}" name="C0,5" dataDxfId="119"/>
    <tableColumn id="4" xr3:uid="{129AA28D-1630-440F-A714-B48C0A7AECC5}" name="CP" dataDxfId="118"/>
    <tableColumn id="5" xr3:uid="{308BEC1E-8510-418F-8037-81564982B368}" name="R" dataDxfId="117"/>
    <tableColumn id="6" xr3:uid="{8F365A9F-25CB-4808-B730-C457C88889F7}" name="M" dataDxfId="116"/>
    <tableColumn id="7" xr3:uid="{5BBB0EF0-9529-4411-9888-3C061EC61873}" name="F" dataDxfId="115"/>
    <tableColumn id="8" xr3:uid="{69CF4DD7-849D-4D28-88B6-3942FB845608}" name="CNP" dataDxfId="114"/>
    <tableColumn id="9" xr3:uid="{DF4747FC-B6ED-4DA3-BEC0-4391B2E264D6}" name="EM" dataDxfId="113"/>
    <tableColumn id="10" xr3:uid="{5220E37A-23A2-46D6-8502-3D0E592434DA}" name="EF" dataDxfId="112"/>
    <tableColumn id="11" xr3:uid="{E7910349-1B84-4774-94E4-74E7EAA86A02}" name="O" dataDxfId="111"/>
    <tableColumn id="12" xr3:uid="{D85B10D0-2856-4711-A9B0-C3218F2CAAA4}" name="Total" dataDxfId="110">
      <calculatedColumnFormula>AK61+AN61+AO61+AR61</calculatedColumnFormula>
    </tableColumn>
  </tableColumns>
  <tableStyleInfo name="Tableau des absences des employés" showFirstColumn="1"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1E27082-21BA-46A1-A218-9B784393F7CE}" name="Tableau3762" displayName="Tableau3762" ref="AH74:AS82" totalsRowShown="0" dataDxfId="109" tableBorderDxfId="108">
  <tableColumns count="12">
    <tableColumn id="1" xr3:uid="{2EF97422-754F-429C-8997-844D62D3C683}" name="Nom de l’employé" dataDxfId="107" dataCellStyle="Employé"/>
    <tableColumn id="2" xr3:uid="{35CCA408-4F4B-4543-BF50-213CB2AA32F5}" name="C" dataDxfId="106"/>
    <tableColumn id="3" xr3:uid="{686345F3-72CD-4D10-8329-8051619E5EFD}" name="C0,5" dataDxfId="105"/>
    <tableColumn id="4" xr3:uid="{FB3E350A-D52B-47AE-BCAC-E8C18815ADAB}" name="CP" dataDxfId="104"/>
    <tableColumn id="5" xr3:uid="{F67FA55D-F100-4403-822D-C3947B668272}" name="R" dataDxfId="103"/>
    <tableColumn id="6" xr3:uid="{9D888FA1-3E5A-4104-B1B5-0ACAA736AEBF}" name="M" dataDxfId="102"/>
    <tableColumn id="7" xr3:uid="{2A45287B-F46B-46B1-9B84-3EC85E6B5EFA}" name="F" dataDxfId="101"/>
    <tableColumn id="8" xr3:uid="{5E94F206-8F64-4A0D-A9FF-B1E444C752B1}" name="CNP" dataDxfId="100"/>
    <tableColumn id="9" xr3:uid="{25D2BD52-6DFA-43FE-87F5-7DC985AB9604}" name="EM" dataDxfId="99"/>
    <tableColumn id="10" xr3:uid="{A17CD4C2-D025-4BDF-9215-489388571A7F}" name="EF" dataDxfId="98"/>
    <tableColumn id="11" xr3:uid="{C2F25733-FA03-467E-B2DD-4244C28B5305}" name="O" dataDxfId="97"/>
    <tableColumn id="12" xr3:uid="{5276EEF5-1D69-42B9-ADA4-7AD1DABB85D8}" name="Total" dataDxfId="96">
      <calculatedColumnFormula>AK75+AN75+AO75+AR75</calculatedColumnFormula>
    </tableColumn>
  </tableColumns>
  <tableStyleInfo name="Tableau des absences des employés" showFirstColumn="1"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63CD785-2106-40FA-B961-FDBEC1C66768}" name="_7_63" displayName="_7_63" ref="AH88:AS96" totalsRowShown="0" dataDxfId="95" tableBorderDxfId="94">
  <tableColumns count="12">
    <tableColumn id="1" xr3:uid="{9E221B51-09A8-473A-8E56-FD76F2163E6A}" name="Nom de l’employé" dataDxfId="93" dataCellStyle="Employé"/>
    <tableColumn id="2" xr3:uid="{B0A572D6-E6CD-4995-B3C3-96EEA4E2270A}" name="C" dataDxfId="92"/>
    <tableColumn id="3" xr3:uid="{F34B1D92-7186-4373-928B-ECDBDD8F9610}" name="C0,5" dataDxfId="91"/>
    <tableColumn id="4" xr3:uid="{B3FB1C1A-9590-4AC4-9356-950B27F9BB27}" name="CP" dataDxfId="90"/>
    <tableColumn id="5" xr3:uid="{70E25769-4679-4EDF-9D84-25A0A089EC8E}" name="R" dataDxfId="89"/>
    <tableColumn id="6" xr3:uid="{FD9EB6D4-0D3F-4234-9DBC-666273E61189}" name="M" dataDxfId="88"/>
    <tableColumn id="7" xr3:uid="{CD88F961-5A09-464A-9FB3-5FAF28B7109D}" name="F" dataDxfId="87"/>
    <tableColumn id="8" xr3:uid="{191AB80D-2813-4EBE-BEFD-D5638EE4D51F}" name="CNP" dataDxfId="86"/>
    <tableColumn id="9" xr3:uid="{ABD1FD4C-2545-42EC-92F8-CFC30F8B6B62}" name="EM" dataDxfId="85"/>
    <tableColumn id="10" xr3:uid="{B55E1E2B-96F0-408B-91E9-9F03D6E48AF8}" name="EF" dataDxfId="84"/>
    <tableColumn id="11" xr3:uid="{8B46FF16-6031-49DD-BCCE-D1899132E920}" name="O" dataDxfId="83"/>
    <tableColumn id="12" xr3:uid="{DCB6D882-FD36-4239-BD4A-BCC731914D23}" name="Total" dataDxfId="82">
      <calculatedColumnFormula>AK89+AN89+AO89+AR89</calculatedColumnFormula>
    </tableColumn>
  </tableColumns>
  <tableStyleInfo name="Tableau des absences des employés" showFirstColumn="1"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CAF8777B-EECF-40CC-AB58-FC39A61533A0}" name="_8_64" displayName="_8_64" ref="AH102:AS110" totalsRowShown="0" dataDxfId="81" tableBorderDxfId="80">
  <tableColumns count="12">
    <tableColumn id="1" xr3:uid="{40604A45-2190-4EE2-AA09-8EA0F9E9F08C}" name="Nom de l’employé" dataDxfId="79" dataCellStyle="Employé"/>
    <tableColumn id="2" xr3:uid="{A1E8079E-7375-406E-9D71-7C3C55423E56}" name="C" dataDxfId="78"/>
    <tableColumn id="3" xr3:uid="{1A409FF5-F0B1-402C-A5FE-DC0A862602C9}" name="C0,5" dataDxfId="77"/>
    <tableColumn id="4" xr3:uid="{6069675B-865B-44D0-A726-E7C65CC8A745}" name="CP" dataDxfId="76"/>
    <tableColumn id="5" xr3:uid="{26ADD323-A15F-4DE3-9A35-FE888BADAC09}" name="R" dataDxfId="75"/>
    <tableColumn id="6" xr3:uid="{03A622F4-0507-42FD-9F4D-2EB0DFB2C597}" name="M" dataDxfId="74"/>
    <tableColumn id="7" xr3:uid="{83365219-3077-4B14-B610-433511450DF2}" name="F" dataDxfId="73"/>
    <tableColumn id="8" xr3:uid="{5DADBFAF-CCC2-416B-B42D-A412BDB869CF}" name="CNP" dataDxfId="72"/>
    <tableColumn id="9" xr3:uid="{A8EDF6C4-C6EB-4100-A3D0-7E85AEF2CBFF}" name="EM" dataDxfId="71"/>
    <tableColumn id="10" xr3:uid="{DB1F9611-A07F-4BD0-A67F-B14AE69AE1E7}" name="EF" dataDxfId="70"/>
    <tableColumn id="11" xr3:uid="{20FEA9AD-C4E4-403F-8D64-E65E4F33D1AA}" name="O" dataDxfId="69"/>
    <tableColumn id="12" xr3:uid="{528159D8-C8A5-4EA8-ACBB-B7E4081ECF4C}" name="Total" dataDxfId="68">
      <calculatedColumnFormula>AK103+AN103+AO103+AR103</calculatedColumnFormula>
    </tableColumn>
  </tableColumns>
  <tableStyleInfo name="Tableau des absences des employés" showFirstColumn="1"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ACB8A09A-B992-4032-A334-5CF67A19E915}" name="_9_65" displayName="_9_65" ref="AH116:AS124" totalsRowShown="0" dataDxfId="67" tableBorderDxfId="66">
  <tableColumns count="12">
    <tableColumn id="1" xr3:uid="{279895E4-2BAC-4C61-998A-974690017D77}" name="Nom de l’employé" dataDxfId="65" dataCellStyle="Employé"/>
    <tableColumn id="2" xr3:uid="{063812F8-AB9F-4D21-8CCF-6E3276A9B171}" name="C" dataDxfId="64"/>
    <tableColumn id="3" xr3:uid="{3F179742-30DE-48A9-9996-38FC9843BCCB}" name="C0,5" dataDxfId="63"/>
    <tableColumn id="4" xr3:uid="{CF7CF057-6F84-4B3D-9739-883219EEA6B2}" name="CP" dataDxfId="62"/>
    <tableColumn id="5" xr3:uid="{BEB09A55-552E-40F3-AB6E-8615B9A0F679}" name="R" dataDxfId="61"/>
    <tableColumn id="6" xr3:uid="{8C60D3B8-244A-460E-92E9-FBDED0377C17}" name="M" dataDxfId="60"/>
    <tableColumn id="7" xr3:uid="{DA18118A-89B1-4658-8366-5EC2A4194D8F}" name="F" dataDxfId="59"/>
    <tableColumn id="8" xr3:uid="{014C9EA3-476F-412C-9B1D-538A4D560ADC}" name="CNP" dataDxfId="58"/>
    <tableColumn id="9" xr3:uid="{A78C57BC-9FC2-4DE6-83AB-7B4F951F0325}" name="EM" dataDxfId="57"/>
    <tableColumn id="10" xr3:uid="{57F50559-074B-44C0-A76B-BBB06EB0CE27}" name="EF" dataDxfId="56"/>
    <tableColumn id="11" xr3:uid="{642D3660-A3DC-4066-90E9-08D4C3DB8D75}" name="O" dataDxfId="55"/>
    <tableColumn id="12" xr3:uid="{6CEBAD12-D1DE-4336-A8B2-876EAEEC78D0}" name="Total" dataDxfId="54">
      <calculatedColumnFormula>AK117+AN117+AO117+AR117</calculatedColumnFormula>
    </tableColumn>
  </tableColumns>
  <tableStyleInfo name="Tableau des absences des employés" showFirstColumn="1"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C147196C-D9B9-4EF8-86A7-984721A05A2F}" name="_10_66" displayName="_10_66" ref="AH130:AS138" totalsRowShown="0" dataDxfId="53" tableBorderDxfId="52">
  <tableColumns count="12">
    <tableColumn id="1" xr3:uid="{78832216-7939-43FA-AB20-6024B11029B3}" name="Nom de l’employé" dataDxfId="51" dataCellStyle="Employé"/>
    <tableColumn id="2" xr3:uid="{09F8E522-FD79-4D6A-B778-8902731C9906}" name="C" dataDxfId="50"/>
    <tableColumn id="3" xr3:uid="{A4788B69-D8C9-40A2-B1B2-97D6CA61983E}" name="C0,5" dataDxfId="49"/>
    <tableColumn id="4" xr3:uid="{22973365-5F8F-464C-B93E-C5FBF07E2010}" name="CP" dataDxfId="48"/>
    <tableColumn id="5" xr3:uid="{20F0DFD8-F4F1-41B1-895D-394ACE18CC7F}" name="R" dataDxfId="47"/>
    <tableColumn id="6" xr3:uid="{F1087132-B69C-4BC5-8694-61B4C92EACB5}" name="M" dataDxfId="46"/>
    <tableColumn id="7" xr3:uid="{6B9B9855-037D-40E9-B837-AD26415121D3}" name="F" dataDxfId="45"/>
    <tableColumn id="8" xr3:uid="{B443C955-C499-4028-8CF9-15F38D8F4002}" name="CNP" dataDxfId="44"/>
    <tableColumn id="9" xr3:uid="{7D5F07C0-9ACC-4CF6-A73F-D917BC561005}" name="EM" dataDxfId="43"/>
    <tableColumn id="10" xr3:uid="{ECCE6532-6AEC-4C78-A3B6-CB4B57946364}" name="EF" dataDxfId="42"/>
    <tableColumn id="11" xr3:uid="{0B42F824-EFDE-438D-AA50-5343F1C93043}" name="O" dataDxfId="41"/>
    <tableColumn id="12" xr3:uid="{E05BFD33-3F27-4FC5-9016-D1B288B33FB9}" name="Total" dataDxfId="40">
      <calculatedColumnFormula>AK131+AN131+AO131+AR131</calculatedColumnFormula>
    </tableColumn>
  </tableColumns>
  <tableStyleInfo name="Tableau des absences des employés" showFirstColumn="1"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5F36D7D8-9A91-488C-8B66-A4628EB0C753}" name="_11_67" displayName="_11_67" ref="AH144:AQ152" totalsRowShown="0" dataDxfId="39" tableBorderDxfId="38">
  <tableColumns count="10">
    <tableColumn id="1" xr3:uid="{007809A3-44B4-4A5A-B27F-8CD085DFE9AF}" name="Nom de l’employé" dataDxfId="37" dataCellStyle="Employé"/>
    <tableColumn id="2" xr3:uid="{85A5A88D-B4CA-42A7-A2BC-B2AE3396C265}" name="CP" dataDxfId="36">
      <calculatedColumnFormula>COUNTIF(Novembre55[[#This Row],[1]:[30]],#REF!)</calculatedColumnFormula>
    </tableColumn>
    <tableColumn id="5" xr3:uid="{F223A82A-2653-47D9-B9F2-290440FCA76C}" name="R" dataDxfId="35">
      <calculatedColumnFormula>COUNTIF(Novembre55[[#This Row],[1]:[30]],AJ$6)</calculatedColumnFormula>
    </tableColumn>
    <tableColumn id="6" xr3:uid="{023DEEAD-70B8-4F7B-8BA6-672377B91CA4}" name="M" dataDxfId="34">
      <calculatedColumnFormula>COUNTIF(Novembre55[[#This Row],[1]:[30]],AK$6)/2</calculatedColumnFormula>
    </tableColumn>
    <tableColumn id="7" xr3:uid="{7F535CC3-3C99-4C39-BE4E-2B56C0C3F1D4}" name="F" dataDxfId="33">
      <calculatedColumnFormula>SUM(AJ145:AK145)</calculatedColumnFormula>
    </tableColumn>
    <tableColumn id="8" xr3:uid="{409E356B-EB54-4231-A029-CCDD2C314680}" name="CNP" dataDxfId="32">
      <calculatedColumnFormula>COUNTIF(Novembre55[[#This Row],[1]:[30]],AM$6)</calculatedColumnFormula>
    </tableColumn>
    <tableColumn id="9" xr3:uid="{1E923932-5142-4E9D-B8A2-065536C3764E}" name="EM" dataDxfId="31">
      <calculatedColumnFormula>COUNTIF(Novembre55[[#This Row],[1]:[30]],AN$6)</calculatedColumnFormula>
    </tableColumn>
    <tableColumn id="10" xr3:uid="{EB235D15-8DD4-4F76-8526-7AB971C745A1}" name="EF" dataDxfId="30">
      <calculatedColumnFormula>COUNTIF(Novembre55[[#This Row],[1]:[30]],AO$6)/2</calculatedColumnFormula>
    </tableColumn>
    <tableColumn id="11" xr3:uid="{A273F868-D926-4F0B-A8F2-007C42EE99AF}" name="O" dataDxfId="29">
      <calculatedColumnFormula>SUM(AN145:AO145)</calculatedColumnFormula>
    </tableColumn>
    <tableColumn id="15" xr3:uid="{07BE4B89-7AC7-4C2C-B147-570DFF07902D}" name="Total" dataDxfId="28">
      <calculatedColumnFormula>#REF!+AL145+AM145+AP145</calculatedColumnFormula>
    </tableColumn>
  </tableColumns>
  <tableStyleInfo name="Tableau des absences des employés" showFirstColumn="1"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AF3AAA0A-85B8-435F-9254-DDC555326717}" name="_12_68" displayName="_12_68" ref="AH158:AQ167" totalsRowShown="0" dataDxfId="27" tableBorderDxfId="26">
  <tableColumns count="10">
    <tableColumn id="1" xr3:uid="{FCDCA782-9308-4530-A5B5-B9098CC653D7}" name="Nom de l’employé" dataDxfId="25" dataCellStyle="Employé"/>
    <tableColumn id="2" xr3:uid="{061CEA4D-7A00-4F38-AB85-3DA51BE38586}" name="CP" dataDxfId="24"/>
    <tableColumn id="5" xr3:uid="{07753059-5F81-4227-B52E-55D4676A7231}" name="R" dataDxfId="23"/>
    <tableColumn id="6" xr3:uid="{AF5F6245-FEDE-41C8-8339-C84899F8553C}" name="M" dataDxfId="22"/>
    <tableColumn id="7" xr3:uid="{E7969584-02BD-4235-948B-FDC6D332D9B4}" name="F" dataDxfId="21"/>
    <tableColumn id="8" xr3:uid="{74A4A2B9-6CE9-4C27-BDD4-F58496C2B47C}" name="CNP" dataDxfId="20"/>
    <tableColumn id="9" xr3:uid="{51F8A488-033D-4550-AA5D-81A2821B5099}" name="EM" dataDxfId="19"/>
    <tableColumn id="10" xr3:uid="{0ABEDB6A-3E16-4861-8E52-47103863329E}" name="EF" dataDxfId="18"/>
    <tableColumn id="11" xr3:uid="{90F8D45F-EE53-4CF4-A5BE-A7C686DAFECC}" name="O" dataDxfId="17"/>
    <tableColumn id="12" xr3:uid="{DC3852B2-80FD-4D68-A11D-C9BE3DE46F97}" name="Total" dataDxfId="16"/>
  </tableColumns>
  <tableStyleInfo name="Tableau des absences des employés"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BC72-7319-410D-982B-9526795DAFED}">
  <sheetPr codeName="Feuil12"/>
  <dimension ref="A1:AW168"/>
  <sheetViews>
    <sheetView showGridLines="0" topLeftCell="A138" zoomScale="113" zoomScaleNormal="100" workbookViewId="0">
      <pane xSplit="1" topLeftCell="P1" activePane="topRight" state="frozen"/>
      <selection activeCell="F35" sqref="F35"/>
      <selection pane="topRight" activeCell="I159" sqref="I159"/>
    </sheetView>
  </sheetViews>
  <sheetFormatPr baseColWidth="10" defaultRowHeight="16.5" x14ac:dyDescent="0.3"/>
  <cols>
    <col min="1" max="1" width="24.5703125" style="2" customWidth="1"/>
    <col min="2" max="32" width="4.7109375" style="2" customWidth="1"/>
    <col min="33" max="33" width="1.140625" style="2" customWidth="1"/>
    <col min="34" max="34" width="24.7109375" style="2" customWidth="1"/>
    <col min="35" max="36" width="10" style="2" bestFit="1" customWidth="1"/>
    <col min="37" max="37" width="5.85546875" style="2" customWidth="1"/>
    <col min="38" max="39" width="10" style="2" bestFit="1" customWidth="1"/>
    <col min="40" max="40" width="5.7109375" style="2" customWidth="1"/>
    <col min="41" max="41" width="4.7109375" style="2" customWidth="1"/>
    <col min="42" max="43" width="10" style="2" bestFit="1" customWidth="1"/>
    <col min="44" max="44" width="5.85546875" style="2" customWidth="1"/>
    <col min="45" max="46" width="10" style="2" bestFit="1" customWidth="1"/>
    <col min="47" max="47" width="8" style="2" customWidth="1"/>
    <col min="48" max="48" width="9.140625" style="2" customWidth="1"/>
    <col min="49" max="49" width="14.42578125" style="13" customWidth="1"/>
    <col min="50" max="16384" width="11.42578125" style="2"/>
  </cols>
  <sheetData>
    <row r="1" spans="1:49" ht="32.25" x14ac:dyDescent="0.3">
      <c r="A1" s="114" t="s">
        <v>76</v>
      </c>
      <c r="B1" s="114"/>
      <c r="C1" s="114"/>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c r="AG1" s="114"/>
      <c r="AH1" s="114"/>
      <c r="AI1" s="114"/>
      <c r="AJ1" s="114"/>
      <c r="AK1" s="114"/>
      <c r="AL1" s="114"/>
      <c r="AM1" s="114"/>
      <c r="AN1" s="114"/>
      <c r="AO1" s="114"/>
      <c r="AP1" s="114"/>
      <c r="AQ1" s="114"/>
      <c r="AR1" s="114"/>
      <c r="AS1" s="114"/>
      <c r="AT1" s="114"/>
      <c r="AU1" s="114"/>
      <c r="AV1" s="114"/>
      <c r="AW1" s="114"/>
    </row>
    <row r="2" spans="1:49" s="5" customFormat="1" ht="15.75" thickBot="1" x14ac:dyDescent="0.3">
      <c r="A2" s="3" t="s">
        <v>29</v>
      </c>
      <c r="B2" s="74" t="s">
        <v>30</v>
      </c>
      <c r="C2" s="4" t="s">
        <v>31</v>
      </c>
      <c r="D2" s="6"/>
      <c r="E2" s="76" t="s">
        <v>34</v>
      </c>
      <c r="F2" s="7" t="s">
        <v>116</v>
      </c>
      <c r="G2" s="6"/>
      <c r="H2" s="6"/>
      <c r="I2" s="77" t="s">
        <v>37</v>
      </c>
      <c r="J2" s="7" t="s">
        <v>38</v>
      </c>
      <c r="K2" s="7"/>
      <c r="L2" s="78" t="s">
        <v>103</v>
      </c>
      <c r="M2" s="9" t="s">
        <v>97</v>
      </c>
      <c r="N2" s="9"/>
      <c r="P2" s="79" t="s">
        <v>107</v>
      </c>
      <c r="Q2" s="6" t="s">
        <v>117</v>
      </c>
      <c r="R2" s="6"/>
      <c r="S2" s="6"/>
      <c r="T2" s="80" t="s">
        <v>105</v>
      </c>
      <c r="U2" s="10" t="s">
        <v>98</v>
      </c>
      <c r="V2" s="10"/>
      <c r="W2" s="81" t="s">
        <v>106</v>
      </c>
      <c r="X2" s="10" t="s">
        <v>118</v>
      </c>
      <c r="Y2" s="10"/>
      <c r="Z2" s="82" t="s">
        <v>104</v>
      </c>
      <c r="AA2" s="10" t="s">
        <v>25</v>
      </c>
      <c r="AR2" s="11"/>
    </row>
    <row r="3" spans="1:49" s="13" customFormat="1" ht="32.25" customHeight="1" x14ac:dyDescent="0.3">
      <c r="A3" s="89"/>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H3" s="12"/>
    </row>
    <row r="4" spans="1:49" ht="36.75" customHeight="1" thickBot="1" x14ac:dyDescent="0.35">
      <c r="A4" s="14" t="s">
        <v>0</v>
      </c>
      <c r="B4" s="113" t="s">
        <v>39</v>
      </c>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4"/>
      <c r="AH4" s="113" t="s">
        <v>40</v>
      </c>
      <c r="AI4" s="113"/>
      <c r="AJ4" s="113"/>
      <c r="AK4" s="113"/>
      <c r="AL4" s="113"/>
      <c r="AM4" s="113"/>
      <c r="AN4" s="113"/>
      <c r="AO4" s="113"/>
      <c r="AP4" s="113"/>
      <c r="AQ4" s="113"/>
      <c r="AR4" s="113"/>
      <c r="AS4" s="113"/>
      <c r="AT4" s="113"/>
      <c r="AU4" s="113"/>
      <c r="AV4" s="113"/>
      <c r="AW4" s="113"/>
    </row>
    <row r="5" spans="1:49" ht="18" thickTop="1" thickBot="1" x14ac:dyDescent="0.35">
      <c r="A5" s="15">
        <v>1</v>
      </c>
      <c r="B5" s="16">
        <f ca="1">DATE(RIGHT(CELL("nomfichier",A1),4),A5,1)</f>
        <v>44562</v>
      </c>
      <c r="C5" s="16">
        <f ca="1">B5+1</f>
        <v>44563</v>
      </c>
      <c r="D5" s="16">
        <f t="shared" ref="D5:AF5" ca="1" si="0">C5+1</f>
        <v>44564</v>
      </c>
      <c r="E5" s="16">
        <f t="shared" ca="1" si="0"/>
        <v>44565</v>
      </c>
      <c r="F5" s="16">
        <f t="shared" ca="1" si="0"/>
        <v>44566</v>
      </c>
      <c r="G5" s="16">
        <f t="shared" ca="1" si="0"/>
        <v>44567</v>
      </c>
      <c r="H5" s="16">
        <f t="shared" ca="1" si="0"/>
        <v>44568</v>
      </c>
      <c r="I5" s="16">
        <f t="shared" ca="1" si="0"/>
        <v>44569</v>
      </c>
      <c r="J5" s="16">
        <f t="shared" ca="1" si="0"/>
        <v>44570</v>
      </c>
      <c r="K5" s="16">
        <f t="shared" ca="1" si="0"/>
        <v>44571</v>
      </c>
      <c r="L5" s="16">
        <f t="shared" ca="1" si="0"/>
        <v>44572</v>
      </c>
      <c r="M5" s="16">
        <f t="shared" ca="1" si="0"/>
        <v>44573</v>
      </c>
      <c r="N5" s="16">
        <f t="shared" ca="1" si="0"/>
        <v>44574</v>
      </c>
      <c r="O5" s="16">
        <f t="shared" ca="1" si="0"/>
        <v>44575</v>
      </c>
      <c r="P5" s="16">
        <f t="shared" ca="1" si="0"/>
        <v>44576</v>
      </c>
      <c r="Q5" s="16">
        <f t="shared" ca="1" si="0"/>
        <v>44577</v>
      </c>
      <c r="R5" s="16">
        <f t="shared" ca="1" si="0"/>
        <v>44578</v>
      </c>
      <c r="S5" s="16">
        <f t="shared" ca="1" si="0"/>
        <v>44579</v>
      </c>
      <c r="T5" s="16">
        <f t="shared" ca="1" si="0"/>
        <v>44580</v>
      </c>
      <c r="U5" s="16">
        <f t="shared" ca="1" si="0"/>
        <v>44581</v>
      </c>
      <c r="V5" s="16">
        <f t="shared" ca="1" si="0"/>
        <v>44582</v>
      </c>
      <c r="W5" s="16">
        <f t="shared" ca="1" si="0"/>
        <v>44583</v>
      </c>
      <c r="X5" s="16">
        <f t="shared" ca="1" si="0"/>
        <v>44584</v>
      </c>
      <c r="Y5" s="16">
        <f t="shared" ca="1" si="0"/>
        <v>44585</v>
      </c>
      <c r="Z5" s="16">
        <f t="shared" ca="1" si="0"/>
        <v>44586</v>
      </c>
      <c r="AA5" s="16">
        <f t="shared" ca="1" si="0"/>
        <v>44587</v>
      </c>
      <c r="AB5" s="16">
        <f t="shared" ca="1" si="0"/>
        <v>44588</v>
      </c>
      <c r="AC5" s="16">
        <f t="shared" ca="1" si="0"/>
        <v>44589</v>
      </c>
      <c r="AD5" s="16">
        <f t="shared" ca="1" si="0"/>
        <v>44590</v>
      </c>
      <c r="AE5" s="16">
        <f t="shared" ca="1" si="0"/>
        <v>44591</v>
      </c>
      <c r="AF5" s="16">
        <f t="shared" ca="1" si="0"/>
        <v>44592</v>
      </c>
      <c r="AG5" s="5"/>
      <c r="AH5" s="15">
        <v>1</v>
      </c>
      <c r="AI5" s="5"/>
      <c r="AJ5" s="5"/>
      <c r="AK5" s="5"/>
      <c r="AL5" s="5"/>
      <c r="AM5" s="5"/>
      <c r="AN5" s="5"/>
      <c r="AO5" s="5"/>
      <c r="AP5" s="5"/>
      <c r="AQ5" s="5"/>
      <c r="AR5" s="5"/>
      <c r="AS5" s="5"/>
      <c r="AT5" s="5"/>
      <c r="AU5" s="5"/>
      <c r="AV5" s="5"/>
      <c r="AW5" s="11"/>
    </row>
    <row r="6" spans="1:49" x14ac:dyDescent="0.3">
      <c r="A6" s="17" t="s">
        <v>41</v>
      </c>
      <c r="B6" s="18" t="s">
        <v>42</v>
      </c>
      <c r="C6" s="19" t="s">
        <v>43</v>
      </c>
      <c r="D6" s="19" t="s">
        <v>44</v>
      </c>
      <c r="E6" s="19" t="s">
        <v>45</v>
      </c>
      <c r="F6" s="19" t="s">
        <v>46</v>
      </c>
      <c r="G6" s="19" t="s">
        <v>47</v>
      </c>
      <c r="H6" s="18" t="s">
        <v>48</v>
      </c>
      <c r="I6" s="18" t="s">
        <v>49</v>
      </c>
      <c r="J6" s="18" t="s">
        <v>50</v>
      </c>
      <c r="K6" s="18" t="s">
        <v>51</v>
      </c>
      <c r="L6" s="18" t="s">
        <v>52</v>
      </c>
      <c r="M6" s="18" t="s">
        <v>53</v>
      </c>
      <c r="N6" s="18" t="s">
        <v>54</v>
      </c>
      <c r="O6" s="18" t="s">
        <v>55</v>
      </c>
      <c r="P6" s="18" t="s">
        <v>56</v>
      </c>
      <c r="Q6" s="18" t="s">
        <v>57</v>
      </c>
      <c r="R6" s="18" t="s">
        <v>58</v>
      </c>
      <c r="S6" s="18" t="s">
        <v>59</v>
      </c>
      <c r="T6" s="18" t="s">
        <v>60</v>
      </c>
      <c r="U6" s="18" t="s">
        <v>61</v>
      </c>
      <c r="V6" s="18" t="s">
        <v>62</v>
      </c>
      <c r="W6" s="18" t="s">
        <v>63</v>
      </c>
      <c r="X6" s="18" t="s">
        <v>64</v>
      </c>
      <c r="Y6" s="18" t="s">
        <v>65</v>
      </c>
      <c r="Z6" s="18" t="s">
        <v>66</v>
      </c>
      <c r="AA6" s="18" t="s">
        <v>67</v>
      </c>
      <c r="AB6" s="18" t="s">
        <v>68</v>
      </c>
      <c r="AC6" s="18" t="s">
        <v>69</v>
      </c>
      <c r="AD6" s="18" t="s">
        <v>70</v>
      </c>
      <c r="AE6" s="18" t="s">
        <v>71</v>
      </c>
      <c r="AF6" s="18" t="s">
        <v>72</v>
      </c>
      <c r="AG6" s="5"/>
      <c r="AH6" s="31" t="s">
        <v>41</v>
      </c>
      <c r="AI6" s="97" t="s">
        <v>31</v>
      </c>
      <c r="AJ6" s="100" t="s">
        <v>34</v>
      </c>
      <c r="AK6" s="101" t="s">
        <v>37</v>
      </c>
      <c r="AL6" s="102" t="s">
        <v>103</v>
      </c>
      <c r="AM6" s="103" t="s">
        <v>107</v>
      </c>
      <c r="AN6" s="104" t="s">
        <v>105</v>
      </c>
      <c r="AO6" s="105" t="s">
        <v>106</v>
      </c>
      <c r="AP6" s="106" t="s">
        <v>104</v>
      </c>
      <c r="AQ6" s="20" t="s">
        <v>73</v>
      </c>
      <c r="AW6" s="2"/>
    </row>
    <row r="7" spans="1:49" ht="20.100000000000001" customHeight="1" x14ac:dyDescent="0.3">
      <c r="A7" s="21"/>
      <c r="B7" s="22"/>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5"/>
      <c r="AH7" s="21"/>
      <c r="AI7" s="24"/>
      <c r="AJ7" s="24"/>
      <c r="AK7" s="24"/>
      <c r="AL7" s="24"/>
      <c r="AM7" s="24"/>
      <c r="AN7" s="24"/>
      <c r="AO7" s="24"/>
      <c r="AP7" s="24"/>
      <c r="AQ7" s="25">
        <f>AI7+AL7+AM7+AP7</f>
        <v>0</v>
      </c>
      <c r="AW7" s="2"/>
    </row>
    <row r="8" spans="1:49" ht="20.100000000000001" customHeight="1" x14ac:dyDescent="0.3">
      <c r="A8" s="21"/>
      <c r="B8" s="22"/>
      <c r="C8" s="23"/>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5"/>
      <c r="AH8" s="21"/>
      <c r="AI8" s="26"/>
      <c r="AJ8" s="26"/>
      <c r="AK8" s="26"/>
      <c r="AL8" s="26"/>
      <c r="AM8" s="26"/>
      <c r="AN8" s="26"/>
      <c r="AO8" s="26"/>
      <c r="AP8" s="26"/>
      <c r="AQ8" s="25">
        <f t="shared" ref="AQ8:AQ14" si="1">AI8+AL8+AM8+AP8</f>
        <v>0</v>
      </c>
      <c r="AW8" s="2"/>
    </row>
    <row r="9" spans="1:49" ht="20.100000000000001" customHeight="1" x14ac:dyDescent="0.3">
      <c r="A9" s="2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5"/>
      <c r="AH9" s="21"/>
      <c r="AI9" s="24"/>
      <c r="AJ9" s="24"/>
      <c r="AK9" s="24"/>
      <c r="AL9" s="24"/>
      <c r="AM9" s="24"/>
      <c r="AN9" s="24"/>
      <c r="AO9" s="24"/>
      <c r="AP9" s="24"/>
      <c r="AQ9" s="25">
        <f t="shared" si="1"/>
        <v>0</v>
      </c>
      <c r="AW9" s="2"/>
    </row>
    <row r="10" spans="1:49" ht="20.100000000000001" customHeight="1" x14ac:dyDescent="0.3">
      <c r="A10" s="21"/>
      <c r="B10" s="22"/>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5"/>
      <c r="AH10" s="21"/>
      <c r="AI10" s="26"/>
      <c r="AJ10" s="26"/>
      <c r="AK10" s="26"/>
      <c r="AL10" s="26"/>
      <c r="AM10" s="26"/>
      <c r="AN10" s="26"/>
      <c r="AO10" s="26"/>
      <c r="AP10" s="26"/>
      <c r="AQ10" s="25">
        <f t="shared" si="1"/>
        <v>0</v>
      </c>
      <c r="AW10" s="2"/>
    </row>
    <row r="11" spans="1:49" ht="20.100000000000001" customHeight="1" x14ac:dyDescent="0.3">
      <c r="A11" s="21"/>
      <c r="B11" s="22"/>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5"/>
      <c r="AH11" s="21"/>
      <c r="AI11" s="24"/>
      <c r="AJ11" s="24"/>
      <c r="AK11" s="24"/>
      <c r="AL11" s="24"/>
      <c r="AM11" s="24"/>
      <c r="AN11" s="24"/>
      <c r="AO11" s="24"/>
      <c r="AP11" s="24"/>
      <c r="AQ11" s="25">
        <f t="shared" si="1"/>
        <v>0</v>
      </c>
      <c r="AW11" s="2"/>
    </row>
    <row r="12" spans="1:49" ht="20.100000000000001" customHeight="1" x14ac:dyDescent="0.3">
      <c r="A12" s="2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5"/>
      <c r="AH12" s="21"/>
      <c r="AI12" s="26"/>
      <c r="AJ12" s="26"/>
      <c r="AK12" s="26"/>
      <c r="AL12" s="26"/>
      <c r="AM12" s="26"/>
      <c r="AN12" s="26"/>
      <c r="AO12" s="26"/>
      <c r="AP12" s="26"/>
      <c r="AQ12" s="25">
        <f t="shared" si="1"/>
        <v>0</v>
      </c>
      <c r="AW12" s="2"/>
    </row>
    <row r="13" spans="1:49" ht="20.100000000000001" customHeight="1" x14ac:dyDescent="0.3">
      <c r="A13" s="21"/>
      <c r="B13" s="22"/>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5"/>
      <c r="AH13" s="21"/>
      <c r="AI13" s="26"/>
      <c r="AJ13" s="26"/>
      <c r="AK13" s="26"/>
      <c r="AL13" s="26"/>
      <c r="AM13" s="26"/>
      <c r="AN13" s="26"/>
      <c r="AO13" s="26"/>
      <c r="AP13" s="26"/>
      <c r="AQ13" s="25">
        <f t="shared" si="1"/>
        <v>0</v>
      </c>
      <c r="AW13" s="2"/>
    </row>
    <row r="14" spans="1:49" ht="20.100000000000001" customHeight="1" x14ac:dyDescent="0.3">
      <c r="A14" s="21"/>
      <c r="B14" s="22"/>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5"/>
      <c r="AH14" s="21"/>
      <c r="AI14" s="26"/>
      <c r="AJ14" s="26"/>
      <c r="AK14" s="26"/>
      <c r="AL14" s="26"/>
      <c r="AM14" s="26"/>
      <c r="AN14" s="26"/>
      <c r="AO14" s="26"/>
      <c r="AP14" s="26"/>
      <c r="AQ14" s="25">
        <f t="shared" si="1"/>
        <v>0</v>
      </c>
      <c r="AW14" s="2"/>
    </row>
    <row r="15" spans="1:49" x14ac:dyDescent="0.3">
      <c r="A15" s="27" t="str">
        <f ca="1">RIGHT(CELL("nomfichier",A1),4)</f>
        <v>2022</v>
      </c>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H15" s="39"/>
      <c r="AI15" s="29"/>
      <c r="AJ15" s="29"/>
      <c r="AK15" s="29"/>
      <c r="AL15" s="29"/>
      <c r="AM15" s="29"/>
      <c r="AN15" s="29"/>
      <c r="AO15" s="29"/>
      <c r="AP15" s="29"/>
      <c r="AQ15" s="29"/>
      <c r="AR15" s="29"/>
      <c r="AS15" s="29"/>
      <c r="AT15" s="29"/>
      <c r="AU15" s="29"/>
      <c r="AV15" s="29"/>
      <c r="AW15" s="40"/>
    </row>
    <row r="16" spans="1:49" s="5" customFormat="1" ht="15.75" thickBot="1" x14ac:dyDescent="0.3">
      <c r="A16" s="3" t="s">
        <v>29</v>
      </c>
      <c r="B16" s="74" t="s">
        <v>30</v>
      </c>
      <c r="C16" s="4" t="s">
        <v>31</v>
      </c>
      <c r="D16" s="6"/>
      <c r="E16" s="76" t="s">
        <v>34</v>
      </c>
      <c r="F16" s="7" t="s">
        <v>116</v>
      </c>
      <c r="G16" s="6"/>
      <c r="H16" s="6"/>
      <c r="I16" s="77" t="s">
        <v>37</v>
      </c>
      <c r="J16" s="7" t="s">
        <v>38</v>
      </c>
      <c r="K16" s="7"/>
      <c r="L16" s="78" t="s">
        <v>103</v>
      </c>
      <c r="M16" s="9" t="s">
        <v>97</v>
      </c>
      <c r="N16" s="9"/>
      <c r="P16" s="79" t="s">
        <v>107</v>
      </c>
      <c r="Q16" s="6" t="s">
        <v>117</v>
      </c>
      <c r="R16" s="6"/>
      <c r="S16" s="6"/>
      <c r="T16" s="80" t="s">
        <v>105</v>
      </c>
      <c r="U16" s="10" t="s">
        <v>98</v>
      </c>
      <c r="V16" s="10"/>
      <c r="W16" s="81" t="s">
        <v>106</v>
      </c>
      <c r="X16" s="10" t="s">
        <v>118</v>
      </c>
      <c r="Y16" s="10"/>
      <c r="Z16" s="82" t="s">
        <v>104</v>
      </c>
      <c r="AA16" s="10" t="s">
        <v>25</v>
      </c>
      <c r="AH16" s="39"/>
      <c r="AI16" s="29"/>
      <c r="AJ16" s="29"/>
      <c r="AK16" s="29"/>
      <c r="AL16" s="29"/>
      <c r="AM16" s="29"/>
      <c r="AN16" s="29"/>
      <c r="AO16" s="29"/>
      <c r="AP16" s="29"/>
      <c r="AQ16" s="29"/>
      <c r="AR16" s="29"/>
      <c r="AS16" s="29"/>
      <c r="AT16" s="29"/>
      <c r="AU16" s="29"/>
      <c r="AV16" s="29"/>
      <c r="AW16" s="40"/>
    </row>
    <row r="17" spans="1:49" s="13" customFormat="1" ht="32.25" customHeight="1" x14ac:dyDescent="0.3">
      <c r="A17" s="89"/>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H17" s="2"/>
      <c r="AI17" s="2"/>
      <c r="AJ17" s="2"/>
      <c r="AK17" s="2"/>
      <c r="AL17" s="2"/>
      <c r="AM17" s="2"/>
      <c r="AN17" s="2"/>
      <c r="AO17" s="2"/>
      <c r="AP17" s="2"/>
      <c r="AQ17" s="2"/>
      <c r="AR17" s="2"/>
      <c r="AS17" s="2"/>
      <c r="AT17" s="2"/>
      <c r="AU17" s="2"/>
      <c r="AV17" s="2"/>
    </row>
    <row r="18" spans="1:49" ht="36.75" customHeight="1" thickBot="1" x14ac:dyDescent="0.35">
      <c r="A18" s="14" t="s">
        <v>1</v>
      </c>
      <c r="B18" s="113" t="s">
        <v>39</v>
      </c>
      <c r="C18" s="113"/>
      <c r="D18" s="113"/>
      <c r="E18" s="113"/>
      <c r="F18" s="113"/>
      <c r="G18" s="113"/>
      <c r="H18" s="113"/>
      <c r="I18" s="113"/>
      <c r="J18" s="113"/>
      <c r="K18" s="113"/>
      <c r="L18" s="113"/>
      <c r="M18" s="113"/>
      <c r="N18" s="113"/>
      <c r="O18" s="113"/>
      <c r="P18" s="113"/>
      <c r="Q18" s="113"/>
      <c r="R18" s="113"/>
      <c r="S18" s="113"/>
      <c r="T18" s="113"/>
      <c r="U18" s="113"/>
      <c r="V18" s="113"/>
      <c r="W18" s="113"/>
      <c r="X18" s="113"/>
      <c r="Y18" s="113"/>
      <c r="Z18" s="113"/>
      <c r="AA18" s="113"/>
      <c r="AB18" s="113"/>
      <c r="AC18" s="113"/>
      <c r="AD18" s="113"/>
      <c r="AE18" s="113"/>
      <c r="AF18" s="113"/>
      <c r="AG18" s="14"/>
      <c r="AH18" s="113" t="s">
        <v>40</v>
      </c>
      <c r="AI18" s="113"/>
      <c r="AJ18" s="113"/>
      <c r="AK18" s="113"/>
      <c r="AL18" s="113"/>
      <c r="AM18" s="113"/>
      <c r="AN18" s="113"/>
      <c r="AO18" s="113"/>
      <c r="AP18" s="113"/>
      <c r="AQ18" s="113"/>
      <c r="AR18" s="113"/>
      <c r="AS18" s="113"/>
      <c r="AT18" s="113"/>
      <c r="AU18" s="113"/>
      <c r="AV18" s="113"/>
      <c r="AW18" s="113"/>
    </row>
    <row r="19" spans="1:49" ht="18" thickTop="1" thickBot="1" x14ac:dyDescent="0.35">
      <c r="A19" s="15">
        <v>2</v>
      </c>
      <c r="B19" s="16">
        <f ca="1">DATE(RIGHT(CELL("nomfichier",A15),4),A19,1)</f>
        <v>44593</v>
      </c>
      <c r="C19" s="16">
        <f ca="1">B19+1</f>
        <v>44594</v>
      </c>
      <c r="D19" s="16">
        <f t="shared" ref="D19:AC19" ca="1" si="2">C19+1</f>
        <v>44595</v>
      </c>
      <c r="E19" s="16">
        <f t="shared" ca="1" si="2"/>
        <v>44596</v>
      </c>
      <c r="F19" s="16">
        <f t="shared" ca="1" si="2"/>
        <v>44597</v>
      </c>
      <c r="G19" s="16">
        <f t="shared" ca="1" si="2"/>
        <v>44598</v>
      </c>
      <c r="H19" s="16">
        <f t="shared" ca="1" si="2"/>
        <v>44599</v>
      </c>
      <c r="I19" s="16">
        <f t="shared" ca="1" si="2"/>
        <v>44600</v>
      </c>
      <c r="J19" s="16">
        <f t="shared" ca="1" si="2"/>
        <v>44601</v>
      </c>
      <c r="K19" s="16">
        <f t="shared" ca="1" si="2"/>
        <v>44602</v>
      </c>
      <c r="L19" s="16">
        <f t="shared" ca="1" si="2"/>
        <v>44603</v>
      </c>
      <c r="M19" s="16">
        <f t="shared" ca="1" si="2"/>
        <v>44604</v>
      </c>
      <c r="N19" s="16">
        <f t="shared" ca="1" si="2"/>
        <v>44605</v>
      </c>
      <c r="O19" s="16">
        <f t="shared" ca="1" si="2"/>
        <v>44606</v>
      </c>
      <c r="P19" s="16">
        <f t="shared" ca="1" si="2"/>
        <v>44607</v>
      </c>
      <c r="Q19" s="16">
        <f t="shared" ca="1" si="2"/>
        <v>44608</v>
      </c>
      <c r="R19" s="16">
        <f t="shared" ca="1" si="2"/>
        <v>44609</v>
      </c>
      <c r="S19" s="16">
        <f t="shared" ca="1" si="2"/>
        <v>44610</v>
      </c>
      <c r="T19" s="16">
        <f t="shared" ca="1" si="2"/>
        <v>44611</v>
      </c>
      <c r="U19" s="16">
        <f t="shared" ca="1" si="2"/>
        <v>44612</v>
      </c>
      <c r="V19" s="16">
        <f t="shared" ca="1" si="2"/>
        <v>44613</v>
      </c>
      <c r="W19" s="16">
        <f t="shared" ca="1" si="2"/>
        <v>44614</v>
      </c>
      <c r="X19" s="16">
        <f t="shared" ca="1" si="2"/>
        <v>44615</v>
      </c>
      <c r="Y19" s="16">
        <f t="shared" ca="1" si="2"/>
        <v>44616</v>
      </c>
      <c r="Z19" s="16">
        <f t="shared" ca="1" si="2"/>
        <v>44617</v>
      </c>
      <c r="AA19" s="16">
        <f t="shared" ca="1" si="2"/>
        <v>44618</v>
      </c>
      <c r="AB19" s="16">
        <f t="shared" ca="1" si="2"/>
        <v>44619</v>
      </c>
      <c r="AC19" s="16">
        <f t="shared" ca="1" si="2"/>
        <v>44620</v>
      </c>
      <c r="AD19" s="29"/>
      <c r="AE19" s="29"/>
      <c r="AF19" s="29"/>
      <c r="AG19" s="5"/>
      <c r="AH19" s="15">
        <v>2</v>
      </c>
      <c r="AI19" s="5"/>
      <c r="AJ19" s="5"/>
      <c r="AK19" s="5"/>
      <c r="AL19" s="5"/>
      <c r="AM19" s="5"/>
      <c r="AN19" s="5"/>
      <c r="AO19" s="5"/>
      <c r="AP19" s="5"/>
      <c r="AQ19" s="5"/>
      <c r="AR19" s="5"/>
      <c r="AS19" s="5"/>
      <c r="AT19" s="5"/>
      <c r="AU19" s="5"/>
      <c r="AV19" s="5"/>
      <c r="AW19" s="11"/>
    </row>
    <row r="20" spans="1:49" x14ac:dyDescent="0.3">
      <c r="A20" s="17" t="s">
        <v>41</v>
      </c>
      <c r="B20" s="30" t="s">
        <v>42</v>
      </c>
      <c r="C20" s="30" t="s">
        <v>43</v>
      </c>
      <c r="D20" s="30" t="s">
        <v>44</v>
      </c>
      <c r="E20" s="30" t="s">
        <v>45</v>
      </c>
      <c r="F20" s="30" t="s">
        <v>46</v>
      </c>
      <c r="G20" s="30" t="s">
        <v>47</v>
      </c>
      <c r="H20" s="30" t="s">
        <v>48</v>
      </c>
      <c r="I20" s="30" t="s">
        <v>49</v>
      </c>
      <c r="J20" s="30" t="s">
        <v>50</v>
      </c>
      <c r="K20" s="30" t="s">
        <v>51</v>
      </c>
      <c r="L20" s="30" t="s">
        <v>52</v>
      </c>
      <c r="M20" s="30" t="s">
        <v>53</v>
      </c>
      <c r="N20" s="30" t="s">
        <v>54</v>
      </c>
      <c r="O20" s="30" t="s">
        <v>55</v>
      </c>
      <c r="P20" s="30" t="s">
        <v>56</v>
      </c>
      <c r="Q20" s="30" t="s">
        <v>57</v>
      </c>
      <c r="R20" s="30" t="s">
        <v>58</v>
      </c>
      <c r="S20" s="30" t="s">
        <v>59</v>
      </c>
      <c r="T20" s="30" t="s">
        <v>60</v>
      </c>
      <c r="U20" s="30" t="s">
        <v>61</v>
      </c>
      <c r="V20" s="30" t="s">
        <v>62</v>
      </c>
      <c r="W20" s="30" t="s">
        <v>63</v>
      </c>
      <c r="X20" s="30" t="s">
        <v>64</v>
      </c>
      <c r="Y20" s="30" t="s">
        <v>65</v>
      </c>
      <c r="Z20" s="30" t="s">
        <v>66</v>
      </c>
      <c r="AA20" s="30" t="s">
        <v>67</v>
      </c>
      <c r="AB20" s="30" t="s">
        <v>68</v>
      </c>
      <c r="AC20" s="30" t="s">
        <v>69</v>
      </c>
      <c r="AD20" s="29" t="s">
        <v>70</v>
      </c>
      <c r="AE20" s="29" t="s">
        <v>71</v>
      </c>
      <c r="AF20" s="29" t="s">
        <v>72</v>
      </c>
      <c r="AG20" s="5"/>
      <c r="AH20" s="31" t="s">
        <v>41</v>
      </c>
      <c r="AI20" s="98" t="s">
        <v>30</v>
      </c>
      <c r="AJ20" s="99" t="s">
        <v>32</v>
      </c>
      <c r="AK20" s="97" t="s">
        <v>31</v>
      </c>
      <c r="AL20" s="100" t="s">
        <v>34</v>
      </c>
      <c r="AM20" s="101" t="s">
        <v>37</v>
      </c>
      <c r="AN20" s="102" t="s">
        <v>103</v>
      </c>
      <c r="AO20" s="103" t="s">
        <v>107</v>
      </c>
      <c r="AP20" s="104" t="s">
        <v>105</v>
      </c>
      <c r="AQ20" s="105" t="s">
        <v>106</v>
      </c>
      <c r="AR20" s="106" t="s">
        <v>104</v>
      </c>
      <c r="AS20" s="20" t="s">
        <v>73</v>
      </c>
      <c r="AW20" s="2"/>
    </row>
    <row r="21" spans="1:49" ht="20.100000000000001" customHeight="1" x14ac:dyDescent="0.3">
      <c r="A21" s="21"/>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5"/>
      <c r="AH21" s="21"/>
      <c r="AI21" s="24"/>
      <c r="AJ21" s="24"/>
      <c r="AK21" s="24"/>
      <c r="AL21" s="24"/>
      <c r="AM21" s="24"/>
      <c r="AN21" s="24"/>
      <c r="AO21" s="24"/>
      <c r="AP21" s="24"/>
      <c r="AQ21" s="24"/>
      <c r="AR21" s="24"/>
      <c r="AS21" s="25">
        <f>AK21+AN21+AO21+AR21</f>
        <v>0</v>
      </c>
      <c r="AW21" s="2"/>
    </row>
    <row r="22" spans="1:49" ht="20.100000000000001" customHeight="1" x14ac:dyDescent="0.3">
      <c r="A22" s="21"/>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5"/>
      <c r="AH22" s="21"/>
      <c r="AI22" s="26"/>
      <c r="AJ22" s="26"/>
      <c r="AK22" s="26"/>
      <c r="AL22" s="26"/>
      <c r="AM22" s="26"/>
      <c r="AN22" s="26"/>
      <c r="AO22" s="26"/>
      <c r="AP22" s="26"/>
      <c r="AQ22" s="26"/>
      <c r="AR22" s="26"/>
      <c r="AS22" s="25">
        <f t="shared" ref="AS22:AS28" si="3">AK22+AN22+AO22+AR22</f>
        <v>0</v>
      </c>
      <c r="AW22" s="2"/>
    </row>
    <row r="23" spans="1:49" ht="20.100000000000001" customHeight="1" x14ac:dyDescent="0.3">
      <c r="A23" s="21"/>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5"/>
      <c r="AH23" s="21"/>
      <c r="AI23" s="24"/>
      <c r="AJ23" s="24"/>
      <c r="AK23" s="24"/>
      <c r="AL23" s="24"/>
      <c r="AM23" s="24"/>
      <c r="AN23" s="24"/>
      <c r="AO23" s="24"/>
      <c r="AP23" s="24"/>
      <c r="AQ23" s="24"/>
      <c r="AR23" s="24"/>
      <c r="AS23" s="25">
        <f t="shared" si="3"/>
        <v>0</v>
      </c>
      <c r="AW23" s="2"/>
    </row>
    <row r="24" spans="1:49" ht="20.100000000000001" customHeight="1" x14ac:dyDescent="0.3">
      <c r="A24" s="21"/>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5"/>
      <c r="AH24" s="21"/>
      <c r="AI24" s="26"/>
      <c r="AJ24" s="26"/>
      <c r="AK24" s="26"/>
      <c r="AL24" s="26"/>
      <c r="AM24" s="26"/>
      <c r="AN24" s="26"/>
      <c r="AO24" s="26"/>
      <c r="AP24" s="26"/>
      <c r="AQ24" s="26"/>
      <c r="AR24" s="26"/>
      <c r="AS24" s="25">
        <f t="shared" si="3"/>
        <v>0</v>
      </c>
      <c r="AW24" s="2"/>
    </row>
    <row r="25" spans="1:49" ht="20.100000000000001" customHeight="1" x14ac:dyDescent="0.3">
      <c r="A25" s="21"/>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5"/>
      <c r="AH25" s="21"/>
      <c r="AI25" s="24"/>
      <c r="AJ25" s="24"/>
      <c r="AK25" s="24"/>
      <c r="AL25" s="24"/>
      <c r="AM25" s="24"/>
      <c r="AN25" s="24"/>
      <c r="AO25" s="24"/>
      <c r="AP25" s="24"/>
      <c r="AQ25" s="24"/>
      <c r="AR25" s="24"/>
      <c r="AS25" s="25">
        <f t="shared" si="3"/>
        <v>0</v>
      </c>
      <c r="AW25" s="2"/>
    </row>
    <row r="26" spans="1:49" ht="20.100000000000001" customHeight="1" x14ac:dyDescent="0.3">
      <c r="A26" s="21"/>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5"/>
      <c r="AH26" s="21"/>
      <c r="AI26" s="26"/>
      <c r="AJ26" s="26"/>
      <c r="AK26" s="26"/>
      <c r="AL26" s="26"/>
      <c r="AM26" s="26"/>
      <c r="AN26" s="26"/>
      <c r="AO26" s="26"/>
      <c r="AP26" s="26"/>
      <c r="AQ26" s="26"/>
      <c r="AR26" s="26"/>
      <c r="AS26" s="25">
        <f t="shared" si="3"/>
        <v>0</v>
      </c>
      <c r="AW26" s="2"/>
    </row>
    <row r="27" spans="1:49" ht="20.100000000000001" customHeight="1" x14ac:dyDescent="0.3">
      <c r="A27" s="21"/>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5"/>
      <c r="AH27" s="21"/>
      <c r="AI27" s="26"/>
      <c r="AJ27" s="26"/>
      <c r="AK27" s="26"/>
      <c r="AL27" s="26"/>
      <c r="AM27" s="26"/>
      <c r="AN27" s="26"/>
      <c r="AO27" s="26"/>
      <c r="AP27" s="26"/>
      <c r="AQ27" s="26"/>
      <c r="AR27" s="26"/>
      <c r="AS27" s="25">
        <f t="shared" si="3"/>
        <v>0</v>
      </c>
      <c r="AW27" s="2"/>
    </row>
    <row r="28" spans="1:49" ht="20.100000000000001" customHeight="1" x14ac:dyDescent="0.3">
      <c r="A28" s="21"/>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5"/>
      <c r="AH28" s="21"/>
      <c r="AI28" s="26"/>
      <c r="AJ28" s="26"/>
      <c r="AK28" s="26"/>
      <c r="AL28" s="26"/>
      <c r="AM28" s="26"/>
      <c r="AN28" s="26"/>
      <c r="AO28" s="26"/>
      <c r="AP28" s="26"/>
      <c r="AQ28" s="26"/>
      <c r="AR28" s="26"/>
      <c r="AS28" s="25">
        <f t="shared" si="3"/>
        <v>0</v>
      </c>
      <c r="AW28" s="2"/>
    </row>
    <row r="29" spans="1:49" s="13" customFormat="1" ht="32.2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H29" s="39"/>
      <c r="AI29" s="29"/>
      <c r="AJ29" s="29"/>
      <c r="AK29" s="29"/>
      <c r="AL29" s="29"/>
      <c r="AM29" s="29"/>
      <c r="AN29" s="29"/>
      <c r="AO29" s="29"/>
      <c r="AP29" s="29"/>
      <c r="AQ29" s="29"/>
      <c r="AR29" s="29"/>
      <c r="AS29" s="29"/>
      <c r="AT29" s="29"/>
      <c r="AU29" s="29"/>
      <c r="AV29" s="29"/>
      <c r="AW29" s="40"/>
    </row>
    <row r="30" spans="1:49" ht="13.5" customHeight="1" thickBot="1" x14ac:dyDescent="0.35">
      <c r="A30" s="3" t="s">
        <v>29</v>
      </c>
      <c r="B30" s="74" t="s">
        <v>30</v>
      </c>
      <c r="C30" s="4" t="s">
        <v>31</v>
      </c>
      <c r="D30" s="6"/>
      <c r="E30" s="76" t="s">
        <v>34</v>
      </c>
      <c r="F30" s="7" t="s">
        <v>116</v>
      </c>
      <c r="G30" s="6"/>
      <c r="H30" s="6"/>
      <c r="I30" s="77" t="s">
        <v>37</v>
      </c>
      <c r="J30" s="7" t="s">
        <v>38</v>
      </c>
      <c r="K30" s="7"/>
      <c r="L30" s="78" t="s">
        <v>103</v>
      </c>
      <c r="M30" s="9" t="s">
        <v>97</v>
      </c>
      <c r="N30" s="9"/>
      <c r="O30" s="5"/>
      <c r="P30" s="79" t="s">
        <v>107</v>
      </c>
      <c r="Q30" s="6" t="s">
        <v>117</v>
      </c>
      <c r="R30" s="6"/>
      <c r="S30" s="6"/>
      <c r="T30" s="80" t="s">
        <v>105</v>
      </c>
      <c r="U30" s="10" t="s">
        <v>98</v>
      </c>
      <c r="V30" s="10"/>
      <c r="W30" s="81" t="s">
        <v>106</v>
      </c>
      <c r="X30" s="10" t="s">
        <v>118</v>
      </c>
      <c r="Y30" s="10"/>
      <c r="Z30" s="82" t="s">
        <v>104</v>
      </c>
      <c r="AA30" s="10" t="s">
        <v>25</v>
      </c>
      <c r="AB30" s="5"/>
      <c r="AC30" s="5"/>
      <c r="AD30" s="5"/>
      <c r="AE30" s="5"/>
      <c r="AF30" s="5"/>
      <c r="AG30" s="14"/>
      <c r="AH30" s="39"/>
      <c r="AI30" s="29"/>
      <c r="AJ30" s="29"/>
      <c r="AK30" s="29"/>
      <c r="AL30" s="29"/>
      <c r="AM30" s="29"/>
      <c r="AN30" s="29"/>
      <c r="AO30" s="29"/>
      <c r="AP30" s="29"/>
      <c r="AQ30" s="29"/>
      <c r="AR30" s="29"/>
      <c r="AS30" s="29"/>
      <c r="AT30" s="29"/>
      <c r="AU30" s="29"/>
      <c r="AV30" s="29"/>
      <c r="AW30" s="40"/>
    </row>
    <row r="31" spans="1:49" x14ac:dyDescent="0.3">
      <c r="A31" s="89"/>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5"/>
      <c r="AH31" s="39"/>
      <c r="AI31" s="29"/>
      <c r="AJ31" s="29"/>
      <c r="AK31" s="29"/>
      <c r="AL31" s="29"/>
      <c r="AM31" s="29"/>
      <c r="AN31" s="29"/>
      <c r="AO31" s="29"/>
      <c r="AP31" s="29"/>
      <c r="AQ31" s="29"/>
      <c r="AR31" s="29"/>
      <c r="AS31" s="29"/>
      <c r="AT31" s="29"/>
      <c r="AU31" s="29"/>
      <c r="AV31" s="29"/>
      <c r="AW31" s="40"/>
    </row>
    <row r="32" spans="1:49" ht="30" thickBot="1" x14ac:dyDescent="0.35">
      <c r="A32" s="14" t="s">
        <v>2</v>
      </c>
      <c r="B32" s="113" t="s">
        <v>39</v>
      </c>
      <c r="C32" s="113"/>
      <c r="D32" s="113"/>
      <c r="E32" s="113"/>
      <c r="F32" s="113"/>
      <c r="G32" s="113"/>
      <c r="H32" s="113"/>
      <c r="I32" s="113"/>
      <c r="J32" s="113"/>
      <c r="K32" s="113"/>
      <c r="L32" s="113"/>
      <c r="M32" s="113"/>
      <c r="N32" s="113"/>
      <c r="O32" s="113"/>
      <c r="P32" s="113"/>
      <c r="Q32" s="113"/>
      <c r="R32" s="113"/>
      <c r="S32" s="113"/>
      <c r="T32" s="113"/>
      <c r="U32" s="113"/>
      <c r="V32" s="113"/>
      <c r="W32" s="113"/>
      <c r="X32" s="113"/>
      <c r="Y32" s="113"/>
      <c r="Z32" s="113"/>
      <c r="AA32" s="113"/>
      <c r="AB32" s="113"/>
      <c r="AC32" s="113"/>
      <c r="AD32" s="113"/>
      <c r="AE32" s="113"/>
      <c r="AF32" s="113"/>
      <c r="AG32" s="5"/>
      <c r="AH32" s="113" t="s">
        <v>40</v>
      </c>
      <c r="AI32" s="113"/>
      <c r="AJ32" s="113"/>
      <c r="AK32" s="113"/>
      <c r="AL32" s="113"/>
      <c r="AM32" s="113"/>
      <c r="AN32" s="113"/>
      <c r="AO32" s="113"/>
      <c r="AP32" s="113"/>
      <c r="AQ32" s="113"/>
      <c r="AR32" s="113"/>
      <c r="AS32" s="113"/>
      <c r="AT32" s="113"/>
      <c r="AU32" s="113"/>
      <c r="AV32" s="113"/>
      <c r="AW32" s="113"/>
    </row>
    <row r="33" spans="1:49" ht="20.100000000000001" customHeight="1" thickTop="1" thickBot="1" x14ac:dyDescent="0.35">
      <c r="A33" s="15">
        <v>3</v>
      </c>
      <c r="B33" s="16">
        <f ca="1">DATE(RIGHT(CELL("nomfichier",A29),4),A33,1)</f>
        <v>44621</v>
      </c>
      <c r="C33" s="16">
        <f ca="1">B33+1</f>
        <v>44622</v>
      </c>
      <c r="D33" s="16">
        <f t="shared" ref="D33:AF33" ca="1" si="4">C33+1</f>
        <v>44623</v>
      </c>
      <c r="E33" s="16">
        <f t="shared" ca="1" si="4"/>
        <v>44624</v>
      </c>
      <c r="F33" s="16">
        <f t="shared" ca="1" si="4"/>
        <v>44625</v>
      </c>
      <c r="G33" s="16">
        <f t="shared" ca="1" si="4"/>
        <v>44626</v>
      </c>
      <c r="H33" s="16">
        <f t="shared" ca="1" si="4"/>
        <v>44627</v>
      </c>
      <c r="I33" s="16">
        <f t="shared" ca="1" si="4"/>
        <v>44628</v>
      </c>
      <c r="J33" s="16">
        <f t="shared" ca="1" si="4"/>
        <v>44629</v>
      </c>
      <c r="K33" s="16">
        <f t="shared" ca="1" si="4"/>
        <v>44630</v>
      </c>
      <c r="L33" s="16">
        <f t="shared" ca="1" si="4"/>
        <v>44631</v>
      </c>
      <c r="M33" s="16">
        <f t="shared" ca="1" si="4"/>
        <v>44632</v>
      </c>
      <c r="N33" s="16">
        <f t="shared" ca="1" si="4"/>
        <v>44633</v>
      </c>
      <c r="O33" s="16">
        <f t="shared" ca="1" si="4"/>
        <v>44634</v>
      </c>
      <c r="P33" s="16">
        <f t="shared" ca="1" si="4"/>
        <v>44635</v>
      </c>
      <c r="Q33" s="16">
        <f t="shared" ca="1" si="4"/>
        <v>44636</v>
      </c>
      <c r="R33" s="16">
        <f t="shared" ca="1" si="4"/>
        <v>44637</v>
      </c>
      <c r="S33" s="16">
        <f t="shared" ca="1" si="4"/>
        <v>44638</v>
      </c>
      <c r="T33" s="16">
        <f t="shared" ca="1" si="4"/>
        <v>44639</v>
      </c>
      <c r="U33" s="16">
        <f t="shared" ca="1" si="4"/>
        <v>44640</v>
      </c>
      <c r="V33" s="16">
        <f t="shared" ca="1" si="4"/>
        <v>44641</v>
      </c>
      <c r="W33" s="16">
        <f t="shared" ca="1" si="4"/>
        <v>44642</v>
      </c>
      <c r="X33" s="16">
        <f t="shared" ca="1" si="4"/>
        <v>44643</v>
      </c>
      <c r="Y33" s="16">
        <f t="shared" ca="1" si="4"/>
        <v>44644</v>
      </c>
      <c r="Z33" s="16">
        <f t="shared" ca="1" si="4"/>
        <v>44645</v>
      </c>
      <c r="AA33" s="16">
        <f t="shared" ca="1" si="4"/>
        <v>44646</v>
      </c>
      <c r="AB33" s="16">
        <f t="shared" ca="1" si="4"/>
        <v>44647</v>
      </c>
      <c r="AC33" s="16">
        <f t="shared" ca="1" si="4"/>
        <v>44648</v>
      </c>
      <c r="AD33" s="16">
        <f t="shared" ca="1" si="4"/>
        <v>44649</v>
      </c>
      <c r="AE33" s="16">
        <f t="shared" ca="1" si="4"/>
        <v>44650</v>
      </c>
      <c r="AF33" s="16">
        <f t="shared" ca="1" si="4"/>
        <v>44651</v>
      </c>
      <c r="AG33" s="5"/>
      <c r="AH33" s="15">
        <v>3</v>
      </c>
      <c r="AI33" s="5"/>
      <c r="AJ33" s="5"/>
      <c r="AK33" s="5"/>
      <c r="AL33" s="5"/>
      <c r="AM33" s="5"/>
      <c r="AN33" s="5"/>
      <c r="AO33" s="5"/>
      <c r="AP33" s="5"/>
      <c r="AQ33" s="5"/>
      <c r="AR33" s="5"/>
      <c r="AS33" s="5"/>
      <c r="AT33" s="5"/>
      <c r="AU33" s="5"/>
      <c r="AV33" s="5"/>
      <c r="AW33" s="11"/>
    </row>
    <row r="34" spans="1:49" ht="20.100000000000001" customHeight="1" x14ac:dyDescent="0.3">
      <c r="A34" s="31" t="s">
        <v>41</v>
      </c>
      <c r="B34" s="30" t="s">
        <v>42</v>
      </c>
      <c r="C34" s="30" t="s">
        <v>43</v>
      </c>
      <c r="D34" s="30" t="s">
        <v>44</v>
      </c>
      <c r="E34" s="30" t="s">
        <v>45</v>
      </c>
      <c r="F34" s="30" t="s">
        <v>46</v>
      </c>
      <c r="G34" s="30" t="s">
        <v>47</v>
      </c>
      <c r="H34" s="30" t="s">
        <v>48</v>
      </c>
      <c r="I34" s="30" t="s">
        <v>49</v>
      </c>
      <c r="J34" s="30" t="s">
        <v>50</v>
      </c>
      <c r="K34" s="30" t="s">
        <v>51</v>
      </c>
      <c r="L34" s="30" t="s">
        <v>52</v>
      </c>
      <c r="M34" s="30" t="s">
        <v>53</v>
      </c>
      <c r="N34" s="30" t="s">
        <v>54</v>
      </c>
      <c r="O34" s="30" t="s">
        <v>55</v>
      </c>
      <c r="P34" s="30" t="s">
        <v>56</v>
      </c>
      <c r="Q34" s="30" t="s">
        <v>57</v>
      </c>
      <c r="R34" s="30" t="s">
        <v>58</v>
      </c>
      <c r="S34" s="30" t="s">
        <v>59</v>
      </c>
      <c r="T34" s="30" t="s">
        <v>60</v>
      </c>
      <c r="U34" s="30" t="s">
        <v>61</v>
      </c>
      <c r="V34" s="30" t="s">
        <v>62</v>
      </c>
      <c r="W34" s="30" t="s">
        <v>63</v>
      </c>
      <c r="X34" s="30" t="s">
        <v>64</v>
      </c>
      <c r="Y34" s="30" t="s">
        <v>65</v>
      </c>
      <c r="Z34" s="30" t="s">
        <v>66</v>
      </c>
      <c r="AA34" s="30" t="s">
        <v>67</v>
      </c>
      <c r="AB34" s="30" t="s">
        <v>68</v>
      </c>
      <c r="AC34" s="30" t="s">
        <v>69</v>
      </c>
      <c r="AD34" s="32" t="s">
        <v>70</v>
      </c>
      <c r="AE34" s="32" t="s">
        <v>71</v>
      </c>
      <c r="AF34" s="32" t="s">
        <v>72</v>
      </c>
      <c r="AG34" s="5"/>
      <c r="AH34" s="31" t="s">
        <v>41</v>
      </c>
      <c r="AI34" s="98" t="s">
        <v>30</v>
      </c>
      <c r="AJ34" s="99" t="s">
        <v>32</v>
      </c>
      <c r="AK34" s="97" t="s">
        <v>31</v>
      </c>
      <c r="AL34" s="100" t="s">
        <v>34</v>
      </c>
      <c r="AM34" s="101" t="s">
        <v>37</v>
      </c>
      <c r="AN34" s="102" t="s">
        <v>103</v>
      </c>
      <c r="AO34" s="103" t="s">
        <v>107</v>
      </c>
      <c r="AP34" s="104" t="s">
        <v>105</v>
      </c>
      <c r="AQ34" s="105" t="s">
        <v>106</v>
      </c>
      <c r="AR34" s="106" t="s">
        <v>104</v>
      </c>
      <c r="AS34" s="20" t="s">
        <v>73</v>
      </c>
      <c r="AW34" s="2"/>
    </row>
    <row r="35" spans="1:49" ht="20.100000000000001" customHeight="1" x14ac:dyDescent="0.3">
      <c r="A35" s="21"/>
      <c r="B35" s="23" t="s">
        <v>74</v>
      </c>
      <c r="C35" s="23" t="s">
        <v>74</v>
      </c>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5"/>
      <c r="AH35" s="21"/>
      <c r="AI35" s="24"/>
      <c r="AJ35" s="24"/>
      <c r="AK35" s="24"/>
      <c r="AL35" s="24"/>
      <c r="AM35" s="24"/>
      <c r="AN35" s="24"/>
      <c r="AO35" s="24"/>
      <c r="AP35" s="24"/>
      <c r="AQ35" s="24"/>
      <c r="AR35" s="24"/>
      <c r="AS35" s="25">
        <f>AK35+AN35+AO35+AR35</f>
        <v>0</v>
      </c>
      <c r="AW35" s="2"/>
    </row>
    <row r="36" spans="1:49" ht="20.100000000000001" customHeight="1" x14ac:dyDescent="0.3">
      <c r="A36" s="21"/>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5"/>
      <c r="AH36" s="21"/>
      <c r="AI36" s="26"/>
      <c r="AJ36" s="26"/>
      <c r="AK36" s="26"/>
      <c r="AL36" s="26"/>
      <c r="AM36" s="26"/>
      <c r="AN36" s="26"/>
      <c r="AO36" s="26"/>
      <c r="AP36" s="26"/>
      <c r="AQ36" s="26"/>
      <c r="AR36" s="26"/>
      <c r="AS36" s="25">
        <f t="shared" ref="AS36:AS42" si="5">AK36+AN36+AO36+AR36</f>
        <v>0</v>
      </c>
      <c r="AW36" s="2"/>
    </row>
    <row r="37" spans="1:49" ht="20.100000000000001" customHeight="1" x14ac:dyDescent="0.3">
      <c r="A37" s="21"/>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5"/>
      <c r="AH37" s="21"/>
      <c r="AI37" s="24"/>
      <c r="AJ37" s="24"/>
      <c r="AK37" s="24"/>
      <c r="AL37" s="24"/>
      <c r="AM37" s="24"/>
      <c r="AN37" s="24"/>
      <c r="AO37" s="24"/>
      <c r="AP37" s="24"/>
      <c r="AQ37" s="24"/>
      <c r="AR37" s="24"/>
      <c r="AS37" s="25">
        <f t="shared" si="5"/>
        <v>0</v>
      </c>
      <c r="AW37" s="2"/>
    </row>
    <row r="38" spans="1:49" ht="20.100000000000001" customHeight="1" x14ac:dyDescent="0.3">
      <c r="A38" s="21"/>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5"/>
      <c r="AH38" s="21"/>
      <c r="AI38" s="26"/>
      <c r="AJ38" s="26"/>
      <c r="AK38" s="26"/>
      <c r="AL38" s="26"/>
      <c r="AM38" s="26"/>
      <c r="AN38" s="26"/>
      <c r="AO38" s="26"/>
      <c r="AP38" s="26"/>
      <c r="AQ38" s="26"/>
      <c r="AR38" s="26"/>
      <c r="AS38" s="25">
        <f t="shared" si="5"/>
        <v>0</v>
      </c>
      <c r="AW38" s="2"/>
    </row>
    <row r="39" spans="1:49" x14ac:dyDescent="0.3">
      <c r="A39" s="21"/>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H39" s="21"/>
      <c r="AI39" s="24"/>
      <c r="AJ39" s="24"/>
      <c r="AK39" s="24"/>
      <c r="AL39" s="24"/>
      <c r="AM39" s="24"/>
      <c r="AN39" s="24"/>
      <c r="AO39" s="24"/>
      <c r="AP39" s="24"/>
      <c r="AQ39" s="24"/>
      <c r="AR39" s="24"/>
      <c r="AS39" s="25">
        <f t="shared" si="5"/>
        <v>0</v>
      </c>
      <c r="AW39" s="2"/>
    </row>
    <row r="40" spans="1:49" s="5" customFormat="1" ht="13.5" x14ac:dyDescent="0.25">
      <c r="A40" s="21"/>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H40" s="21"/>
      <c r="AI40" s="26"/>
      <c r="AJ40" s="26"/>
      <c r="AK40" s="26"/>
      <c r="AL40" s="26"/>
      <c r="AM40" s="26"/>
      <c r="AN40" s="26"/>
      <c r="AO40" s="26"/>
      <c r="AP40" s="26"/>
      <c r="AQ40" s="26"/>
      <c r="AR40" s="26"/>
      <c r="AS40" s="25">
        <f t="shared" si="5"/>
        <v>0</v>
      </c>
    </row>
    <row r="41" spans="1:49" s="13" customFormat="1" ht="32.25" customHeight="1" x14ac:dyDescent="0.3">
      <c r="A41" s="21"/>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H41" s="21"/>
      <c r="AI41" s="26"/>
      <c r="AJ41" s="26"/>
      <c r="AK41" s="26"/>
      <c r="AL41" s="26"/>
      <c r="AM41" s="26"/>
      <c r="AN41" s="26"/>
      <c r="AO41" s="26"/>
      <c r="AP41" s="26"/>
      <c r="AQ41" s="26"/>
      <c r="AR41" s="26"/>
      <c r="AS41" s="25">
        <f t="shared" si="5"/>
        <v>0</v>
      </c>
    </row>
    <row r="42" spans="1:49" ht="36.75" customHeight="1" thickBot="1" x14ac:dyDescent="0.35">
      <c r="A42" s="3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14"/>
      <c r="AH42" s="21"/>
      <c r="AI42" s="26"/>
      <c r="AJ42" s="26"/>
      <c r="AK42" s="26"/>
      <c r="AL42" s="26"/>
      <c r="AM42" s="26"/>
      <c r="AN42" s="26"/>
      <c r="AO42" s="26"/>
      <c r="AP42" s="26"/>
      <c r="AQ42" s="26"/>
      <c r="AR42" s="26"/>
      <c r="AS42" s="25">
        <f t="shared" si="5"/>
        <v>0</v>
      </c>
      <c r="AW42" s="2"/>
    </row>
    <row r="43" spans="1:49" ht="18" thickTop="1" thickBot="1" x14ac:dyDescent="0.35">
      <c r="A43" s="3" t="s">
        <v>29</v>
      </c>
      <c r="B43" s="74" t="s">
        <v>30</v>
      </c>
      <c r="C43" s="4" t="s">
        <v>31</v>
      </c>
      <c r="D43" s="6"/>
      <c r="E43" s="76" t="s">
        <v>34</v>
      </c>
      <c r="F43" s="7" t="s">
        <v>116</v>
      </c>
      <c r="G43" s="6"/>
      <c r="H43" s="6"/>
      <c r="I43" s="77" t="s">
        <v>37</v>
      </c>
      <c r="J43" s="7" t="s">
        <v>38</v>
      </c>
      <c r="K43" s="7"/>
      <c r="L43" s="78" t="s">
        <v>103</v>
      </c>
      <c r="M43" s="9" t="s">
        <v>97</v>
      </c>
      <c r="N43" s="9"/>
      <c r="O43" s="5"/>
      <c r="P43" s="79" t="s">
        <v>107</v>
      </c>
      <c r="Q43" s="6" t="s">
        <v>117</v>
      </c>
      <c r="R43" s="6"/>
      <c r="S43" s="6"/>
      <c r="T43" s="80" t="s">
        <v>105</v>
      </c>
      <c r="U43" s="10" t="s">
        <v>98</v>
      </c>
      <c r="V43" s="10"/>
      <c r="W43" s="81" t="s">
        <v>106</v>
      </c>
      <c r="X43" s="10" t="s">
        <v>118</v>
      </c>
      <c r="Y43" s="10"/>
      <c r="Z43" s="82" t="s">
        <v>104</v>
      </c>
      <c r="AA43" s="10" t="s">
        <v>25</v>
      </c>
      <c r="AB43" s="5"/>
      <c r="AC43" s="5"/>
      <c r="AD43" s="5"/>
      <c r="AE43" s="5"/>
      <c r="AF43" s="5"/>
      <c r="AG43" s="5"/>
      <c r="AH43" s="12"/>
      <c r="AI43" s="13"/>
      <c r="AJ43" s="13"/>
      <c r="AK43" s="13"/>
      <c r="AL43" s="13"/>
      <c r="AM43" s="13"/>
      <c r="AN43" s="13"/>
      <c r="AO43" s="13"/>
      <c r="AP43" s="13"/>
      <c r="AQ43" s="13"/>
      <c r="AR43" s="13"/>
      <c r="AS43" s="13"/>
      <c r="AT43" s="13"/>
      <c r="AU43" s="13"/>
      <c r="AV43" s="13"/>
    </row>
    <row r="44" spans="1:49" x14ac:dyDescent="0.3">
      <c r="A44" s="89"/>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5"/>
    </row>
    <row r="45" spans="1:49" ht="20.100000000000001" customHeight="1" thickBot="1" x14ac:dyDescent="0.35">
      <c r="A45" s="14" t="s">
        <v>3</v>
      </c>
      <c r="B45" s="113" t="s">
        <v>39</v>
      </c>
      <c r="C45" s="113"/>
      <c r="D45" s="113"/>
      <c r="E45" s="113"/>
      <c r="F45" s="113"/>
      <c r="G45" s="113"/>
      <c r="H45" s="113"/>
      <c r="I45" s="113"/>
      <c r="J45" s="113"/>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5"/>
      <c r="AH45" s="113" t="s">
        <v>40</v>
      </c>
      <c r="AI45" s="113"/>
      <c r="AJ45" s="113"/>
      <c r="AK45" s="113"/>
      <c r="AL45" s="113"/>
      <c r="AM45" s="113"/>
      <c r="AN45" s="113"/>
      <c r="AO45" s="113"/>
      <c r="AP45" s="113"/>
      <c r="AQ45" s="113"/>
      <c r="AR45" s="113"/>
      <c r="AS45" s="113"/>
      <c r="AT45" s="113"/>
      <c r="AU45" s="113"/>
      <c r="AV45" s="113"/>
      <c r="AW45" s="113"/>
    </row>
    <row r="46" spans="1:49" ht="20.100000000000001" customHeight="1" thickTop="1" thickBot="1" x14ac:dyDescent="0.35">
      <c r="A46" s="15">
        <v>4</v>
      </c>
      <c r="B46" s="16">
        <f ca="1">DATE(RIGHT(CELL("nomfichier",A42),4),A46,1)</f>
        <v>44652</v>
      </c>
      <c r="C46" s="16">
        <f ca="1">B46+1</f>
        <v>44653</v>
      </c>
      <c r="D46" s="16">
        <f t="shared" ref="D46:AE46" ca="1" si="6">C46+1</f>
        <v>44654</v>
      </c>
      <c r="E46" s="16">
        <f t="shared" ca="1" si="6"/>
        <v>44655</v>
      </c>
      <c r="F46" s="16">
        <f t="shared" ca="1" si="6"/>
        <v>44656</v>
      </c>
      <c r="G46" s="16">
        <f t="shared" ca="1" si="6"/>
        <v>44657</v>
      </c>
      <c r="H46" s="16">
        <f t="shared" ca="1" si="6"/>
        <v>44658</v>
      </c>
      <c r="I46" s="16">
        <f t="shared" ca="1" si="6"/>
        <v>44659</v>
      </c>
      <c r="J46" s="16">
        <f t="shared" ca="1" si="6"/>
        <v>44660</v>
      </c>
      <c r="K46" s="16">
        <f t="shared" ca="1" si="6"/>
        <v>44661</v>
      </c>
      <c r="L46" s="16">
        <f t="shared" ca="1" si="6"/>
        <v>44662</v>
      </c>
      <c r="M46" s="16">
        <f t="shared" ca="1" si="6"/>
        <v>44663</v>
      </c>
      <c r="N46" s="16">
        <f t="shared" ca="1" si="6"/>
        <v>44664</v>
      </c>
      <c r="O46" s="16">
        <f t="shared" ca="1" si="6"/>
        <v>44665</v>
      </c>
      <c r="P46" s="16">
        <f t="shared" ca="1" si="6"/>
        <v>44666</v>
      </c>
      <c r="Q46" s="16">
        <f t="shared" ca="1" si="6"/>
        <v>44667</v>
      </c>
      <c r="R46" s="16">
        <f t="shared" ca="1" si="6"/>
        <v>44668</v>
      </c>
      <c r="S46" s="16">
        <f t="shared" ca="1" si="6"/>
        <v>44669</v>
      </c>
      <c r="T46" s="16">
        <f t="shared" ca="1" si="6"/>
        <v>44670</v>
      </c>
      <c r="U46" s="16">
        <f t="shared" ca="1" si="6"/>
        <v>44671</v>
      </c>
      <c r="V46" s="16">
        <f t="shared" ca="1" si="6"/>
        <v>44672</v>
      </c>
      <c r="W46" s="16">
        <f t="shared" ca="1" si="6"/>
        <v>44673</v>
      </c>
      <c r="X46" s="16">
        <f t="shared" ca="1" si="6"/>
        <v>44674</v>
      </c>
      <c r="Y46" s="16">
        <f t="shared" ca="1" si="6"/>
        <v>44675</v>
      </c>
      <c r="Z46" s="16">
        <f t="shared" ca="1" si="6"/>
        <v>44676</v>
      </c>
      <c r="AA46" s="16">
        <f t="shared" ca="1" si="6"/>
        <v>44677</v>
      </c>
      <c r="AB46" s="16">
        <f t="shared" ca="1" si="6"/>
        <v>44678</v>
      </c>
      <c r="AC46" s="16">
        <f t="shared" ca="1" si="6"/>
        <v>44679</v>
      </c>
      <c r="AD46" s="16">
        <f t="shared" ca="1" si="6"/>
        <v>44680</v>
      </c>
      <c r="AE46" s="16">
        <f t="shared" ca="1" si="6"/>
        <v>44681</v>
      </c>
      <c r="AF46" s="16"/>
      <c r="AG46" s="5"/>
      <c r="AH46" s="15">
        <v>4</v>
      </c>
      <c r="AI46" s="5"/>
      <c r="AJ46" s="5"/>
      <c r="AK46" s="5"/>
      <c r="AL46" s="5"/>
      <c r="AM46" s="5"/>
      <c r="AN46" s="5"/>
      <c r="AO46" s="5"/>
      <c r="AP46" s="5"/>
      <c r="AQ46" s="5"/>
      <c r="AR46" s="5"/>
      <c r="AS46" s="5"/>
      <c r="AT46" s="5"/>
      <c r="AU46" s="5"/>
      <c r="AV46" s="5"/>
      <c r="AW46" s="11"/>
    </row>
    <row r="47" spans="1:49" ht="20.100000000000001" customHeight="1" x14ac:dyDescent="0.3">
      <c r="A47" s="31" t="s">
        <v>41</v>
      </c>
      <c r="B47" s="30" t="s">
        <v>42</v>
      </c>
      <c r="C47" s="30" t="s">
        <v>43</v>
      </c>
      <c r="D47" s="30" t="s">
        <v>44</v>
      </c>
      <c r="E47" s="30" t="s">
        <v>45</v>
      </c>
      <c r="F47" s="30" t="s">
        <v>46</v>
      </c>
      <c r="G47" s="30" t="s">
        <v>47</v>
      </c>
      <c r="H47" s="30" t="s">
        <v>48</v>
      </c>
      <c r="I47" s="30" t="s">
        <v>49</v>
      </c>
      <c r="J47" s="30" t="s">
        <v>50</v>
      </c>
      <c r="K47" s="30" t="s">
        <v>51</v>
      </c>
      <c r="L47" s="30" t="s">
        <v>52</v>
      </c>
      <c r="M47" s="30" t="s">
        <v>53</v>
      </c>
      <c r="N47" s="30" t="s">
        <v>54</v>
      </c>
      <c r="O47" s="30" t="s">
        <v>55</v>
      </c>
      <c r="P47" s="30" t="s">
        <v>56</v>
      </c>
      <c r="Q47" s="30" t="s">
        <v>57</v>
      </c>
      <c r="R47" s="30" t="s">
        <v>58</v>
      </c>
      <c r="S47" s="30" t="s">
        <v>59</v>
      </c>
      <c r="T47" s="30" t="s">
        <v>60</v>
      </c>
      <c r="U47" s="30" t="s">
        <v>61</v>
      </c>
      <c r="V47" s="30" t="s">
        <v>62</v>
      </c>
      <c r="W47" s="30" t="s">
        <v>63</v>
      </c>
      <c r="X47" s="30" t="s">
        <v>64</v>
      </c>
      <c r="Y47" s="30" t="s">
        <v>65</v>
      </c>
      <c r="Z47" s="30" t="s">
        <v>66</v>
      </c>
      <c r="AA47" s="30" t="s">
        <v>67</v>
      </c>
      <c r="AB47" s="30" t="s">
        <v>68</v>
      </c>
      <c r="AC47" s="30" t="s">
        <v>69</v>
      </c>
      <c r="AD47" s="32" t="s">
        <v>70</v>
      </c>
      <c r="AE47" s="32" t="s">
        <v>71</v>
      </c>
      <c r="AF47" s="29" t="s">
        <v>72</v>
      </c>
      <c r="AG47" s="5"/>
      <c r="AH47" s="31" t="s">
        <v>41</v>
      </c>
      <c r="AI47" s="98" t="s">
        <v>30</v>
      </c>
      <c r="AJ47" s="99" t="s">
        <v>32</v>
      </c>
      <c r="AK47" s="97" t="s">
        <v>31</v>
      </c>
      <c r="AL47" s="100" t="s">
        <v>34</v>
      </c>
      <c r="AM47" s="101" t="s">
        <v>37</v>
      </c>
      <c r="AN47" s="102" t="s">
        <v>103</v>
      </c>
      <c r="AO47" s="103" t="s">
        <v>107</v>
      </c>
      <c r="AP47" s="104" t="s">
        <v>105</v>
      </c>
      <c r="AQ47" s="105" t="s">
        <v>106</v>
      </c>
      <c r="AR47" s="106" t="s">
        <v>104</v>
      </c>
      <c r="AS47" s="20" t="s">
        <v>73</v>
      </c>
      <c r="AW47" s="2"/>
    </row>
    <row r="48" spans="1:49" ht="20.100000000000001" customHeight="1" x14ac:dyDescent="0.3">
      <c r="A48" s="21"/>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5"/>
      <c r="AH48" s="21"/>
      <c r="AI48" s="24"/>
      <c r="AJ48" s="24"/>
      <c r="AK48" s="24"/>
      <c r="AL48" s="24"/>
      <c r="AM48" s="24"/>
      <c r="AN48" s="24"/>
      <c r="AO48" s="24"/>
      <c r="AP48" s="24"/>
      <c r="AQ48" s="24"/>
      <c r="AR48" s="24"/>
      <c r="AS48" s="25">
        <f t="shared" ref="AS48:AS55" si="7">AK48+AN48+AO48+AR48</f>
        <v>0</v>
      </c>
      <c r="AW48" s="2"/>
    </row>
    <row r="49" spans="1:49" ht="20.100000000000001" customHeight="1" x14ac:dyDescent="0.3">
      <c r="A49" s="21"/>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5"/>
      <c r="AH49" s="21"/>
      <c r="AI49" s="26"/>
      <c r="AJ49" s="26"/>
      <c r="AK49" s="26"/>
      <c r="AL49" s="26"/>
      <c r="AM49" s="26"/>
      <c r="AN49" s="26"/>
      <c r="AO49" s="26"/>
      <c r="AP49" s="26"/>
      <c r="AQ49" s="26"/>
      <c r="AR49" s="26"/>
      <c r="AS49" s="25">
        <f t="shared" si="7"/>
        <v>0</v>
      </c>
      <c r="AW49" s="2"/>
    </row>
    <row r="50" spans="1:49" ht="20.100000000000001" customHeight="1" x14ac:dyDescent="0.3">
      <c r="A50" s="21"/>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5"/>
      <c r="AH50" s="21"/>
      <c r="AI50" s="24"/>
      <c r="AJ50" s="24"/>
      <c r="AK50" s="24"/>
      <c r="AL50" s="24"/>
      <c r="AM50" s="24"/>
      <c r="AN50" s="24"/>
      <c r="AO50" s="24"/>
      <c r="AP50" s="24"/>
      <c r="AQ50" s="24"/>
      <c r="AR50" s="24"/>
      <c r="AS50" s="25">
        <f t="shared" si="7"/>
        <v>0</v>
      </c>
      <c r="AW50" s="2"/>
    </row>
    <row r="51" spans="1:49" x14ac:dyDescent="0.3">
      <c r="A51" s="21"/>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H51" s="21"/>
      <c r="AI51" s="26"/>
      <c r="AJ51" s="26"/>
      <c r="AK51" s="26"/>
      <c r="AL51" s="26"/>
      <c r="AM51" s="26"/>
      <c r="AN51" s="26"/>
      <c r="AO51" s="26"/>
      <c r="AP51" s="26"/>
      <c r="AQ51" s="26"/>
      <c r="AR51" s="26"/>
      <c r="AS51" s="25">
        <f t="shared" si="7"/>
        <v>0</v>
      </c>
      <c r="AW51" s="2"/>
    </row>
    <row r="52" spans="1:49" s="5" customFormat="1" x14ac:dyDescent="0.3">
      <c r="A52" s="21"/>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H52" s="21"/>
      <c r="AI52" s="24"/>
      <c r="AJ52" s="24"/>
      <c r="AK52" s="24"/>
      <c r="AL52" s="24"/>
      <c r="AM52" s="24"/>
      <c r="AN52" s="24"/>
      <c r="AO52" s="24"/>
      <c r="AP52" s="24"/>
      <c r="AQ52" s="24"/>
      <c r="AR52" s="24"/>
      <c r="AS52" s="25">
        <f t="shared" si="7"/>
        <v>0</v>
      </c>
      <c r="AT52" s="2"/>
      <c r="AU52" s="2"/>
      <c r="AV52" s="2"/>
      <c r="AW52" s="2"/>
    </row>
    <row r="53" spans="1:49" s="13" customFormat="1" ht="32.25" customHeight="1" x14ac:dyDescent="0.3">
      <c r="A53" s="21"/>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H53" s="21"/>
      <c r="AI53" s="26"/>
      <c r="AJ53" s="26"/>
      <c r="AK53" s="26"/>
      <c r="AL53" s="26"/>
      <c r="AM53" s="26"/>
      <c r="AN53" s="26"/>
      <c r="AO53" s="26"/>
      <c r="AP53" s="26"/>
      <c r="AQ53" s="26"/>
      <c r="AR53" s="26"/>
      <c r="AS53" s="25">
        <f t="shared" si="7"/>
        <v>0</v>
      </c>
      <c r="AT53" s="5"/>
      <c r="AU53" s="5"/>
      <c r="AV53" s="5"/>
      <c r="AW53" s="5"/>
    </row>
    <row r="54" spans="1:49" s="13" customFormat="1" ht="32.25" customHeight="1" x14ac:dyDescent="0.3">
      <c r="A54" s="21"/>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H54" s="21"/>
      <c r="AI54" s="26"/>
      <c r="AJ54" s="26"/>
      <c r="AK54" s="26"/>
      <c r="AL54" s="26"/>
      <c r="AM54" s="26"/>
      <c r="AN54" s="26"/>
      <c r="AO54" s="26"/>
      <c r="AP54" s="26"/>
      <c r="AQ54" s="26"/>
      <c r="AR54" s="26"/>
      <c r="AS54" s="25">
        <f t="shared" si="7"/>
        <v>0</v>
      </c>
    </row>
    <row r="55" spans="1:49" ht="36.75" customHeight="1" thickBot="1" x14ac:dyDescent="0.35">
      <c r="A55" s="38"/>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14"/>
      <c r="AH55" s="21"/>
      <c r="AI55" s="26"/>
      <c r="AJ55" s="26"/>
      <c r="AK55" s="26"/>
      <c r="AL55" s="26"/>
      <c r="AM55" s="26"/>
      <c r="AN55" s="26"/>
      <c r="AO55" s="26"/>
      <c r="AP55" s="26"/>
      <c r="AQ55" s="26"/>
      <c r="AR55" s="26"/>
      <c r="AS55" s="25">
        <f t="shared" si="7"/>
        <v>0</v>
      </c>
      <c r="AT55" s="13"/>
      <c r="AU55" s="13"/>
      <c r="AV55" s="13"/>
    </row>
    <row r="56" spans="1:49" ht="18" thickTop="1" thickBot="1" x14ac:dyDescent="0.35">
      <c r="A56" s="3" t="s">
        <v>29</v>
      </c>
      <c r="B56" s="74" t="s">
        <v>30</v>
      </c>
      <c r="C56" s="4" t="s">
        <v>31</v>
      </c>
      <c r="D56" s="6"/>
      <c r="E56" s="76" t="s">
        <v>34</v>
      </c>
      <c r="F56" s="7" t="s">
        <v>116</v>
      </c>
      <c r="G56" s="6"/>
      <c r="H56" s="6"/>
      <c r="I56" s="77" t="s">
        <v>37</v>
      </c>
      <c r="J56" s="7" t="s">
        <v>38</v>
      </c>
      <c r="K56" s="7"/>
      <c r="L56" s="78" t="s">
        <v>103</v>
      </c>
      <c r="M56" s="9" t="s">
        <v>97</v>
      </c>
      <c r="N56" s="9"/>
      <c r="O56" s="5"/>
      <c r="P56" s="79" t="s">
        <v>107</v>
      </c>
      <c r="Q56" s="6" t="s">
        <v>117</v>
      </c>
      <c r="R56" s="6"/>
      <c r="S56" s="6"/>
      <c r="T56" s="80" t="s">
        <v>105</v>
      </c>
      <c r="U56" s="10" t="s">
        <v>98</v>
      </c>
      <c r="V56" s="10"/>
      <c r="W56" s="81" t="s">
        <v>106</v>
      </c>
      <c r="X56" s="10" t="s">
        <v>118</v>
      </c>
      <c r="Y56" s="10"/>
      <c r="Z56" s="82" t="s">
        <v>104</v>
      </c>
      <c r="AA56" s="10" t="s">
        <v>25</v>
      </c>
      <c r="AB56" s="5"/>
      <c r="AC56" s="5"/>
      <c r="AD56" s="5"/>
      <c r="AE56" s="5"/>
      <c r="AF56" s="5"/>
      <c r="AG56" s="5"/>
      <c r="AH56" s="12"/>
      <c r="AI56" s="13"/>
      <c r="AJ56" s="13"/>
      <c r="AK56" s="13"/>
      <c r="AL56" s="13"/>
      <c r="AM56" s="13"/>
      <c r="AN56" s="13"/>
      <c r="AO56" s="13"/>
      <c r="AP56" s="13"/>
      <c r="AQ56" s="13"/>
      <c r="AR56" s="13"/>
      <c r="AS56" s="13"/>
      <c r="AT56" s="13"/>
      <c r="AU56" s="13"/>
      <c r="AV56" s="13"/>
    </row>
    <row r="57" spans="1:49" x14ac:dyDescent="0.3">
      <c r="A57" s="89"/>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5"/>
      <c r="AH57" s="12"/>
      <c r="AI57" s="13"/>
      <c r="AJ57" s="13"/>
      <c r="AK57" s="13"/>
      <c r="AL57" s="13"/>
      <c r="AM57" s="13"/>
      <c r="AN57" s="13"/>
      <c r="AO57" s="13"/>
      <c r="AP57" s="13"/>
      <c r="AQ57" s="13"/>
      <c r="AR57" s="13"/>
      <c r="AS57" s="13"/>
      <c r="AT57" s="13"/>
      <c r="AU57" s="13"/>
      <c r="AV57" s="13"/>
    </row>
    <row r="58" spans="1:49" ht="20.100000000000001" customHeight="1" thickBot="1" x14ac:dyDescent="0.35">
      <c r="A58" s="14" t="s">
        <v>4</v>
      </c>
      <c r="B58" s="113" t="s">
        <v>39</v>
      </c>
      <c r="C58" s="113"/>
      <c r="D58" s="113"/>
      <c r="E58" s="113"/>
      <c r="F58" s="113"/>
      <c r="G58" s="113"/>
      <c r="H58" s="113"/>
      <c r="I58" s="113"/>
      <c r="J58" s="113"/>
      <c r="K58" s="113"/>
      <c r="L58" s="113"/>
      <c r="M58" s="113"/>
      <c r="N58" s="113"/>
      <c r="O58" s="113"/>
      <c r="P58" s="113"/>
      <c r="Q58" s="113"/>
      <c r="R58" s="113"/>
      <c r="S58" s="113"/>
      <c r="T58" s="113"/>
      <c r="U58" s="113"/>
      <c r="V58" s="113"/>
      <c r="W58" s="113"/>
      <c r="X58" s="113"/>
      <c r="Y58" s="113"/>
      <c r="Z58" s="113"/>
      <c r="AA58" s="113"/>
      <c r="AB58" s="113"/>
      <c r="AC58" s="113"/>
      <c r="AD58" s="113"/>
      <c r="AE58" s="113"/>
      <c r="AF58" s="113"/>
      <c r="AG58" s="5"/>
      <c r="AH58" s="113" t="s">
        <v>40</v>
      </c>
      <c r="AI58" s="113"/>
      <c r="AJ58" s="113"/>
      <c r="AK58" s="113"/>
      <c r="AL58" s="113"/>
      <c r="AM58" s="113"/>
      <c r="AN58" s="113"/>
      <c r="AO58" s="113"/>
      <c r="AP58" s="113"/>
      <c r="AQ58" s="113"/>
      <c r="AR58" s="113"/>
      <c r="AS58" s="113"/>
      <c r="AT58" s="113"/>
      <c r="AU58" s="113"/>
      <c r="AV58" s="113"/>
      <c r="AW58" s="113"/>
    </row>
    <row r="59" spans="1:49" ht="20.100000000000001" customHeight="1" thickTop="1" thickBot="1" x14ac:dyDescent="0.35">
      <c r="A59" s="15">
        <v>5</v>
      </c>
      <c r="B59" s="16">
        <f ca="1">DATE(RIGHT(CELL("nomfichier",A55),4),A59,1)</f>
        <v>44682</v>
      </c>
      <c r="C59" s="16">
        <f ca="1">B59+1</f>
        <v>44683</v>
      </c>
      <c r="D59" s="16">
        <f t="shared" ref="D59:AF59" ca="1" si="8">C59+1</f>
        <v>44684</v>
      </c>
      <c r="E59" s="16">
        <f t="shared" ca="1" si="8"/>
        <v>44685</v>
      </c>
      <c r="F59" s="16">
        <f t="shared" ca="1" si="8"/>
        <v>44686</v>
      </c>
      <c r="G59" s="16">
        <f t="shared" ca="1" si="8"/>
        <v>44687</v>
      </c>
      <c r="H59" s="16">
        <f t="shared" ca="1" si="8"/>
        <v>44688</v>
      </c>
      <c r="I59" s="16">
        <f t="shared" ca="1" si="8"/>
        <v>44689</v>
      </c>
      <c r="J59" s="16">
        <f t="shared" ca="1" si="8"/>
        <v>44690</v>
      </c>
      <c r="K59" s="16">
        <f t="shared" ca="1" si="8"/>
        <v>44691</v>
      </c>
      <c r="L59" s="16">
        <f t="shared" ca="1" si="8"/>
        <v>44692</v>
      </c>
      <c r="M59" s="16">
        <f t="shared" ca="1" si="8"/>
        <v>44693</v>
      </c>
      <c r="N59" s="16">
        <f t="shared" ca="1" si="8"/>
        <v>44694</v>
      </c>
      <c r="O59" s="16">
        <f t="shared" ca="1" si="8"/>
        <v>44695</v>
      </c>
      <c r="P59" s="16">
        <f t="shared" ca="1" si="8"/>
        <v>44696</v>
      </c>
      <c r="Q59" s="16">
        <f t="shared" ca="1" si="8"/>
        <v>44697</v>
      </c>
      <c r="R59" s="16">
        <f t="shared" ca="1" si="8"/>
        <v>44698</v>
      </c>
      <c r="S59" s="16">
        <f t="shared" ca="1" si="8"/>
        <v>44699</v>
      </c>
      <c r="T59" s="16">
        <f t="shared" ca="1" si="8"/>
        <v>44700</v>
      </c>
      <c r="U59" s="16">
        <f t="shared" ca="1" si="8"/>
        <v>44701</v>
      </c>
      <c r="V59" s="16">
        <f t="shared" ca="1" si="8"/>
        <v>44702</v>
      </c>
      <c r="W59" s="16">
        <f t="shared" ca="1" si="8"/>
        <v>44703</v>
      </c>
      <c r="X59" s="16">
        <f t="shared" ca="1" si="8"/>
        <v>44704</v>
      </c>
      <c r="Y59" s="16">
        <f t="shared" ca="1" si="8"/>
        <v>44705</v>
      </c>
      <c r="Z59" s="16">
        <f t="shared" ca="1" si="8"/>
        <v>44706</v>
      </c>
      <c r="AA59" s="16">
        <f t="shared" ca="1" si="8"/>
        <v>44707</v>
      </c>
      <c r="AB59" s="16">
        <f t="shared" ca="1" si="8"/>
        <v>44708</v>
      </c>
      <c r="AC59" s="16">
        <f t="shared" ca="1" si="8"/>
        <v>44709</v>
      </c>
      <c r="AD59" s="16">
        <f t="shared" ca="1" si="8"/>
        <v>44710</v>
      </c>
      <c r="AE59" s="16">
        <f t="shared" ca="1" si="8"/>
        <v>44711</v>
      </c>
      <c r="AF59" s="16">
        <f t="shared" ca="1" si="8"/>
        <v>44712</v>
      </c>
      <c r="AG59" s="5"/>
      <c r="AH59" s="15">
        <v>5</v>
      </c>
      <c r="AI59" s="5"/>
      <c r="AJ59" s="5"/>
      <c r="AK59" s="5"/>
      <c r="AL59" s="5"/>
      <c r="AM59" s="5"/>
      <c r="AN59" s="5"/>
      <c r="AO59" s="5"/>
      <c r="AP59" s="5"/>
      <c r="AQ59" s="5"/>
      <c r="AR59" s="5"/>
      <c r="AS59" s="5"/>
      <c r="AT59" s="5"/>
      <c r="AU59" s="5"/>
      <c r="AV59" s="5"/>
      <c r="AW59" s="11"/>
    </row>
    <row r="60" spans="1:49" ht="20.100000000000001" customHeight="1" x14ac:dyDescent="0.3">
      <c r="A60" s="31" t="s">
        <v>41</v>
      </c>
      <c r="B60" s="30" t="s">
        <v>42</v>
      </c>
      <c r="C60" s="30" t="s">
        <v>43</v>
      </c>
      <c r="D60" s="30" t="s">
        <v>44</v>
      </c>
      <c r="E60" s="30" t="s">
        <v>45</v>
      </c>
      <c r="F60" s="30" t="s">
        <v>46</v>
      </c>
      <c r="G60" s="30" t="s">
        <v>47</v>
      </c>
      <c r="H60" s="30" t="s">
        <v>48</v>
      </c>
      <c r="I60" s="30" t="s">
        <v>49</v>
      </c>
      <c r="J60" s="30" t="s">
        <v>50</v>
      </c>
      <c r="K60" s="30" t="s">
        <v>51</v>
      </c>
      <c r="L60" s="30" t="s">
        <v>52</v>
      </c>
      <c r="M60" s="30" t="s">
        <v>53</v>
      </c>
      <c r="N60" s="30" t="s">
        <v>54</v>
      </c>
      <c r="O60" s="30" t="s">
        <v>55</v>
      </c>
      <c r="P60" s="30" t="s">
        <v>56</v>
      </c>
      <c r="Q60" s="30" t="s">
        <v>57</v>
      </c>
      <c r="R60" s="30" t="s">
        <v>58</v>
      </c>
      <c r="S60" s="30" t="s">
        <v>59</v>
      </c>
      <c r="T60" s="30" t="s">
        <v>60</v>
      </c>
      <c r="U60" s="30" t="s">
        <v>61</v>
      </c>
      <c r="V60" s="30" t="s">
        <v>62</v>
      </c>
      <c r="W60" s="30" t="s">
        <v>63</v>
      </c>
      <c r="X60" s="30" t="s">
        <v>64</v>
      </c>
      <c r="Y60" s="30" t="s">
        <v>65</v>
      </c>
      <c r="Z60" s="30" t="s">
        <v>66</v>
      </c>
      <c r="AA60" s="30" t="s">
        <v>67</v>
      </c>
      <c r="AB60" s="30" t="s">
        <v>68</v>
      </c>
      <c r="AC60" s="30" t="s">
        <v>69</v>
      </c>
      <c r="AD60" s="32" t="s">
        <v>70</v>
      </c>
      <c r="AE60" s="32" t="s">
        <v>71</v>
      </c>
      <c r="AF60" s="32" t="s">
        <v>72</v>
      </c>
      <c r="AG60" s="5"/>
      <c r="AH60" s="31" t="s">
        <v>41</v>
      </c>
      <c r="AI60" s="98" t="s">
        <v>30</v>
      </c>
      <c r="AJ60" s="99" t="s">
        <v>32</v>
      </c>
      <c r="AK60" s="97" t="s">
        <v>31</v>
      </c>
      <c r="AL60" s="100" t="s">
        <v>34</v>
      </c>
      <c r="AM60" s="101" t="s">
        <v>37</v>
      </c>
      <c r="AN60" s="102" t="s">
        <v>103</v>
      </c>
      <c r="AO60" s="103" t="s">
        <v>107</v>
      </c>
      <c r="AP60" s="104" t="s">
        <v>105</v>
      </c>
      <c r="AQ60" s="105" t="s">
        <v>106</v>
      </c>
      <c r="AR60" s="106" t="s">
        <v>104</v>
      </c>
      <c r="AS60" s="20" t="s">
        <v>73</v>
      </c>
      <c r="AW60" s="2"/>
    </row>
    <row r="61" spans="1:49" ht="20.100000000000001" customHeight="1" x14ac:dyDescent="0.3">
      <c r="A61" s="21"/>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5"/>
      <c r="AH61" s="21"/>
      <c r="AI61" s="24"/>
      <c r="AJ61" s="24"/>
      <c r="AK61" s="24"/>
      <c r="AL61" s="24"/>
      <c r="AM61" s="24"/>
      <c r="AN61" s="24"/>
      <c r="AO61" s="24"/>
      <c r="AP61" s="24"/>
      <c r="AQ61" s="24"/>
      <c r="AR61" s="24"/>
      <c r="AS61" s="25">
        <f>AK61+AN61+AO61+AR61</f>
        <v>0</v>
      </c>
      <c r="AW61" s="2"/>
    </row>
    <row r="62" spans="1:49" ht="20.100000000000001" customHeight="1" x14ac:dyDescent="0.3">
      <c r="A62" s="21"/>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5"/>
      <c r="AH62" s="21"/>
      <c r="AI62" s="26"/>
      <c r="AJ62" s="26"/>
      <c r="AK62" s="26"/>
      <c r="AL62" s="26"/>
      <c r="AM62" s="26"/>
      <c r="AN62" s="26"/>
      <c r="AO62" s="26"/>
      <c r="AP62" s="26"/>
      <c r="AQ62" s="26"/>
      <c r="AR62" s="26"/>
      <c r="AS62" s="25">
        <f t="shared" ref="AS62:AS68" si="9">AK62+AN62+AO62+AR62</f>
        <v>0</v>
      </c>
      <c r="AW62" s="2"/>
    </row>
    <row r="63" spans="1:49" ht="19.5" customHeight="1" x14ac:dyDescent="0.3">
      <c r="A63" s="21"/>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5"/>
      <c r="AH63" s="21"/>
      <c r="AI63" s="24"/>
      <c r="AJ63" s="24"/>
      <c r="AK63" s="24"/>
      <c r="AL63" s="24"/>
      <c r="AM63" s="24"/>
      <c r="AN63" s="24"/>
      <c r="AO63" s="24"/>
      <c r="AP63" s="24"/>
      <c r="AQ63" s="24"/>
      <c r="AR63" s="24"/>
      <c r="AS63" s="25">
        <f t="shared" si="9"/>
        <v>0</v>
      </c>
      <c r="AW63" s="2"/>
    </row>
    <row r="64" spans="1:49" x14ac:dyDescent="0.3">
      <c r="A64" s="21"/>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H64" s="21"/>
      <c r="AI64" s="26"/>
      <c r="AJ64" s="26"/>
      <c r="AK64" s="26"/>
      <c r="AL64" s="26"/>
      <c r="AM64" s="26"/>
      <c r="AN64" s="26"/>
      <c r="AO64" s="26"/>
      <c r="AP64" s="26"/>
      <c r="AQ64" s="26"/>
      <c r="AR64" s="26"/>
      <c r="AS64" s="25">
        <f t="shared" si="9"/>
        <v>0</v>
      </c>
      <c r="AW64" s="2"/>
    </row>
    <row r="65" spans="1:49" s="5" customFormat="1" ht="13.5" x14ac:dyDescent="0.25">
      <c r="A65" s="21"/>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H65" s="21"/>
      <c r="AI65" s="24"/>
      <c r="AJ65" s="24"/>
      <c r="AK65" s="24"/>
      <c r="AL65" s="24"/>
      <c r="AM65" s="24"/>
      <c r="AN65" s="24"/>
      <c r="AO65" s="24"/>
      <c r="AP65" s="24"/>
      <c r="AQ65" s="24"/>
      <c r="AR65" s="24"/>
      <c r="AS65" s="25">
        <f t="shared" si="9"/>
        <v>0</v>
      </c>
    </row>
    <row r="66" spans="1:49" s="13" customFormat="1" ht="32.25" customHeight="1" x14ac:dyDescent="0.3">
      <c r="A66" s="21"/>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H66" s="21"/>
      <c r="AI66" s="26"/>
      <c r="AJ66" s="26"/>
      <c r="AK66" s="26"/>
      <c r="AL66" s="26"/>
      <c r="AM66" s="26"/>
      <c r="AN66" s="26"/>
      <c r="AO66" s="26"/>
      <c r="AP66" s="26"/>
      <c r="AQ66" s="26"/>
      <c r="AR66" s="26"/>
      <c r="AS66" s="25">
        <f t="shared" si="9"/>
        <v>0</v>
      </c>
    </row>
    <row r="67" spans="1:49" s="13" customFormat="1" ht="32.25" customHeight="1" x14ac:dyDescent="0.3">
      <c r="A67" s="21"/>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H67" s="21"/>
      <c r="AI67" s="26"/>
      <c r="AJ67" s="26"/>
      <c r="AK67" s="26"/>
      <c r="AL67" s="26"/>
      <c r="AM67" s="26"/>
      <c r="AN67" s="26"/>
      <c r="AO67" s="26"/>
      <c r="AP67" s="26"/>
      <c r="AQ67" s="26"/>
      <c r="AR67" s="26"/>
      <c r="AS67" s="25">
        <f t="shared" si="9"/>
        <v>0</v>
      </c>
    </row>
    <row r="68" spans="1:49" ht="30" thickBot="1" x14ac:dyDescent="0.35">
      <c r="A68" s="21"/>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14"/>
      <c r="AH68" s="21"/>
      <c r="AI68" s="26"/>
      <c r="AJ68" s="26"/>
      <c r="AK68" s="26"/>
      <c r="AL68" s="26"/>
      <c r="AM68" s="26"/>
      <c r="AN68" s="26"/>
      <c r="AO68" s="26"/>
      <c r="AP68" s="26"/>
      <c r="AQ68" s="26"/>
      <c r="AR68" s="26"/>
      <c r="AS68" s="25">
        <f t="shared" si="9"/>
        <v>0</v>
      </c>
      <c r="AW68" s="2"/>
    </row>
    <row r="69" spans="1:49" ht="17.25" thickTop="1" x14ac:dyDescent="0.3">
      <c r="AG69" s="5"/>
      <c r="AH69" s="5"/>
      <c r="AI69" s="5"/>
      <c r="AJ69" s="5"/>
      <c r="AK69" s="5"/>
      <c r="AL69" s="5"/>
      <c r="AM69" s="5"/>
      <c r="AN69" s="5"/>
      <c r="AO69" s="5"/>
      <c r="AP69" s="5"/>
      <c r="AQ69" s="5"/>
      <c r="AR69" s="5"/>
      <c r="AS69" s="5"/>
      <c r="AT69" s="5"/>
      <c r="AU69" s="5"/>
      <c r="AV69" s="5"/>
      <c r="AW69" s="11"/>
    </row>
    <row r="70" spans="1:49" ht="17.25" thickBot="1" x14ac:dyDescent="0.35">
      <c r="A70" s="3" t="s">
        <v>29</v>
      </c>
      <c r="B70" s="74" t="s">
        <v>30</v>
      </c>
      <c r="C70" s="4" t="s">
        <v>31</v>
      </c>
      <c r="D70" s="5"/>
      <c r="E70" s="75" t="s">
        <v>32</v>
      </c>
      <c r="F70" s="6" t="s">
        <v>33</v>
      </c>
      <c r="G70" s="6"/>
      <c r="H70" s="76" t="s">
        <v>34</v>
      </c>
      <c r="I70" s="7" t="s">
        <v>116</v>
      </c>
      <c r="J70" s="6"/>
      <c r="K70" s="8" t="s">
        <v>35</v>
      </c>
      <c r="L70" s="6" t="s">
        <v>36</v>
      </c>
      <c r="M70" s="6"/>
      <c r="N70" s="77" t="s">
        <v>37</v>
      </c>
      <c r="O70" s="7" t="s">
        <v>38</v>
      </c>
      <c r="P70" s="7"/>
      <c r="Q70" s="78" t="s">
        <v>103</v>
      </c>
      <c r="R70" s="9" t="s">
        <v>97</v>
      </c>
      <c r="S70" s="9"/>
      <c r="T70" s="5"/>
      <c r="U70" s="79" t="s">
        <v>107</v>
      </c>
      <c r="V70" s="6" t="s">
        <v>117</v>
      </c>
      <c r="W70" s="6"/>
      <c r="X70" s="6"/>
      <c r="Y70" s="80" t="s">
        <v>105</v>
      </c>
      <c r="Z70" s="10" t="s">
        <v>98</v>
      </c>
      <c r="AA70" s="10"/>
      <c r="AB70" s="81" t="s">
        <v>106</v>
      </c>
      <c r="AC70" s="10" t="s">
        <v>118</v>
      </c>
      <c r="AD70" s="10"/>
      <c r="AE70" s="82" t="s">
        <v>104</v>
      </c>
      <c r="AF70" s="10" t="s">
        <v>25</v>
      </c>
      <c r="AG70" s="5"/>
      <c r="AH70" s="5"/>
      <c r="AI70" s="5"/>
      <c r="AJ70" s="5"/>
      <c r="AK70" s="5"/>
      <c r="AL70" s="5"/>
      <c r="AM70" s="5"/>
      <c r="AN70" s="5"/>
      <c r="AO70" s="5"/>
      <c r="AP70" s="5"/>
      <c r="AQ70" s="5"/>
      <c r="AR70" s="5"/>
      <c r="AS70" s="5"/>
      <c r="AT70" s="5"/>
      <c r="AU70" s="5"/>
      <c r="AV70" s="5"/>
      <c r="AW70" s="11"/>
    </row>
    <row r="71" spans="1:49" ht="20.100000000000001" customHeight="1" x14ac:dyDescent="0.3">
      <c r="A71" s="89"/>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5"/>
      <c r="AH71" s="12"/>
      <c r="AI71" s="13"/>
      <c r="AJ71" s="13"/>
      <c r="AK71" s="13"/>
      <c r="AL71" s="13"/>
      <c r="AM71" s="13"/>
      <c r="AN71" s="13"/>
      <c r="AO71" s="13"/>
      <c r="AP71" s="13"/>
      <c r="AQ71" s="13"/>
      <c r="AR71" s="13"/>
      <c r="AS71" s="13"/>
      <c r="AT71" s="13"/>
      <c r="AU71" s="13"/>
      <c r="AV71" s="13"/>
    </row>
    <row r="72" spans="1:49" ht="20.100000000000001" customHeight="1" thickBot="1" x14ac:dyDescent="0.35">
      <c r="A72" s="14" t="s">
        <v>5</v>
      </c>
      <c r="B72" s="113" t="s">
        <v>39</v>
      </c>
      <c r="C72" s="113"/>
      <c r="D72" s="113"/>
      <c r="E72" s="113"/>
      <c r="F72" s="113"/>
      <c r="G72" s="113"/>
      <c r="H72" s="113"/>
      <c r="I72" s="113"/>
      <c r="J72" s="113"/>
      <c r="K72" s="113"/>
      <c r="L72" s="113"/>
      <c r="M72" s="113"/>
      <c r="N72" s="113"/>
      <c r="O72" s="113"/>
      <c r="P72" s="113"/>
      <c r="Q72" s="113"/>
      <c r="R72" s="113"/>
      <c r="S72" s="113"/>
      <c r="T72" s="113"/>
      <c r="U72" s="113"/>
      <c r="V72" s="113"/>
      <c r="W72" s="113"/>
      <c r="X72" s="113"/>
      <c r="Y72" s="113"/>
      <c r="Z72" s="113"/>
      <c r="AA72" s="113"/>
      <c r="AB72" s="113"/>
      <c r="AC72" s="113"/>
      <c r="AD72" s="113"/>
      <c r="AE72" s="113"/>
      <c r="AF72" s="113"/>
      <c r="AG72" s="5"/>
      <c r="AH72" s="113" t="s">
        <v>40</v>
      </c>
      <c r="AI72" s="113"/>
      <c r="AJ72" s="113"/>
      <c r="AK72" s="113"/>
      <c r="AL72" s="113"/>
      <c r="AM72" s="113"/>
      <c r="AN72" s="113"/>
      <c r="AO72" s="113"/>
      <c r="AP72" s="113"/>
      <c r="AQ72" s="113"/>
      <c r="AR72" s="113"/>
      <c r="AS72" s="113"/>
      <c r="AT72" s="113"/>
      <c r="AU72" s="113"/>
      <c r="AV72" s="113"/>
      <c r="AW72" s="113"/>
    </row>
    <row r="73" spans="1:49" ht="20.100000000000001" customHeight="1" thickTop="1" thickBot="1" x14ac:dyDescent="0.35">
      <c r="A73" s="15">
        <v>6</v>
      </c>
      <c r="B73" s="16">
        <f ca="1">DATE(RIGHT(CELL("nomfichier",A69),4),A73,1)</f>
        <v>44713</v>
      </c>
      <c r="C73" s="16">
        <f ca="1">B73+1</f>
        <v>44714</v>
      </c>
      <c r="D73" s="16">
        <f t="shared" ref="D73:AE73" ca="1" si="10">C73+1</f>
        <v>44715</v>
      </c>
      <c r="E73" s="16">
        <f t="shared" ca="1" si="10"/>
        <v>44716</v>
      </c>
      <c r="F73" s="16">
        <f t="shared" ca="1" si="10"/>
        <v>44717</v>
      </c>
      <c r="G73" s="16">
        <f t="shared" ca="1" si="10"/>
        <v>44718</v>
      </c>
      <c r="H73" s="16">
        <f t="shared" ca="1" si="10"/>
        <v>44719</v>
      </c>
      <c r="I73" s="16">
        <f t="shared" ca="1" si="10"/>
        <v>44720</v>
      </c>
      <c r="J73" s="16">
        <f t="shared" ca="1" si="10"/>
        <v>44721</v>
      </c>
      <c r="K73" s="16">
        <f t="shared" ca="1" si="10"/>
        <v>44722</v>
      </c>
      <c r="L73" s="16">
        <f t="shared" ca="1" si="10"/>
        <v>44723</v>
      </c>
      <c r="M73" s="16">
        <f t="shared" ca="1" si="10"/>
        <v>44724</v>
      </c>
      <c r="N73" s="16">
        <f t="shared" ca="1" si="10"/>
        <v>44725</v>
      </c>
      <c r="O73" s="16">
        <f t="shared" ca="1" si="10"/>
        <v>44726</v>
      </c>
      <c r="P73" s="16">
        <f t="shared" ca="1" si="10"/>
        <v>44727</v>
      </c>
      <c r="Q73" s="16">
        <f t="shared" ca="1" si="10"/>
        <v>44728</v>
      </c>
      <c r="R73" s="16">
        <f t="shared" ca="1" si="10"/>
        <v>44729</v>
      </c>
      <c r="S73" s="16">
        <f t="shared" ca="1" si="10"/>
        <v>44730</v>
      </c>
      <c r="T73" s="16">
        <f t="shared" ca="1" si="10"/>
        <v>44731</v>
      </c>
      <c r="U73" s="16">
        <f t="shared" ca="1" si="10"/>
        <v>44732</v>
      </c>
      <c r="V73" s="16">
        <f t="shared" ca="1" si="10"/>
        <v>44733</v>
      </c>
      <c r="W73" s="16">
        <f t="shared" ca="1" si="10"/>
        <v>44734</v>
      </c>
      <c r="X73" s="16">
        <f t="shared" ca="1" si="10"/>
        <v>44735</v>
      </c>
      <c r="Y73" s="16">
        <f t="shared" ca="1" si="10"/>
        <v>44736</v>
      </c>
      <c r="Z73" s="16">
        <f t="shared" ca="1" si="10"/>
        <v>44737</v>
      </c>
      <c r="AA73" s="16">
        <f t="shared" ca="1" si="10"/>
        <v>44738</v>
      </c>
      <c r="AB73" s="16">
        <f t="shared" ca="1" si="10"/>
        <v>44739</v>
      </c>
      <c r="AC73" s="16">
        <f t="shared" ca="1" si="10"/>
        <v>44740</v>
      </c>
      <c r="AD73" s="16">
        <f t="shared" ca="1" si="10"/>
        <v>44741</v>
      </c>
      <c r="AE73" s="16">
        <f t="shared" ca="1" si="10"/>
        <v>44742</v>
      </c>
      <c r="AF73" s="16"/>
      <c r="AG73" s="5"/>
      <c r="AH73" s="15">
        <v>6</v>
      </c>
      <c r="AI73" s="5"/>
      <c r="AJ73" s="5"/>
      <c r="AK73" s="5"/>
      <c r="AL73" s="5"/>
      <c r="AM73" s="5"/>
      <c r="AN73" s="5"/>
      <c r="AO73" s="5"/>
      <c r="AP73" s="5"/>
      <c r="AQ73" s="5"/>
      <c r="AR73" s="5"/>
      <c r="AS73" s="5"/>
      <c r="AT73" s="5"/>
      <c r="AU73" s="5"/>
      <c r="AV73" s="5"/>
      <c r="AW73" s="11"/>
    </row>
    <row r="74" spans="1:49" ht="20.100000000000001" customHeight="1" x14ac:dyDescent="0.3">
      <c r="A74" s="31" t="s">
        <v>41</v>
      </c>
      <c r="B74" s="30" t="s">
        <v>42</v>
      </c>
      <c r="C74" s="30" t="s">
        <v>43</v>
      </c>
      <c r="D74" s="30" t="s">
        <v>44</v>
      </c>
      <c r="E74" s="30" t="s">
        <v>45</v>
      </c>
      <c r="F74" s="30" t="s">
        <v>46</v>
      </c>
      <c r="G74" s="30" t="s">
        <v>47</v>
      </c>
      <c r="H74" s="30" t="s">
        <v>48</v>
      </c>
      <c r="I74" s="30" t="s">
        <v>49</v>
      </c>
      <c r="J74" s="30" t="s">
        <v>50</v>
      </c>
      <c r="K74" s="30" t="s">
        <v>51</v>
      </c>
      <c r="L74" s="30" t="s">
        <v>52</v>
      </c>
      <c r="M74" s="30" t="s">
        <v>53</v>
      </c>
      <c r="N74" s="30" t="s">
        <v>54</v>
      </c>
      <c r="O74" s="30" t="s">
        <v>55</v>
      </c>
      <c r="P74" s="30" t="s">
        <v>56</v>
      </c>
      <c r="Q74" s="30" t="s">
        <v>57</v>
      </c>
      <c r="R74" s="30" t="s">
        <v>58</v>
      </c>
      <c r="S74" s="30" t="s">
        <v>59</v>
      </c>
      <c r="T74" s="30" t="s">
        <v>60</v>
      </c>
      <c r="U74" s="30" t="s">
        <v>61</v>
      </c>
      <c r="V74" s="30" t="s">
        <v>62</v>
      </c>
      <c r="W74" s="30" t="s">
        <v>63</v>
      </c>
      <c r="X74" s="30" t="s">
        <v>64</v>
      </c>
      <c r="Y74" s="30" t="s">
        <v>65</v>
      </c>
      <c r="Z74" s="30" t="s">
        <v>66</v>
      </c>
      <c r="AA74" s="30" t="s">
        <v>67</v>
      </c>
      <c r="AB74" s="30" t="s">
        <v>68</v>
      </c>
      <c r="AC74" s="30" t="s">
        <v>69</v>
      </c>
      <c r="AD74" s="32" t="s">
        <v>70</v>
      </c>
      <c r="AE74" s="32" t="s">
        <v>71</v>
      </c>
      <c r="AF74" s="29" t="s">
        <v>72</v>
      </c>
      <c r="AG74" s="5"/>
      <c r="AH74" s="31" t="s">
        <v>41</v>
      </c>
      <c r="AI74" s="98" t="s">
        <v>30</v>
      </c>
      <c r="AJ74" s="99" t="s">
        <v>32</v>
      </c>
      <c r="AK74" s="97" t="s">
        <v>31</v>
      </c>
      <c r="AL74" s="100" t="s">
        <v>34</v>
      </c>
      <c r="AM74" s="101" t="s">
        <v>37</v>
      </c>
      <c r="AN74" s="102" t="s">
        <v>103</v>
      </c>
      <c r="AO74" s="103" t="s">
        <v>107</v>
      </c>
      <c r="AP74" s="104" t="s">
        <v>105</v>
      </c>
      <c r="AQ74" s="105" t="s">
        <v>106</v>
      </c>
      <c r="AR74" s="106" t="s">
        <v>104</v>
      </c>
      <c r="AS74" s="20" t="s">
        <v>73</v>
      </c>
      <c r="AW74" s="2"/>
    </row>
    <row r="75" spans="1:49" ht="20.100000000000001" customHeight="1" x14ac:dyDescent="0.3">
      <c r="A75" s="21"/>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5"/>
      <c r="AH75" s="21"/>
      <c r="AI75" s="24"/>
      <c r="AJ75" s="24"/>
      <c r="AK75" s="24"/>
      <c r="AL75" s="24"/>
      <c r="AM75" s="24"/>
      <c r="AN75" s="24"/>
      <c r="AO75" s="24"/>
      <c r="AP75" s="24"/>
      <c r="AQ75" s="24"/>
      <c r="AR75" s="24"/>
      <c r="AS75" s="25">
        <f>AK75+AN75+AO75+AR75</f>
        <v>0</v>
      </c>
      <c r="AW75" s="2"/>
    </row>
    <row r="76" spans="1:49" ht="20.100000000000001" customHeight="1" x14ac:dyDescent="0.3">
      <c r="A76" s="21"/>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5"/>
      <c r="AH76" s="21"/>
      <c r="AI76" s="26"/>
      <c r="AJ76" s="26"/>
      <c r="AK76" s="26"/>
      <c r="AL76" s="26"/>
      <c r="AM76" s="26"/>
      <c r="AN76" s="26"/>
      <c r="AO76" s="26"/>
      <c r="AP76" s="26"/>
      <c r="AQ76" s="26"/>
      <c r="AR76" s="26"/>
      <c r="AS76" s="25">
        <f t="shared" ref="AS76:AS82" si="11">AK76+AN76+AO76+AR76</f>
        <v>0</v>
      </c>
      <c r="AW76" s="2"/>
    </row>
    <row r="77" spans="1:49" x14ac:dyDescent="0.3">
      <c r="A77" s="21"/>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H77" s="21"/>
      <c r="AI77" s="24"/>
      <c r="AJ77" s="24"/>
      <c r="AK77" s="24"/>
      <c r="AL77" s="24"/>
      <c r="AM77" s="24"/>
      <c r="AN77" s="24"/>
      <c r="AO77" s="24"/>
      <c r="AP77" s="24"/>
      <c r="AQ77" s="24"/>
      <c r="AR77" s="24"/>
      <c r="AS77" s="25">
        <f t="shared" si="11"/>
        <v>0</v>
      </c>
      <c r="AW77" s="2"/>
    </row>
    <row r="78" spans="1:49" s="5" customFormat="1" ht="13.5" x14ac:dyDescent="0.25">
      <c r="A78" s="21"/>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H78" s="21"/>
      <c r="AI78" s="26"/>
      <c r="AJ78" s="26"/>
      <c r="AK78" s="26"/>
      <c r="AL78" s="26"/>
      <c r="AM78" s="26"/>
      <c r="AN78" s="26"/>
      <c r="AO78" s="26"/>
      <c r="AP78" s="26"/>
      <c r="AQ78" s="26"/>
      <c r="AR78" s="26"/>
      <c r="AS78" s="25">
        <f t="shared" si="11"/>
        <v>0</v>
      </c>
    </row>
    <row r="79" spans="1:49" s="13" customFormat="1" ht="32.25" customHeight="1" x14ac:dyDescent="0.3">
      <c r="A79" s="21"/>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H79" s="21"/>
      <c r="AI79" s="24"/>
      <c r="AJ79" s="24"/>
      <c r="AK79" s="24"/>
      <c r="AL79" s="24"/>
      <c r="AM79" s="24"/>
      <c r="AN79" s="24"/>
      <c r="AO79" s="24"/>
      <c r="AP79" s="24"/>
      <c r="AQ79" s="24"/>
      <c r="AR79" s="24"/>
      <c r="AS79" s="25">
        <f t="shared" si="11"/>
        <v>0</v>
      </c>
    </row>
    <row r="80" spans="1:49" ht="30" thickBot="1" x14ac:dyDescent="0.35">
      <c r="A80" s="21"/>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14"/>
      <c r="AH80" s="21"/>
      <c r="AI80" s="26"/>
      <c r="AJ80" s="26"/>
      <c r="AK80" s="26"/>
      <c r="AL80" s="26"/>
      <c r="AM80" s="26"/>
      <c r="AN80" s="26"/>
      <c r="AO80" s="26"/>
      <c r="AP80" s="26"/>
      <c r="AQ80" s="26"/>
      <c r="AR80" s="26"/>
      <c r="AS80" s="25">
        <f t="shared" si="11"/>
        <v>0</v>
      </c>
      <c r="AW80" s="2"/>
    </row>
    <row r="81" spans="1:49" ht="20.100000000000001" customHeight="1" thickTop="1" x14ac:dyDescent="0.3">
      <c r="A81" s="21"/>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5"/>
      <c r="AH81" s="21"/>
      <c r="AI81" s="26"/>
      <c r="AJ81" s="26"/>
      <c r="AK81" s="26"/>
      <c r="AL81" s="26"/>
      <c r="AM81" s="26"/>
      <c r="AN81" s="26"/>
      <c r="AO81" s="26"/>
      <c r="AP81" s="26"/>
      <c r="AQ81" s="26"/>
      <c r="AR81" s="26"/>
      <c r="AS81" s="25">
        <f t="shared" si="11"/>
        <v>0</v>
      </c>
      <c r="AW81" s="2"/>
    </row>
    <row r="82" spans="1:49" x14ac:dyDescent="0.3">
      <c r="A82" s="21"/>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5"/>
      <c r="AH82" s="21"/>
      <c r="AI82" s="26"/>
      <c r="AJ82" s="26"/>
      <c r="AK82" s="26"/>
      <c r="AL82" s="26"/>
      <c r="AM82" s="26"/>
      <c r="AN82" s="26"/>
      <c r="AO82" s="26"/>
      <c r="AP82" s="26"/>
      <c r="AQ82" s="26"/>
      <c r="AR82" s="26"/>
      <c r="AS82" s="25">
        <f t="shared" si="11"/>
        <v>0</v>
      </c>
      <c r="AW82" s="2"/>
    </row>
    <row r="83" spans="1:49" ht="20.100000000000001" customHeight="1" x14ac:dyDescent="0.3">
      <c r="AG83" s="5"/>
      <c r="AH83" s="5"/>
      <c r="AI83" s="5"/>
      <c r="AJ83" s="5"/>
      <c r="AK83" s="5"/>
      <c r="AL83" s="5"/>
      <c r="AM83" s="5"/>
      <c r="AN83" s="5"/>
      <c r="AO83" s="5"/>
      <c r="AP83" s="5"/>
      <c r="AQ83" s="5"/>
      <c r="AR83" s="5"/>
      <c r="AS83" s="5"/>
      <c r="AT83" s="5"/>
      <c r="AU83" s="5"/>
      <c r="AV83" s="5"/>
      <c r="AW83" s="11"/>
    </row>
    <row r="84" spans="1:49" ht="20.100000000000001" customHeight="1" thickBot="1" x14ac:dyDescent="0.35">
      <c r="A84" s="3" t="s">
        <v>29</v>
      </c>
      <c r="B84" s="74" t="s">
        <v>30</v>
      </c>
      <c r="C84" s="4" t="s">
        <v>31</v>
      </c>
      <c r="D84" s="6"/>
      <c r="E84" s="76" t="s">
        <v>34</v>
      </c>
      <c r="F84" s="7" t="s">
        <v>116</v>
      </c>
      <c r="G84" s="6"/>
      <c r="H84" s="6"/>
      <c r="I84" s="77" t="s">
        <v>37</v>
      </c>
      <c r="J84" s="7" t="s">
        <v>38</v>
      </c>
      <c r="K84" s="7"/>
      <c r="L84" s="78" t="s">
        <v>103</v>
      </c>
      <c r="M84" s="9" t="s">
        <v>97</v>
      </c>
      <c r="N84" s="9"/>
      <c r="O84" s="5"/>
      <c r="P84" s="79" t="s">
        <v>107</v>
      </c>
      <c r="Q84" s="6" t="s">
        <v>117</v>
      </c>
      <c r="R84" s="6"/>
      <c r="S84" s="6"/>
      <c r="T84" s="80" t="s">
        <v>105</v>
      </c>
      <c r="U84" s="10" t="s">
        <v>98</v>
      </c>
      <c r="V84" s="10"/>
      <c r="W84" s="81" t="s">
        <v>106</v>
      </c>
      <c r="X84" s="10" t="s">
        <v>118</v>
      </c>
      <c r="Y84" s="10"/>
      <c r="Z84" s="82" t="s">
        <v>104</v>
      </c>
      <c r="AA84" s="10" t="s">
        <v>25</v>
      </c>
      <c r="AB84" s="5"/>
      <c r="AC84" s="5"/>
      <c r="AD84" s="5"/>
      <c r="AE84" s="5"/>
      <c r="AF84" s="5"/>
      <c r="AG84" s="5"/>
      <c r="AH84" s="5"/>
      <c r="AI84" s="5"/>
      <c r="AJ84" s="5"/>
      <c r="AK84" s="5"/>
      <c r="AL84" s="5"/>
      <c r="AM84" s="5"/>
      <c r="AN84" s="5"/>
      <c r="AO84" s="5"/>
      <c r="AP84" s="5"/>
      <c r="AQ84" s="5"/>
      <c r="AR84" s="5"/>
      <c r="AS84" s="5"/>
      <c r="AT84" s="5"/>
      <c r="AU84" s="5"/>
      <c r="AV84" s="5"/>
      <c r="AW84" s="11"/>
    </row>
    <row r="85" spans="1:49" ht="20.100000000000001" customHeight="1" x14ac:dyDescent="0.3">
      <c r="A85" s="89"/>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5"/>
      <c r="AH85" s="12"/>
      <c r="AI85" s="13"/>
      <c r="AJ85" s="13"/>
      <c r="AK85" s="13"/>
      <c r="AL85" s="13"/>
      <c r="AM85" s="13"/>
      <c r="AN85" s="13"/>
      <c r="AO85" s="13"/>
      <c r="AP85" s="13"/>
      <c r="AQ85" s="13"/>
      <c r="AR85" s="13"/>
      <c r="AS85" s="13"/>
      <c r="AT85" s="13"/>
      <c r="AU85" s="13"/>
      <c r="AV85" s="13"/>
    </row>
    <row r="86" spans="1:49" ht="20.100000000000001" customHeight="1" thickBot="1" x14ac:dyDescent="0.35">
      <c r="A86" s="14" t="s">
        <v>6</v>
      </c>
      <c r="B86" s="113" t="s">
        <v>39</v>
      </c>
      <c r="C86" s="113"/>
      <c r="D86" s="113"/>
      <c r="E86" s="113"/>
      <c r="F86" s="113"/>
      <c r="G86" s="113"/>
      <c r="H86" s="113"/>
      <c r="I86" s="113"/>
      <c r="J86" s="113"/>
      <c r="K86" s="113"/>
      <c r="L86" s="113"/>
      <c r="M86" s="113"/>
      <c r="N86" s="113"/>
      <c r="O86" s="113"/>
      <c r="P86" s="113"/>
      <c r="Q86" s="113"/>
      <c r="R86" s="113"/>
      <c r="S86" s="113"/>
      <c r="T86" s="113"/>
      <c r="U86" s="113"/>
      <c r="V86" s="113"/>
      <c r="W86" s="113"/>
      <c r="X86" s="113"/>
      <c r="Y86" s="113"/>
      <c r="Z86" s="113"/>
      <c r="AA86" s="113"/>
      <c r="AB86" s="113"/>
      <c r="AC86" s="113"/>
      <c r="AD86" s="113"/>
      <c r="AE86" s="113"/>
      <c r="AF86" s="113"/>
      <c r="AG86" s="5"/>
      <c r="AH86" s="113" t="s">
        <v>40</v>
      </c>
      <c r="AI86" s="113"/>
      <c r="AJ86" s="113"/>
      <c r="AK86" s="113"/>
      <c r="AL86" s="113"/>
      <c r="AM86" s="113"/>
      <c r="AN86" s="113"/>
      <c r="AO86" s="113"/>
      <c r="AP86" s="113"/>
      <c r="AQ86" s="113"/>
      <c r="AR86" s="113"/>
      <c r="AS86" s="113"/>
      <c r="AT86" s="113"/>
      <c r="AU86" s="113"/>
      <c r="AV86" s="113"/>
      <c r="AW86" s="113"/>
    </row>
    <row r="87" spans="1:49" ht="20.100000000000001" customHeight="1" thickTop="1" thickBot="1" x14ac:dyDescent="0.35">
      <c r="A87" s="15">
        <v>7</v>
      </c>
      <c r="B87" s="16">
        <f ca="1">DATE(RIGHT(CELL("nomfichier",A83),4),A87,1)</f>
        <v>44743</v>
      </c>
      <c r="C87" s="16">
        <f ca="1">B87+1</f>
        <v>44744</v>
      </c>
      <c r="D87" s="16">
        <f t="shared" ref="D87:AF87" ca="1" si="12">C87+1</f>
        <v>44745</v>
      </c>
      <c r="E87" s="16">
        <f t="shared" ca="1" si="12"/>
        <v>44746</v>
      </c>
      <c r="F87" s="16">
        <f t="shared" ca="1" si="12"/>
        <v>44747</v>
      </c>
      <c r="G87" s="16">
        <f t="shared" ca="1" si="12"/>
        <v>44748</v>
      </c>
      <c r="H87" s="16">
        <f t="shared" ca="1" si="12"/>
        <v>44749</v>
      </c>
      <c r="I87" s="16">
        <f t="shared" ca="1" si="12"/>
        <v>44750</v>
      </c>
      <c r="J87" s="16">
        <f t="shared" ca="1" si="12"/>
        <v>44751</v>
      </c>
      <c r="K87" s="16">
        <f t="shared" ca="1" si="12"/>
        <v>44752</v>
      </c>
      <c r="L87" s="16">
        <f t="shared" ca="1" si="12"/>
        <v>44753</v>
      </c>
      <c r="M87" s="16">
        <f t="shared" ca="1" si="12"/>
        <v>44754</v>
      </c>
      <c r="N87" s="16">
        <f t="shared" ca="1" si="12"/>
        <v>44755</v>
      </c>
      <c r="O87" s="16">
        <f t="shared" ca="1" si="12"/>
        <v>44756</v>
      </c>
      <c r="P87" s="16">
        <f t="shared" ca="1" si="12"/>
        <v>44757</v>
      </c>
      <c r="Q87" s="16">
        <f t="shared" ca="1" si="12"/>
        <v>44758</v>
      </c>
      <c r="R87" s="16">
        <f t="shared" ca="1" si="12"/>
        <v>44759</v>
      </c>
      <c r="S87" s="16">
        <f t="shared" ca="1" si="12"/>
        <v>44760</v>
      </c>
      <c r="T87" s="16">
        <f t="shared" ca="1" si="12"/>
        <v>44761</v>
      </c>
      <c r="U87" s="16">
        <f t="shared" ca="1" si="12"/>
        <v>44762</v>
      </c>
      <c r="V87" s="16">
        <f t="shared" ca="1" si="12"/>
        <v>44763</v>
      </c>
      <c r="W87" s="16">
        <f t="shared" ca="1" si="12"/>
        <v>44764</v>
      </c>
      <c r="X87" s="16">
        <f t="shared" ca="1" si="12"/>
        <v>44765</v>
      </c>
      <c r="Y87" s="16">
        <f t="shared" ca="1" si="12"/>
        <v>44766</v>
      </c>
      <c r="Z87" s="16">
        <f t="shared" ca="1" si="12"/>
        <v>44767</v>
      </c>
      <c r="AA87" s="16">
        <f t="shared" ca="1" si="12"/>
        <v>44768</v>
      </c>
      <c r="AB87" s="16">
        <f t="shared" ca="1" si="12"/>
        <v>44769</v>
      </c>
      <c r="AC87" s="16">
        <f t="shared" ca="1" si="12"/>
        <v>44770</v>
      </c>
      <c r="AD87" s="16">
        <f t="shared" ca="1" si="12"/>
        <v>44771</v>
      </c>
      <c r="AE87" s="16">
        <f t="shared" ca="1" si="12"/>
        <v>44772</v>
      </c>
      <c r="AF87" s="16">
        <f t="shared" ca="1" si="12"/>
        <v>44773</v>
      </c>
      <c r="AG87" s="5"/>
      <c r="AH87" s="15">
        <v>7</v>
      </c>
      <c r="AI87" s="5"/>
      <c r="AJ87" s="5"/>
      <c r="AK87" s="5"/>
      <c r="AL87" s="5"/>
      <c r="AM87" s="5"/>
      <c r="AN87" s="5"/>
      <c r="AO87" s="5"/>
      <c r="AP87" s="5"/>
      <c r="AQ87" s="5"/>
      <c r="AR87" s="5"/>
      <c r="AS87" s="5"/>
      <c r="AT87" s="5"/>
      <c r="AU87" s="5"/>
      <c r="AV87" s="5"/>
      <c r="AW87" s="11"/>
    </row>
    <row r="88" spans="1:49" ht="20.100000000000001" customHeight="1" x14ac:dyDescent="0.3">
      <c r="A88" s="31" t="s">
        <v>41</v>
      </c>
      <c r="B88" s="30" t="s">
        <v>42</v>
      </c>
      <c r="C88" s="30" t="s">
        <v>43</v>
      </c>
      <c r="D88" s="30" t="s">
        <v>44</v>
      </c>
      <c r="E88" s="30" t="s">
        <v>45</v>
      </c>
      <c r="F88" s="30" t="s">
        <v>46</v>
      </c>
      <c r="G88" s="30" t="s">
        <v>47</v>
      </c>
      <c r="H88" s="30" t="s">
        <v>48</v>
      </c>
      <c r="I88" s="30" t="s">
        <v>49</v>
      </c>
      <c r="J88" s="30" t="s">
        <v>50</v>
      </c>
      <c r="K88" s="30" t="s">
        <v>51</v>
      </c>
      <c r="L88" s="30" t="s">
        <v>52</v>
      </c>
      <c r="M88" s="30" t="s">
        <v>53</v>
      </c>
      <c r="N88" s="30" t="s">
        <v>54</v>
      </c>
      <c r="O88" s="30" t="s">
        <v>55</v>
      </c>
      <c r="P88" s="30" t="s">
        <v>56</v>
      </c>
      <c r="Q88" s="30" t="s">
        <v>57</v>
      </c>
      <c r="R88" s="30" t="s">
        <v>58</v>
      </c>
      <c r="S88" s="30" t="s">
        <v>59</v>
      </c>
      <c r="T88" s="30" t="s">
        <v>60</v>
      </c>
      <c r="U88" s="30" t="s">
        <v>61</v>
      </c>
      <c r="V88" s="30" t="s">
        <v>62</v>
      </c>
      <c r="W88" s="30" t="s">
        <v>63</v>
      </c>
      <c r="X88" s="30" t="s">
        <v>64</v>
      </c>
      <c r="Y88" s="30" t="s">
        <v>65</v>
      </c>
      <c r="Z88" s="30" t="s">
        <v>66</v>
      </c>
      <c r="AA88" s="30" t="s">
        <v>67</v>
      </c>
      <c r="AB88" s="30" t="s">
        <v>68</v>
      </c>
      <c r="AC88" s="30" t="s">
        <v>69</v>
      </c>
      <c r="AD88" s="32" t="s">
        <v>70</v>
      </c>
      <c r="AE88" s="32" t="s">
        <v>71</v>
      </c>
      <c r="AF88" s="32" t="s">
        <v>72</v>
      </c>
      <c r="AG88" s="5"/>
      <c r="AH88" s="31" t="s">
        <v>41</v>
      </c>
      <c r="AI88" s="98" t="s">
        <v>30</v>
      </c>
      <c r="AJ88" s="99" t="s">
        <v>32</v>
      </c>
      <c r="AK88" s="97" t="s">
        <v>31</v>
      </c>
      <c r="AL88" s="100" t="s">
        <v>34</v>
      </c>
      <c r="AM88" s="101" t="s">
        <v>37</v>
      </c>
      <c r="AN88" s="102" t="s">
        <v>103</v>
      </c>
      <c r="AO88" s="103" t="s">
        <v>107</v>
      </c>
      <c r="AP88" s="104" t="s">
        <v>105</v>
      </c>
      <c r="AQ88" s="105" t="s">
        <v>106</v>
      </c>
      <c r="AR88" s="106" t="s">
        <v>104</v>
      </c>
      <c r="AS88" s="20" t="s">
        <v>73</v>
      </c>
      <c r="AW88" s="2"/>
    </row>
    <row r="89" spans="1:49" x14ac:dyDescent="0.3">
      <c r="A89" s="21"/>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H89" s="21"/>
      <c r="AI89" s="24"/>
      <c r="AJ89" s="24"/>
      <c r="AK89" s="24"/>
      <c r="AL89" s="24"/>
      <c r="AM89" s="24"/>
      <c r="AN89" s="24"/>
      <c r="AO89" s="24"/>
      <c r="AP89" s="24"/>
      <c r="AQ89" s="24"/>
      <c r="AR89" s="24"/>
      <c r="AS89" s="25">
        <f>AK89+AN89+AO89+AR89</f>
        <v>0</v>
      </c>
      <c r="AW89" s="2"/>
    </row>
    <row r="90" spans="1:49" s="5" customFormat="1" ht="13.5" x14ac:dyDescent="0.25">
      <c r="A90" s="21"/>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H90" s="21"/>
      <c r="AI90" s="26"/>
      <c r="AJ90" s="26"/>
      <c r="AK90" s="26"/>
      <c r="AL90" s="26"/>
      <c r="AM90" s="26"/>
      <c r="AN90" s="26"/>
      <c r="AO90" s="26"/>
      <c r="AP90" s="26"/>
      <c r="AQ90" s="26"/>
      <c r="AR90" s="26"/>
      <c r="AS90" s="25">
        <f t="shared" ref="AS90:AS96" si="13">AK90+AN90+AO90+AR90</f>
        <v>0</v>
      </c>
    </row>
    <row r="91" spans="1:49" s="13" customFormat="1" ht="32.25" customHeight="1" x14ac:dyDescent="0.3">
      <c r="A91" s="21"/>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H91" s="21"/>
      <c r="AI91" s="24"/>
      <c r="AJ91" s="24"/>
      <c r="AK91" s="24"/>
      <c r="AL91" s="24"/>
      <c r="AM91" s="24"/>
      <c r="AN91" s="24"/>
      <c r="AO91" s="24"/>
      <c r="AP91" s="24"/>
      <c r="AQ91" s="24"/>
      <c r="AR91" s="24"/>
      <c r="AS91" s="25">
        <f t="shared" si="13"/>
        <v>0</v>
      </c>
    </row>
    <row r="92" spans="1:49" ht="30" thickBot="1" x14ac:dyDescent="0.35">
      <c r="A92" s="21"/>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14"/>
      <c r="AH92" s="21"/>
      <c r="AI92" s="26"/>
      <c r="AJ92" s="26"/>
      <c r="AK92" s="26"/>
      <c r="AL92" s="26"/>
      <c r="AM92" s="26"/>
      <c r="AN92" s="26"/>
      <c r="AO92" s="26"/>
      <c r="AP92" s="26"/>
      <c r="AQ92" s="26"/>
      <c r="AR92" s="26"/>
      <c r="AS92" s="25">
        <f t="shared" si="13"/>
        <v>0</v>
      </c>
      <c r="AW92" s="2"/>
    </row>
    <row r="93" spans="1:49" ht="17.25" thickTop="1" x14ac:dyDescent="0.3">
      <c r="A93" s="21"/>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5"/>
      <c r="AH93" s="21"/>
      <c r="AI93" s="24"/>
      <c r="AJ93" s="24"/>
      <c r="AK93" s="24"/>
      <c r="AL93" s="24"/>
      <c r="AM93" s="24"/>
      <c r="AN93" s="24"/>
      <c r="AO93" s="24"/>
      <c r="AP93" s="24"/>
      <c r="AQ93" s="24"/>
      <c r="AR93" s="24"/>
      <c r="AS93" s="25">
        <f t="shared" si="13"/>
        <v>0</v>
      </c>
      <c r="AW93" s="2"/>
    </row>
    <row r="94" spans="1:49" x14ac:dyDescent="0.3">
      <c r="A94" s="21"/>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5"/>
      <c r="AH94" s="21"/>
      <c r="AI94" s="26"/>
      <c r="AJ94" s="26"/>
      <c r="AK94" s="26"/>
      <c r="AL94" s="26"/>
      <c r="AM94" s="26"/>
      <c r="AN94" s="26"/>
      <c r="AO94" s="26"/>
      <c r="AP94" s="26"/>
      <c r="AQ94" s="26"/>
      <c r="AR94" s="26"/>
      <c r="AS94" s="25">
        <f t="shared" si="13"/>
        <v>0</v>
      </c>
      <c r="AW94" s="2"/>
    </row>
    <row r="95" spans="1:49" ht="20.100000000000001" customHeight="1" x14ac:dyDescent="0.3">
      <c r="A95" s="21"/>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5"/>
      <c r="AH95" s="21"/>
      <c r="AI95" s="26"/>
      <c r="AJ95" s="26"/>
      <c r="AK95" s="26"/>
      <c r="AL95" s="26"/>
      <c r="AM95" s="26"/>
      <c r="AN95" s="26"/>
      <c r="AO95" s="26"/>
      <c r="AP95" s="26"/>
      <c r="AQ95" s="26"/>
      <c r="AR95" s="26"/>
      <c r="AS95" s="25">
        <f t="shared" si="13"/>
        <v>0</v>
      </c>
      <c r="AW95" s="2"/>
    </row>
    <row r="96" spans="1:49" ht="20.100000000000001" customHeight="1" x14ac:dyDescent="0.3">
      <c r="A96" s="21"/>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5"/>
      <c r="AH96" s="21"/>
      <c r="AI96" s="26"/>
      <c r="AJ96" s="26"/>
      <c r="AK96" s="26"/>
      <c r="AL96" s="26"/>
      <c r="AM96" s="26"/>
      <c r="AN96" s="26"/>
      <c r="AO96" s="26"/>
      <c r="AP96" s="26"/>
      <c r="AQ96" s="26"/>
      <c r="AR96" s="26"/>
      <c r="AS96" s="25">
        <f t="shared" si="13"/>
        <v>0</v>
      </c>
      <c r="AW96" s="2"/>
    </row>
    <row r="97" spans="1:49" ht="20.100000000000001" customHeight="1" x14ac:dyDescent="0.3">
      <c r="AG97" s="5"/>
      <c r="AH97" s="5"/>
      <c r="AI97" s="5"/>
      <c r="AJ97" s="5"/>
      <c r="AK97" s="5"/>
      <c r="AL97" s="5"/>
      <c r="AM97" s="5"/>
      <c r="AN97" s="5"/>
      <c r="AO97" s="5"/>
      <c r="AP97" s="5"/>
      <c r="AQ97" s="5"/>
      <c r="AR97" s="5"/>
      <c r="AS97" s="5"/>
      <c r="AT97" s="5"/>
      <c r="AU97" s="5"/>
      <c r="AV97" s="5"/>
      <c r="AW97" s="11"/>
    </row>
    <row r="98" spans="1:49" ht="20.100000000000001" customHeight="1" thickBot="1" x14ac:dyDescent="0.35">
      <c r="A98" s="3" t="s">
        <v>29</v>
      </c>
      <c r="B98" s="74" t="s">
        <v>30</v>
      </c>
      <c r="C98" s="4" t="s">
        <v>31</v>
      </c>
      <c r="D98" s="6"/>
      <c r="E98" s="76" t="s">
        <v>34</v>
      </c>
      <c r="F98" s="7" t="s">
        <v>116</v>
      </c>
      <c r="G98" s="6"/>
      <c r="H98" s="6"/>
      <c r="I98" s="77" t="s">
        <v>37</v>
      </c>
      <c r="J98" s="7" t="s">
        <v>38</v>
      </c>
      <c r="K98" s="7"/>
      <c r="L98" s="78" t="s">
        <v>103</v>
      </c>
      <c r="M98" s="9" t="s">
        <v>97</v>
      </c>
      <c r="N98" s="9"/>
      <c r="O98" s="5"/>
      <c r="P98" s="79" t="s">
        <v>107</v>
      </c>
      <c r="Q98" s="6" t="s">
        <v>117</v>
      </c>
      <c r="R98" s="6"/>
      <c r="S98" s="6"/>
      <c r="T98" s="80" t="s">
        <v>105</v>
      </c>
      <c r="U98" s="10" t="s">
        <v>98</v>
      </c>
      <c r="V98" s="10"/>
      <c r="W98" s="81" t="s">
        <v>106</v>
      </c>
      <c r="X98" s="10" t="s">
        <v>118</v>
      </c>
      <c r="Y98" s="10"/>
      <c r="Z98" s="82" t="s">
        <v>104</v>
      </c>
      <c r="AA98" s="10" t="s">
        <v>25</v>
      </c>
      <c r="AB98" s="5"/>
      <c r="AC98" s="5"/>
      <c r="AD98" s="5"/>
      <c r="AE98" s="5"/>
      <c r="AF98" s="5"/>
      <c r="AG98" s="5"/>
      <c r="AH98" s="5"/>
      <c r="AI98" s="5"/>
      <c r="AJ98" s="5"/>
      <c r="AK98" s="5"/>
      <c r="AL98" s="5"/>
      <c r="AM98" s="5"/>
      <c r="AN98" s="5"/>
      <c r="AO98" s="5"/>
      <c r="AP98" s="5"/>
      <c r="AQ98" s="5"/>
      <c r="AR98" s="5"/>
      <c r="AS98" s="5"/>
      <c r="AT98" s="5"/>
      <c r="AU98" s="5"/>
      <c r="AV98" s="5"/>
      <c r="AW98" s="11"/>
    </row>
    <row r="99" spans="1:49" ht="20.100000000000001" customHeight="1" x14ac:dyDescent="0.3">
      <c r="A99" s="89"/>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5"/>
      <c r="AH99" s="12"/>
      <c r="AI99" s="13"/>
      <c r="AJ99" s="13"/>
      <c r="AK99" s="13"/>
      <c r="AL99" s="13"/>
      <c r="AM99" s="13"/>
      <c r="AN99" s="13"/>
      <c r="AO99" s="13"/>
      <c r="AP99" s="13"/>
      <c r="AQ99" s="13"/>
      <c r="AR99" s="13"/>
      <c r="AS99" s="13"/>
      <c r="AT99" s="13"/>
      <c r="AU99" s="13"/>
      <c r="AV99" s="13"/>
    </row>
    <row r="100" spans="1:49" ht="20.100000000000001" customHeight="1" thickBot="1" x14ac:dyDescent="0.35">
      <c r="A100" s="14" t="s">
        <v>75</v>
      </c>
      <c r="B100" s="113" t="s">
        <v>39</v>
      </c>
      <c r="C100" s="113"/>
      <c r="D100" s="113"/>
      <c r="E100" s="113"/>
      <c r="F100" s="113"/>
      <c r="G100" s="113"/>
      <c r="H100" s="113"/>
      <c r="I100" s="113"/>
      <c r="J100" s="113"/>
      <c r="K100" s="113"/>
      <c r="L100" s="113"/>
      <c r="M100" s="113"/>
      <c r="N100" s="113"/>
      <c r="O100" s="113"/>
      <c r="P100" s="113"/>
      <c r="Q100" s="113"/>
      <c r="R100" s="113"/>
      <c r="S100" s="113"/>
      <c r="T100" s="113"/>
      <c r="U100" s="113"/>
      <c r="V100" s="113"/>
      <c r="W100" s="113"/>
      <c r="X100" s="113"/>
      <c r="Y100" s="113"/>
      <c r="Z100" s="113"/>
      <c r="AA100" s="113"/>
      <c r="AB100" s="113"/>
      <c r="AC100" s="113"/>
      <c r="AD100" s="113"/>
      <c r="AE100" s="113"/>
      <c r="AF100" s="113"/>
      <c r="AG100" s="5"/>
      <c r="AH100" s="113" t="s">
        <v>40</v>
      </c>
      <c r="AI100" s="113"/>
      <c r="AJ100" s="113"/>
      <c r="AK100" s="113"/>
      <c r="AL100" s="113"/>
      <c r="AM100" s="113"/>
      <c r="AN100" s="113"/>
      <c r="AO100" s="113"/>
      <c r="AP100" s="113"/>
      <c r="AQ100" s="113"/>
      <c r="AR100" s="113"/>
      <c r="AS100" s="113"/>
      <c r="AT100" s="113"/>
      <c r="AU100" s="113"/>
      <c r="AV100" s="113"/>
      <c r="AW100" s="113"/>
    </row>
    <row r="101" spans="1:49" ht="18" thickTop="1" thickBot="1" x14ac:dyDescent="0.35">
      <c r="A101" s="15">
        <v>8</v>
      </c>
      <c r="B101" s="16">
        <f ca="1">DATE(RIGHT(CELL("nomfichier",A97),4),A101,1)</f>
        <v>44774</v>
      </c>
      <c r="C101" s="16">
        <f ca="1">B101+1</f>
        <v>44775</v>
      </c>
      <c r="D101" s="16">
        <f t="shared" ref="D101:AF101" ca="1" si="14">C101+1</f>
        <v>44776</v>
      </c>
      <c r="E101" s="16">
        <f t="shared" ca="1" si="14"/>
        <v>44777</v>
      </c>
      <c r="F101" s="16">
        <f t="shared" ca="1" si="14"/>
        <v>44778</v>
      </c>
      <c r="G101" s="16">
        <f t="shared" ca="1" si="14"/>
        <v>44779</v>
      </c>
      <c r="H101" s="16">
        <f t="shared" ca="1" si="14"/>
        <v>44780</v>
      </c>
      <c r="I101" s="16">
        <f t="shared" ca="1" si="14"/>
        <v>44781</v>
      </c>
      <c r="J101" s="16">
        <f t="shared" ca="1" si="14"/>
        <v>44782</v>
      </c>
      <c r="K101" s="16">
        <f t="shared" ca="1" si="14"/>
        <v>44783</v>
      </c>
      <c r="L101" s="16">
        <f t="shared" ca="1" si="14"/>
        <v>44784</v>
      </c>
      <c r="M101" s="16">
        <f t="shared" ca="1" si="14"/>
        <v>44785</v>
      </c>
      <c r="N101" s="16">
        <f t="shared" ca="1" si="14"/>
        <v>44786</v>
      </c>
      <c r="O101" s="16">
        <f t="shared" ca="1" si="14"/>
        <v>44787</v>
      </c>
      <c r="P101" s="16">
        <f t="shared" ca="1" si="14"/>
        <v>44788</v>
      </c>
      <c r="Q101" s="16">
        <f t="shared" ca="1" si="14"/>
        <v>44789</v>
      </c>
      <c r="R101" s="16">
        <f t="shared" ca="1" si="14"/>
        <v>44790</v>
      </c>
      <c r="S101" s="16">
        <f t="shared" ca="1" si="14"/>
        <v>44791</v>
      </c>
      <c r="T101" s="16">
        <f t="shared" ca="1" si="14"/>
        <v>44792</v>
      </c>
      <c r="U101" s="16">
        <f t="shared" ca="1" si="14"/>
        <v>44793</v>
      </c>
      <c r="V101" s="16">
        <f t="shared" ca="1" si="14"/>
        <v>44794</v>
      </c>
      <c r="W101" s="16">
        <f t="shared" ca="1" si="14"/>
        <v>44795</v>
      </c>
      <c r="X101" s="16">
        <f t="shared" ca="1" si="14"/>
        <v>44796</v>
      </c>
      <c r="Y101" s="16">
        <f t="shared" ca="1" si="14"/>
        <v>44797</v>
      </c>
      <c r="Z101" s="16">
        <f t="shared" ca="1" si="14"/>
        <v>44798</v>
      </c>
      <c r="AA101" s="16">
        <f t="shared" ca="1" si="14"/>
        <v>44799</v>
      </c>
      <c r="AB101" s="16">
        <f t="shared" ca="1" si="14"/>
        <v>44800</v>
      </c>
      <c r="AC101" s="16">
        <f t="shared" ca="1" si="14"/>
        <v>44801</v>
      </c>
      <c r="AD101" s="16">
        <f t="shared" ca="1" si="14"/>
        <v>44802</v>
      </c>
      <c r="AE101" s="16">
        <f t="shared" ca="1" si="14"/>
        <v>44803</v>
      </c>
      <c r="AF101" s="16">
        <f t="shared" ca="1" si="14"/>
        <v>44804</v>
      </c>
      <c r="AH101" s="15">
        <v>8</v>
      </c>
      <c r="AI101" s="5"/>
      <c r="AJ101" s="5"/>
      <c r="AK101" s="5"/>
      <c r="AL101" s="5"/>
      <c r="AM101" s="5"/>
      <c r="AN101" s="5"/>
      <c r="AO101" s="5"/>
      <c r="AP101" s="5"/>
      <c r="AQ101" s="5"/>
      <c r="AR101" s="5"/>
      <c r="AS101" s="5"/>
      <c r="AT101" s="5"/>
      <c r="AU101" s="5"/>
      <c r="AV101" s="5"/>
      <c r="AW101" s="11"/>
    </row>
    <row r="102" spans="1:49" s="5" customFormat="1" ht="15" x14ac:dyDescent="0.25">
      <c r="A102" s="31" t="s">
        <v>41</v>
      </c>
      <c r="B102" s="30" t="s">
        <v>42</v>
      </c>
      <c r="C102" s="30" t="s">
        <v>43</v>
      </c>
      <c r="D102" s="30" t="s">
        <v>44</v>
      </c>
      <c r="E102" s="30" t="s">
        <v>45</v>
      </c>
      <c r="F102" s="30" t="s">
        <v>46</v>
      </c>
      <c r="G102" s="30" t="s">
        <v>47</v>
      </c>
      <c r="H102" s="30" t="s">
        <v>48</v>
      </c>
      <c r="I102" s="30" t="s">
        <v>49</v>
      </c>
      <c r="J102" s="30" t="s">
        <v>50</v>
      </c>
      <c r="K102" s="30" t="s">
        <v>51</v>
      </c>
      <c r="L102" s="30" t="s">
        <v>52</v>
      </c>
      <c r="M102" s="30" t="s">
        <v>53</v>
      </c>
      <c r="N102" s="30" t="s">
        <v>54</v>
      </c>
      <c r="O102" s="30" t="s">
        <v>55</v>
      </c>
      <c r="P102" s="30" t="s">
        <v>56</v>
      </c>
      <c r="Q102" s="30" t="s">
        <v>57</v>
      </c>
      <c r="R102" s="30" t="s">
        <v>58</v>
      </c>
      <c r="S102" s="30" t="s">
        <v>59</v>
      </c>
      <c r="T102" s="30" t="s">
        <v>60</v>
      </c>
      <c r="U102" s="30" t="s">
        <v>61</v>
      </c>
      <c r="V102" s="30" t="s">
        <v>62</v>
      </c>
      <c r="W102" s="30" t="s">
        <v>63</v>
      </c>
      <c r="X102" s="30" t="s">
        <v>64</v>
      </c>
      <c r="Y102" s="30" t="s">
        <v>65</v>
      </c>
      <c r="Z102" s="30" t="s">
        <v>66</v>
      </c>
      <c r="AA102" s="30" t="s">
        <v>67</v>
      </c>
      <c r="AB102" s="30" t="s">
        <v>68</v>
      </c>
      <c r="AC102" s="30" t="s">
        <v>69</v>
      </c>
      <c r="AD102" s="32" t="s">
        <v>70</v>
      </c>
      <c r="AE102" s="32" t="s">
        <v>71</v>
      </c>
      <c r="AF102" s="32" t="s">
        <v>72</v>
      </c>
      <c r="AH102" s="31" t="s">
        <v>41</v>
      </c>
      <c r="AI102" s="98" t="s">
        <v>30</v>
      </c>
      <c r="AJ102" s="99" t="s">
        <v>32</v>
      </c>
      <c r="AK102" s="97" t="s">
        <v>31</v>
      </c>
      <c r="AL102" s="100" t="s">
        <v>34</v>
      </c>
      <c r="AM102" s="101" t="s">
        <v>37</v>
      </c>
      <c r="AN102" s="102" t="s">
        <v>103</v>
      </c>
      <c r="AO102" s="103" t="s">
        <v>107</v>
      </c>
      <c r="AP102" s="104" t="s">
        <v>105</v>
      </c>
      <c r="AQ102" s="105" t="s">
        <v>106</v>
      </c>
      <c r="AR102" s="106" t="s">
        <v>104</v>
      </c>
      <c r="AS102" s="20" t="s">
        <v>73</v>
      </c>
    </row>
    <row r="103" spans="1:49" s="13" customFormat="1" ht="32.25" customHeight="1" x14ac:dyDescent="0.3">
      <c r="A103" s="21"/>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H103" s="21"/>
      <c r="AI103" s="24"/>
      <c r="AJ103" s="24"/>
      <c r="AK103" s="24"/>
      <c r="AL103" s="24"/>
      <c r="AM103" s="24"/>
      <c r="AN103" s="24"/>
      <c r="AO103" s="24"/>
      <c r="AP103" s="24"/>
      <c r="AQ103" s="24"/>
      <c r="AR103" s="24"/>
      <c r="AS103" s="25">
        <f>AK103+AN103+AO103+AR103</f>
        <v>0</v>
      </c>
    </row>
    <row r="104" spans="1:49" ht="30" thickBot="1" x14ac:dyDescent="0.35">
      <c r="A104" s="21"/>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14"/>
      <c r="AH104" s="21"/>
      <c r="AI104" s="26"/>
      <c r="AJ104" s="26"/>
      <c r="AK104" s="26"/>
      <c r="AL104" s="26"/>
      <c r="AM104" s="26"/>
      <c r="AN104" s="26"/>
      <c r="AO104" s="26"/>
      <c r="AP104" s="26"/>
      <c r="AQ104" s="26"/>
      <c r="AR104" s="26"/>
      <c r="AS104" s="25">
        <f t="shared" ref="AS104:AS110" si="15">AK104+AN104+AO104+AR104</f>
        <v>0</v>
      </c>
      <c r="AW104" s="2"/>
    </row>
    <row r="105" spans="1:49" ht="17.25" thickTop="1" x14ac:dyDescent="0.3">
      <c r="A105" s="21"/>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H105" s="21"/>
      <c r="AI105" s="24"/>
      <c r="AJ105" s="24"/>
      <c r="AK105" s="24"/>
      <c r="AL105" s="24"/>
      <c r="AM105" s="24"/>
      <c r="AN105" s="24"/>
      <c r="AO105" s="24"/>
      <c r="AP105" s="24"/>
      <c r="AQ105" s="24"/>
      <c r="AR105" s="24"/>
      <c r="AS105" s="25">
        <f t="shared" si="15"/>
        <v>0</v>
      </c>
      <c r="AW105" s="2"/>
    </row>
    <row r="106" spans="1:49" x14ac:dyDescent="0.3">
      <c r="A106" s="21"/>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5"/>
      <c r="AH106" s="21"/>
      <c r="AI106" s="26"/>
      <c r="AJ106" s="26"/>
      <c r="AK106" s="26"/>
      <c r="AL106" s="26"/>
      <c r="AM106" s="26"/>
      <c r="AN106" s="26"/>
      <c r="AO106" s="26"/>
      <c r="AP106" s="26"/>
      <c r="AQ106" s="26"/>
      <c r="AR106" s="26"/>
      <c r="AS106" s="25">
        <f t="shared" si="15"/>
        <v>0</v>
      </c>
      <c r="AW106" s="2"/>
    </row>
    <row r="107" spans="1:49" ht="20.100000000000001" customHeight="1" x14ac:dyDescent="0.3">
      <c r="A107" s="21"/>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5"/>
      <c r="AH107" s="21"/>
      <c r="AI107" s="24"/>
      <c r="AJ107" s="24"/>
      <c r="AK107" s="24"/>
      <c r="AL107" s="24"/>
      <c r="AM107" s="24"/>
      <c r="AN107" s="24"/>
      <c r="AO107" s="24"/>
      <c r="AP107" s="24"/>
      <c r="AQ107" s="24"/>
      <c r="AR107" s="24"/>
      <c r="AS107" s="25">
        <f t="shared" si="15"/>
        <v>0</v>
      </c>
      <c r="AW107" s="2"/>
    </row>
    <row r="108" spans="1:49" ht="20.100000000000001" customHeight="1" x14ac:dyDescent="0.3">
      <c r="A108" s="21"/>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5"/>
      <c r="AH108" s="21"/>
      <c r="AI108" s="26"/>
      <c r="AJ108" s="26"/>
      <c r="AK108" s="26"/>
      <c r="AL108" s="26"/>
      <c r="AM108" s="26"/>
      <c r="AN108" s="26"/>
      <c r="AO108" s="26"/>
      <c r="AP108" s="26"/>
      <c r="AQ108" s="26"/>
      <c r="AR108" s="26"/>
      <c r="AS108" s="25">
        <f t="shared" si="15"/>
        <v>0</v>
      </c>
      <c r="AW108" s="2"/>
    </row>
    <row r="109" spans="1:49" ht="20.100000000000001" customHeight="1" x14ac:dyDescent="0.3">
      <c r="A109" s="21"/>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5"/>
      <c r="AH109" s="21"/>
      <c r="AI109" s="26"/>
      <c r="AJ109" s="26"/>
      <c r="AK109" s="26"/>
      <c r="AL109" s="26"/>
      <c r="AM109" s="26"/>
      <c r="AN109" s="26"/>
      <c r="AO109" s="26"/>
      <c r="AP109" s="26"/>
      <c r="AQ109" s="26"/>
      <c r="AR109" s="26"/>
      <c r="AS109" s="25">
        <f t="shared" si="15"/>
        <v>0</v>
      </c>
      <c r="AW109" s="2"/>
    </row>
    <row r="110" spans="1:49" ht="20.100000000000001" customHeight="1" x14ac:dyDescent="0.3">
      <c r="A110" s="21"/>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5"/>
      <c r="AH110" s="21"/>
      <c r="AI110" s="26"/>
      <c r="AJ110" s="26"/>
      <c r="AK110" s="26"/>
      <c r="AL110" s="26"/>
      <c r="AM110" s="26"/>
      <c r="AN110" s="26"/>
      <c r="AO110" s="26"/>
      <c r="AP110" s="26"/>
      <c r="AQ110" s="26"/>
      <c r="AR110" s="26"/>
      <c r="AS110" s="25">
        <f t="shared" si="15"/>
        <v>0</v>
      </c>
      <c r="AW110" s="2"/>
    </row>
    <row r="111" spans="1:49" ht="20.100000000000001" customHeight="1" x14ac:dyDescent="0.3">
      <c r="AG111" s="5"/>
      <c r="AH111" s="5"/>
      <c r="AI111" s="5"/>
      <c r="AJ111" s="5"/>
      <c r="AK111" s="5"/>
      <c r="AL111" s="5"/>
      <c r="AM111" s="5"/>
      <c r="AN111" s="5"/>
      <c r="AO111" s="5"/>
      <c r="AP111" s="5"/>
      <c r="AQ111" s="5"/>
      <c r="AR111" s="5"/>
      <c r="AS111" s="5"/>
      <c r="AT111" s="5"/>
      <c r="AU111" s="5"/>
      <c r="AV111" s="5"/>
      <c r="AW111" s="11"/>
    </row>
    <row r="112" spans="1:49" ht="20.100000000000001" customHeight="1" thickBot="1" x14ac:dyDescent="0.35">
      <c r="A112" s="3" t="s">
        <v>29</v>
      </c>
      <c r="B112" s="74" t="s">
        <v>30</v>
      </c>
      <c r="C112" s="4" t="s">
        <v>31</v>
      </c>
      <c r="D112" s="6"/>
      <c r="E112" s="76" t="s">
        <v>34</v>
      </c>
      <c r="F112" s="7" t="s">
        <v>116</v>
      </c>
      <c r="G112" s="6"/>
      <c r="H112" s="6"/>
      <c r="I112" s="77" t="s">
        <v>37</v>
      </c>
      <c r="J112" s="7" t="s">
        <v>38</v>
      </c>
      <c r="K112" s="7"/>
      <c r="L112" s="78" t="s">
        <v>103</v>
      </c>
      <c r="M112" s="9" t="s">
        <v>97</v>
      </c>
      <c r="N112" s="9"/>
      <c r="O112" s="5"/>
      <c r="P112" s="79" t="s">
        <v>107</v>
      </c>
      <c r="Q112" s="6" t="s">
        <v>117</v>
      </c>
      <c r="R112" s="6"/>
      <c r="S112" s="6"/>
      <c r="T112" s="80" t="s">
        <v>105</v>
      </c>
      <c r="U112" s="10" t="s">
        <v>98</v>
      </c>
      <c r="V112" s="10"/>
      <c r="W112" s="81" t="s">
        <v>106</v>
      </c>
      <c r="X112" s="10" t="s">
        <v>118</v>
      </c>
      <c r="Y112" s="10"/>
      <c r="Z112" s="82" t="s">
        <v>104</v>
      </c>
      <c r="AA112" s="10" t="s">
        <v>25</v>
      </c>
      <c r="AB112" s="5"/>
      <c r="AC112" s="5"/>
      <c r="AD112" s="5"/>
      <c r="AE112" s="5"/>
      <c r="AF112" s="5"/>
      <c r="AG112" s="5"/>
      <c r="AH112" s="5"/>
      <c r="AI112" s="5"/>
      <c r="AJ112" s="5"/>
      <c r="AK112" s="5"/>
      <c r="AL112" s="5"/>
      <c r="AM112" s="5"/>
      <c r="AN112" s="5"/>
      <c r="AO112" s="5"/>
      <c r="AP112" s="5"/>
      <c r="AQ112" s="5"/>
      <c r="AR112" s="5"/>
      <c r="AS112" s="5"/>
      <c r="AT112" s="5"/>
      <c r="AU112" s="5"/>
      <c r="AV112" s="5"/>
      <c r="AW112" s="11"/>
    </row>
    <row r="113" spans="1:49" x14ac:dyDescent="0.3">
      <c r="A113" s="89"/>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H113" s="12"/>
      <c r="AI113" s="13"/>
      <c r="AJ113" s="13"/>
      <c r="AK113" s="13"/>
      <c r="AL113" s="13"/>
      <c r="AM113" s="13"/>
      <c r="AN113" s="13"/>
      <c r="AO113" s="13"/>
      <c r="AP113" s="13"/>
      <c r="AQ113" s="13"/>
      <c r="AR113" s="13"/>
      <c r="AS113" s="13"/>
      <c r="AT113" s="13"/>
      <c r="AU113" s="13"/>
      <c r="AV113" s="13"/>
    </row>
    <row r="114" spans="1:49" s="5" customFormat="1" ht="30" thickBot="1" x14ac:dyDescent="0.3">
      <c r="A114" s="14" t="s">
        <v>8</v>
      </c>
      <c r="B114" s="113" t="s">
        <v>39</v>
      </c>
      <c r="C114" s="113"/>
      <c r="D114" s="113"/>
      <c r="E114" s="113"/>
      <c r="F114" s="113"/>
      <c r="G114" s="113"/>
      <c r="H114" s="113"/>
      <c r="I114" s="113"/>
      <c r="J114" s="113"/>
      <c r="K114" s="113"/>
      <c r="L114" s="113"/>
      <c r="M114" s="113"/>
      <c r="N114" s="113"/>
      <c r="O114" s="113"/>
      <c r="P114" s="113"/>
      <c r="Q114" s="113"/>
      <c r="R114" s="113"/>
      <c r="S114" s="113"/>
      <c r="T114" s="113"/>
      <c r="U114" s="113"/>
      <c r="V114" s="113"/>
      <c r="W114" s="113"/>
      <c r="X114" s="113"/>
      <c r="Y114" s="113"/>
      <c r="Z114" s="113"/>
      <c r="AA114" s="113"/>
      <c r="AB114" s="113"/>
      <c r="AC114" s="113"/>
      <c r="AD114" s="113"/>
      <c r="AE114" s="113"/>
      <c r="AF114" s="113"/>
      <c r="AH114" s="113" t="s">
        <v>40</v>
      </c>
      <c r="AI114" s="113"/>
      <c r="AJ114" s="113"/>
      <c r="AK114" s="113"/>
      <c r="AL114" s="113"/>
      <c r="AM114" s="113"/>
      <c r="AN114" s="113"/>
      <c r="AO114" s="113"/>
      <c r="AP114" s="113"/>
      <c r="AQ114" s="113"/>
      <c r="AR114" s="113"/>
      <c r="AS114" s="113"/>
      <c r="AT114" s="113"/>
      <c r="AU114" s="113"/>
      <c r="AV114" s="113"/>
      <c r="AW114" s="113"/>
    </row>
    <row r="115" spans="1:49" s="13" customFormat="1" ht="32.25" customHeight="1" thickTop="1" thickBot="1" x14ac:dyDescent="0.35">
      <c r="A115" s="33">
        <v>9</v>
      </c>
      <c r="B115" s="16">
        <f ca="1">DATE(RIGHT(CELL("nomfichier",A111),4),A115,1)</f>
        <v>44805</v>
      </c>
      <c r="C115" s="16">
        <f ca="1">B115+1</f>
        <v>44806</v>
      </c>
      <c r="D115" s="16">
        <f t="shared" ref="D115:AE115" ca="1" si="16">C115+1</f>
        <v>44807</v>
      </c>
      <c r="E115" s="16">
        <f t="shared" ca="1" si="16"/>
        <v>44808</v>
      </c>
      <c r="F115" s="16">
        <f t="shared" ca="1" si="16"/>
        <v>44809</v>
      </c>
      <c r="G115" s="16">
        <f t="shared" ca="1" si="16"/>
        <v>44810</v>
      </c>
      <c r="H115" s="16">
        <f t="shared" ca="1" si="16"/>
        <v>44811</v>
      </c>
      <c r="I115" s="16">
        <f t="shared" ca="1" si="16"/>
        <v>44812</v>
      </c>
      <c r="J115" s="16">
        <f t="shared" ca="1" si="16"/>
        <v>44813</v>
      </c>
      <c r="K115" s="16">
        <f t="shared" ca="1" si="16"/>
        <v>44814</v>
      </c>
      <c r="L115" s="16">
        <f t="shared" ca="1" si="16"/>
        <v>44815</v>
      </c>
      <c r="M115" s="16">
        <f t="shared" ca="1" si="16"/>
        <v>44816</v>
      </c>
      <c r="N115" s="16">
        <f t="shared" ca="1" si="16"/>
        <v>44817</v>
      </c>
      <c r="O115" s="16">
        <f t="shared" ca="1" si="16"/>
        <v>44818</v>
      </c>
      <c r="P115" s="16">
        <f t="shared" ca="1" si="16"/>
        <v>44819</v>
      </c>
      <c r="Q115" s="16">
        <f t="shared" ca="1" si="16"/>
        <v>44820</v>
      </c>
      <c r="R115" s="16">
        <f t="shared" ca="1" si="16"/>
        <v>44821</v>
      </c>
      <c r="S115" s="16">
        <f t="shared" ca="1" si="16"/>
        <v>44822</v>
      </c>
      <c r="T115" s="16">
        <f t="shared" ca="1" si="16"/>
        <v>44823</v>
      </c>
      <c r="U115" s="16">
        <f t="shared" ca="1" si="16"/>
        <v>44824</v>
      </c>
      <c r="V115" s="16">
        <f t="shared" ca="1" si="16"/>
        <v>44825</v>
      </c>
      <c r="W115" s="16">
        <f t="shared" ca="1" si="16"/>
        <v>44826</v>
      </c>
      <c r="X115" s="16">
        <f t="shared" ca="1" si="16"/>
        <v>44827</v>
      </c>
      <c r="Y115" s="16">
        <f t="shared" ca="1" si="16"/>
        <v>44828</v>
      </c>
      <c r="Z115" s="16">
        <f t="shared" ca="1" si="16"/>
        <v>44829</v>
      </c>
      <c r="AA115" s="16">
        <f t="shared" ca="1" si="16"/>
        <v>44830</v>
      </c>
      <c r="AB115" s="16">
        <f t="shared" ca="1" si="16"/>
        <v>44831</v>
      </c>
      <c r="AC115" s="16">
        <f t="shared" ca="1" si="16"/>
        <v>44832</v>
      </c>
      <c r="AD115" s="16">
        <f t="shared" ca="1" si="16"/>
        <v>44833</v>
      </c>
      <c r="AE115" s="16">
        <f t="shared" ca="1" si="16"/>
        <v>44834</v>
      </c>
      <c r="AF115" s="16"/>
      <c r="AH115" s="33">
        <v>9</v>
      </c>
      <c r="AI115" s="2"/>
      <c r="AJ115" s="2"/>
      <c r="AK115" s="2"/>
      <c r="AL115" s="2"/>
      <c r="AM115" s="2"/>
      <c r="AN115" s="2"/>
      <c r="AO115" s="2"/>
      <c r="AP115" s="2"/>
      <c r="AQ115" s="2"/>
      <c r="AR115" s="2"/>
      <c r="AS115" s="2"/>
      <c r="AT115" s="2"/>
      <c r="AU115" s="2"/>
      <c r="AV115" s="2"/>
    </row>
    <row r="116" spans="1:49" ht="30" thickBot="1" x14ac:dyDescent="0.35">
      <c r="A116" s="31" t="s">
        <v>41</v>
      </c>
      <c r="B116" s="30" t="s">
        <v>42</v>
      </c>
      <c r="C116" s="30" t="s">
        <v>43</v>
      </c>
      <c r="D116" s="30" t="s">
        <v>44</v>
      </c>
      <c r="E116" s="30" t="s">
        <v>45</v>
      </c>
      <c r="F116" s="30" t="s">
        <v>46</v>
      </c>
      <c r="G116" s="30" t="s">
        <v>47</v>
      </c>
      <c r="H116" s="30" t="s">
        <v>48</v>
      </c>
      <c r="I116" s="30" t="s">
        <v>49</v>
      </c>
      <c r="J116" s="30" t="s">
        <v>50</v>
      </c>
      <c r="K116" s="30" t="s">
        <v>51</v>
      </c>
      <c r="L116" s="30" t="s">
        <v>52</v>
      </c>
      <c r="M116" s="30" t="s">
        <v>53</v>
      </c>
      <c r="N116" s="30" t="s">
        <v>54</v>
      </c>
      <c r="O116" s="30" t="s">
        <v>55</v>
      </c>
      <c r="P116" s="30" t="s">
        <v>56</v>
      </c>
      <c r="Q116" s="30" t="s">
        <v>57</v>
      </c>
      <c r="R116" s="30" t="s">
        <v>58</v>
      </c>
      <c r="S116" s="30" t="s">
        <v>59</v>
      </c>
      <c r="T116" s="30" t="s">
        <v>60</v>
      </c>
      <c r="U116" s="30" t="s">
        <v>61</v>
      </c>
      <c r="V116" s="30" t="s">
        <v>62</v>
      </c>
      <c r="W116" s="30" t="s">
        <v>63</v>
      </c>
      <c r="X116" s="30" t="s">
        <v>64</v>
      </c>
      <c r="Y116" s="30" t="s">
        <v>65</v>
      </c>
      <c r="Z116" s="30" t="s">
        <v>66</v>
      </c>
      <c r="AA116" s="30" t="s">
        <v>67</v>
      </c>
      <c r="AB116" s="30" t="s">
        <v>68</v>
      </c>
      <c r="AC116" s="30" t="s">
        <v>69</v>
      </c>
      <c r="AD116" s="32" t="s">
        <v>70</v>
      </c>
      <c r="AE116" s="32" t="s">
        <v>71</v>
      </c>
      <c r="AF116" s="29" t="s">
        <v>72</v>
      </c>
      <c r="AG116" s="14"/>
      <c r="AH116" s="31" t="s">
        <v>41</v>
      </c>
      <c r="AI116" s="98" t="s">
        <v>30</v>
      </c>
      <c r="AJ116" s="99" t="s">
        <v>32</v>
      </c>
      <c r="AK116" s="97" t="s">
        <v>31</v>
      </c>
      <c r="AL116" s="100" t="s">
        <v>34</v>
      </c>
      <c r="AM116" s="101" t="s">
        <v>37</v>
      </c>
      <c r="AN116" s="102" t="s">
        <v>103</v>
      </c>
      <c r="AO116" s="103" t="s">
        <v>107</v>
      </c>
      <c r="AP116" s="104" t="s">
        <v>105</v>
      </c>
      <c r="AQ116" s="105" t="s">
        <v>106</v>
      </c>
      <c r="AR116" s="106" t="s">
        <v>104</v>
      </c>
      <c r="AS116" s="20" t="s">
        <v>73</v>
      </c>
      <c r="AW116" s="2"/>
    </row>
    <row r="117" spans="1:49" ht="17.25" thickTop="1" x14ac:dyDescent="0.3">
      <c r="A117" s="21"/>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5"/>
      <c r="AH117" s="21"/>
      <c r="AI117" s="24"/>
      <c r="AJ117" s="24"/>
      <c r="AK117" s="24"/>
      <c r="AL117" s="24"/>
      <c r="AM117" s="24"/>
      <c r="AN117" s="24"/>
      <c r="AO117" s="24"/>
      <c r="AP117" s="24"/>
      <c r="AQ117" s="24"/>
      <c r="AR117" s="24"/>
      <c r="AS117" s="25">
        <f>AK117+AN117+AO117+AR117</f>
        <v>0</v>
      </c>
      <c r="AW117" s="2"/>
    </row>
    <row r="118" spans="1:49" x14ac:dyDescent="0.3">
      <c r="A118" s="21"/>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5"/>
      <c r="AH118" s="21"/>
      <c r="AI118" s="26"/>
      <c r="AJ118" s="26"/>
      <c r="AK118" s="26"/>
      <c r="AL118" s="26"/>
      <c r="AM118" s="26"/>
      <c r="AN118" s="26"/>
      <c r="AO118" s="26"/>
      <c r="AP118" s="26"/>
      <c r="AQ118" s="26"/>
      <c r="AR118" s="26"/>
      <c r="AS118" s="25">
        <f t="shared" ref="AS118:AS124" si="17">AK118+AN118+AO118+AR118</f>
        <v>0</v>
      </c>
      <c r="AW118" s="2"/>
    </row>
    <row r="119" spans="1:49" ht="20.100000000000001" customHeight="1" x14ac:dyDescent="0.3">
      <c r="A119" s="21"/>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5"/>
      <c r="AH119" s="21"/>
      <c r="AI119" s="24"/>
      <c r="AJ119" s="24"/>
      <c r="AK119" s="24"/>
      <c r="AL119" s="24"/>
      <c r="AM119" s="24"/>
      <c r="AN119" s="24"/>
      <c r="AO119" s="24"/>
      <c r="AP119" s="24"/>
      <c r="AQ119" s="24"/>
      <c r="AR119" s="24"/>
      <c r="AS119" s="25">
        <f t="shared" si="17"/>
        <v>0</v>
      </c>
      <c r="AW119" s="2"/>
    </row>
    <row r="120" spans="1:49" ht="20.100000000000001" customHeight="1" x14ac:dyDescent="0.3">
      <c r="A120" s="21"/>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5"/>
      <c r="AH120" s="21"/>
      <c r="AI120" s="26"/>
      <c r="AJ120" s="26"/>
      <c r="AK120" s="26"/>
      <c r="AL120" s="26"/>
      <c r="AM120" s="26"/>
      <c r="AN120" s="26"/>
      <c r="AO120" s="26"/>
      <c r="AP120" s="26"/>
      <c r="AQ120" s="26"/>
      <c r="AR120" s="26"/>
      <c r="AS120" s="25">
        <f t="shared" si="17"/>
        <v>0</v>
      </c>
      <c r="AW120" s="2"/>
    </row>
    <row r="121" spans="1:49" ht="20.100000000000001" customHeight="1" x14ac:dyDescent="0.3">
      <c r="A121" s="21"/>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5"/>
      <c r="AH121" s="21"/>
      <c r="AI121" s="24"/>
      <c r="AJ121" s="24"/>
      <c r="AK121" s="24"/>
      <c r="AL121" s="24"/>
      <c r="AM121" s="24"/>
      <c r="AN121" s="24"/>
      <c r="AO121" s="24"/>
      <c r="AP121" s="24"/>
      <c r="AQ121" s="24"/>
      <c r="AR121" s="24"/>
      <c r="AS121" s="25">
        <f t="shared" si="17"/>
        <v>0</v>
      </c>
      <c r="AW121" s="2"/>
    </row>
    <row r="122" spans="1:49" ht="20.100000000000001" customHeight="1" x14ac:dyDescent="0.3">
      <c r="A122" s="21"/>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5"/>
      <c r="AH122" s="21"/>
      <c r="AI122" s="26"/>
      <c r="AJ122" s="26"/>
      <c r="AK122" s="26"/>
      <c r="AL122" s="26"/>
      <c r="AM122" s="26"/>
      <c r="AN122" s="26"/>
      <c r="AO122" s="26"/>
      <c r="AP122" s="26"/>
      <c r="AQ122" s="26"/>
      <c r="AR122" s="26"/>
      <c r="AS122" s="25">
        <f t="shared" si="17"/>
        <v>0</v>
      </c>
      <c r="AW122" s="2"/>
    </row>
    <row r="123" spans="1:49" ht="20.100000000000001" customHeight="1" x14ac:dyDescent="0.3">
      <c r="A123" s="21"/>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5"/>
      <c r="AH123" s="21"/>
      <c r="AI123" s="26"/>
      <c r="AJ123" s="26"/>
      <c r="AK123" s="26"/>
      <c r="AL123" s="26"/>
      <c r="AM123" s="26"/>
      <c r="AN123" s="26"/>
      <c r="AO123" s="26"/>
      <c r="AP123" s="26"/>
      <c r="AQ123" s="26"/>
      <c r="AR123" s="26"/>
      <c r="AS123" s="25">
        <f t="shared" si="17"/>
        <v>0</v>
      </c>
      <c r="AW123" s="2"/>
    </row>
    <row r="124" spans="1:49" ht="20.100000000000001" customHeight="1" x14ac:dyDescent="0.3">
      <c r="A124" s="21"/>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5"/>
      <c r="AH124" s="21"/>
      <c r="AI124" s="26"/>
      <c r="AJ124" s="26"/>
      <c r="AK124" s="26"/>
      <c r="AL124" s="26"/>
      <c r="AM124" s="26"/>
      <c r="AN124" s="26"/>
      <c r="AO124" s="26"/>
      <c r="AP124" s="26"/>
      <c r="AQ124" s="26"/>
      <c r="AR124" s="26"/>
      <c r="AS124" s="25">
        <f t="shared" si="17"/>
        <v>0</v>
      </c>
      <c r="AW124" s="2"/>
    </row>
    <row r="125" spans="1:49" x14ac:dyDescent="0.3">
      <c r="AH125" s="5"/>
      <c r="AI125" s="5"/>
      <c r="AJ125" s="5"/>
      <c r="AK125" s="5"/>
      <c r="AL125" s="5"/>
      <c r="AM125" s="5"/>
      <c r="AN125" s="5"/>
      <c r="AO125" s="5"/>
      <c r="AP125" s="5"/>
      <c r="AQ125" s="5"/>
      <c r="AR125" s="5"/>
      <c r="AS125" s="5"/>
      <c r="AT125" s="5"/>
      <c r="AU125" s="5"/>
      <c r="AV125" s="5"/>
      <c r="AW125" s="11"/>
    </row>
    <row r="126" spans="1:49" s="5" customFormat="1" ht="15.75" thickBot="1" x14ac:dyDescent="0.3">
      <c r="A126" s="3" t="s">
        <v>29</v>
      </c>
      <c r="B126" s="74" t="s">
        <v>30</v>
      </c>
      <c r="C126" s="4" t="s">
        <v>31</v>
      </c>
      <c r="D126" s="6"/>
      <c r="E126" s="76" t="s">
        <v>34</v>
      </c>
      <c r="F126" s="7" t="s">
        <v>116</v>
      </c>
      <c r="G126" s="6"/>
      <c r="H126" s="6"/>
      <c r="I126" s="77" t="s">
        <v>37</v>
      </c>
      <c r="J126" s="7" t="s">
        <v>38</v>
      </c>
      <c r="K126" s="7"/>
      <c r="L126" s="78" t="s">
        <v>103</v>
      </c>
      <c r="M126" s="9" t="s">
        <v>97</v>
      </c>
      <c r="N126" s="9"/>
      <c r="P126" s="79" t="s">
        <v>107</v>
      </c>
      <c r="Q126" s="6" t="s">
        <v>117</v>
      </c>
      <c r="R126" s="6"/>
      <c r="S126" s="6"/>
      <c r="T126" s="80" t="s">
        <v>105</v>
      </c>
      <c r="U126" s="10" t="s">
        <v>98</v>
      </c>
      <c r="V126" s="10"/>
      <c r="W126" s="81" t="s">
        <v>106</v>
      </c>
      <c r="X126" s="10" t="s">
        <v>118</v>
      </c>
      <c r="Y126" s="10"/>
      <c r="Z126" s="82" t="s">
        <v>104</v>
      </c>
      <c r="AA126" s="10" t="s">
        <v>25</v>
      </c>
      <c r="AW126" s="11"/>
    </row>
    <row r="127" spans="1:49" s="13" customFormat="1" ht="32.25" customHeight="1" x14ac:dyDescent="0.3">
      <c r="A127" s="89"/>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H127" s="12"/>
    </row>
    <row r="128" spans="1:49" ht="30" thickBot="1" x14ac:dyDescent="0.35">
      <c r="A128" s="14" t="s">
        <v>9</v>
      </c>
      <c r="B128" s="113" t="s">
        <v>39</v>
      </c>
      <c r="C128" s="113"/>
      <c r="D128" s="113"/>
      <c r="E128" s="113"/>
      <c r="F128" s="113"/>
      <c r="G128" s="113"/>
      <c r="H128" s="113"/>
      <c r="I128" s="113"/>
      <c r="J128" s="113"/>
      <c r="K128" s="113"/>
      <c r="L128" s="113"/>
      <c r="M128" s="113"/>
      <c r="N128" s="113"/>
      <c r="O128" s="113"/>
      <c r="P128" s="113"/>
      <c r="Q128" s="113"/>
      <c r="R128" s="113"/>
      <c r="S128" s="113"/>
      <c r="T128" s="113"/>
      <c r="U128" s="113"/>
      <c r="V128" s="113"/>
      <c r="W128" s="113"/>
      <c r="X128" s="113"/>
      <c r="Y128" s="113"/>
      <c r="Z128" s="113"/>
      <c r="AA128" s="113"/>
      <c r="AB128" s="113"/>
      <c r="AC128" s="113"/>
      <c r="AD128" s="113"/>
      <c r="AE128" s="113"/>
      <c r="AF128" s="113"/>
      <c r="AG128" s="14"/>
      <c r="AH128" s="113" t="s">
        <v>40</v>
      </c>
      <c r="AI128" s="113"/>
      <c r="AJ128" s="113"/>
      <c r="AK128" s="113"/>
      <c r="AL128" s="113"/>
      <c r="AM128" s="113"/>
      <c r="AN128" s="113"/>
      <c r="AO128" s="113"/>
      <c r="AP128" s="113"/>
      <c r="AQ128" s="113"/>
      <c r="AR128" s="113"/>
      <c r="AS128" s="113"/>
      <c r="AT128" s="113"/>
      <c r="AU128" s="113"/>
      <c r="AV128" s="113"/>
      <c r="AW128" s="113"/>
    </row>
    <row r="129" spans="1:49" ht="18" thickTop="1" thickBot="1" x14ac:dyDescent="0.35">
      <c r="A129" s="15">
        <v>10</v>
      </c>
      <c r="B129" s="16">
        <f ca="1">DATE(RIGHT(CELL("nomfichier",A125),4),A129,1)</f>
        <v>44835</v>
      </c>
      <c r="C129" s="16">
        <f ca="1">B129+1</f>
        <v>44836</v>
      </c>
      <c r="D129" s="16">
        <f t="shared" ref="D129:AF129" ca="1" si="18">C129+1</f>
        <v>44837</v>
      </c>
      <c r="E129" s="16">
        <f t="shared" ca="1" si="18"/>
        <v>44838</v>
      </c>
      <c r="F129" s="16">
        <f t="shared" ca="1" si="18"/>
        <v>44839</v>
      </c>
      <c r="G129" s="16">
        <f t="shared" ca="1" si="18"/>
        <v>44840</v>
      </c>
      <c r="H129" s="16">
        <f t="shared" ca="1" si="18"/>
        <v>44841</v>
      </c>
      <c r="I129" s="16">
        <f t="shared" ca="1" si="18"/>
        <v>44842</v>
      </c>
      <c r="J129" s="16">
        <f t="shared" ca="1" si="18"/>
        <v>44843</v>
      </c>
      <c r="K129" s="16">
        <f t="shared" ca="1" si="18"/>
        <v>44844</v>
      </c>
      <c r="L129" s="16">
        <f t="shared" ca="1" si="18"/>
        <v>44845</v>
      </c>
      <c r="M129" s="16">
        <f t="shared" ca="1" si="18"/>
        <v>44846</v>
      </c>
      <c r="N129" s="16">
        <f t="shared" ca="1" si="18"/>
        <v>44847</v>
      </c>
      <c r="O129" s="16">
        <f t="shared" ca="1" si="18"/>
        <v>44848</v>
      </c>
      <c r="P129" s="16">
        <f t="shared" ca="1" si="18"/>
        <v>44849</v>
      </c>
      <c r="Q129" s="16">
        <f t="shared" ca="1" si="18"/>
        <v>44850</v>
      </c>
      <c r="R129" s="16">
        <f t="shared" ca="1" si="18"/>
        <v>44851</v>
      </c>
      <c r="S129" s="16">
        <f t="shared" ca="1" si="18"/>
        <v>44852</v>
      </c>
      <c r="T129" s="16">
        <f t="shared" ca="1" si="18"/>
        <v>44853</v>
      </c>
      <c r="U129" s="16">
        <f t="shared" ca="1" si="18"/>
        <v>44854</v>
      </c>
      <c r="V129" s="16">
        <f t="shared" ca="1" si="18"/>
        <v>44855</v>
      </c>
      <c r="W129" s="16">
        <f t="shared" ca="1" si="18"/>
        <v>44856</v>
      </c>
      <c r="X129" s="16">
        <f t="shared" ca="1" si="18"/>
        <v>44857</v>
      </c>
      <c r="Y129" s="16">
        <f t="shared" ca="1" si="18"/>
        <v>44858</v>
      </c>
      <c r="Z129" s="16">
        <f t="shared" ca="1" si="18"/>
        <v>44859</v>
      </c>
      <c r="AA129" s="16">
        <f t="shared" ca="1" si="18"/>
        <v>44860</v>
      </c>
      <c r="AB129" s="16">
        <f t="shared" ca="1" si="18"/>
        <v>44861</v>
      </c>
      <c r="AC129" s="16">
        <f t="shared" ca="1" si="18"/>
        <v>44862</v>
      </c>
      <c r="AD129" s="16">
        <f t="shared" ca="1" si="18"/>
        <v>44863</v>
      </c>
      <c r="AE129" s="16">
        <f t="shared" ca="1" si="18"/>
        <v>44864</v>
      </c>
      <c r="AF129" s="16">
        <f t="shared" ca="1" si="18"/>
        <v>44865</v>
      </c>
      <c r="AG129" s="5"/>
      <c r="AH129" s="15">
        <v>10</v>
      </c>
      <c r="AI129" s="5"/>
      <c r="AJ129" s="5"/>
      <c r="AK129" s="5"/>
      <c r="AL129" s="5"/>
      <c r="AM129" s="5"/>
      <c r="AN129" s="5"/>
      <c r="AO129" s="5"/>
      <c r="AP129" s="5"/>
      <c r="AQ129" s="5"/>
      <c r="AR129" s="5"/>
      <c r="AS129" s="5"/>
      <c r="AT129" s="5"/>
      <c r="AU129" s="5"/>
      <c r="AV129" s="5"/>
      <c r="AW129" s="11"/>
    </row>
    <row r="130" spans="1:49" x14ac:dyDescent="0.3">
      <c r="A130" s="31" t="s">
        <v>41</v>
      </c>
      <c r="B130" s="30" t="s">
        <v>42</v>
      </c>
      <c r="C130" s="30" t="s">
        <v>43</v>
      </c>
      <c r="D130" s="30" t="s">
        <v>44</v>
      </c>
      <c r="E130" s="30" t="s">
        <v>45</v>
      </c>
      <c r="F130" s="30" t="s">
        <v>46</v>
      </c>
      <c r="G130" s="30" t="s">
        <v>47</v>
      </c>
      <c r="H130" s="30" t="s">
        <v>48</v>
      </c>
      <c r="I130" s="30" t="s">
        <v>49</v>
      </c>
      <c r="J130" s="30" t="s">
        <v>50</v>
      </c>
      <c r="K130" s="30" t="s">
        <v>51</v>
      </c>
      <c r="L130" s="30" t="s">
        <v>52</v>
      </c>
      <c r="M130" s="30" t="s">
        <v>53</v>
      </c>
      <c r="N130" s="30" t="s">
        <v>54</v>
      </c>
      <c r="O130" s="30" t="s">
        <v>55</v>
      </c>
      <c r="P130" s="30" t="s">
        <v>56</v>
      </c>
      <c r="Q130" s="30" t="s">
        <v>57</v>
      </c>
      <c r="R130" s="30" t="s">
        <v>58</v>
      </c>
      <c r="S130" s="30" t="s">
        <v>59</v>
      </c>
      <c r="T130" s="30" t="s">
        <v>60</v>
      </c>
      <c r="U130" s="30" t="s">
        <v>61</v>
      </c>
      <c r="V130" s="30" t="s">
        <v>62</v>
      </c>
      <c r="W130" s="30" t="s">
        <v>63</v>
      </c>
      <c r="X130" s="30" t="s">
        <v>64</v>
      </c>
      <c r="Y130" s="30" t="s">
        <v>65</v>
      </c>
      <c r="Z130" s="30" t="s">
        <v>66</v>
      </c>
      <c r="AA130" s="30" t="s">
        <v>67</v>
      </c>
      <c r="AB130" s="30" t="s">
        <v>68</v>
      </c>
      <c r="AC130" s="30" t="s">
        <v>69</v>
      </c>
      <c r="AD130" s="32" t="s">
        <v>70</v>
      </c>
      <c r="AE130" s="32" t="s">
        <v>71</v>
      </c>
      <c r="AF130" s="32" t="s">
        <v>72</v>
      </c>
      <c r="AG130" s="5"/>
      <c r="AH130" s="31" t="s">
        <v>41</v>
      </c>
      <c r="AI130" s="98" t="s">
        <v>30</v>
      </c>
      <c r="AJ130" s="99" t="s">
        <v>32</v>
      </c>
      <c r="AK130" s="97" t="s">
        <v>31</v>
      </c>
      <c r="AL130" s="100" t="s">
        <v>34</v>
      </c>
      <c r="AM130" s="101" t="s">
        <v>37</v>
      </c>
      <c r="AN130" s="102" t="s">
        <v>103</v>
      </c>
      <c r="AO130" s="103" t="s">
        <v>107</v>
      </c>
      <c r="AP130" s="104" t="s">
        <v>105</v>
      </c>
      <c r="AQ130" s="105" t="s">
        <v>106</v>
      </c>
      <c r="AR130" s="106" t="s">
        <v>104</v>
      </c>
      <c r="AS130" s="20" t="s">
        <v>73</v>
      </c>
      <c r="AW130" s="2"/>
    </row>
    <row r="131" spans="1:49" ht="20.100000000000001" customHeight="1" x14ac:dyDescent="0.3">
      <c r="A131" s="21"/>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5"/>
      <c r="AH131" s="21"/>
      <c r="AI131" s="24"/>
      <c r="AJ131" s="24"/>
      <c r="AK131" s="24"/>
      <c r="AL131" s="24"/>
      <c r="AM131" s="24"/>
      <c r="AN131" s="24"/>
      <c r="AO131" s="24"/>
      <c r="AP131" s="24"/>
      <c r="AQ131" s="24"/>
      <c r="AR131" s="24"/>
      <c r="AS131" s="25">
        <f>AK131+AN131+AO131+AR131</f>
        <v>0</v>
      </c>
      <c r="AW131" s="2"/>
    </row>
    <row r="132" spans="1:49" ht="20.100000000000001" customHeight="1" x14ac:dyDescent="0.3">
      <c r="A132" s="21"/>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5"/>
      <c r="AH132" s="21"/>
      <c r="AI132" s="26"/>
      <c r="AJ132" s="26"/>
      <c r="AK132" s="26"/>
      <c r="AL132" s="26"/>
      <c r="AM132" s="26"/>
      <c r="AN132" s="26"/>
      <c r="AO132" s="26"/>
      <c r="AP132" s="26"/>
      <c r="AQ132" s="26"/>
      <c r="AR132" s="26"/>
      <c r="AS132" s="25">
        <f t="shared" ref="AS132:AS138" si="19">AK132+AN132+AO132+AR132</f>
        <v>0</v>
      </c>
      <c r="AW132" s="2"/>
    </row>
    <row r="133" spans="1:49" ht="20.100000000000001" customHeight="1" x14ac:dyDescent="0.3">
      <c r="A133" s="21"/>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5"/>
      <c r="AH133" s="21"/>
      <c r="AI133" s="24"/>
      <c r="AJ133" s="24"/>
      <c r="AK133" s="24"/>
      <c r="AL133" s="24"/>
      <c r="AM133" s="24"/>
      <c r="AN133" s="24"/>
      <c r="AO133" s="24"/>
      <c r="AP133" s="24"/>
      <c r="AQ133" s="24"/>
      <c r="AR133" s="24"/>
      <c r="AS133" s="25">
        <f t="shared" si="19"/>
        <v>0</v>
      </c>
      <c r="AW133" s="2"/>
    </row>
    <row r="134" spans="1:49" ht="20.100000000000001" customHeight="1" x14ac:dyDescent="0.3">
      <c r="A134" s="21"/>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5"/>
      <c r="AH134" s="21"/>
      <c r="AI134" s="26"/>
      <c r="AJ134" s="26"/>
      <c r="AK134" s="26"/>
      <c r="AL134" s="26"/>
      <c r="AM134" s="26"/>
      <c r="AN134" s="26"/>
      <c r="AO134" s="26"/>
      <c r="AP134" s="26"/>
      <c r="AQ134" s="26"/>
      <c r="AR134" s="26"/>
      <c r="AS134" s="25">
        <f t="shared" si="19"/>
        <v>0</v>
      </c>
      <c r="AW134" s="2"/>
    </row>
    <row r="135" spans="1:49" ht="20.100000000000001" customHeight="1" x14ac:dyDescent="0.3">
      <c r="A135" s="21"/>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5"/>
      <c r="AH135" s="21"/>
      <c r="AI135" s="24"/>
      <c r="AJ135" s="24"/>
      <c r="AK135" s="24"/>
      <c r="AL135" s="24"/>
      <c r="AM135" s="24"/>
      <c r="AN135" s="24"/>
      <c r="AO135" s="24"/>
      <c r="AP135" s="24"/>
      <c r="AQ135" s="24"/>
      <c r="AR135" s="24"/>
      <c r="AS135" s="25">
        <f t="shared" si="19"/>
        <v>0</v>
      </c>
      <c r="AW135" s="2"/>
    </row>
    <row r="136" spans="1:49" ht="20.100000000000001" customHeight="1" x14ac:dyDescent="0.3">
      <c r="A136" s="2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5"/>
      <c r="AH136" s="21"/>
      <c r="AI136" s="26"/>
      <c r="AJ136" s="26"/>
      <c r="AK136" s="26"/>
      <c r="AL136" s="26"/>
      <c r="AM136" s="26"/>
      <c r="AN136" s="26"/>
      <c r="AO136" s="26"/>
      <c r="AP136" s="26"/>
      <c r="AQ136" s="26"/>
      <c r="AR136" s="26"/>
      <c r="AS136" s="25">
        <f t="shared" si="19"/>
        <v>0</v>
      </c>
      <c r="AW136" s="2"/>
    </row>
    <row r="137" spans="1:49" x14ac:dyDescent="0.3">
      <c r="A137" s="21"/>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H137" s="21"/>
      <c r="AI137" s="26"/>
      <c r="AJ137" s="26"/>
      <c r="AK137" s="26"/>
      <c r="AL137" s="26"/>
      <c r="AM137" s="26"/>
      <c r="AN137" s="26"/>
      <c r="AO137" s="26"/>
      <c r="AP137" s="26"/>
      <c r="AQ137" s="26"/>
      <c r="AR137" s="26"/>
      <c r="AS137" s="25">
        <f t="shared" si="19"/>
        <v>0</v>
      </c>
      <c r="AW137" s="2"/>
    </row>
    <row r="138" spans="1:49" s="5" customFormat="1" ht="13.5" x14ac:dyDescent="0.25">
      <c r="A138" s="21"/>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H138" s="21"/>
      <c r="AI138" s="26"/>
      <c r="AJ138" s="26"/>
      <c r="AK138" s="26"/>
      <c r="AL138" s="26"/>
      <c r="AM138" s="26"/>
      <c r="AN138" s="26"/>
      <c r="AO138" s="26"/>
      <c r="AP138" s="26"/>
      <c r="AQ138" s="26"/>
      <c r="AR138" s="26"/>
      <c r="AS138" s="25">
        <f t="shared" si="19"/>
        <v>0</v>
      </c>
    </row>
    <row r="139" spans="1:49" s="13" customFormat="1" ht="32.2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H139" s="5"/>
      <c r="AI139" s="5"/>
      <c r="AJ139" s="5"/>
      <c r="AK139" s="5"/>
      <c r="AL139" s="5"/>
      <c r="AM139" s="5"/>
      <c r="AN139" s="5"/>
      <c r="AO139" s="5"/>
      <c r="AP139" s="5"/>
      <c r="AQ139" s="5"/>
      <c r="AR139" s="5"/>
      <c r="AS139" s="5"/>
      <c r="AT139" s="5"/>
      <c r="AU139" s="5"/>
      <c r="AV139" s="5"/>
      <c r="AW139" s="11"/>
    </row>
    <row r="140" spans="1:49" ht="30" thickBot="1" x14ac:dyDescent="0.35">
      <c r="A140" s="3" t="s">
        <v>29</v>
      </c>
      <c r="B140" s="74" t="s">
        <v>30</v>
      </c>
      <c r="C140" s="4" t="s">
        <v>31</v>
      </c>
      <c r="D140" s="6"/>
      <c r="E140" s="76" t="s">
        <v>34</v>
      </c>
      <c r="F140" s="7" t="s">
        <v>116</v>
      </c>
      <c r="G140" s="6"/>
      <c r="H140" s="6"/>
      <c r="I140" s="77" t="s">
        <v>37</v>
      </c>
      <c r="J140" s="7" t="s">
        <v>38</v>
      </c>
      <c r="K140" s="7"/>
      <c r="L140" s="78" t="s">
        <v>103</v>
      </c>
      <c r="M140" s="9" t="s">
        <v>97</v>
      </c>
      <c r="N140" s="9"/>
      <c r="O140" s="5"/>
      <c r="P140" s="79" t="s">
        <v>107</v>
      </c>
      <c r="Q140" s="6" t="s">
        <v>117</v>
      </c>
      <c r="R140" s="6"/>
      <c r="S140" s="6"/>
      <c r="T140" s="80" t="s">
        <v>105</v>
      </c>
      <c r="U140" s="10" t="s">
        <v>98</v>
      </c>
      <c r="V140" s="10"/>
      <c r="W140" s="81" t="s">
        <v>106</v>
      </c>
      <c r="X140" s="10" t="s">
        <v>118</v>
      </c>
      <c r="Y140" s="10"/>
      <c r="Z140" s="82" t="s">
        <v>104</v>
      </c>
      <c r="AA140" s="10" t="s">
        <v>25</v>
      </c>
      <c r="AB140" s="5"/>
      <c r="AC140" s="5"/>
      <c r="AD140" s="5"/>
      <c r="AE140" s="5"/>
      <c r="AF140" s="5"/>
      <c r="AG140" s="14"/>
      <c r="AH140" s="5"/>
      <c r="AI140" s="5"/>
      <c r="AJ140" s="5"/>
      <c r="AK140" s="5"/>
      <c r="AL140" s="5"/>
      <c r="AM140" s="5"/>
      <c r="AN140" s="5"/>
      <c r="AO140" s="5"/>
      <c r="AP140" s="5"/>
      <c r="AQ140" s="5"/>
      <c r="AR140" s="5"/>
      <c r="AS140" s="5"/>
      <c r="AT140" s="5"/>
      <c r="AU140" s="5"/>
      <c r="AV140" s="5"/>
      <c r="AW140" s="11"/>
    </row>
    <row r="141" spans="1:49" x14ac:dyDescent="0.3">
      <c r="A141" s="89"/>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5"/>
      <c r="AH141" s="12"/>
      <c r="AI141" s="13"/>
      <c r="AJ141" s="13"/>
      <c r="AK141" s="13"/>
      <c r="AL141" s="13"/>
      <c r="AM141" s="13"/>
      <c r="AN141" s="13"/>
      <c r="AO141" s="13"/>
      <c r="AP141" s="13"/>
      <c r="AQ141" s="13"/>
      <c r="AR141" s="13"/>
      <c r="AS141" s="13"/>
      <c r="AT141" s="13"/>
      <c r="AU141" s="13"/>
      <c r="AV141" s="13"/>
    </row>
    <row r="142" spans="1:49" ht="30" thickBot="1" x14ac:dyDescent="0.35">
      <c r="A142" s="14" t="s">
        <v>10</v>
      </c>
      <c r="B142" s="113" t="s">
        <v>39</v>
      </c>
      <c r="C142" s="113"/>
      <c r="D142" s="113"/>
      <c r="E142" s="113"/>
      <c r="F142" s="113"/>
      <c r="G142" s="113"/>
      <c r="H142" s="113"/>
      <c r="I142" s="113"/>
      <c r="J142" s="113"/>
      <c r="K142" s="113"/>
      <c r="L142" s="113"/>
      <c r="M142" s="113"/>
      <c r="N142" s="113"/>
      <c r="O142" s="113"/>
      <c r="P142" s="113"/>
      <c r="Q142" s="113"/>
      <c r="R142" s="113"/>
      <c r="S142" s="113"/>
      <c r="T142" s="113"/>
      <c r="U142" s="113"/>
      <c r="V142" s="113"/>
      <c r="W142" s="113"/>
      <c r="X142" s="113"/>
      <c r="Y142" s="113"/>
      <c r="Z142" s="113"/>
      <c r="AA142" s="113"/>
      <c r="AB142" s="113"/>
      <c r="AC142" s="113"/>
      <c r="AD142" s="113"/>
      <c r="AE142" s="113"/>
      <c r="AF142" s="113"/>
      <c r="AG142" s="5"/>
      <c r="AH142" s="113" t="s">
        <v>40</v>
      </c>
      <c r="AI142" s="113"/>
      <c r="AJ142" s="113"/>
      <c r="AK142" s="113"/>
      <c r="AL142" s="113"/>
      <c r="AM142" s="113"/>
      <c r="AN142" s="113"/>
      <c r="AO142" s="113"/>
      <c r="AP142" s="113"/>
      <c r="AQ142" s="113"/>
      <c r="AR142" s="113"/>
      <c r="AS142" s="113"/>
      <c r="AT142" s="113"/>
      <c r="AU142" s="113"/>
      <c r="AV142" s="113"/>
      <c r="AW142" s="113"/>
    </row>
    <row r="143" spans="1:49" ht="20.100000000000001" customHeight="1" thickTop="1" thickBot="1" x14ac:dyDescent="0.35">
      <c r="A143" s="15">
        <v>11</v>
      </c>
      <c r="B143" s="16">
        <f ca="1">DATE(RIGHT(CELL("nomfichier",A139),4),A143,1)</f>
        <v>44866</v>
      </c>
      <c r="C143" s="16">
        <f ca="1">B143+1</f>
        <v>44867</v>
      </c>
      <c r="D143" s="16">
        <f t="shared" ref="D143:AE143" ca="1" si="20">C143+1</f>
        <v>44868</v>
      </c>
      <c r="E143" s="16">
        <f t="shared" ca="1" si="20"/>
        <v>44869</v>
      </c>
      <c r="F143" s="16">
        <f t="shared" ca="1" si="20"/>
        <v>44870</v>
      </c>
      <c r="G143" s="16">
        <f t="shared" ca="1" si="20"/>
        <v>44871</v>
      </c>
      <c r="H143" s="16">
        <f t="shared" ca="1" si="20"/>
        <v>44872</v>
      </c>
      <c r="I143" s="16">
        <f t="shared" ca="1" si="20"/>
        <v>44873</v>
      </c>
      <c r="J143" s="16">
        <f t="shared" ca="1" si="20"/>
        <v>44874</v>
      </c>
      <c r="K143" s="16">
        <f t="shared" ca="1" si="20"/>
        <v>44875</v>
      </c>
      <c r="L143" s="16">
        <f t="shared" ca="1" si="20"/>
        <v>44876</v>
      </c>
      <c r="M143" s="16">
        <f t="shared" ca="1" si="20"/>
        <v>44877</v>
      </c>
      <c r="N143" s="16">
        <f t="shared" ca="1" si="20"/>
        <v>44878</v>
      </c>
      <c r="O143" s="16">
        <f t="shared" ca="1" si="20"/>
        <v>44879</v>
      </c>
      <c r="P143" s="16">
        <f t="shared" ca="1" si="20"/>
        <v>44880</v>
      </c>
      <c r="Q143" s="16">
        <f t="shared" ca="1" si="20"/>
        <v>44881</v>
      </c>
      <c r="R143" s="16">
        <f t="shared" ca="1" si="20"/>
        <v>44882</v>
      </c>
      <c r="S143" s="16">
        <f t="shared" ca="1" si="20"/>
        <v>44883</v>
      </c>
      <c r="T143" s="16">
        <f t="shared" ca="1" si="20"/>
        <v>44884</v>
      </c>
      <c r="U143" s="16">
        <f t="shared" ca="1" si="20"/>
        <v>44885</v>
      </c>
      <c r="V143" s="16">
        <f t="shared" ca="1" si="20"/>
        <v>44886</v>
      </c>
      <c r="W143" s="16">
        <f t="shared" ca="1" si="20"/>
        <v>44887</v>
      </c>
      <c r="X143" s="16">
        <f t="shared" ca="1" si="20"/>
        <v>44888</v>
      </c>
      <c r="Y143" s="16">
        <f t="shared" ca="1" si="20"/>
        <v>44889</v>
      </c>
      <c r="Z143" s="16">
        <f t="shared" ca="1" si="20"/>
        <v>44890</v>
      </c>
      <c r="AA143" s="16">
        <f t="shared" ca="1" si="20"/>
        <v>44891</v>
      </c>
      <c r="AB143" s="16">
        <f t="shared" ca="1" si="20"/>
        <v>44892</v>
      </c>
      <c r="AC143" s="16">
        <f t="shared" ca="1" si="20"/>
        <v>44893</v>
      </c>
      <c r="AD143" s="16">
        <f t="shared" ca="1" si="20"/>
        <v>44894</v>
      </c>
      <c r="AE143" s="16">
        <f t="shared" ca="1" si="20"/>
        <v>44895</v>
      </c>
      <c r="AF143" s="16"/>
      <c r="AG143" s="5"/>
      <c r="AH143" s="15">
        <v>11</v>
      </c>
      <c r="AI143" s="5"/>
      <c r="AJ143" s="5"/>
      <c r="AK143" s="5"/>
      <c r="AL143" s="5"/>
      <c r="AM143" s="5"/>
      <c r="AN143" s="5"/>
      <c r="AO143" s="5"/>
      <c r="AP143" s="5"/>
      <c r="AQ143" s="5"/>
      <c r="AR143" s="5"/>
      <c r="AS143" s="5"/>
      <c r="AT143" s="5"/>
      <c r="AU143" s="5"/>
      <c r="AV143" s="5"/>
      <c r="AW143" s="11"/>
    </row>
    <row r="144" spans="1:49" ht="20.100000000000001" customHeight="1" x14ac:dyDescent="0.3">
      <c r="A144" s="31" t="s">
        <v>41</v>
      </c>
      <c r="B144" s="30" t="s">
        <v>42</v>
      </c>
      <c r="C144" s="30" t="s">
        <v>43</v>
      </c>
      <c r="D144" s="30" t="s">
        <v>44</v>
      </c>
      <c r="E144" s="30" t="s">
        <v>45</v>
      </c>
      <c r="F144" s="30" t="s">
        <v>46</v>
      </c>
      <c r="G144" s="30" t="s">
        <v>47</v>
      </c>
      <c r="H144" s="30" t="s">
        <v>48</v>
      </c>
      <c r="I144" s="30" t="s">
        <v>49</v>
      </c>
      <c r="J144" s="30" t="s">
        <v>50</v>
      </c>
      <c r="K144" s="30" t="s">
        <v>51</v>
      </c>
      <c r="L144" s="30" t="s">
        <v>52</v>
      </c>
      <c r="M144" s="30" t="s">
        <v>53</v>
      </c>
      <c r="N144" s="30" t="s">
        <v>54</v>
      </c>
      <c r="O144" s="30" t="s">
        <v>55</v>
      </c>
      <c r="P144" s="30" t="s">
        <v>56</v>
      </c>
      <c r="Q144" s="30" t="s">
        <v>57</v>
      </c>
      <c r="R144" s="30" t="s">
        <v>58</v>
      </c>
      <c r="S144" s="30" t="s">
        <v>59</v>
      </c>
      <c r="T144" s="30" t="s">
        <v>60</v>
      </c>
      <c r="U144" s="30" t="s">
        <v>61</v>
      </c>
      <c r="V144" s="30" t="s">
        <v>62</v>
      </c>
      <c r="W144" s="30" t="s">
        <v>63</v>
      </c>
      <c r="X144" s="30" t="s">
        <v>64</v>
      </c>
      <c r="Y144" s="30" t="s">
        <v>65</v>
      </c>
      <c r="Z144" s="30" t="s">
        <v>66</v>
      </c>
      <c r="AA144" s="30" t="s">
        <v>67</v>
      </c>
      <c r="AB144" s="30" t="s">
        <v>68</v>
      </c>
      <c r="AC144" s="30" t="s">
        <v>69</v>
      </c>
      <c r="AD144" s="32" t="s">
        <v>70</v>
      </c>
      <c r="AE144" s="32" t="s">
        <v>71</v>
      </c>
      <c r="AF144" s="29" t="s">
        <v>72</v>
      </c>
      <c r="AG144" s="5"/>
      <c r="AH144" s="31" t="s">
        <v>41</v>
      </c>
      <c r="AI144" s="98" t="s">
        <v>31</v>
      </c>
      <c r="AJ144" s="100" t="s">
        <v>34</v>
      </c>
      <c r="AK144" s="101" t="s">
        <v>37</v>
      </c>
      <c r="AL144" s="102" t="s">
        <v>103</v>
      </c>
      <c r="AM144" s="103" t="s">
        <v>107</v>
      </c>
      <c r="AN144" s="104" t="s">
        <v>105</v>
      </c>
      <c r="AO144" s="105" t="s">
        <v>106</v>
      </c>
      <c r="AP144" s="106" t="s">
        <v>104</v>
      </c>
      <c r="AQ144" s="20" t="s">
        <v>73</v>
      </c>
      <c r="AW144" s="2"/>
    </row>
    <row r="145" spans="1:49" ht="20.100000000000001" customHeight="1" x14ac:dyDescent="0.3">
      <c r="A145" s="21" t="s">
        <v>26</v>
      </c>
      <c r="B145" s="85"/>
      <c r="C145" s="23"/>
      <c r="D145" s="23"/>
      <c r="E145" s="23"/>
      <c r="F145" s="83"/>
      <c r="G145" s="83"/>
      <c r="H145" s="23"/>
      <c r="I145" s="23"/>
      <c r="J145" s="23"/>
      <c r="K145" s="23"/>
      <c r="L145" s="85"/>
      <c r="M145" s="83"/>
      <c r="N145" s="83"/>
      <c r="O145" s="23"/>
      <c r="P145" s="23"/>
      <c r="Q145" s="23"/>
      <c r="R145" s="23" t="s">
        <v>31</v>
      </c>
      <c r="S145" s="23"/>
      <c r="T145" s="83"/>
      <c r="U145" s="83"/>
      <c r="V145" s="23"/>
      <c r="W145" s="23"/>
      <c r="X145" s="23"/>
      <c r="Y145" s="23"/>
      <c r="Z145" s="23"/>
      <c r="AA145" s="83"/>
      <c r="AB145" s="83"/>
      <c r="AC145" s="23"/>
      <c r="AD145" s="23"/>
      <c r="AE145" s="23"/>
      <c r="AF145" s="23"/>
      <c r="AG145" s="5"/>
      <c r="AH145" s="21" t="str">
        <f>Novembre55[[#This Row],[Nom de l’employé]]</f>
        <v>Amandine</v>
      </c>
      <c r="AI145" s="24">
        <f>COUNTIF(Novembre55[[#This Row],[1]:[30]],#REF!)</f>
        <v>0</v>
      </c>
      <c r="AJ145" s="24">
        <f>COUNTIF(Novembre55[[#This Row],[1]:[30]],AJ$6)</f>
        <v>0</v>
      </c>
      <c r="AK145" s="24">
        <f>COUNTIF(Novembre55[[#This Row],[1]:[30]],AK$6)/2</f>
        <v>0</v>
      </c>
      <c r="AL145" s="24">
        <f>SUM(AJ145:AK145)</f>
        <v>0</v>
      </c>
      <c r="AM145" s="24">
        <f>COUNTIF(Novembre55[[#This Row],[1]:[30]],AM$6)</f>
        <v>0</v>
      </c>
      <c r="AN145" s="24">
        <f>COUNTIF(Novembre55[[#This Row],[1]:[30]],AN$6)</f>
        <v>0</v>
      </c>
      <c r="AO145" s="24">
        <f>COUNTIF(Novembre55[[#This Row],[1]:[30]],AO$6)/2</f>
        <v>0</v>
      </c>
      <c r="AP145" s="24">
        <f>SUM(AN145:AO145)</f>
        <v>0</v>
      </c>
      <c r="AQ145" s="25"/>
      <c r="AW145" s="2"/>
    </row>
    <row r="146" spans="1:49" ht="20.100000000000001" customHeight="1" x14ac:dyDescent="0.3">
      <c r="A146" s="21" t="s">
        <v>12</v>
      </c>
      <c r="B146" s="85"/>
      <c r="C146" s="23"/>
      <c r="D146" s="23"/>
      <c r="E146" s="23" t="s">
        <v>104</v>
      </c>
      <c r="F146" s="83"/>
      <c r="G146" s="83"/>
      <c r="H146" s="23"/>
      <c r="I146" s="23"/>
      <c r="J146" s="23"/>
      <c r="K146" s="23"/>
      <c r="L146" s="85"/>
      <c r="M146" s="83"/>
      <c r="N146" s="83"/>
      <c r="O146" s="23"/>
      <c r="P146" s="23"/>
      <c r="Q146" s="23"/>
      <c r="R146" s="23"/>
      <c r="S146" s="23" t="s">
        <v>104</v>
      </c>
      <c r="T146" s="83"/>
      <c r="U146" s="83"/>
      <c r="V146" s="23"/>
      <c r="W146" s="23"/>
      <c r="X146" s="23"/>
      <c r="Y146" s="23"/>
      <c r="Z146" s="23" t="s">
        <v>104</v>
      </c>
      <c r="AA146" s="83"/>
      <c r="AB146" s="83"/>
      <c r="AC146" s="23"/>
      <c r="AD146" s="23"/>
      <c r="AE146" s="23"/>
      <c r="AF146" s="23"/>
      <c r="AG146" s="5"/>
      <c r="AH146" s="21" t="str">
        <f>Novembre55[[#This Row],[Nom de l’employé]]</f>
        <v>Angélique</v>
      </c>
      <c r="AI146" s="26">
        <f>COUNTIF(Novembre55[[#This Row],[1]:[30]],#REF!)</f>
        <v>0</v>
      </c>
      <c r="AJ146" s="26">
        <f>COUNTIF(Novembre55[[#This Row],[1]:[30]],AJ$6)</f>
        <v>0</v>
      </c>
      <c r="AK146" s="26">
        <f>COUNTIF(Novembre55[[#This Row],[1]:[30]],AK$6)/2</f>
        <v>0</v>
      </c>
      <c r="AL146" s="26">
        <f t="shared" ref="AL146:AL150" si="21">SUM(AJ146:AK146)</f>
        <v>0</v>
      </c>
      <c r="AM146" s="26">
        <f>COUNTIF(Novembre55[[#This Row],[1]:[30]],AM$6)</f>
        <v>0</v>
      </c>
      <c r="AN146" s="26">
        <f>COUNTIF(Novembre55[[#This Row],[1]:[30]],AN$6)</f>
        <v>0</v>
      </c>
      <c r="AO146" s="26">
        <f>COUNTIF(Novembre55[[#This Row],[1]:[30]],AO$6)/2</f>
        <v>0</v>
      </c>
      <c r="AP146" s="26">
        <f t="shared" ref="AP146:AP150" si="22">SUM(AN146:AO146)</f>
        <v>0</v>
      </c>
      <c r="AQ146" s="25"/>
      <c r="AW146" s="2"/>
    </row>
    <row r="147" spans="1:49" ht="20.100000000000001" customHeight="1" x14ac:dyDescent="0.3">
      <c r="A147" s="21" t="s">
        <v>119</v>
      </c>
      <c r="B147" s="85"/>
      <c r="C147" s="23"/>
      <c r="D147" s="23"/>
      <c r="E147" s="23"/>
      <c r="F147" s="83"/>
      <c r="G147" s="83"/>
      <c r="H147" s="23"/>
      <c r="I147" s="23"/>
      <c r="J147" s="23"/>
      <c r="K147" s="23"/>
      <c r="L147" s="85"/>
      <c r="M147" s="83"/>
      <c r="N147" s="83"/>
      <c r="O147" s="23"/>
      <c r="P147" s="23"/>
      <c r="Q147" s="23"/>
      <c r="R147" s="23"/>
      <c r="S147" s="23"/>
      <c r="T147" s="83"/>
      <c r="U147" s="83"/>
      <c r="V147" s="23"/>
      <c r="W147" s="23"/>
      <c r="X147" s="23"/>
      <c r="Y147" s="23"/>
      <c r="Z147" s="23"/>
      <c r="AA147" s="83"/>
      <c r="AB147" s="83"/>
      <c r="AC147" s="23"/>
      <c r="AD147" s="23"/>
      <c r="AE147" s="23"/>
      <c r="AF147" s="23"/>
      <c r="AG147" s="5"/>
      <c r="AH147" s="21" t="str">
        <f>Novembre55[[#This Row],[Nom de l’employé]]</f>
        <v>Ella</v>
      </c>
      <c r="AI147" s="24">
        <f>COUNTIF(Novembre55[[#This Row],[1]:[30]],#REF!)</f>
        <v>0</v>
      </c>
      <c r="AJ147" s="24">
        <f>COUNTIF(Novembre55[[#This Row],[1]:[30]],AJ$6)</f>
        <v>0</v>
      </c>
      <c r="AK147" s="24">
        <f>COUNTIF(Novembre55[[#This Row],[1]:[30]],AK$6)/2</f>
        <v>0</v>
      </c>
      <c r="AL147" s="24">
        <f t="shared" si="21"/>
        <v>0</v>
      </c>
      <c r="AM147" s="24">
        <f>COUNTIF(Novembre55[[#This Row],[1]:[30]],AM$6)</f>
        <v>0</v>
      </c>
      <c r="AN147" s="24">
        <f>COUNTIF(Novembre55[[#This Row],[1]:[30]],AN$6)</f>
        <v>0</v>
      </c>
      <c r="AO147" s="24">
        <f>COUNTIF(Novembre55[[#This Row],[1]:[30]],AO$6)/2</f>
        <v>0</v>
      </c>
      <c r="AP147" s="24">
        <f t="shared" si="22"/>
        <v>0</v>
      </c>
      <c r="AQ147" s="25"/>
      <c r="AW147" s="2"/>
    </row>
    <row r="148" spans="1:49" ht="20.100000000000001" customHeight="1" x14ac:dyDescent="0.3">
      <c r="A148" s="21" t="s">
        <v>15</v>
      </c>
      <c r="B148" s="85"/>
      <c r="C148" s="23"/>
      <c r="D148" s="23"/>
      <c r="E148" s="23"/>
      <c r="F148" s="83"/>
      <c r="G148" s="83"/>
      <c r="H148" s="23"/>
      <c r="I148" s="23"/>
      <c r="J148" s="23"/>
      <c r="K148" s="23"/>
      <c r="L148" s="85"/>
      <c r="M148" s="83"/>
      <c r="N148" s="83"/>
      <c r="O148" s="23"/>
      <c r="P148" s="23"/>
      <c r="Q148" s="23"/>
      <c r="R148" s="23"/>
      <c r="S148" s="23"/>
      <c r="T148" s="83"/>
      <c r="U148" s="83"/>
      <c r="V148" s="23"/>
      <c r="W148" s="23"/>
      <c r="X148" s="23"/>
      <c r="Y148" s="23"/>
      <c r="Z148" s="23"/>
      <c r="AA148" s="83"/>
      <c r="AB148" s="83"/>
      <c r="AC148" s="23"/>
      <c r="AD148" s="23"/>
      <c r="AE148" s="23"/>
      <c r="AF148" s="23"/>
      <c r="AG148" s="5"/>
      <c r="AH148" s="21" t="str">
        <f>Novembre55[[#This Row],[Nom de l’employé]]</f>
        <v>Juliette</v>
      </c>
      <c r="AI148" s="26">
        <f>COUNTIF(Novembre55[[#This Row],[1]:[30]],#REF!)</f>
        <v>0</v>
      </c>
      <c r="AJ148" s="26">
        <f>COUNTIF(Novembre55[[#This Row],[1]:[30]],AJ$6)</f>
        <v>0</v>
      </c>
      <c r="AK148" s="26">
        <f>COUNTIF(Novembre55[[#This Row],[1]:[30]],AK$6)/2</f>
        <v>0</v>
      </c>
      <c r="AL148" s="26">
        <f t="shared" si="21"/>
        <v>0</v>
      </c>
      <c r="AM148" s="26">
        <f>COUNTIF(Novembre55[[#This Row],[1]:[30]],AM$6)</f>
        <v>0</v>
      </c>
      <c r="AN148" s="26">
        <f>COUNTIF(Novembre55[[#This Row],[1]:[30]],AN$6)</f>
        <v>0</v>
      </c>
      <c r="AO148" s="26">
        <f>COUNTIF(Novembre55[[#This Row],[1]:[30]],AO$6)/2</f>
        <v>0</v>
      </c>
      <c r="AP148" s="26">
        <f t="shared" si="22"/>
        <v>0</v>
      </c>
      <c r="AQ148" s="25"/>
      <c r="AW148" s="2"/>
    </row>
    <row r="149" spans="1:49" x14ac:dyDescent="0.3">
      <c r="A149" s="21" t="s">
        <v>77</v>
      </c>
      <c r="B149" s="85"/>
      <c r="C149" s="23"/>
      <c r="D149" s="23"/>
      <c r="E149" s="23"/>
      <c r="F149" s="83"/>
      <c r="G149" s="83"/>
      <c r="H149" s="23"/>
      <c r="I149" s="23"/>
      <c r="J149" s="23"/>
      <c r="K149" s="23"/>
      <c r="L149" s="85"/>
      <c r="M149" s="83"/>
      <c r="N149" s="83"/>
      <c r="O149" s="23"/>
      <c r="P149" s="23"/>
      <c r="Q149" s="23"/>
      <c r="R149" s="23"/>
      <c r="S149" s="23"/>
      <c r="T149" s="83"/>
      <c r="U149" s="83"/>
      <c r="V149" s="23"/>
      <c r="W149" s="23"/>
      <c r="X149" s="23"/>
      <c r="Y149" s="23"/>
      <c r="Z149" s="23"/>
      <c r="AA149" s="83"/>
      <c r="AB149" s="83"/>
      <c r="AC149" s="23"/>
      <c r="AD149" s="23"/>
      <c r="AE149" s="23"/>
      <c r="AF149" s="23"/>
      <c r="AH149" s="21" t="str">
        <f>Novembre55[[#This Row],[Nom de l’employé]]</f>
        <v>Manon</v>
      </c>
      <c r="AI149" s="24">
        <f>COUNTIF(Novembre55[[#This Row],[1]:[30]],#REF!)</f>
        <v>0</v>
      </c>
      <c r="AJ149" s="24">
        <f>COUNTIF(Novembre55[[#This Row],[1]:[30]],AJ$6)</f>
        <v>0</v>
      </c>
      <c r="AK149" s="24">
        <f>COUNTIF(Novembre55[[#This Row],[1]:[30]],AK$6)/2</f>
        <v>0</v>
      </c>
      <c r="AL149" s="24">
        <f t="shared" si="21"/>
        <v>0</v>
      </c>
      <c r="AM149" s="24">
        <f>COUNTIF(Novembre55[[#This Row],[1]:[30]],AM$6)</f>
        <v>0</v>
      </c>
      <c r="AN149" s="24">
        <f>COUNTIF(Novembre55[[#This Row],[1]:[30]],AN$6)</f>
        <v>0</v>
      </c>
      <c r="AO149" s="24">
        <f>COUNTIF(Novembre55[[#This Row],[1]:[30]],AO$6)/2</f>
        <v>0</v>
      </c>
      <c r="AP149" s="24">
        <f t="shared" si="22"/>
        <v>0</v>
      </c>
      <c r="AQ149" s="25"/>
      <c r="AW149" s="2"/>
    </row>
    <row r="150" spans="1:49" x14ac:dyDescent="0.3">
      <c r="A150" s="21" t="s">
        <v>13</v>
      </c>
      <c r="B150" s="85"/>
      <c r="C150" s="23"/>
      <c r="D150" s="23"/>
      <c r="E150" s="23"/>
      <c r="F150" s="83"/>
      <c r="G150" s="83"/>
      <c r="H150" s="23"/>
      <c r="I150" s="23"/>
      <c r="J150" s="23"/>
      <c r="K150" s="23"/>
      <c r="L150" s="85"/>
      <c r="M150" s="83"/>
      <c r="N150" s="83"/>
      <c r="O150" s="23"/>
      <c r="P150" s="23"/>
      <c r="Q150" s="23"/>
      <c r="R150" s="23"/>
      <c r="S150" s="23"/>
      <c r="T150" s="83"/>
      <c r="U150" s="83"/>
      <c r="V150" s="23"/>
      <c r="W150" s="23"/>
      <c r="X150" s="23"/>
      <c r="Y150" s="23"/>
      <c r="Z150" s="23"/>
      <c r="AA150" s="83"/>
      <c r="AB150" s="83"/>
      <c r="AC150" s="23"/>
      <c r="AD150" s="23"/>
      <c r="AE150" s="23"/>
      <c r="AF150" s="23"/>
      <c r="AH150" s="21" t="str">
        <f>Novembre55[[#This Row],[Nom de l’employé]]</f>
        <v>Mélanie</v>
      </c>
      <c r="AI150" s="26">
        <f>COUNTIF(Novembre55[[#This Row],[1]:[30]],#REF!)</f>
        <v>0</v>
      </c>
      <c r="AJ150" s="26">
        <f>COUNTIF(Novembre55[[#This Row],[1]:[30]],AJ$6)</f>
        <v>0</v>
      </c>
      <c r="AK150" s="26">
        <f>COUNTIF(Novembre55[[#This Row],[1]:[30]],AK$6)/2</f>
        <v>0</v>
      </c>
      <c r="AL150" s="26">
        <f t="shared" si="21"/>
        <v>0</v>
      </c>
      <c r="AM150" s="26">
        <f>COUNTIF(Novembre55[[#This Row],[1]:[30]],AM$6)</f>
        <v>0</v>
      </c>
      <c r="AN150" s="26">
        <f>COUNTIF(Novembre55[[#This Row],[1]:[30]],AN$6)</f>
        <v>0</v>
      </c>
      <c r="AO150" s="26">
        <f>COUNTIF(Novembre55[[#This Row],[1]:[30]],AO$6)/2</f>
        <v>0</v>
      </c>
      <c r="AP150" s="26">
        <f t="shared" si="22"/>
        <v>0</v>
      </c>
      <c r="AQ150" s="25"/>
      <c r="AW150" s="2"/>
    </row>
    <row r="151" spans="1:49" x14ac:dyDescent="0.3">
      <c r="A151" s="21" t="s">
        <v>14</v>
      </c>
      <c r="B151" s="85"/>
      <c r="C151" s="23"/>
      <c r="D151" s="23"/>
      <c r="E151" s="23"/>
      <c r="F151" s="83"/>
      <c r="G151" s="83"/>
      <c r="H151" s="23"/>
      <c r="I151" s="23"/>
      <c r="J151" s="23" t="s">
        <v>104</v>
      </c>
      <c r="K151" s="23"/>
      <c r="L151" s="85"/>
      <c r="M151" s="83"/>
      <c r="N151" s="83"/>
      <c r="O151" s="23"/>
      <c r="P151" s="23"/>
      <c r="Q151" s="23"/>
      <c r="R151" s="23"/>
      <c r="S151" s="23"/>
      <c r="T151" s="83"/>
      <c r="U151" s="83"/>
      <c r="V151" s="23"/>
      <c r="W151" s="23"/>
      <c r="X151" s="23" t="s">
        <v>104</v>
      </c>
      <c r="Y151" s="23"/>
      <c r="Z151" s="23"/>
      <c r="AA151" s="83"/>
      <c r="AB151" s="83"/>
      <c r="AC151" s="23"/>
      <c r="AD151" s="23"/>
      <c r="AE151" s="23"/>
      <c r="AF151" s="23"/>
      <c r="AH151" s="21" t="str">
        <f>Novembre55[[#This Row],[Nom de l’employé]]</f>
        <v>Rose</v>
      </c>
      <c r="AI151" s="26">
        <f>COUNTIF(Novembre55[[#This Row],[1]:[30]],#REF!)</f>
        <v>0</v>
      </c>
      <c r="AJ151" s="26">
        <f>COUNTIF(Novembre55[[#This Row],[1]:[30]],AJ$6)</f>
        <v>0</v>
      </c>
      <c r="AK151" s="26">
        <f>COUNTIF(Novembre55[[#This Row],[1]:[30]],AK$6)/2</f>
        <v>0</v>
      </c>
      <c r="AL151" s="26">
        <f t="shared" ref="AL151:AL152" si="23">SUM(AJ151:AK151)</f>
        <v>0</v>
      </c>
      <c r="AM151" s="26">
        <f>COUNTIF(Novembre55[[#This Row],[1]:[30]],AM$6)</f>
        <v>0</v>
      </c>
      <c r="AN151" s="26">
        <f>COUNTIF(Novembre55[[#This Row],[1]:[30]],AN$6)</f>
        <v>0</v>
      </c>
      <c r="AO151" s="26">
        <f>COUNTIF(Novembre55[[#This Row],[1]:[30]],AO$6)/2</f>
        <v>0</v>
      </c>
      <c r="AP151" s="26">
        <f t="shared" ref="AP151:AP152" si="24">SUM(AN151:AO151)</f>
        <v>0</v>
      </c>
      <c r="AQ151" s="25"/>
      <c r="AW151" s="2"/>
    </row>
    <row r="152" spans="1:49" x14ac:dyDescent="0.3">
      <c r="A152" s="21"/>
      <c r="B152" s="85"/>
      <c r="C152" s="23"/>
      <c r="D152" s="23"/>
      <c r="E152" s="23"/>
      <c r="F152" s="83"/>
      <c r="G152" s="83"/>
      <c r="H152" s="23"/>
      <c r="I152" s="23"/>
      <c r="J152" s="23"/>
      <c r="K152" s="23"/>
      <c r="L152" s="85"/>
      <c r="M152" s="83"/>
      <c r="N152" s="83"/>
      <c r="O152" s="23"/>
      <c r="P152" s="23"/>
      <c r="Q152" s="23"/>
      <c r="R152" s="23"/>
      <c r="S152" s="23"/>
      <c r="T152" s="83"/>
      <c r="U152" s="83"/>
      <c r="V152" s="23"/>
      <c r="W152" s="23"/>
      <c r="X152" s="23"/>
      <c r="Y152" s="23"/>
      <c r="Z152" s="23"/>
      <c r="AA152" s="83"/>
      <c r="AB152" s="83"/>
      <c r="AC152" s="23"/>
      <c r="AD152" s="23"/>
      <c r="AE152" s="23"/>
      <c r="AF152" s="23"/>
      <c r="AH152" s="21"/>
      <c r="AI152" s="26">
        <f>COUNTIF(Novembre55[[#This Row],[1]:[30]],#REF!)</f>
        <v>0</v>
      </c>
      <c r="AJ152" s="26">
        <f>COUNTIF(Novembre55[[#This Row],[1]:[30]],AJ$6)</f>
        <v>0</v>
      </c>
      <c r="AK152" s="26">
        <f>COUNTIF(Novembre55[[#This Row],[1]:[30]],AK$6)/2</f>
        <v>0</v>
      </c>
      <c r="AL152" s="26">
        <f t="shared" si="23"/>
        <v>0</v>
      </c>
      <c r="AM152" s="26">
        <f>COUNTIF(Novembre55[[#This Row],[1]:[30]],AM$6)</f>
        <v>0</v>
      </c>
      <c r="AN152" s="26">
        <f>COUNTIF(Novembre55[[#This Row],[1]:[30]],AN$6)</f>
        <v>0</v>
      </c>
      <c r="AO152" s="26">
        <f>COUNTIF(Novembre55[[#This Row],[1]:[30]],AO$6)/2</f>
        <v>0</v>
      </c>
      <c r="AP152" s="26">
        <f t="shared" si="24"/>
        <v>0</v>
      </c>
      <c r="AQ152" s="25"/>
      <c r="AW152" s="2"/>
    </row>
    <row r="153" spans="1:49" x14ac:dyDescent="0.3">
      <c r="AH153" s="5"/>
      <c r="AI153" s="5"/>
      <c r="AJ153" s="5"/>
      <c r="AK153" s="5"/>
      <c r="AL153" s="5"/>
      <c r="AM153" s="5"/>
      <c r="AN153" s="5"/>
      <c r="AO153" s="5"/>
      <c r="AP153" s="5"/>
      <c r="AQ153" s="5"/>
      <c r="AR153" s="5"/>
      <c r="AS153" s="5"/>
      <c r="AT153" s="5"/>
      <c r="AU153" s="5"/>
      <c r="AV153" s="5"/>
      <c r="AW153" s="11"/>
    </row>
    <row r="154" spans="1:49" ht="17.25" thickBot="1" x14ac:dyDescent="0.35">
      <c r="A154" s="3" t="s">
        <v>29</v>
      </c>
      <c r="B154" s="74" t="s">
        <v>30</v>
      </c>
      <c r="C154" s="4" t="s">
        <v>31</v>
      </c>
      <c r="D154" s="6"/>
      <c r="E154" s="76" t="s">
        <v>34</v>
      </c>
      <c r="F154" s="7" t="s">
        <v>116</v>
      </c>
      <c r="G154" s="6"/>
      <c r="H154" s="6"/>
      <c r="I154" s="77" t="s">
        <v>37</v>
      </c>
      <c r="J154" s="7" t="s">
        <v>38</v>
      </c>
      <c r="K154" s="7"/>
      <c r="L154" s="78" t="s">
        <v>103</v>
      </c>
      <c r="M154" s="9" t="s">
        <v>97</v>
      </c>
      <c r="N154" s="9"/>
      <c r="O154" s="5"/>
      <c r="P154" s="79" t="s">
        <v>107</v>
      </c>
      <c r="Q154" s="6" t="s">
        <v>117</v>
      </c>
      <c r="R154" s="6"/>
      <c r="S154" s="6"/>
      <c r="T154" s="80" t="s">
        <v>105</v>
      </c>
      <c r="U154" s="10" t="s">
        <v>98</v>
      </c>
      <c r="V154" s="10"/>
      <c r="W154" s="81" t="s">
        <v>106</v>
      </c>
      <c r="X154" s="10" t="s">
        <v>118</v>
      </c>
      <c r="Y154" s="10"/>
      <c r="Z154" s="82" t="s">
        <v>104</v>
      </c>
      <c r="AA154" s="10" t="s">
        <v>25</v>
      </c>
      <c r="AB154" s="5"/>
      <c r="AC154" s="5"/>
      <c r="AD154" s="5"/>
      <c r="AE154" s="5"/>
      <c r="AF154" s="5"/>
      <c r="AH154" s="5"/>
      <c r="AI154" s="5"/>
      <c r="AJ154" s="5"/>
      <c r="AK154" s="5"/>
      <c r="AL154" s="5"/>
      <c r="AM154" s="5"/>
      <c r="AN154" s="5"/>
      <c r="AO154" s="5"/>
      <c r="AP154" s="5"/>
      <c r="AQ154" s="5"/>
      <c r="AR154" s="5"/>
      <c r="AS154" s="5"/>
      <c r="AT154" s="5"/>
      <c r="AU154" s="5"/>
      <c r="AV154" s="5"/>
      <c r="AW154" s="11"/>
    </row>
    <row r="155" spans="1:49" x14ac:dyDescent="0.3">
      <c r="A155" s="89"/>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H155" s="12"/>
      <c r="AI155" s="13"/>
      <c r="AJ155" s="13"/>
      <c r="AK155" s="13"/>
      <c r="AL155" s="13"/>
      <c r="AM155" s="13"/>
      <c r="AN155" s="13"/>
      <c r="AO155" s="13"/>
      <c r="AP155" s="13"/>
      <c r="AQ155" s="13"/>
      <c r="AR155" s="13"/>
      <c r="AS155" s="13"/>
      <c r="AT155" s="13"/>
      <c r="AU155" s="13"/>
      <c r="AV155" s="13"/>
    </row>
    <row r="156" spans="1:49" ht="30" thickBot="1" x14ac:dyDescent="0.35">
      <c r="A156" s="14" t="s">
        <v>11</v>
      </c>
      <c r="B156" s="113" t="s">
        <v>39</v>
      </c>
      <c r="C156" s="113"/>
      <c r="D156" s="113"/>
      <c r="E156" s="113"/>
      <c r="F156" s="113"/>
      <c r="G156" s="113"/>
      <c r="H156" s="113"/>
      <c r="I156" s="113"/>
      <c r="J156" s="113"/>
      <c r="K156" s="113"/>
      <c r="L156" s="113"/>
      <c r="M156" s="113"/>
      <c r="N156" s="113"/>
      <c r="O156" s="113"/>
      <c r="P156" s="113"/>
      <c r="Q156" s="113"/>
      <c r="R156" s="113"/>
      <c r="S156" s="113"/>
      <c r="T156" s="113"/>
      <c r="U156" s="113"/>
      <c r="V156" s="113"/>
      <c r="W156" s="113"/>
      <c r="X156" s="113"/>
      <c r="Y156" s="113"/>
      <c r="Z156" s="113"/>
      <c r="AA156" s="113"/>
      <c r="AB156" s="113"/>
      <c r="AC156" s="113"/>
      <c r="AD156" s="113"/>
      <c r="AE156" s="113"/>
      <c r="AF156" s="113"/>
      <c r="AH156" s="113" t="s">
        <v>40</v>
      </c>
      <c r="AI156" s="113"/>
      <c r="AJ156" s="113"/>
      <c r="AK156" s="113"/>
      <c r="AL156" s="113"/>
      <c r="AM156" s="113"/>
      <c r="AN156" s="113"/>
      <c r="AO156" s="113"/>
      <c r="AP156" s="113"/>
      <c r="AQ156" s="113"/>
      <c r="AR156" s="113"/>
      <c r="AS156" s="113"/>
      <c r="AT156" s="113"/>
      <c r="AU156" s="113"/>
      <c r="AV156" s="113"/>
      <c r="AW156" s="113"/>
    </row>
    <row r="157" spans="1:49" ht="18" thickTop="1" thickBot="1" x14ac:dyDescent="0.35">
      <c r="A157" s="15">
        <v>12</v>
      </c>
      <c r="B157" s="16">
        <f ca="1">DATE(RIGHT(CELL("nomfichier",A153),4),A157,1)</f>
        <v>44896</v>
      </c>
      <c r="C157" s="16">
        <f ca="1">B157+1</f>
        <v>44897</v>
      </c>
      <c r="D157" s="16">
        <f t="shared" ref="D157:AF157" ca="1" si="25">C157+1</f>
        <v>44898</v>
      </c>
      <c r="E157" s="16">
        <f t="shared" ca="1" si="25"/>
        <v>44899</v>
      </c>
      <c r="F157" s="16">
        <f t="shared" ca="1" si="25"/>
        <v>44900</v>
      </c>
      <c r="G157" s="16">
        <f t="shared" ca="1" si="25"/>
        <v>44901</v>
      </c>
      <c r="H157" s="16">
        <f t="shared" ca="1" si="25"/>
        <v>44902</v>
      </c>
      <c r="I157" s="16">
        <f t="shared" ca="1" si="25"/>
        <v>44903</v>
      </c>
      <c r="J157" s="16">
        <f t="shared" ca="1" si="25"/>
        <v>44904</v>
      </c>
      <c r="K157" s="16">
        <f t="shared" ca="1" si="25"/>
        <v>44905</v>
      </c>
      <c r="L157" s="16">
        <f t="shared" ca="1" si="25"/>
        <v>44906</v>
      </c>
      <c r="M157" s="16">
        <f t="shared" ca="1" si="25"/>
        <v>44907</v>
      </c>
      <c r="N157" s="16">
        <f t="shared" ca="1" si="25"/>
        <v>44908</v>
      </c>
      <c r="O157" s="16">
        <f t="shared" ca="1" si="25"/>
        <v>44909</v>
      </c>
      <c r="P157" s="16">
        <f t="shared" ca="1" si="25"/>
        <v>44910</v>
      </c>
      <c r="Q157" s="16">
        <f t="shared" ca="1" si="25"/>
        <v>44911</v>
      </c>
      <c r="R157" s="16">
        <f t="shared" ca="1" si="25"/>
        <v>44912</v>
      </c>
      <c r="S157" s="16">
        <f t="shared" ca="1" si="25"/>
        <v>44913</v>
      </c>
      <c r="T157" s="16">
        <f t="shared" ca="1" si="25"/>
        <v>44914</v>
      </c>
      <c r="U157" s="16">
        <f t="shared" ca="1" si="25"/>
        <v>44915</v>
      </c>
      <c r="V157" s="16">
        <f t="shared" ca="1" si="25"/>
        <v>44916</v>
      </c>
      <c r="W157" s="16">
        <f t="shared" ca="1" si="25"/>
        <v>44917</v>
      </c>
      <c r="X157" s="16">
        <f t="shared" ca="1" si="25"/>
        <v>44918</v>
      </c>
      <c r="Y157" s="16">
        <f t="shared" ca="1" si="25"/>
        <v>44919</v>
      </c>
      <c r="Z157" s="16">
        <f t="shared" ca="1" si="25"/>
        <v>44920</v>
      </c>
      <c r="AA157" s="16">
        <f t="shared" ca="1" si="25"/>
        <v>44921</v>
      </c>
      <c r="AB157" s="16">
        <f t="shared" ca="1" si="25"/>
        <v>44922</v>
      </c>
      <c r="AC157" s="16">
        <f t="shared" ca="1" si="25"/>
        <v>44923</v>
      </c>
      <c r="AD157" s="16">
        <f t="shared" ca="1" si="25"/>
        <v>44924</v>
      </c>
      <c r="AE157" s="16">
        <f t="shared" ca="1" si="25"/>
        <v>44925</v>
      </c>
      <c r="AF157" s="16">
        <f t="shared" ca="1" si="25"/>
        <v>44926</v>
      </c>
      <c r="AH157" s="15">
        <v>12</v>
      </c>
      <c r="AI157" s="5"/>
      <c r="AJ157" s="5"/>
      <c r="AK157" s="5"/>
      <c r="AL157" s="5"/>
      <c r="AM157" s="5"/>
      <c r="AN157" s="5"/>
      <c r="AO157" s="5"/>
      <c r="AP157" s="5"/>
      <c r="AQ157" s="5"/>
      <c r="AR157" s="5"/>
      <c r="AS157" s="5"/>
      <c r="AT157" s="5"/>
      <c r="AU157" s="5"/>
      <c r="AV157" s="5"/>
      <c r="AW157" s="11"/>
    </row>
    <row r="158" spans="1:49" x14ac:dyDescent="0.3">
      <c r="A158" s="31" t="s">
        <v>41</v>
      </c>
      <c r="B158" s="30" t="s">
        <v>42</v>
      </c>
      <c r="C158" s="30" t="s">
        <v>43</v>
      </c>
      <c r="D158" s="30" t="s">
        <v>44</v>
      </c>
      <c r="E158" s="30" t="s">
        <v>45</v>
      </c>
      <c r="F158" s="30" t="s">
        <v>46</v>
      </c>
      <c r="G158" s="30" t="s">
        <v>47</v>
      </c>
      <c r="H158" s="30" t="s">
        <v>48</v>
      </c>
      <c r="I158" s="30" t="s">
        <v>49</v>
      </c>
      <c r="J158" s="30" t="s">
        <v>50</v>
      </c>
      <c r="K158" s="30" t="s">
        <v>51</v>
      </c>
      <c r="L158" s="30" t="s">
        <v>52</v>
      </c>
      <c r="M158" s="30" t="s">
        <v>53</v>
      </c>
      <c r="N158" s="30" t="s">
        <v>54</v>
      </c>
      <c r="O158" s="30" t="s">
        <v>55</v>
      </c>
      <c r="P158" s="30" t="s">
        <v>56</v>
      </c>
      <c r="Q158" s="30" t="s">
        <v>57</v>
      </c>
      <c r="R158" s="30" t="s">
        <v>58</v>
      </c>
      <c r="S158" s="30" t="s">
        <v>59</v>
      </c>
      <c r="T158" s="30" t="s">
        <v>60</v>
      </c>
      <c r="U158" s="30" t="s">
        <v>61</v>
      </c>
      <c r="V158" s="30" t="s">
        <v>62</v>
      </c>
      <c r="W158" s="30" t="s">
        <v>63</v>
      </c>
      <c r="X158" s="30" t="s">
        <v>64</v>
      </c>
      <c r="Y158" s="30" t="s">
        <v>65</v>
      </c>
      <c r="Z158" s="30" t="s">
        <v>66</v>
      </c>
      <c r="AA158" s="30" t="s">
        <v>67</v>
      </c>
      <c r="AB158" s="30" t="s">
        <v>68</v>
      </c>
      <c r="AC158" s="30" t="s">
        <v>69</v>
      </c>
      <c r="AD158" s="32" t="s">
        <v>70</v>
      </c>
      <c r="AE158" s="32" t="s">
        <v>71</v>
      </c>
      <c r="AF158" s="32" t="s">
        <v>72</v>
      </c>
      <c r="AH158" s="31" t="s">
        <v>41</v>
      </c>
      <c r="AI158" s="98" t="s">
        <v>31</v>
      </c>
      <c r="AJ158" s="100" t="s">
        <v>34</v>
      </c>
      <c r="AK158" s="101" t="s">
        <v>37</v>
      </c>
      <c r="AL158" s="102" t="s">
        <v>103</v>
      </c>
      <c r="AM158" s="103" t="s">
        <v>107</v>
      </c>
      <c r="AN158" s="104" t="s">
        <v>105</v>
      </c>
      <c r="AO158" s="105" t="s">
        <v>106</v>
      </c>
      <c r="AP158" s="106" t="s">
        <v>104</v>
      </c>
      <c r="AQ158" s="20" t="s">
        <v>73</v>
      </c>
      <c r="AW158" s="2"/>
    </row>
    <row r="159" spans="1:49" x14ac:dyDescent="0.3">
      <c r="A159" s="21" t="s">
        <v>26</v>
      </c>
      <c r="B159" s="87"/>
      <c r="C159" s="23"/>
      <c r="D159" s="83"/>
      <c r="E159" s="83"/>
      <c r="F159" s="23"/>
      <c r="G159" s="23"/>
      <c r="H159" s="23"/>
      <c r="I159" s="23"/>
      <c r="J159" s="23"/>
      <c r="K159" s="83"/>
      <c r="L159" s="83"/>
      <c r="M159" s="23"/>
      <c r="N159" s="23"/>
      <c r="O159" s="23"/>
      <c r="P159" s="23"/>
      <c r="Q159" s="23"/>
      <c r="R159" s="83"/>
      <c r="S159" s="83"/>
      <c r="T159" s="23"/>
      <c r="U159" s="23"/>
      <c r="V159" s="23"/>
      <c r="W159" s="23"/>
      <c r="X159" s="23"/>
      <c r="Y159" s="83"/>
      <c r="Z159" s="83"/>
      <c r="AA159" s="85"/>
      <c r="AB159" s="23"/>
      <c r="AC159" s="23"/>
      <c r="AD159" s="23"/>
      <c r="AE159" s="23"/>
      <c r="AF159" s="83"/>
      <c r="AH159" s="21" t="str">
        <f>Décembre56[[#This Row],[Nom de l’employé]]</f>
        <v>Amandine</v>
      </c>
      <c r="AI159" s="26">
        <f>COUNTIF(Décembre56[[#This Row],[1]:[30]],_1_57[[#Headers],[CP]])</f>
        <v>0</v>
      </c>
      <c r="AJ159" s="24">
        <f>COUNTIF(Décembre56[[#This Row],[1]:[30]],AJ$6)</f>
        <v>0</v>
      </c>
      <c r="AK159" s="24">
        <f>COUNTIF(Décembre56[[#This Row],[1]:[30]],AK$6)/2</f>
        <v>0</v>
      </c>
      <c r="AL159" s="24">
        <f>SUM(AJ159:AK159)</f>
        <v>0</v>
      </c>
      <c r="AM159" s="24">
        <f>COUNTIF(Décembre56[[#This Row],[1]:[30]],AM$6)</f>
        <v>0</v>
      </c>
      <c r="AN159" s="24">
        <f>COUNTIF(Décembre56[[#This Row],[1]:[30]],AN$6)</f>
        <v>0</v>
      </c>
      <c r="AO159" s="24">
        <f>COUNTIF(Décembre56[[#This Row],[1]:[30]],AO$6)/2</f>
        <v>0</v>
      </c>
      <c r="AP159" s="24">
        <f>SUM(AN159:AO159)</f>
        <v>0</v>
      </c>
      <c r="AQ159" s="25"/>
      <c r="AW159" s="2"/>
    </row>
    <row r="160" spans="1:49" x14ac:dyDescent="0.3">
      <c r="A160" s="21" t="s">
        <v>12</v>
      </c>
      <c r="B160" s="87"/>
      <c r="C160" s="23" t="s">
        <v>104</v>
      </c>
      <c r="D160" s="83"/>
      <c r="E160" s="83"/>
      <c r="F160" s="23"/>
      <c r="G160" s="23"/>
      <c r="H160" s="23"/>
      <c r="I160" s="23"/>
      <c r="J160" s="23" t="s">
        <v>104</v>
      </c>
      <c r="K160" s="83"/>
      <c r="L160" s="83"/>
      <c r="M160" s="23"/>
      <c r="N160" s="23"/>
      <c r="O160" s="23"/>
      <c r="P160" s="23"/>
      <c r="Q160" s="23" t="s">
        <v>104</v>
      </c>
      <c r="R160" s="83"/>
      <c r="S160" s="83"/>
      <c r="T160" s="23"/>
      <c r="U160" s="23"/>
      <c r="V160" s="23"/>
      <c r="W160" s="23"/>
      <c r="X160" s="23" t="s">
        <v>104</v>
      </c>
      <c r="Y160" s="83"/>
      <c r="Z160" s="83"/>
      <c r="AA160" s="85"/>
      <c r="AB160" s="23"/>
      <c r="AC160" s="23"/>
      <c r="AD160" s="23"/>
      <c r="AE160" s="23" t="s">
        <v>104</v>
      </c>
      <c r="AF160" s="83"/>
      <c r="AH160" s="21" t="str">
        <f>Décembre56[[#This Row],[Nom de l’employé]]</f>
        <v>Angélique</v>
      </c>
      <c r="AI160" s="26">
        <f>COUNTIF(Décembre56[[#This Row],[1]:[30]],#REF!)</f>
        <v>0</v>
      </c>
      <c r="AJ160" s="24">
        <f>COUNTIF(Décembre56[[#This Row],[1]:[30]],AJ$6)</f>
        <v>0</v>
      </c>
      <c r="AK160" s="24">
        <f>COUNTIF(Décembre56[[#This Row],[1]:[30]],AK$6)/2</f>
        <v>0</v>
      </c>
      <c r="AL160" s="26">
        <f t="shared" ref="AL160:AL166" si="26">SUM(AJ160:AK160)</f>
        <v>0</v>
      </c>
      <c r="AM160" s="24">
        <f>COUNTIF(Décembre56[[#This Row],[1]:[30]],AM$6)</f>
        <v>0</v>
      </c>
      <c r="AN160" s="24">
        <f>COUNTIF(Décembre56[[#This Row],[1]:[30]],AN$6)</f>
        <v>0</v>
      </c>
      <c r="AO160" s="24">
        <f>COUNTIF(Décembre56[[#This Row],[1]:[30]],AO$6)/2</f>
        <v>0</v>
      </c>
      <c r="AP160" s="26">
        <f t="shared" ref="AP160:AP166" si="27">SUM(AN160:AO160)</f>
        <v>0</v>
      </c>
      <c r="AQ160" s="25"/>
      <c r="AW160" s="2"/>
    </row>
    <row r="161" spans="1:49" x14ac:dyDescent="0.3">
      <c r="A161" s="21" t="s">
        <v>119</v>
      </c>
      <c r="B161" s="87"/>
      <c r="C161" s="23"/>
      <c r="D161" s="83"/>
      <c r="E161" s="83"/>
      <c r="F161" s="23"/>
      <c r="G161" s="23"/>
      <c r="H161" s="23"/>
      <c r="I161" s="23"/>
      <c r="J161" s="23"/>
      <c r="K161" s="83"/>
      <c r="L161" s="83"/>
      <c r="M161" s="23"/>
      <c r="N161" s="23"/>
      <c r="O161" s="23"/>
      <c r="P161" s="23"/>
      <c r="Q161" s="23"/>
      <c r="R161" s="83"/>
      <c r="S161" s="83"/>
      <c r="T161" s="23"/>
      <c r="U161" s="23"/>
      <c r="V161" s="23"/>
      <c r="W161" s="23"/>
      <c r="X161" s="23"/>
      <c r="Y161" s="83"/>
      <c r="Z161" s="83"/>
      <c r="AA161" s="85"/>
      <c r="AB161" s="23"/>
      <c r="AC161" s="23"/>
      <c r="AD161" s="23"/>
      <c r="AE161" s="23"/>
      <c r="AF161" s="83"/>
      <c r="AH161" s="21" t="str">
        <f>Décembre56[[#This Row],[Nom de l’employé]]</f>
        <v>Ella</v>
      </c>
      <c r="AI161" s="26">
        <f>COUNTIF(Décembre56[[#This Row],[1]:[30]],#REF!)</f>
        <v>0</v>
      </c>
      <c r="AJ161" s="24">
        <f>COUNTIF(Décembre56[[#This Row],[1]:[30]],AJ$6)</f>
        <v>0</v>
      </c>
      <c r="AK161" s="24">
        <f>COUNTIF(Décembre56[[#This Row],[1]:[30]],AK$6)/2</f>
        <v>0</v>
      </c>
      <c r="AL161" s="24">
        <f t="shared" si="26"/>
        <v>0</v>
      </c>
      <c r="AM161" s="24">
        <f>COUNTIF(Décembre56[[#This Row],[1]:[30]],AM$6)</f>
        <v>0</v>
      </c>
      <c r="AN161" s="24">
        <f>COUNTIF(Décembre56[[#This Row],[1]:[30]],AN$6)</f>
        <v>0</v>
      </c>
      <c r="AO161" s="24">
        <f>COUNTIF(Décembre56[[#This Row],[1]:[30]],AO$6)/2</f>
        <v>0</v>
      </c>
      <c r="AP161" s="24">
        <f t="shared" si="27"/>
        <v>0</v>
      </c>
      <c r="AQ161" s="25"/>
      <c r="AW161" s="2"/>
    </row>
    <row r="162" spans="1:49" x14ac:dyDescent="0.3">
      <c r="A162" s="21" t="s">
        <v>15</v>
      </c>
      <c r="B162" s="87"/>
      <c r="C162" s="23"/>
      <c r="D162" s="83"/>
      <c r="E162" s="83"/>
      <c r="F162" s="23"/>
      <c r="G162" s="23"/>
      <c r="H162" s="23"/>
      <c r="I162" s="23"/>
      <c r="J162" s="23"/>
      <c r="K162" s="83"/>
      <c r="L162" s="83"/>
      <c r="M162" s="23"/>
      <c r="N162" s="23"/>
      <c r="O162" s="23"/>
      <c r="P162" s="23"/>
      <c r="Q162" s="23"/>
      <c r="R162" s="83"/>
      <c r="S162" s="83"/>
      <c r="T162" s="23"/>
      <c r="U162" s="23"/>
      <c r="V162" s="23"/>
      <c r="W162" s="23"/>
      <c r="X162" s="23"/>
      <c r="Y162" s="83"/>
      <c r="Z162" s="83"/>
      <c r="AA162" s="85"/>
      <c r="AB162" s="23"/>
      <c r="AC162" s="23"/>
      <c r="AD162" s="23"/>
      <c r="AE162" s="23"/>
      <c r="AF162" s="83"/>
      <c r="AH162" s="21" t="str">
        <f>Décembre56[[#This Row],[Nom de l’employé]]</f>
        <v>Juliette</v>
      </c>
      <c r="AI162" s="26">
        <f>COUNTIF(Décembre56[[#This Row],[1]:[30]],#REF!)</f>
        <v>0</v>
      </c>
      <c r="AJ162" s="24">
        <f>COUNTIF(Décembre56[[#This Row],[1]:[30]],AJ$6)</f>
        <v>0</v>
      </c>
      <c r="AK162" s="24">
        <f>COUNTIF(Décembre56[[#This Row],[1]:[30]],AK$6)/2</f>
        <v>0</v>
      </c>
      <c r="AL162" s="26">
        <f t="shared" si="26"/>
        <v>0</v>
      </c>
      <c r="AM162" s="24">
        <f>COUNTIF(Décembre56[[#This Row],[1]:[30]],AM$6)</f>
        <v>0</v>
      </c>
      <c r="AN162" s="24">
        <f>COUNTIF(Décembre56[[#This Row],[1]:[30]],AN$6)</f>
        <v>0</v>
      </c>
      <c r="AO162" s="24">
        <f>COUNTIF(Décembre56[[#This Row],[1]:[30]],AO$6)/2</f>
        <v>0</v>
      </c>
      <c r="AP162" s="26">
        <f t="shared" si="27"/>
        <v>0</v>
      </c>
      <c r="AQ162" s="25"/>
      <c r="AW162" s="2"/>
    </row>
    <row r="163" spans="1:49" x14ac:dyDescent="0.3">
      <c r="A163" s="21" t="s">
        <v>77</v>
      </c>
      <c r="B163" s="87"/>
      <c r="C163" s="23"/>
      <c r="D163" s="83"/>
      <c r="E163" s="83"/>
      <c r="F163" s="23"/>
      <c r="G163" s="23"/>
      <c r="H163" s="23"/>
      <c r="I163" s="23"/>
      <c r="J163" s="23"/>
      <c r="K163" s="83"/>
      <c r="L163" s="83"/>
      <c r="M163" s="23"/>
      <c r="N163" s="23"/>
      <c r="O163" s="23"/>
      <c r="P163" s="23"/>
      <c r="Q163" s="23"/>
      <c r="R163" s="83"/>
      <c r="S163" s="83"/>
      <c r="T163" s="23"/>
      <c r="U163" s="23"/>
      <c r="V163" s="23"/>
      <c r="W163" s="23"/>
      <c r="X163" s="23"/>
      <c r="Y163" s="83"/>
      <c r="Z163" s="83"/>
      <c r="AA163" s="85"/>
      <c r="AB163" s="23"/>
      <c r="AC163" s="23"/>
      <c r="AD163" s="23"/>
      <c r="AE163" s="23"/>
      <c r="AF163" s="83"/>
      <c r="AH163" s="21" t="str">
        <f>Décembre56[[#This Row],[Nom de l’employé]]</f>
        <v>Manon</v>
      </c>
      <c r="AI163" s="26">
        <f>COUNTIF(Décembre56[[#This Row],[1]:[30]],#REF!)</f>
        <v>0</v>
      </c>
      <c r="AJ163" s="24">
        <f>COUNTIF(Décembre56[[#This Row],[1]:[30]],AJ$6)</f>
        <v>0</v>
      </c>
      <c r="AK163" s="24">
        <f>COUNTIF(Décembre56[[#This Row],[1]:[30]],AK$6)/2</f>
        <v>0</v>
      </c>
      <c r="AL163" s="24">
        <f t="shared" si="26"/>
        <v>0</v>
      </c>
      <c r="AM163" s="24">
        <f>COUNTIF(Décembre56[[#This Row],[1]:[30]],AM$6)</f>
        <v>0</v>
      </c>
      <c r="AN163" s="24">
        <f>COUNTIF(Décembre56[[#This Row],[1]:[30]],AN$6)</f>
        <v>0</v>
      </c>
      <c r="AO163" s="24">
        <f>COUNTIF(Décembre56[[#This Row],[1]:[30]],AO$6)/2</f>
        <v>0</v>
      </c>
      <c r="AP163" s="24">
        <f t="shared" si="27"/>
        <v>0</v>
      </c>
      <c r="AQ163" s="25"/>
      <c r="AW163" s="2"/>
    </row>
    <row r="164" spans="1:49" x14ac:dyDescent="0.3">
      <c r="A164" s="21" t="s">
        <v>13</v>
      </c>
      <c r="B164" s="87"/>
      <c r="C164" s="23"/>
      <c r="D164" s="83"/>
      <c r="E164" s="83"/>
      <c r="F164" s="23"/>
      <c r="G164" s="23"/>
      <c r="H164" s="23"/>
      <c r="I164" s="23"/>
      <c r="J164" s="23"/>
      <c r="K164" s="83"/>
      <c r="L164" s="83"/>
      <c r="M164" s="23"/>
      <c r="N164" s="23"/>
      <c r="O164" s="23"/>
      <c r="P164" s="23"/>
      <c r="Q164" s="23"/>
      <c r="R164" s="83"/>
      <c r="S164" s="83"/>
      <c r="T164" s="23"/>
      <c r="U164" s="23"/>
      <c r="V164" s="23"/>
      <c r="W164" s="23"/>
      <c r="X164" s="23"/>
      <c r="Y164" s="83"/>
      <c r="Z164" s="83"/>
      <c r="AA164" s="85"/>
      <c r="AB164" s="23"/>
      <c r="AC164" s="23"/>
      <c r="AD164" s="23"/>
      <c r="AE164" s="23"/>
      <c r="AF164" s="83"/>
      <c r="AH164" s="21" t="str">
        <f>Décembre56[[#This Row],[Nom de l’employé]]</f>
        <v>Mélanie</v>
      </c>
      <c r="AI164" s="26">
        <f>COUNTIF(Décembre56[[#This Row],[1]:[30]],#REF!)</f>
        <v>0</v>
      </c>
      <c r="AJ164" s="24">
        <f>COUNTIF(Décembre56[[#This Row],[1]:[30]],AJ$6)</f>
        <v>0</v>
      </c>
      <c r="AK164" s="24">
        <f>COUNTIF(Décembre56[[#This Row],[1]:[30]],AK$6)/2</f>
        <v>0</v>
      </c>
      <c r="AL164" s="26">
        <f t="shared" si="26"/>
        <v>0</v>
      </c>
      <c r="AM164" s="24">
        <f>COUNTIF(Décembre56[[#This Row],[1]:[30]],AM$6)</f>
        <v>0</v>
      </c>
      <c r="AN164" s="24">
        <f>COUNTIF(Décembre56[[#This Row],[1]:[30]],AN$6)</f>
        <v>0</v>
      </c>
      <c r="AO164" s="24">
        <f>COUNTIF(Décembre56[[#This Row],[1]:[30]],AO$6)/2</f>
        <v>0</v>
      </c>
      <c r="AP164" s="26">
        <f t="shared" si="27"/>
        <v>0</v>
      </c>
      <c r="AQ164" s="25"/>
      <c r="AW164" s="2"/>
    </row>
    <row r="165" spans="1:49" x14ac:dyDescent="0.3">
      <c r="A165" s="21" t="s">
        <v>14</v>
      </c>
      <c r="B165" s="87"/>
      <c r="C165" s="23"/>
      <c r="D165" s="83"/>
      <c r="E165" s="83"/>
      <c r="F165" s="23"/>
      <c r="G165" s="23"/>
      <c r="H165" s="23" t="s">
        <v>104</v>
      </c>
      <c r="I165" s="23"/>
      <c r="J165" s="23"/>
      <c r="K165" s="83"/>
      <c r="L165" s="83"/>
      <c r="M165" s="23"/>
      <c r="N165" s="23"/>
      <c r="O165" s="23"/>
      <c r="P165" s="23"/>
      <c r="Q165" s="23"/>
      <c r="R165" s="83"/>
      <c r="S165" s="83"/>
      <c r="T165" s="23"/>
      <c r="U165" s="23"/>
      <c r="V165" s="23" t="s">
        <v>104</v>
      </c>
      <c r="W165" s="23"/>
      <c r="X165" s="23"/>
      <c r="Y165" s="83"/>
      <c r="Z165" s="83"/>
      <c r="AA165" s="85"/>
      <c r="AB165" s="23"/>
      <c r="AC165" s="23"/>
      <c r="AD165" s="23"/>
      <c r="AE165" s="23"/>
      <c r="AF165" s="83"/>
      <c r="AH165" s="21" t="str">
        <f>Décembre56[[#This Row],[Nom de l’employé]]</f>
        <v>Rose</v>
      </c>
      <c r="AI165" s="26">
        <f>COUNTIF(Décembre56[[#This Row],[1]:[30]],#REF!)</f>
        <v>0</v>
      </c>
      <c r="AJ165" s="24">
        <f>COUNTIF(Décembre56[[#This Row],[1]:[30]],AJ$6)</f>
        <v>0</v>
      </c>
      <c r="AK165" s="24">
        <f>COUNTIF(Décembre56[[#This Row],[1]:[30]],AK$6)/2</f>
        <v>0</v>
      </c>
      <c r="AL165" s="26">
        <f t="shared" si="26"/>
        <v>0</v>
      </c>
      <c r="AM165" s="24">
        <f>COUNTIF(Décembre56[[#This Row],[1]:[30]],AM$6)</f>
        <v>0</v>
      </c>
      <c r="AN165" s="24">
        <f>COUNTIF(Décembre56[[#This Row],[1]:[30]],AN$6)</f>
        <v>0</v>
      </c>
      <c r="AO165" s="24">
        <f>COUNTIF(Décembre56[[#This Row],[1]:[30]],AO$6)/2</f>
        <v>0</v>
      </c>
      <c r="AP165" s="26">
        <f t="shared" si="27"/>
        <v>0</v>
      </c>
      <c r="AQ165" s="25"/>
      <c r="AW165" s="2"/>
    </row>
    <row r="166" spans="1:49" x14ac:dyDescent="0.3">
      <c r="A166" s="21"/>
      <c r="B166" s="88"/>
      <c r="C166" s="28"/>
      <c r="D166" s="84"/>
      <c r="E166" s="84"/>
      <c r="F166" s="28"/>
      <c r="G166" s="28"/>
      <c r="H166" s="28"/>
      <c r="I166" s="28"/>
      <c r="J166" s="28"/>
      <c r="K166" s="84"/>
      <c r="L166" s="84"/>
      <c r="M166" s="28"/>
      <c r="N166" s="28"/>
      <c r="O166" s="28"/>
      <c r="P166" s="28"/>
      <c r="Q166" s="28"/>
      <c r="R166" s="84"/>
      <c r="S166" s="84"/>
      <c r="T166" s="28"/>
      <c r="U166" s="28"/>
      <c r="V166" s="28"/>
      <c r="W166" s="28"/>
      <c r="X166" s="28"/>
      <c r="Y166" s="84"/>
      <c r="Z166" s="84"/>
      <c r="AA166" s="86"/>
      <c r="AB166" s="28"/>
      <c r="AC166" s="28"/>
      <c r="AD166" s="28"/>
      <c r="AE166" s="28"/>
      <c r="AF166" s="84"/>
      <c r="AH166" s="21"/>
      <c r="AI166" s="26">
        <f>COUNTIF(Décembre56[[#This Row],[1]:[30]],#REF!)</f>
        <v>0</v>
      </c>
      <c r="AJ166" s="24">
        <f>COUNTIF(Décembre56[[#This Row],[1]:[30]],AJ$6)</f>
        <v>0</v>
      </c>
      <c r="AK166" s="24">
        <f>COUNTIF(Décembre56[[#This Row],[1]:[30]],AK$6)/2</f>
        <v>0</v>
      </c>
      <c r="AL166" s="26">
        <f t="shared" si="26"/>
        <v>0</v>
      </c>
      <c r="AM166" s="24">
        <f>COUNTIF(Décembre56[[#This Row],[1]:[30]],AM$6)</f>
        <v>0</v>
      </c>
      <c r="AN166" s="24">
        <f>COUNTIF(Décembre56[[#This Row],[1]:[30]],AN$6)</f>
        <v>0</v>
      </c>
      <c r="AO166" s="24">
        <f>COUNTIF(Décembre56[[#This Row],[1]:[30]],AO$6)/2</f>
        <v>0</v>
      </c>
      <c r="AP166" s="26">
        <f t="shared" si="27"/>
        <v>0</v>
      </c>
      <c r="AQ166" s="25"/>
      <c r="AW166" s="2"/>
    </row>
    <row r="167" spans="1:49" x14ac:dyDescent="0.3">
      <c r="AH167" s="5"/>
      <c r="AI167" s="5"/>
      <c r="AJ167" s="5"/>
      <c r="AK167" s="5"/>
      <c r="AL167" s="5"/>
      <c r="AM167" s="5"/>
      <c r="AN167" s="5"/>
      <c r="AO167" s="5"/>
      <c r="AP167" s="5"/>
      <c r="AQ167" s="5"/>
      <c r="AW167" s="2"/>
    </row>
    <row r="168" spans="1:49" ht="17.25" thickBot="1" x14ac:dyDescent="0.35">
      <c r="A168" s="3" t="s">
        <v>29</v>
      </c>
      <c r="B168" s="74" t="s">
        <v>30</v>
      </c>
      <c r="C168" s="4" t="s">
        <v>31</v>
      </c>
      <c r="D168" s="6"/>
      <c r="E168" s="76" t="s">
        <v>34</v>
      </c>
      <c r="F168" s="7" t="s">
        <v>116</v>
      </c>
      <c r="G168" s="6"/>
      <c r="H168" s="6"/>
      <c r="I168" s="77" t="s">
        <v>37</v>
      </c>
      <c r="J168" s="7" t="s">
        <v>38</v>
      </c>
      <c r="K168" s="7"/>
      <c r="L168" s="78" t="s">
        <v>103</v>
      </c>
      <c r="M168" s="9" t="s">
        <v>97</v>
      </c>
      <c r="N168" s="9"/>
      <c r="O168" s="5"/>
      <c r="P168" s="79" t="s">
        <v>107</v>
      </c>
      <c r="Q168" s="6" t="s">
        <v>117</v>
      </c>
      <c r="R168" s="6"/>
      <c r="S168" s="6"/>
      <c r="T168" s="80" t="s">
        <v>105</v>
      </c>
      <c r="U168" s="10" t="s">
        <v>98</v>
      </c>
      <c r="V168" s="10"/>
      <c r="W168" s="81" t="s">
        <v>106</v>
      </c>
      <c r="X168" s="10" t="s">
        <v>118</v>
      </c>
      <c r="Y168" s="10"/>
      <c r="Z168" s="82" t="s">
        <v>104</v>
      </c>
      <c r="AA168" s="10" t="s">
        <v>25</v>
      </c>
      <c r="AB168" s="5"/>
      <c r="AC168" s="5"/>
      <c r="AD168" s="5"/>
      <c r="AE168" s="5"/>
      <c r="AF168" s="5"/>
    </row>
  </sheetData>
  <mergeCells count="25">
    <mergeCell ref="B32:AF32"/>
    <mergeCell ref="AH32:AW32"/>
    <mergeCell ref="A1:AW1"/>
    <mergeCell ref="B4:AF4"/>
    <mergeCell ref="AH4:AW4"/>
    <mergeCell ref="B18:AF18"/>
    <mergeCell ref="AH18:AW18"/>
    <mergeCell ref="B45:AF45"/>
    <mergeCell ref="AH45:AW45"/>
    <mergeCell ref="B58:AF58"/>
    <mergeCell ref="AH58:AW58"/>
    <mergeCell ref="B72:AF72"/>
    <mergeCell ref="AH72:AW72"/>
    <mergeCell ref="B86:AF86"/>
    <mergeCell ref="AH86:AW86"/>
    <mergeCell ref="B100:AF100"/>
    <mergeCell ref="AH100:AW100"/>
    <mergeCell ref="B114:AF114"/>
    <mergeCell ref="AH114:AW114"/>
    <mergeCell ref="B128:AF128"/>
    <mergeCell ref="AH128:AW128"/>
    <mergeCell ref="B142:AF142"/>
    <mergeCell ref="AH142:AW142"/>
    <mergeCell ref="B156:AF156"/>
    <mergeCell ref="AH156:AW156"/>
  </mergeCells>
  <dataValidations count="4">
    <dataValidation allowBlank="1" showErrorMessage="1" prompt="Les jours du mois dans cette ligne sont générés automatiquement. Entrez l’absence et le motif d’absence d’un employé dans chaque colonne pour chaque jour du mois. Un champ vide indique qu’il n’y a pas eu d’absence" sqref="B6 B20 B34" xr:uid="{C93367DB-B26E-4945-9311-A2A8C98BA20D}"/>
    <dataValidation allowBlank="1" showErrorMessage="1" sqref="A18 B88:AF88 A142:A144 A114:A116 A30:C30 A43:C43 B74:AF74 H70:I70 A84:C84 A98:C98 A112:C112 B47:AF47 B60:AF60 B102:AF102 B116:AF116 B130:AF130 B144:AF144 A56:C56 E154:F154 E2:F2 A2:C2 B142:AF142 A156:A158 B156:AF156 A168:C168 AN6:AP6 T154:AA154 E16:F16 T16:AA16 A140:C140 E30:F30 T30:AA30 E140:F140 E43:F43 T43:AA43 A70:C70 E70 Y70:AF70 T140:AA140 E56:F56 T56:AA56 A154:C154 E84:F84 T84:AA84 AI6:AL6 E98:F98 T98:AA98 A128:A130 B128:AF128 E112:F112 T112:AA112 B114:AF114 AI20:AN20 A126:C126 I140:N140 I154:N154 T2:AA2 AI34:AN34 AI47:AN47 AI60:AN60 AI74:AN74 AI88:AN88 AI102:AN102 AI116:AN116 AI130:AN130 I2:N2 AP20:AR20 B158:AF158 A16:C16 I16:N16 I30:N30 I43:N43 N70:S70 I56:N56 I84:N84 I98:N98 I112:N112 E126:F126 T126:AA126 I126:N126 AH129 AP34:AR34 AP47:AR47 AP60:AR60 AP74:AR74 AP88:AR88 AP102:AR102 AP116:AR116 AP130:AR130 AN158:AP158 AN144:AP144 A45:A47 B45:AF45 A58:A60 B58:AF58 A72:A74 B72:AF72 A86:A88 B86:AF86 A100:A102 B100:AF100 E168:F168 T168:AA168 I168:N168 AI144:AL144 AI158:AL158" xr:uid="{0847D5F0-35B1-47C6-AC66-EAACC0760A49}"/>
    <dataValidation errorStyle="warning" allowBlank="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20 A34" xr:uid="{778B1DA6-993E-40FC-9B45-5290E2784119}"/>
    <dataValidation allowBlank="1" showErrorMessage="1" prompt="Mois de ce calendrier des absences. Mettez à jour l’année dans la cellule AH4. Suivez les totaux mensuels dans la dernière cellule du tableau. Entrez les noms des employés dans la colonne B du tableau" sqref="A32" xr:uid="{4C9EB28B-C5F9-46D5-A7D2-385549EEC4F7}"/>
  </dataValidations>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50AED-3733-46EF-9DD4-11ABE0A71B95}">
  <sheetPr codeName="Feuil7"/>
  <dimension ref="A1:P51"/>
  <sheetViews>
    <sheetView showGridLines="0" workbookViewId="0">
      <selection activeCell="P5" sqref="P5"/>
    </sheetView>
  </sheetViews>
  <sheetFormatPr baseColWidth="10" defaultColWidth="17.85546875" defaultRowHeight="16.5" x14ac:dyDescent="0.3"/>
  <cols>
    <col min="1" max="1" width="3.85546875" style="2" bestFit="1" customWidth="1"/>
    <col min="2" max="2" width="17.140625" style="55" bestFit="1" customWidth="1"/>
    <col min="3" max="3" width="7.7109375" style="56" customWidth="1"/>
    <col min="4" max="4" width="18.42578125" style="56" hidden="1" customWidth="1"/>
    <col min="5" max="5" width="20.7109375" style="56" bestFit="1" customWidth="1"/>
    <col min="6" max="6" width="8" style="56" hidden="1" customWidth="1"/>
    <col min="7" max="8" width="12.140625" style="57" bestFit="1" customWidth="1"/>
    <col min="9" max="9" width="13.42578125" style="56" bestFit="1" customWidth="1"/>
    <col min="10" max="10" width="41.5703125" style="2" bestFit="1" customWidth="1"/>
    <col min="11" max="11" width="12.7109375" style="2" bestFit="1" customWidth="1"/>
    <col min="12" max="12" width="13.28515625" style="2" bestFit="1" customWidth="1"/>
    <col min="13" max="13" width="17.28515625" style="57" customWidth="1"/>
    <col min="14" max="14" width="22.42578125" style="56" bestFit="1" customWidth="1"/>
    <col min="15" max="15" width="1.42578125" style="2" customWidth="1"/>
    <col min="16" max="16384" width="17.85546875" style="2"/>
  </cols>
  <sheetData>
    <row r="1" spans="1:14" ht="33" x14ac:dyDescent="0.3">
      <c r="A1" s="41" t="s">
        <v>79</v>
      </c>
      <c r="B1" s="42" t="s">
        <v>80</v>
      </c>
      <c r="C1" s="41" t="s">
        <v>81</v>
      </c>
      <c r="D1" s="41" t="s">
        <v>82</v>
      </c>
      <c r="E1" s="41" t="s">
        <v>83</v>
      </c>
      <c r="F1" s="43" t="s">
        <v>84</v>
      </c>
      <c r="G1" s="44" t="s">
        <v>85</v>
      </c>
      <c r="H1" s="44" t="s">
        <v>86</v>
      </c>
      <c r="I1" s="41" t="s">
        <v>87</v>
      </c>
      <c r="J1" s="41" t="s">
        <v>88</v>
      </c>
      <c r="K1" s="41" t="s">
        <v>89</v>
      </c>
      <c r="L1" s="41" t="s">
        <v>90</v>
      </c>
      <c r="M1" s="44" t="s">
        <v>91</v>
      </c>
      <c r="N1" s="41" t="s">
        <v>92</v>
      </c>
    </row>
    <row r="2" spans="1:14" x14ac:dyDescent="0.3">
      <c r="A2" s="45">
        <v>1</v>
      </c>
      <c r="B2" s="46"/>
      <c r="C2" s="47"/>
      <c r="D2" s="47"/>
      <c r="E2" s="47"/>
      <c r="F2" s="47"/>
      <c r="G2" s="48"/>
      <c r="H2" s="48"/>
      <c r="I2" s="47"/>
      <c r="J2" s="49"/>
      <c r="K2" s="49">
        <f>NETWORKDAYS.INTL(G2,H2)</f>
        <v>0</v>
      </c>
      <c r="L2" s="50"/>
      <c r="M2" s="51"/>
      <c r="N2" s="47"/>
    </row>
    <row r="3" spans="1:14" x14ac:dyDescent="0.3">
      <c r="A3" s="45">
        <v>2</v>
      </c>
      <c r="B3" s="46"/>
      <c r="C3" s="47"/>
      <c r="D3" s="47"/>
      <c r="E3" s="47"/>
      <c r="F3" s="47"/>
      <c r="G3" s="48"/>
      <c r="H3" s="48"/>
      <c r="I3" s="47"/>
      <c r="J3" s="49"/>
      <c r="K3" s="49">
        <f t="shared" ref="K3:K51" si="0">NETWORKDAYS.INTL(G3,H3)</f>
        <v>0</v>
      </c>
      <c r="L3" s="50"/>
      <c r="M3" s="53"/>
      <c r="N3" s="47"/>
    </row>
    <row r="4" spans="1:14" x14ac:dyDescent="0.3">
      <c r="A4" s="45">
        <v>3</v>
      </c>
      <c r="B4" s="46"/>
      <c r="C4" s="47"/>
      <c r="D4" s="47"/>
      <c r="E4" s="47"/>
      <c r="F4" s="47"/>
      <c r="G4" s="48"/>
      <c r="H4" s="48"/>
      <c r="I4" s="47"/>
      <c r="J4" s="49"/>
      <c r="K4" s="49">
        <f t="shared" si="0"/>
        <v>0</v>
      </c>
      <c r="L4" s="50"/>
      <c r="M4" s="53"/>
      <c r="N4" s="47"/>
    </row>
    <row r="5" spans="1:14" x14ac:dyDescent="0.3">
      <c r="A5" s="45">
        <v>4</v>
      </c>
      <c r="B5" s="46"/>
      <c r="C5" s="47"/>
      <c r="D5" s="47"/>
      <c r="E5" s="47"/>
      <c r="F5" s="47"/>
      <c r="G5" s="48"/>
      <c r="H5" s="48"/>
      <c r="I5" s="47"/>
      <c r="J5" s="49"/>
      <c r="K5" s="49">
        <f t="shared" si="0"/>
        <v>0</v>
      </c>
      <c r="L5" s="50"/>
      <c r="M5" s="53"/>
      <c r="N5" s="47"/>
    </row>
    <row r="6" spans="1:14" x14ac:dyDescent="0.3">
      <c r="A6" s="45">
        <v>5</v>
      </c>
      <c r="B6" s="46"/>
      <c r="C6" s="47"/>
      <c r="D6" s="47"/>
      <c r="E6" s="47"/>
      <c r="F6" s="47"/>
      <c r="G6" s="48"/>
      <c r="H6" s="53"/>
      <c r="I6" s="47"/>
      <c r="J6" s="49"/>
      <c r="K6" s="49">
        <f t="shared" si="0"/>
        <v>0</v>
      </c>
      <c r="L6" s="50"/>
      <c r="M6" s="53"/>
      <c r="N6" s="47"/>
    </row>
    <row r="7" spans="1:14" x14ac:dyDescent="0.3">
      <c r="A7" s="45">
        <v>6</v>
      </c>
      <c r="B7" s="46"/>
      <c r="C7" s="54"/>
      <c r="D7" s="47"/>
      <c r="E7" s="54"/>
      <c r="F7" s="47"/>
      <c r="G7" s="53"/>
      <c r="H7" s="53"/>
      <c r="I7" s="54"/>
      <c r="J7" s="49"/>
      <c r="K7" s="49">
        <f t="shared" si="0"/>
        <v>0</v>
      </c>
      <c r="L7" s="50"/>
      <c r="M7" s="53"/>
      <c r="N7" s="47"/>
    </row>
    <row r="8" spans="1:14" x14ac:dyDescent="0.3">
      <c r="A8" s="45">
        <v>7</v>
      </c>
      <c r="B8" s="46"/>
      <c r="C8" s="54"/>
      <c r="D8" s="47"/>
      <c r="E8" s="54"/>
      <c r="F8" s="47"/>
      <c r="G8" s="53"/>
      <c r="H8" s="53"/>
      <c r="I8" s="54"/>
      <c r="J8" s="49"/>
      <c r="K8" s="49">
        <f t="shared" si="0"/>
        <v>0</v>
      </c>
      <c r="L8" s="50"/>
      <c r="M8" s="53"/>
      <c r="N8" s="47"/>
    </row>
    <row r="9" spans="1:14" x14ac:dyDescent="0.3">
      <c r="A9" s="45">
        <v>8</v>
      </c>
      <c r="B9" s="46"/>
      <c r="C9" s="54"/>
      <c r="D9" s="47"/>
      <c r="E9" s="54"/>
      <c r="F9" s="47"/>
      <c r="G9" s="53"/>
      <c r="H9" s="53"/>
      <c r="I9" s="54"/>
      <c r="J9" s="49"/>
      <c r="K9" s="49">
        <f t="shared" si="0"/>
        <v>0</v>
      </c>
      <c r="L9" s="50"/>
      <c r="M9" s="53"/>
      <c r="N9" s="47"/>
    </row>
    <row r="10" spans="1:14" x14ac:dyDescent="0.3">
      <c r="A10" s="45">
        <v>9</v>
      </c>
      <c r="B10" s="46"/>
      <c r="C10" s="54"/>
      <c r="D10" s="47"/>
      <c r="E10" s="54"/>
      <c r="F10" s="47"/>
      <c r="G10" s="53"/>
      <c r="H10" s="53"/>
      <c r="I10" s="54"/>
      <c r="J10" s="49"/>
      <c r="K10" s="49">
        <f t="shared" si="0"/>
        <v>0</v>
      </c>
      <c r="L10" s="50"/>
      <c r="M10" s="53"/>
      <c r="N10" s="47"/>
    </row>
    <row r="11" spans="1:14" x14ac:dyDescent="0.3">
      <c r="A11" s="45">
        <v>10</v>
      </c>
      <c r="B11" s="46"/>
      <c r="C11" s="54"/>
      <c r="D11" s="47"/>
      <c r="E11" s="54"/>
      <c r="F11" s="47"/>
      <c r="G11" s="53"/>
      <c r="H11" s="53"/>
      <c r="I11" s="54"/>
      <c r="J11" s="49"/>
      <c r="K11" s="49">
        <f t="shared" si="0"/>
        <v>0</v>
      </c>
      <c r="L11" s="50"/>
      <c r="M11" s="53"/>
      <c r="N11" s="47"/>
    </row>
    <row r="12" spans="1:14" x14ac:dyDescent="0.3">
      <c r="A12" s="45">
        <v>11</v>
      </c>
      <c r="B12" s="46"/>
      <c r="C12" s="54"/>
      <c r="D12" s="47"/>
      <c r="E12" s="54"/>
      <c r="F12" s="47"/>
      <c r="G12" s="53"/>
      <c r="H12" s="53"/>
      <c r="I12" s="54"/>
      <c r="J12" s="49"/>
      <c r="K12" s="49">
        <f t="shared" si="0"/>
        <v>0</v>
      </c>
      <c r="L12" s="50"/>
      <c r="M12" s="53"/>
      <c r="N12" s="47"/>
    </row>
    <row r="13" spans="1:14" x14ac:dyDescent="0.3">
      <c r="A13" s="45">
        <v>12</v>
      </c>
      <c r="B13" s="46"/>
      <c r="C13" s="54"/>
      <c r="D13" s="47"/>
      <c r="E13" s="54"/>
      <c r="F13" s="47"/>
      <c r="G13" s="53"/>
      <c r="H13" s="53"/>
      <c r="I13" s="54"/>
      <c r="J13" s="49"/>
      <c r="K13" s="49">
        <f t="shared" si="0"/>
        <v>0</v>
      </c>
      <c r="L13" s="50"/>
      <c r="M13" s="53"/>
      <c r="N13" s="47"/>
    </row>
    <row r="14" spans="1:14" x14ac:dyDescent="0.3">
      <c r="A14" s="45">
        <v>13</v>
      </c>
      <c r="B14" s="46"/>
      <c r="C14" s="54"/>
      <c r="D14" s="47"/>
      <c r="E14" s="54"/>
      <c r="F14" s="47"/>
      <c r="G14" s="53"/>
      <c r="H14" s="53"/>
      <c r="I14" s="54"/>
      <c r="J14" s="49"/>
      <c r="K14" s="49">
        <f t="shared" si="0"/>
        <v>0</v>
      </c>
      <c r="L14" s="50"/>
      <c r="M14" s="53"/>
      <c r="N14" s="47"/>
    </row>
    <row r="15" spans="1:14" x14ac:dyDescent="0.3">
      <c r="A15" s="45">
        <v>14</v>
      </c>
      <c r="B15" s="46"/>
      <c r="C15" s="54"/>
      <c r="D15" s="47" t="e">
        <f>VLOOKUP(C15,[3]Personnel!$C$10:$D$18,2,FALSE)</f>
        <v>#N/A</v>
      </c>
      <c r="E15" s="54"/>
      <c r="F15" s="47" t="e">
        <f>VLOOKUP(E15,[3]Personnel!$A$2:$C$7,3,FALSE)</f>
        <v>#N/A</v>
      </c>
      <c r="G15" s="53"/>
      <c r="H15" s="53"/>
      <c r="I15" s="54"/>
      <c r="J15" s="49"/>
      <c r="K15" s="49">
        <f t="shared" si="0"/>
        <v>0</v>
      </c>
      <c r="L15" s="50"/>
      <c r="M15" s="53"/>
      <c r="N15" s="47"/>
    </row>
    <row r="16" spans="1:14" x14ac:dyDescent="0.3">
      <c r="A16" s="45">
        <v>15</v>
      </c>
      <c r="B16" s="46"/>
      <c r="C16" s="54"/>
      <c r="D16" s="47" t="e">
        <f>VLOOKUP(C16,[3]Personnel!$C$10:$D$18,2,FALSE)</f>
        <v>#N/A</v>
      </c>
      <c r="E16" s="54"/>
      <c r="F16" s="47" t="e">
        <f>VLOOKUP(E16,[3]Personnel!$A$2:$C$7,3,FALSE)</f>
        <v>#N/A</v>
      </c>
      <c r="G16" s="53"/>
      <c r="H16" s="53"/>
      <c r="I16" s="54"/>
      <c r="J16" s="49"/>
      <c r="K16" s="49">
        <f t="shared" si="0"/>
        <v>0</v>
      </c>
      <c r="L16" s="50"/>
      <c r="M16" s="53"/>
      <c r="N16" s="47"/>
    </row>
    <row r="17" spans="1:16" x14ac:dyDescent="0.3">
      <c r="A17" s="45">
        <v>16</v>
      </c>
      <c r="B17" s="46"/>
      <c r="C17" s="54"/>
      <c r="D17" s="47" t="e">
        <f>VLOOKUP(C17,[3]Personnel!$C$10:$D$18,2,FALSE)</f>
        <v>#N/A</v>
      </c>
      <c r="E17" s="54"/>
      <c r="F17" s="47" t="e">
        <f>VLOOKUP(E17,[3]Personnel!$A$2:$C$7,3,FALSE)</f>
        <v>#N/A</v>
      </c>
      <c r="G17" s="53"/>
      <c r="H17" s="53"/>
      <c r="I17" s="54"/>
      <c r="J17" s="49"/>
      <c r="K17" s="49">
        <f t="shared" si="0"/>
        <v>0</v>
      </c>
      <c r="L17" s="50"/>
      <c r="M17" s="53"/>
      <c r="N17" s="47"/>
      <c r="P17" s="2" t="s">
        <v>94</v>
      </c>
    </row>
    <row r="18" spans="1:16" x14ac:dyDescent="0.3">
      <c r="A18" s="45">
        <v>17</v>
      </c>
      <c r="B18" s="46"/>
      <c r="C18" s="54"/>
      <c r="D18" s="47" t="e">
        <f>VLOOKUP(C18,[3]Personnel!$C$10:$D$18,2,FALSE)</f>
        <v>#N/A</v>
      </c>
      <c r="E18" s="54"/>
      <c r="F18" s="47" t="e">
        <f>VLOOKUP(E18,[3]Personnel!$A$2:$C$7,3,FALSE)</f>
        <v>#N/A</v>
      </c>
      <c r="G18" s="53"/>
      <c r="H18" s="53"/>
      <c r="I18" s="54"/>
      <c r="J18" s="49"/>
      <c r="K18" s="49">
        <f t="shared" si="0"/>
        <v>0</v>
      </c>
      <c r="L18" s="50"/>
      <c r="M18" s="53"/>
      <c r="N18" s="47"/>
    </row>
    <row r="19" spans="1:16" x14ac:dyDescent="0.3">
      <c r="A19" s="45">
        <v>18</v>
      </c>
      <c r="B19" s="46"/>
      <c r="C19" s="54"/>
      <c r="D19" s="47" t="e">
        <f>VLOOKUP(C19,[3]Personnel!$C$10:$D$18,2,FALSE)</f>
        <v>#N/A</v>
      </c>
      <c r="E19" s="54"/>
      <c r="F19" s="47" t="e">
        <f>VLOOKUP(E19,[3]Personnel!$A$2:$C$7,3,FALSE)</f>
        <v>#N/A</v>
      </c>
      <c r="G19" s="53"/>
      <c r="H19" s="53"/>
      <c r="I19" s="54"/>
      <c r="J19" s="49"/>
      <c r="K19" s="49">
        <f t="shared" si="0"/>
        <v>0</v>
      </c>
      <c r="L19" s="50"/>
      <c r="M19" s="53"/>
      <c r="N19" s="47"/>
    </row>
    <row r="20" spans="1:16" x14ac:dyDescent="0.3">
      <c r="A20" s="45">
        <v>19</v>
      </c>
      <c r="B20" s="46"/>
      <c r="C20" s="54"/>
      <c r="D20" s="47" t="e">
        <f>VLOOKUP(C20,[3]Personnel!$C$10:$D$18,2,FALSE)</f>
        <v>#N/A</v>
      </c>
      <c r="E20" s="54"/>
      <c r="F20" s="47" t="e">
        <f>VLOOKUP(E20,[3]Personnel!$A$2:$C$7,3,FALSE)</f>
        <v>#N/A</v>
      </c>
      <c r="G20" s="53"/>
      <c r="H20" s="53"/>
      <c r="I20" s="54"/>
      <c r="J20" s="49" t="str">
        <f>IFERROR(VLOOKUP(E20,[3]Personnel!$A$2:$D$7,4,FALSE),"")</f>
        <v/>
      </c>
      <c r="K20" s="49">
        <f t="shared" si="0"/>
        <v>0</v>
      </c>
      <c r="L20" s="50"/>
      <c r="M20" s="53"/>
      <c r="N20" s="47"/>
    </row>
    <row r="21" spans="1:16" x14ac:dyDescent="0.3">
      <c r="A21" s="45">
        <v>20</v>
      </c>
      <c r="B21" s="46"/>
      <c r="C21" s="54"/>
      <c r="D21" s="47" t="e">
        <f>VLOOKUP(C21,[3]Personnel!$C$10:$D$18,2,FALSE)</f>
        <v>#N/A</v>
      </c>
      <c r="E21" s="54"/>
      <c r="F21" s="47" t="e">
        <f>VLOOKUP(E21,[3]Personnel!$A$2:$C$7,3,FALSE)</f>
        <v>#N/A</v>
      </c>
      <c r="G21" s="53"/>
      <c r="H21" s="53"/>
      <c r="I21" s="54"/>
      <c r="J21" s="49" t="str">
        <f>IFERROR(VLOOKUP(E21,[3]Personnel!$A$2:$D$7,4,FALSE),"")</f>
        <v/>
      </c>
      <c r="K21" s="49">
        <f t="shared" si="0"/>
        <v>0</v>
      </c>
      <c r="L21" s="50"/>
      <c r="M21" s="53"/>
      <c r="N21" s="47"/>
    </row>
    <row r="22" spans="1:16" x14ac:dyDescent="0.3">
      <c r="A22" s="45">
        <v>21</v>
      </c>
      <c r="B22" s="46"/>
      <c r="C22" s="54"/>
      <c r="D22" s="47" t="e">
        <f>VLOOKUP(C22,[3]Personnel!$C$10:$D$18,2,FALSE)</f>
        <v>#N/A</v>
      </c>
      <c r="E22" s="54"/>
      <c r="F22" s="47" t="e">
        <f>VLOOKUP(E22,[3]Personnel!$A$2:$C$7,3,FALSE)</f>
        <v>#N/A</v>
      </c>
      <c r="G22" s="53"/>
      <c r="H22" s="53"/>
      <c r="I22" s="54"/>
      <c r="J22" s="49" t="str">
        <f>IFERROR(VLOOKUP(E22,[3]Personnel!$A$2:$D$7,4,FALSE),"")</f>
        <v/>
      </c>
      <c r="K22" s="49">
        <f t="shared" si="0"/>
        <v>0</v>
      </c>
      <c r="L22" s="50"/>
      <c r="M22" s="53"/>
      <c r="N22" s="47"/>
    </row>
    <row r="23" spans="1:16" x14ac:dyDescent="0.3">
      <c r="A23" s="45">
        <v>22</v>
      </c>
      <c r="B23" s="46"/>
      <c r="C23" s="54"/>
      <c r="D23" s="47" t="e">
        <f>VLOOKUP(C23,[3]Personnel!$C$10:$D$18,2,FALSE)</f>
        <v>#N/A</v>
      </c>
      <c r="E23" s="54"/>
      <c r="F23" s="47" t="e">
        <f>VLOOKUP(E23,[3]Personnel!$A$2:$C$7,3,FALSE)</f>
        <v>#N/A</v>
      </c>
      <c r="G23" s="53"/>
      <c r="H23" s="53"/>
      <c r="I23" s="54"/>
      <c r="J23" s="49" t="str">
        <f>IFERROR(VLOOKUP(E23,[3]Personnel!$A$2:$D$7,4,FALSE),"")</f>
        <v/>
      </c>
      <c r="K23" s="49">
        <f t="shared" si="0"/>
        <v>0</v>
      </c>
      <c r="L23" s="50"/>
      <c r="M23" s="53"/>
      <c r="N23" s="47"/>
    </row>
    <row r="24" spans="1:16" x14ac:dyDescent="0.3">
      <c r="A24" s="45">
        <v>23</v>
      </c>
      <c r="B24" s="46"/>
      <c r="C24" s="54"/>
      <c r="D24" s="47" t="e">
        <f>VLOOKUP(C24,[3]Personnel!$C$10:$D$18,2,FALSE)</f>
        <v>#N/A</v>
      </c>
      <c r="E24" s="54"/>
      <c r="F24" s="47" t="e">
        <f>VLOOKUP(E24,[3]Personnel!$A$2:$C$7,3,FALSE)</f>
        <v>#N/A</v>
      </c>
      <c r="G24" s="53"/>
      <c r="H24" s="53"/>
      <c r="I24" s="54"/>
      <c r="J24" s="49" t="str">
        <f>IFERROR(VLOOKUP(E24,[3]Personnel!$A$2:$D$7,4,FALSE),"")</f>
        <v/>
      </c>
      <c r="K24" s="49">
        <f t="shared" si="0"/>
        <v>0</v>
      </c>
      <c r="L24" s="50"/>
      <c r="M24" s="53"/>
      <c r="N24" s="47"/>
    </row>
    <row r="25" spans="1:16" x14ac:dyDescent="0.3">
      <c r="A25" s="45">
        <v>24</v>
      </c>
      <c r="B25" s="46"/>
      <c r="C25" s="54"/>
      <c r="D25" s="47" t="e">
        <f>VLOOKUP(C25,[3]Personnel!$C$10:$D$18,2,FALSE)</f>
        <v>#N/A</v>
      </c>
      <c r="E25" s="54"/>
      <c r="F25" s="47" t="e">
        <f>VLOOKUP(E25,[3]Personnel!$A$2:$C$7,3,FALSE)</f>
        <v>#N/A</v>
      </c>
      <c r="G25" s="53"/>
      <c r="H25" s="53"/>
      <c r="I25" s="54"/>
      <c r="J25" s="49" t="str">
        <f>IFERROR(VLOOKUP(E25,[3]Personnel!$A$2:$D$7,4,FALSE),"")</f>
        <v/>
      </c>
      <c r="K25" s="49">
        <f t="shared" si="0"/>
        <v>0</v>
      </c>
      <c r="L25" s="50"/>
      <c r="M25" s="53"/>
      <c r="N25" s="47"/>
    </row>
    <row r="26" spans="1:16" x14ac:dyDescent="0.3">
      <c r="A26" s="45">
        <v>25</v>
      </c>
      <c r="B26" s="46"/>
      <c r="C26" s="54"/>
      <c r="D26" s="47" t="e">
        <f>VLOOKUP(C26,[3]Personnel!$C$10:$D$18,2,FALSE)</f>
        <v>#N/A</v>
      </c>
      <c r="E26" s="54"/>
      <c r="F26" s="47" t="e">
        <f>VLOOKUP(E26,[3]Personnel!$A$2:$C$7,3,FALSE)</f>
        <v>#N/A</v>
      </c>
      <c r="G26" s="53"/>
      <c r="H26" s="53"/>
      <c r="I26" s="54"/>
      <c r="J26" s="49" t="str">
        <f>IFERROR(VLOOKUP(E26,[3]Personnel!$A$2:$D$7,4,FALSE),"")</f>
        <v/>
      </c>
      <c r="K26" s="49">
        <f t="shared" si="0"/>
        <v>0</v>
      </c>
      <c r="L26" s="50"/>
      <c r="M26" s="53"/>
      <c r="N26" s="47"/>
    </row>
    <row r="27" spans="1:16" x14ac:dyDescent="0.3">
      <c r="A27" s="45">
        <v>26</v>
      </c>
      <c r="B27" s="46"/>
      <c r="C27" s="54"/>
      <c r="D27" s="47" t="e">
        <f>VLOOKUP(C27,[3]Personnel!$C$10:$D$18,2,FALSE)</f>
        <v>#N/A</v>
      </c>
      <c r="E27" s="54"/>
      <c r="F27" s="47" t="e">
        <f>VLOOKUP(E27,[3]Personnel!$A$2:$C$7,3,FALSE)</f>
        <v>#N/A</v>
      </c>
      <c r="G27" s="53"/>
      <c r="H27" s="53"/>
      <c r="I27" s="54"/>
      <c r="J27" s="49" t="str">
        <f>IFERROR(VLOOKUP(E27,[3]Personnel!$A$2:$D$7,4,FALSE),"")</f>
        <v/>
      </c>
      <c r="K27" s="49">
        <f t="shared" si="0"/>
        <v>0</v>
      </c>
      <c r="L27" s="50"/>
      <c r="M27" s="53"/>
      <c r="N27" s="47"/>
    </row>
    <row r="28" spans="1:16" x14ac:dyDescent="0.3">
      <c r="A28" s="45">
        <v>27</v>
      </c>
      <c r="B28" s="46"/>
      <c r="C28" s="54"/>
      <c r="D28" s="47" t="e">
        <f>VLOOKUP(C28,[3]Personnel!$C$10:$D$18,2,FALSE)</f>
        <v>#N/A</v>
      </c>
      <c r="E28" s="54"/>
      <c r="F28" s="47" t="e">
        <f>VLOOKUP(E28,[3]Personnel!$A$2:$C$7,3,FALSE)</f>
        <v>#N/A</v>
      </c>
      <c r="G28" s="53"/>
      <c r="H28" s="53"/>
      <c r="I28" s="54"/>
      <c r="J28" s="49" t="str">
        <f>IFERROR(VLOOKUP(E28,[3]Personnel!$A$2:$D$7,4,FALSE),"")</f>
        <v/>
      </c>
      <c r="K28" s="49">
        <f t="shared" si="0"/>
        <v>0</v>
      </c>
      <c r="L28" s="50"/>
      <c r="M28" s="53"/>
      <c r="N28" s="47"/>
    </row>
    <row r="29" spans="1:16" x14ac:dyDescent="0.3">
      <c r="A29" s="45">
        <v>28</v>
      </c>
      <c r="B29" s="46"/>
      <c r="C29" s="54"/>
      <c r="D29" s="47" t="e">
        <f>VLOOKUP(C29,[3]Personnel!$C$10:$D$18,2,FALSE)</f>
        <v>#N/A</v>
      </c>
      <c r="E29" s="54"/>
      <c r="F29" s="47" t="e">
        <f>VLOOKUP(E29,[3]Personnel!$A$2:$C$7,3,FALSE)</f>
        <v>#N/A</v>
      </c>
      <c r="G29" s="53"/>
      <c r="H29" s="53"/>
      <c r="I29" s="54"/>
      <c r="J29" s="49" t="str">
        <f>IFERROR(VLOOKUP(E29,[3]Personnel!$A$2:$D$7,4,FALSE),"")</f>
        <v/>
      </c>
      <c r="K29" s="49">
        <f t="shared" si="0"/>
        <v>0</v>
      </c>
      <c r="L29" s="50"/>
      <c r="M29" s="53"/>
      <c r="N29" s="47"/>
    </row>
    <row r="30" spans="1:16" x14ac:dyDescent="0.3">
      <c r="A30" s="45">
        <v>29</v>
      </c>
      <c r="B30" s="46"/>
      <c r="C30" s="54"/>
      <c r="D30" s="47" t="e">
        <f>VLOOKUP(C30,[3]Personnel!$C$10:$D$18,2,FALSE)</f>
        <v>#N/A</v>
      </c>
      <c r="E30" s="54"/>
      <c r="F30" s="47" t="e">
        <f>VLOOKUP(E30,[3]Personnel!$A$2:$C$7,3,FALSE)</f>
        <v>#N/A</v>
      </c>
      <c r="G30" s="53"/>
      <c r="H30" s="53"/>
      <c r="I30" s="54"/>
      <c r="J30" s="49" t="str">
        <f>IFERROR(VLOOKUP(E30,[3]Personnel!$A$2:$D$7,4,FALSE),"")</f>
        <v/>
      </c>
      <c r="K30" s="49">
        <f t="shared" si="0"/>
        <v>0</v>
      </c>
      <c r="L30" s="50"/>
      <c r="M30" s="53"/>
      <c r="N30" s="47"/>
    </row>
    <row r="31" spans="1:16" x14ac:dyDescent="0.3">
      <c r="A31" s="45">
        <v>30</v>
      </c>
      <c r="B31" s="46"/>
      <c r="C31" s="54"/>
      <c r="D31" s="47" t="e">
        <f>VLOOKUP(C31,[3]Personnel!$C$10:$D$18,2,FALSE)</f>
        <v>#N/A</v>
      </c>
      <c r="E31" s="54"/>
      <c r="F31" s="47" t="e">
        <f>VLOOKUP(E31,[3]Personnel!$A$2:$C$7,3,FALSE)</f>
        <v>#N/A</v>
      </c>
      <c r="G31" s="53"/>
      <c r="H31" s="53"/>
      <c r="I31" s="54"/>
      <c r="J31" s="49" t="str">
        <f>IFERROR(VLOOKUP(E31,[3]Personnel!$A$2:$D$7,4,FALSE),"")</f>
        <v/>
      </c>
      <c r="K31" s="49">
        <f t="shared" si="0"/>
        <v>0</v>
      </c>
      <c r="L31" s="50"/>
      <c r="M31" s="53"/>
      <c r="N31" s="47"/>
    </row>
    <row r="32" spans="1:16" x14ac:dyDescent="0.3">
      <c r="A32" s="45">
        <v>31</v>
      </c>
      <c r="B32" s="46"/>
      <c r="C32" s="54"/>
      <c r="D32" s="47" t="e">
        <f>VLOOKUP(C32,[3]Personnel!$C$10:$D$18,2,FALSE)</f>
        <v>#N/A</v>
      </c>
      <c r="E32" s="54"/>
      <c r="F32" s="47" t="e">
        <f>VLOOKUP(E32,[3]Personnel!$A$2:$C$7,3,FALSE)</f>
        <v>#N/A</v>
      </c>
      <c r="G32" s="53"/>
      <c r="H32" s="53"/>
      <c r="I32" s="54"/>
      <c r="J32" s="49" t="str">
        <f>IFERROR(VLOOKUP(E32,[3]Personnel!$A$2:$D$7,4,FALSE),"")</f>
        <v/>
      </c>
      <c r="K32" s="49">
        <f t="shared" si="0"/>
        <v>0</v>
      </c>
      <c r="L32" s="50"/>
      <c r="M32" s="53"/>
      <c r="N32" s="47"/>
    </row>
    <row r="33" spans="1:14" x14ac:dyDescent="0.3">
      <c r="A33" s="45">
        <v>32</v>
      </c>
      <c r="B33" s="46"/>
      <c r="C33" s="54"/>
      <c r="D33" s="47" t="e">
        <f>VLOOKUP(C33,[3]Personnel!$C$10:$D$18,2,FALSE)</f>
        <v>#N/A</v>
      </c>
      <c r="E33" s="54"/>
      <c r="F33" s="47" t="e">
        <f>VLOOKUP(E33,[3]Personnel!$A$2:$C$7,3,FALSE)</f>
        <v>#N/A</v>
      </c>
      <c r="G33" s="53"/>
      <c r="H33" s="53"/>
      <c r="I33" s="54"/>
      <c r="J33" s="49" t="str">
        <f>IFERROR(VLOOKUP(E33,[3]Personnel!$A$2:$D$7,4,FALSE),"")</f>
        <v/>
      </c>
      <c r="K33" s="49">
        <f t="shared" si="0"/>
        <v>0</v>
      </c>
      <c r="L33" s="50"/>
      <c r="M33" s="53"/>
      <c r="N33" s="47"/>
    </row>
    <row r="34" spans="1:14" x14ac:dyDescent="0.3">
      <c r="A34" s="45">
        <v>33</v>
      </c>
      <c r="B34" s="46"/>
      <c r="C34" s="54"/>
      <c r="D34" s="47" t="e">
        <f>VLOOKUP(C34,[3]Personnel!$C$10:$D$18,2,FALSE)</f>
        <v>#N/A</v>
      </c>
      <c r="E34" s="54"/>
      <c r="F34" s="47" t="e">
        <f>VLOOKUP(E34,[3]Personnel!$A$2:$C$7,3,FALSE)</f>
        <v>#N/A</v>
      </c>
      <c r="G34" s="53"/>
      <c r="H34" s="53"/>
      <c r="I34" s="54"/>
      <c r="J34" s="49" t="str">
        <f>IFERROR(VLOOKUP(E34,[3]Personnel!$A$2:$D$7,4,FALSE),"")</f>
        <v/>
      </c>
      <c r="K34" s="49">
        <f t="shared" si="0"/>
        <v>0</v>
      </c>
      <c r="L34" s="50"/>
      <c r="M34" s="53"/>
      <c r="N34" s="47"/>
    </row>
    <row r="35" spans="1:14" x14ac:dyDescent="0.3">
      <c r="A35" s="45">
        <v>34</v>
      </c>
      <c r="B35" s="46"/>
      <c r="C35" s="54"/>
      <c r="D35" s="47" t="e">
        <f>VLOOKUP(C35,[3]Personnel!$C$10:$D$18,2,FALSE)</f>
        <v>#N/A</v>
      </c>
      <c r="E35" s="54"/>
      <c r="F35" s="47" t="e">
        <f>VLOOKUP(E35,[3]Personnel!$A$2:$C$7,3,FALSE)</f>
        <v>#N/A</v>
      </c>
      <c r="G35" s="53"/>
      <c r="H35" s="53"/>
      <c r="I35" s="54"/>
      <c r="J35" s="49" t="str">
        <f>IFERROR(VLOOKUP(E35,[3]Personnel!$A$2:$D$7,4,FALSE),"")</f>
        <v/>
      </c>
      <c r="K35" s="49">
        <f t="shared" si="0"/>
        <v>0</v>
      </c>
      <c r="L35" s="50"/>
      <c r="M35" s="53"/>
      <c r="N35" s="47"/>
    </row>
    <row r="36" spans="1:14" x14ac:dyDescent="0.3">
      <c r="A36" s="45">
        <v>35</v>
      </c>
      <c r="B36" s="46"/>
      <c r="C36" s="54"/>
      <c r="D36" s="47" t="e">
        <f>VLOOKUP(C36,[3]Personnel!$C$10:$D$18,2,FALSE)</f>
        <v>#N/A</v>
      </c>
      <c r="E36" s="54"/>
      <c r="F36" s="47" t="e">
        <f>VLOOKUP(E36,[3]Personnel!$A$2:$C$7,3,FALSE)</f>
        <v>#N/A</v>
      </c>
      <c r="G36" s="53"/>
      <c r="H36" s="53"/>
      <c r="I36" s="54"/>
      <c r="J36" s="49" t="str">
        <f>IFERROR(VLOOKUP(E36,[3]Personnel!$A$2:$D$7,4,FALSE),"")</f>
        <v/>
      </c>
      <c r="K36" s="49">
        <f t="shared" si="0"/>
        <v>0</v>
      </c>
      <c r="L36" s="50"/>
      <c r="M36" s="53"/>
      <c r="N36" s="47"/>
    </row>
    <row r="37" spans="1:14" x14ac:dyDescent="0.3">
      <c r="A37" s="45">
        <v>36</v>
      </c>
      <c r="B37" s="46"/>
      <c r="C37" s="54"/>
      <c r="D37" s="47" t="e">
        <f>VLOOKUP(C37,[3]Personnel!$C$10:$D$18,2,FALSE)</f>
        <v>#N/A</v>
      </c>
      <c r="E37" s="54"/>
      <c r="F37" s="47" t="e">
        <f>VLOOKUP(E37,[3]Personnel!$A$2:$C$7,3,FALSE)</f>
        <v>#N/A</v>
      </c>
      <c r="G37" s="53"/>
      <c r="H37" s="53"/>
      <c r="I37" s="54"/>
      <c r="J37" s="49" t="str">
        <f>IFERROR(VLOOKUP(E37,[3]Personnel!$A$2:$D$7,4,FALSE),"")</f>
        <v/>
      </c>
      <c r="K37" s="49">
        <f t="shared" si="0"/>
        <v>0</v>
      </c>
      <c r="L37" s="50"/>
      <c r="M37" s="53"/>
      <c r="N37" s="47"/>
    </row>
    <row r="38" spans="1:14" x14ac:dyDescent="0.3">
      <c r="A38" s="45">
        <v>37</v>
      </c>
      <c r="B38" s="46"/>
      <c r="C38" s="54"/>
      <c r="D38" s="47" t="e">
        <f>VLOOKUP(C38,[3]Personnel!$C$10:$D$18,2,FALSE)</f>
        <v>#N/A</v>
      </c>
      <c r="E38" s="54"/>
      <c r="F38" s="47" t="e">
        <f>VLOOKUP(E38,[3]Personnel!$A$2:$C$7,3,FALSE)</f>
        <v>#N/A</v>
      </c>
      <c r="G38" s="53"/>
      <c r="H38" s="53"/>
      <c r="I38" s="54"/>
      <c r="J38" s="49" t="str">
        <f>IFERROR(VLOOKUP(E38,[3]Personnel!$A$2:$D$7,4,FALSE),"")</f>
        <v/>
      </c>
      <c r="K38" s="49">
        <f t="shared" si="0"/>
        <v>0</v>
      </c>
      <c r="L38" s="50"/>
      <c r="M38" s="53"/>
      <c r="N38" s="47"/>
    </row>
    <row r="39" spans="1:14" x14ac:dyDescent="0.3">
      <c r="A39" s="45">
        <v>38</v>
      </c>
      <c r="B39" s="46"/>
      <c r="C39" s="54"/>
      <c r="D39" s="47" t="e">
        <f>VLOOKUP(C39,[3]Personnel!$C$10:$D$18,2,FALSE)</f>
        <v>#N/A</v>
      </c>
      <c r="E39" s="54"/>
      <c r="F39" s="47" t="e">
        <f>VLOOKUP(E39,[3]Personnel!$A$2:$C$7,3,FALSE)</f>
        <v>#N/A</v>
      </c>
      <c r="G39" s="53"/>
      <c r="H39" s="53"/>
      <c r="I39" s="54"/>
      <c r="J39" s="49" t="str">
        <f>IFERROR(VLOOKUP(E39,[3]Personnel!$A$2:$D$7,4,FALSE),"")</f>
        <v/>
      </c>
      <c r="K39" s="49">
        <f t="shared" si="0"/>
        <v>0</v>
      </c>
      <c r="L39" s="50"/>
      <c r="M39" s="53"/>
      <c r="N39" s="47"/>
    </row>
    <row r="40" spans="1:14" x14ac:dyDescent="0.3">
      <c r="A40" s="45">
        <v>39</v>
      </c>
      <c r="B40" s="46"/>
      <c r="C40" s="54"/>
      <c r="D40" s="47" t="e">
        <f>VLOOKUP(C40,[3]Personnel!$C$10:$D$18,2,FALSE)</f>
        <v>#N/A</v>
      </c>
      <c r="E40" s="54"/>
      <c r="F40" s="47" t="e">
        <f>VLOOKUP(E40,[3]Personnel!$A$2:$C$7,3,FALSE)</f>
        <v>#N/A</v>
      </c>
      <c r="G40" s="53"/>
      <c r="H40" s="53"/>
      <c r="I40" s="54"/>
      <c r="J40" s="49" t="str">
        <f>IFERROR(VLOOKUP(E40,[3]Personnel!$A$2:$D$7,4,FALSE),"")</f>
        <v/>
      </c>
      <c r="K40" s="49">
        <f t="shared" si="0"/>
        <v>0</v>
      </c>
      <c r="L40" s="50"/>
      <c r="M40" s="53"/>
      <c r="N40" s="47"/>
    </row>
    <row r="41" spans="1:14" x14ac:dyDescent="0.3">
      <c r="A41" s="45">
        <v>40</v>
      </c>
      <c r="B41" s="46"/>
      <c r="C41" s="54"/>
      <c r="D41" s="47" t="e">
        <f>VLOOKUP(C41,[3]Personnel!$C$10:$D$18,2,FALSE)</f>
        <v>#N/A</v>
      </c>
      <c r="E41" s="54"/>
      <c r="F41" s="47" t="e">
        <f>VLOOKUP(E41,[3]Personnel!$A$2:$C$7,3,FALSE)</f>
        <v>#N/A</v>
      </c>
      <c r="G41" s="53"/>
      <c r="H41" s="53"/>
      <c r="I41" s="54"/>
      <c r="J41" s="49" t="str">
        <f>IFERROR(VLOOKUP(E41,[3]Personnel!$A$2:$D$7,4,FALSE),"")</f>
        <v/>
      </c>
      <c r="K41" s="49">
        <f t="shared" si="0"/>
        <v>0</v>
      </c>
      <c r="L41" s="50"/>
      <c r="M41" s="53"/>
      <c r="N41" s="47"/>
    </row>
    <row r="42" spans="1:14" x14ac:dyDescent="0.3">
      <c r="A42" s="45">
        <v>41</v>
      </c>
      <c r="B42" s="46"/>
      <c r="C42" s="54"/>
      <c r="D42" s="47" t="e">
        <f>VLOOKUP(C42,[3]Personnel!$C$10:$D$18,2,FALSE)</f>
        <v>#N/A</v>
      </c>
      <c r="E42" s="54"/>
      <c r="F42" s="47" t="e">
        <f>VLOOKUP(E42,[3]Personnel!$A$2:$C$7,3,FALSE)</f>
        <v>#N/A</v>
      </c>
      <c r="G42" s="53"/>
      <c r="H42" s="53"/>
      <c r="I42" s="54"/>
      <c r="J42" s="49" t="str">
        <f>IFERROR(VLOOKUP(E42,[3]Personnel!$A$2:$D$7,4,FALSE),"")</f>
        <v/>
      </c>
      <c r="K42" s="49">
        <f t="shared" si="0"/>
        <v>0</v>
      </c>
      <c r="L42" s="50"/>
      <c r="M42" s="53"/>
      <c r="N42" s="47"/>
    </row>
    <row r="43" spans="1:14" x14ac:dyDescent="0.3">
      <c r="A43" s="45">
        <v>42</v>
      </c>
      <c r="B43" s="46"/>
      <c r="C43" s="54"/>
      <c r="D43" s="47" t="e">
        <f>VLOOKUP(C43,[3]Personnel!$C$10:$D$18,2,FALSE)</f>
        <v>#N/A</v>
      </c>
      <c r="E43" s="54"/>
      <c r="F43" s="47" t="e">
        <f>VLOOKUP(E43,[3]Personnel!$A$2:$C$7,3,FALSE)</f>
        <v>#N/A</v>
      </c>
      <c r="G43" s="53"/>
      <c r="H43" s="53"/>
      <c r="I43" s="54"/>
      <c r="J43" s="49" t="str">
        <f>IFERROR(VLOOKUP(E43,[3]Personnel!$A$2:$D$7,4,FALSE),"")</f>
        <v/>
      </c>
      <c r="K43" s="49">
        <f t="shared" si="0"/>
        <v>0</v>
      </c>
      <c r="L43" s="50"/>
      <c r="M43" s="53"/>
      <c r="N43" s="47"/>
    </row>
    <row r="44" spans="1:14" x14ac:dyDescent="0.3">
      <c r="A44" s="45">
        <v>43</v>
      </c>
      <c r="B44" s="46"/>
      <c r="C44" s="54"/>
      <c r="D44" s="47" t="e">
        <f>VLOOKUP(C44,[3]Personnel!$C$10:$D$18,2,FALSE)</f>
        <v>#N/A</v>
      </c>
      <c r="E44" s="54"/>
      <c r="F44" s="47" t="e">
        <f>VLOOKUP(E44,[3]Personnel!$A$2:$C$7,3,FALSE)</f>
        <v>#N/A</v>
      </c>
      <c r="G44" s="53"/>
      <c r="H44" s="53"/>
      <c r="I44" s="54"/>
      <c r="J44" s="49" t="str">
        <f>IFERROR(VLOOKUP(E44,[3]Personnel!$A$2:$D$7,4,FALSE),"")</f>
        <v/>
      </c>
      <c r="K44" s="49">
        <f t="shared" si="0"/>
        <v>0</v>
      </c>
      <c r="L44" s="50"/>
      <c r="M44" s="53"/>
      <c r="N44" s="47"/>
    </row>
    <row r="45" spans="1:14" x14ac:dyDescent="0.3">
      <c r="A45" s="45">
        <v>44</v>
      </c>
      <c r="B45" s="46"/>
      <c r="C45" s="54"/>
      <c r="D45" s="47" t="e">
        <f>VLOOKUP(C45,[3]Personnel!$C$10:$D$18,2,FALSE)</f>
        <v>#N/A</v>
      </c>
      <c r="E45" s="54"/>
      <c r="F45" s="47" t="e">
        <f>VLOOKUP(E45,[3]Personnel!$A$2:$C$7,3,FALSE)</f>
        <v>#N/A</v>
      </c>
      <c r="G45" s="53"/>
      <c r="H45" s="53"/>
      <c r="I45" s="54"/>
      <c r="J45" s="49" t="str">
        <f>IFERROR(VLOOKUP(E45,[3]Personnel!$A$2:$D$7,4,FALSE),"")</f>
        <v/>
      </c>
      <c r="K45" s="49">
        <f t="shared" si="0"/>
        <v>0</v>
      </c>
      <c r="L45" s="50"/>
      <c r="M45" s="53"/>
      <c r="N45" s="47"/>
    </row>
    <row r="46" spans="1:14" x14ac:dyDescent="0.3">
      <c r="A46" s="45">
        <v>45</v>
      </c>
      <c r="B46" s="46"/>
      <c r="C46" s="54"/>
      <c r="D46" s="47" t="e">
        <f>VLOOKUP(C46,[3]Personnel!$C$10:$D$18,2,FALSE)</f>
        <v>#N/A</v>
      </c>
      <c r="E46" s="54"/>
      <c r="F46" s="47" t="e">
        <f>VLOOKUP(E46,[3]Personnel!$A$2:$C$7,3,FALSE)</f>
        <v>#N/A</v>
      </c>
      <c r="G46" s="53"/>
      <c r="H46" s="53"/>
      <c r="I46" s="54"/>
      <c r="J46" s="49" t="str">
        <f>IFERROR(VLOOKUP(E46,[3]Personnel!$A$2:$D$7,4,FALSE),"")</f>
        <v/>
      </c>
      <c r="K46" s="49">
        <f t="shared" si="0"/>
        <v>0</v>
      </c>
      <c r="L46" s="50"/>
      <c r="M46" s="53"/>
      <c r="N46" s="47"/>
    </row>
    <row r="47" spans="1:14" x14ac:dyDescent="0.3">
      <c r="A47" s="45">
        <v>46</v>
      </c>
      <c r="B47" s="46"/>
      <c r="C47" s="54"/>
      <c r="D47" s="47" t="e">
        <f>VLOOKUP(C47,[3]Personnel!$C$10:$D$18,2,FALSE)</f>
        <v>#N/A</v>
      </c>
      <c r="E47" s="54"/>
      <c r="F47" s="47" t="e">
        <f>VLOOKUP(E47,[3]Personnel!$A$2:$C$7,3,FALSE)</f>
        <v>#N/A</v>
      </c>
      <c r="G47" s="53"/>
      <c r="H47" s="53"/>
      <c r="I47" s="54"/>
      <c r="J47" s="49" t="str">
        <f>IFERROR(VLOOKUP(E47,[3]Personnel!$A$2:$D$7,4,FALSE),"")</f>
        <v/>
      </c>
      <c r="K47" s="49">
        <f t="shared" si="0"/>
        <v>0</v>
      </c>
      <c r="L47" s="50"/>
      <c r="M47" s="53"/>
      <c r="N47" s="47"/>
    </row>
    <row r="48" spans="1:14" x14ac:dyDescent="0.3">
      <c r="A48" s="45">
        <v>47</v>
      </c>
      <c r="B48" s="46"/>
      <c r="C48" s="54"/>
      <c r="D48" s="47" t="e">
        <f>VLOOKUP(C48,[3]Personnel!$C$10:$D$18,2,FALSE)</f>
        <v>#N/A</v>
      </c>
      <c r="E48" s="54"/>
      <c r="F48" s="47" t="e">
        <f>VLOOKUP(E48,[3]Personnel!$A$2:$C$7,3,FALSE)</f>
        <v>#N/A</v>
      </c>
      <c r="G48" s="53"/>
      <c r="H48" s="53"/>
      <c r="I48" s="54"/>
      <c r="J48" s="49" t="str">
        <f>IFERROR(VLOOKUP(E48,[3]Personnel!$A$2:$D$7,4,FALSE),"")</f>
        <v/>
      </c>
      <c r="K48" s="49">
        <f t="shared" si="0"/>
        <v>0</v>
      </c>
      <c r="L48" s="50"/>
      <c r="M48" s="53"/>
      <c r="N48" s="47"/>
    </row>
    <row r="49" spans="1:14" x14ac:dyDescent="0.3">
      <c r="A49" s="45">
        <v>48</v>
      </c>
      <c r="B49" s="46"/>
      <c r="C49" s="54"/>
      <c r="D49" s="47" t="e">
        <f>VLOOKUP(C49,[3]Personnel!$C$10:$D$18,2,FALSE)</f>
        <v>#N/A</v>
      </c>
      <c r="E49" s="54"/>
      <c r="F49" s="47" t="e">
        <f>VLOOKUP(E49,[3]Personnel!$A$2:$C$7,3,FALSE)</f>
        <v>#N/A</v>
      </c>
      <c r="G49" s="53"/>
      <c r="H49" s="53"/>
      <c r="I49" s="54"/>
      <c r="J49" s="49" t="str">
        <f>IFERROR(VLOOKUP(E49,[3]Personnel!$A$2:$D$7,4,FALSE),"")</f>
        <v/>
      </c>
      <c r="K49" s="49">
        <f t="shared" si="0"/>
        <v>0</v>
      </c>
      <c r="L49" s="50"/>
      <c r="M49" s="53"/>
      <c r="N49" s="47"/>
    </row>
    <row r="50" spans="1:14" x14ac:dyDescent="0.3">
      <c r="A50" s="45">
        <v>49</v>
      </c>
      <c r="B50" s="46"/>
      <c r="C50" s="54"/>
      <c r="D50" s="47" t="e">
        <f>VLOOKUP(C50,[3]Personnel!$C$10:$D$18,2,FALSE)</f>
        <v>#N/A</v>
      </c>
      <c r="E50" s="54"/>
      <c r="F50" s="47" t="e">
        <f>VLOOKUP(E50,[3]Personnel!$A$2:$C$7,3,FALSE)</f>
        <v>#N/A</v>
      </c>
      <c r="G50" s="53"/>
      <c r="H50" s="53"/>
      <c r="I50" s="54"/>
      <c r="J50" s="49" t="str">
        <f>IFERROR(VLOOKUP(E50,[3]Personnel!$A$2:$D$7,4,FALSE),"")</f>
        <v/>
      </c>
      <c r="K50" s="49">
        <f t="shared" si="0"/>
        <v>0</v>
      </c>
      <c r="L50" s="50"/>
      <c r="M50" s="53"/>
      <c r="N50" s="47"/>
    </row>
    <row r="51" spans="1:14" x14ac:dyDescent="0.3">
      <c r="A51" s="45">
        <v>50</v>
      </c>
      <c r="B51" s="46"/>
      <c r="C51" s="54"/>
      <c r="D51" s="47" t="e">
        <f>VLOOKUP(C51,[3]Personnel!$C$10:$D$18,2,FALSE)</f>
        <v>#N/A</v>
      </c>
      <c r="E51" s="54"/>
      <c r="F51" s="47" t="e">
        <f>VLOOKUP(E51,[3]Personnel!$A$2:$C$7,3,FALSE)</f>
        <v>#N/A</v>
      </c>
      <c r="G51" s="53"/>
      <c r="H51" s="53"/>
      <c r="I51" s="54"/>
      <c r="J51" s="49" t="str">
        <f>IFERROR(VLOOKUP(E51,[3]Personnel!$A$2:$D$7,4,FALSE),"")</f>
        <v/>
      </c>
      <c r="K51" s="49">
        <f t="shared" si="0"/>
        <v>0</v>
      </c>
      <c r="L51" s="50" t="s">
        <v>93</v>
      </c>
      <c r="M51" s="53"/>
      <c r="N51" s="47"/>
    </row>
  </sheetData>
  <conditionalFormatting sqref="A2:B2 H4:H5 J7:L51 G4:G6 I4:J6 M2 K2:L6 E2:J2 F4:F51 E4:E6 A4:B51 A3">
    <cfRule type="expression" dxfId="15" priority="11">
      <formula>$M2="refusée"</formula>
    </cfRule>
    <cfRule type="expression" dxfId="14" priority="12">
      <formula>$M2="acceptée"</formula>
    </cfRule>
  </conditionalFormatting>
  <conditionalFormatting sqref="C2:D2 C5:C6 D4:D51">
    <cfRule type="expression" dxfId="13" priority="9">
      <formula>$M2="refusée"</formula>
    </cfRule>
    <cfRule type="expression" dxfId="12" priority="10">
      <formula>$M2="acceptée"</formula>
    </cfRule>
  </conditionalFormatting>
  <conditionalFormatting sqref="N2:N51">
    <cfRule type="expression" dxfId="11" priority="7">
      <formula>$M2="refusée"</formula>
    </cfRule>
    <cfRule type="expression" dxfId="10" priority="8">
      <formula>$M2="acceptée"</formula>
    </cfRule>
  </conditionalFormatting>
  <conditionalFormatting sqref="B3 E3:J3">
    <cfRule type="expression" dxfId="9" priority="5">
      <formula>$M3="refusée"</formula>
    </cfRule>
    <cfRule type="expression" dxfId="8" priority="6">
      <formula>$M3="acceptée"</formula>
    </cfRule>
  </conditionalFormatting>
  <conditionalFormatting sqref="C3:D3">
    <cfRule type="expression" dxfId="7" priority="3">
      <formula>$M3="refusée"</formula>
    </cfRule>
    <cfRule type="expression" dxfId="6" priority="4">
      <formula>$M3="acceptée"</formula>
    </cfRule>
  </conditionalFormatting>
  <conditionalFormatting sqref="C4">
    <cfRule type="expression" dxfId="5" priority="1">
      <formula>$M4="refusée"</formula>
    </cfRule>
    <cfRule type="expression" dxfId="4" priority="2">
      <formula>$M4="acceptée"</formula>
    </cfRule>
  </conditionalFormatting>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328D5-8BD7-48AE-959F-41F05836961B}">
  <sheetPr codeName="Feuil8"/>
  <dimension ref="A1:L51"/>
  <sheetViews>
    <sheetView showGridLines="0" tabSelected="1" topLeftCell="B1" workbookViewId="0">
      <selection activeCell="F2" sqref="F2"/>
    </sheetView>
  </sheetViews>
  <sheetFormatPr baseColWidth="10" defaultColWidth="17.85546875" defaultRowHeight="16.5" x14ac:dyDescent="0.3"/>
  <cols>
    <col min="1" max="1" width="18.42578125" style="56" hidden="1" customWidth="1"/>
    <col min="2" max="2" width="20.7109375" style="56" bestFit="1" customWidth="1"/>
    <col min="3" max="3" width="8" style="56" hidden="1" customWidth="1"/>
    <col min="4" max="5" width="12.140625" style="57" bestFit="1" customWidth="1"/>
    <col min="6" max="6" width="13.42578125" style="56" bestFit="1" customWidth="1"/>
    <col min="7" max="7" width="12.7109375" style="2" bestFit="1" customWidth="1"/>
    <col min="8" max="8" width="41.5703125" style="2" bestFit="1" customWidth="1"/>
    <col min="9" max="9" width="17.28515625" style="57" customWidth="1"/>
    <col min="10" max="10" width="22.42578125" style="56" bestFit="1" customWidth="1"/>
    <col min="11" max="11" width="1.42578125" style="2" customWidth="1"/>
    <col min="12" max="16384" width="17.85546875" style="2"/>
  </cols>
  <sheetData>
    <row r="1" spans="1:10" ht="33" x14ac:dyDescent="0.3">
      <c r="A1" s="41" t="s">
        <v>82</v>
      </c>
      <c r="B1" s="41" t="s">
        <v>83</v>
      </c>
      <c r="C1" s="43" t="s">
        <v>84</v>
      </c>
      <c r="D1" s="44" t="s">
        <v>85</v>
      </c>
      <c r="E1" s="44" t="s">
        <v>86</v>
      </c>
      <c r="F1" s="41" t="s">
        <v>95</v>
      </c>
      <c r="G1" s="41" t="s">
        <v>121</v>
      </c>
      <c r="H1" s="41" t="s">
        <v>88</v>
      </c>
      <c r="I1" s="44" t="s">
        <v>91</v>
      </c>
      <c r="J1" s="41" t="s">
        <v>122</v>
      </c>
    </row>
    <row r="2" spans="1:10" x14ac:dyDescent="0.3">
      <c r="A2" s="47"/>
      <c r="B2" s="47"/>
      <c r="C2" s="47"/>
      <c r="D2" s="48"/>
      <c r="E2" s="48"/>
      <c r="F2" s="47"/>
      <c r="G2" s="49">
        <f t="shared" ref="G2:G33" si="0">NETWORKDAYS.INTL(D2,E2)</f>
        <v>0</v>
      </c>
      <c r="H2" s="49"/>
      <c r="I2" s="51"/>
      <c r="J2" s="47"/>
    </row>
    <row r="3" spans="1:10" x14ac:dyDescent="0.3">
      <c r="A3" s="47"/>
      <c r="B3" s="47"/>
      <c r="C3" s="47"/>
      <c r="D3" s="48"/>
      <c r="E3" s="48"/>
      <c r="F3" s="47"/>
      <c r="G3" s="49">
        <f t="shared" si="0"/>
        <v>0</v>
      </c>
      <c r="H3" s="49"/>
      <c r="I3" s="53"/>
      <c r="J3" s="47"/>
    </row>
    <row r="4" spans="1:10" x14ac:dyDescent="0.3">
      <c r="A4" s="47"/>
      <c r="B4" s="47"/>
      <c r="C4" s="47"/>
      <c r="D4" s="48"/>
      <c r="E4" s="48"/>
      <c r="F4" s="47"/>
      <c r="G4" s="49">
        <f t="shared" si="0"/>
        <v>0</v>
      </c>
      <c r="H4" s="49"/>
      <c r="I4" s="53"/>
      <c r="J4" s="47"/>
    </row>
    <row r="5" spans="1:10" x14ac:dyDescent="0.3">
      <c r="A5" s="47"/>
      <c r="B5" s="47"/>
      <c r="C5" s="47"/>
      <c r="D5" s="48"/>
      <c r="E5" s="48"/>
      <c r="F5" s="47"/>
      <c r="G5" s="49">
        <f t="shared" si="0"/>
        <v>0</v>
      </c>
      <c r="H5" s="49"/>
      <c r="I5" s="53"/>
      <c r="J5" s="47"/>
    </row>
    <row r="6" spans="1:10" x14ac:dyDescent="0.3">
      <c r="A6" s="47"/>
      <c r="B6" s="47"/>
      <c r="C6" s="47"/>
      <c r="D6" s="48"/>
      <c r="E6" s="53"/>
      <c r="F6" s="47"/>
      <c r="G6" s="49">
        <f t="shared" si="0"/>
        <v>0</v>
      </c>
      <c r="H6" s="49"/>
      <c r="I6" s="53"/>
      <c r="J6" s="47"/>
    </row>
    <row r="7" spans="1:10" x14ac:dyDescent="0.3">
      <c r="A7" s="47"/>
      <c r="B7" s="54"/>
      <c r="C7" s="47"/>
      <c r="D7" s="53"/>
      <c r="E7" s="53"/>
      <c r="F7" s="54"/>
      <c r="G7" s="49">
        <f t="shared" si="0"/>
        <v>0</v>
      </c>
      <c r="H7" s="49"/>
      <c r="I7" s="53"/>
      <c r="J7" s="47"/>
    </row>
    <row r="8" spans="1:10" x14ac:dyDescent="0.3">
      <c r="A8" s="47"/>
      <c r="B8" s="54"/>
      <c r="C8" s="47"/>
      <c r="D8" s="53"/>
      <c r="E8" s="53"/>
      <c r="F8" s="54"/>
      <c r="G8" s="49">
        <f t="shared" si="0"/>
        <v>0</v>
      </c>
      <c r="H8" s="49"/>
      <c r="I8" s="53"/>
      <c r="J8" s="47"/>
    </row>
    <row r="9" spans="1:10" x14ac:dyDescent="0.3">
      <c r="A9" s="47"/>
      <c r="B9" s="54"/>
      <c r="C9" s="47"/>
      <c r="D9" s="53"/>
      <c r="E9" s="53"/>
      <c r="F9" s="54"/>
      <c r="G9" s="49">
        <f t="shared" si="0"/>
        <v>0</v>
      </c>
      <c r="H9" s="49"/>
      <c r="I9" s="53"/>
      <c r="J9" s="47"/>
    </row>
    <row r="10" spans="1:10" x14ac:dyDescent="0.3">
      <c r="A10" s="47"/>
      <c r="B10" s="54"/>
      <c r="C10" s="47"/>
      <c r="D10" s="53"/>
      <c r="E10" s="53"/>
      <c r="F10" s="54"/>
      <c r="G10" s="49">
        <f t="shared" si="0"/>
        <v>0</v>
      </c>
      <c r="H10" s="49"/>
      <c r="I10" s="53"/>
      <c r="J10" s="47"/>
    </row>
    <row r="11" spans="1:10" x14ac:dyDescent="0.3">
      <c r="A11" s="47"/>
      <c r="B11" s="54"/>
      <c r="C11" s="47"/>
      <c r="D11" s="53"/>
      <c r="E11" s="53"/>
      <c r="F11" s="54"/>
      <c r="G11" s="49">
        <f t="shared" si="0"/>
        <v>0</v>
      </c>
      <c r="H11" s="49"/>
      <c r="I11" s="53"/>
      <c r="J11" s="47"/>
    </row>
    <row r="12" spans="1:10" x14ac:dyDescent="0.3">
      <c r="A12" s="47"/>
      <c r="B12" s="54"/>
      <c r="C12" s="47"/>
      <c r="D12" s="53"/>
      <c r="E12" s="53"/>
      <c r="F12" s="54"/>
      <c r="G12" s="49">
        <f t="shared" si="0"/>
        <v>0</v>
      </c>
      <c r="H12" s="49"/>
      <c r="I12" s="53"/>
      <c r="J12" s="47"/>
    </row>
    <row r="13" spans="1:10" x14ac:dyDescent="0.3">
      <c r="A13" s="47"/>
      <c r="B13" s="54"/>
      <c r="C13" s="47"/>
      <c r="D13" s="53"/>
      <c r="E13" s="53"/>
      <c r="F13" s="54"/>
      <c r="G13" s="49">
        <f t="shared" si="0"/>
        <v>0</v>
      </c>
      <c r="H13" s="49"/>
      <c r="I13" s="53"/>
      <c r="J13" s="47"/>
    </row>
    <row r="14" spans="1:10" x14ac:dyDescent="0.3">
      <c r="A14" s="47"/>
      <c r="B14" s="54"/>
      <c r="C14" s="47"/>
      <c r="D14" s="53"/>
      <c r="E14" s="53"/>
      <c r="F14" s="54"/>
      <c r="G14" s="49">
        <f t="shared" si="0"/>
        <v>0</v>
      </c>
      <c r="H14" s="49"/>
      <c r="I14" s="53"/>
      <c r="J14" s="47"/>
    </row>
    <row r="15" spans="1:10" x14ac:dyDescent="0.3">
      <c r="A15" s="47" t="e">
        <f>VLOOKUP(#REF!,[3]Personnel!$C$10:$D$18,2,FALSE)</f>
        <v>#REF!</v>
      </c>
      <c r="B15" s="54"/>
      <c r="C15" s="47" t="e">
        <f>VLOOKUP(B15,[3]Personnel!$A$2:$C$7,3,FALSE)</f>
        <v>#N/A</v>
      </c>
      <c r="D15" s="53"/>
      <c r="E15" s="53"/>
      <c r="F15" s="54"/>
      <c r="G15" s="49">
        <f t="shared" si="0"/>
        <v>0</v>
      </c>
      <c r="H15" s="49"/>
      <c r="I15" s="53"/>
      <c r="J15" s="47"/>
    </row>
    <row r="16" spans="1:10" x14ac:dyDescent="0.3">
      <c r="A16" s="47" t="e">
        <f>VLOOKUP(#REF!,[3]Personnel!$C$10:$D$18,2,FALSE)</f>
        <v>#REF!</v>
      </c>
      <c r="B16" s="54"/>
      <c r="C16" s="47" t="e">
        <f>VLOOKUP(B16,[3]Personnel!$A$2:$C$7,3,FALSE)</f>
        <v>#N/A</v>
      </c>
      <c r="D16" s="53"/>
      <c r="E16" s="53"/>
      <c r="F16" s="54"/>
      <c r="G16" s="49">
        <f t="shared" si="0"/>
        <v>0</v>
      </c>
      <c r="H16" s="49"/>
      <c r="I16" s="53"/>
      <c r="J16" s="47"/>
    </row>
    <row r="17" spans="1:12" x14ac:dyDescent="0.3">
      <c r="A17" s="47" t="e">
        <f>VLOOKUP(#REF!,[3]Personnel!$C$10:$D$18,2,FALSE)</f>
        <v>#REF!</v>
      </c>
      <c r="B17" s="54"/>
      <c r="C17" s="47" t="e">
        <f>VLOOKUP(B17,[3]Personnel!$A$2:$C$7,3,FALSE)</f>
        <v>#N/A</v>
      </c>
      <c r="D17" s="53"/>
      <c r="E17" s="53"/>
      <c r="F17" s="54"/>
      <c r="G17" s="49">
        <f t="shared" si="0"/>
        <v>0</v>
      </c>
      <c r="H17" s="49"/>
      <c r="I17" s="53"/>
      <c r="J17" s="47"/>
      <c r="L17" s="2" t="s">
        <v>94</v>
      </c>
    </row>
    <row r="18" spans="1:12" x14ac:dyDescent="0.3">
      <c r="A18" s="47" t="e">
        <f>VLOOKUP(#REF!,[3]Personnel!$C$10:$D$18,2,FALSE)</f>
        <v>#REF!</v>
      </c>
      <c r="B18" s="54"/>
      <c r="C18" s="47" t="e">
        <f>VLOOKUP(B18,[3]Personnel!$A$2:$C$7,3,FALSE)</f>
        <v>#N/A</v>
      </c>
      <c r="D18" s="53"/>
      <c r="E18" s="53"/>
      <c r="F18" s="54"/>
      <c r="G18" s="49">
        <f t="shared" si="0"/>
        <v>0</v>
      </c>
      <c r="H18" s="49"/>
      <c r="I18" s="53"/>
      <c r="J18" s="47"/>
    </row>
    <row r="19" spans="1:12" x14ac:dyDescent="0.3">
      <c r="A19" s="47" t="e">
        <f>VLOOKUP(#REF!,[3]Personnel!$C$10:$D$18,2,FALSE)</f>
        <v>#REF!</v>
      </c>
      <c r="B19" s="54"/>
      <c r="C19" s="47" t="e">
        <f>VLOOKUP(B19,[3]Personnel!$A$2:$C$7,3,FALSE)</f>
        <v>#N/A</v>
      </c>
      <c r="D19" s="53"/>
      <c r="E19" s="53"/>
      <c r="F19" s="54"/>
      <c r="G19" s="49">
        <f t="shared" si="0"/>
        <v>0</v>
      </c>
      <c r="H19" s="49"/>
      <c r="I19" s="53"/>
      <c r="J19" s="47"/>
    </row>
    <row r="20" spans="1:12" x14ac:dyDescent="0.3">
      <c r="A20" s="47" t="e">
        <f>VLOOKUP(#REF!,[3]Personnel!$C$10:$D$18,2,FALSE)</f>
        <v>#REF!</v>
      </c>
      <c r="B20" s="54"/>
      <c r="C20" s="47" t="e">
        <f>VLOOKUP(B20,[3]Personnel!$A$2:$C$7,3,FALSE)</f>
        <v>#N/A</v>
      </c>
      <c r="D20" s="53"/>
      <c r="E20" s="53"/>
      <c r="F20" s="54"/>
      <c r="G20" s="49">
        <f t="shared" si="0"/>
        <v>0</v>
      </c>
      <c r="H20" s="49" t="str">
        <f>IFERROR(VLOOKUP(B20,[3]Personnel!$A$2:$D$7,4,FALSE),"")</f>
        <v/>
      </c>
      <c r="I20" s="53"/>
      <c r="J20" s="47"/>
    </row>
    <row r="21" spans="1:12" x14ac:dyDescent="0.3">
      <c r="A21" s="47" t="e">
        <f>VLOOKUP(#REF!,[3]Personnel!$C$10:$D$18,2,FALSE)</f>
        <v>#REF!</v>
      </c>
      <c r="B21" s="54"/>
      <c r="C21" s="47" t="e">
        <f>VLOOKUP(B21,[3]Personnel!$A$2:$C$7,3,FALSE)</f>
        <v>#N/A</v>
      </c>
      <c r="D21" s="53"/>
      <c r="E21" s="53"/>
      <c r="F21" s="54"/>
      <c r="G21" s="49">
        <f t="shared" si="0"/>
        <v>0</v>
      </c>
      <c r="H21" s="49" t="str">
        <f>IFERROR(VLOOKUP(B21,[3]Personnel!$A$2:$D$7,4,FALSE),"")</f>
        <v/>
      </c>
      <c r="I21" s="53"/>
      <c r="J21" s="47"/>
    </row>
    <row r="22" spans="1:12" x14ac:dyDescent="0.3">
      <c r="A22" s="47" t="e">
        <f>VLOOKUP(#REF!,[3]Personnel!$C$10:$D$18,2,FALSE)</f>
        <v>#REF!</v>
      </c>
      <c r="B22" s="54"/>
      <c r="C22" s="47" t="e">
        <f>VLOOKUP(B22,[3]Personnel!$A$2:$C$7,3,FALSE)</f>
        <v>#N/A</v>
      </c>
      <c r="D22" s="53"/>
      <c r="E22" s="53"/>
      <c r="F22" s="54"/>
      <c r="G22" s="49">
        <f t="shared" si="0"/>
        <v>0</v>
      </c>
      <c r="H22" s="49" t="str">
        <f>IFERROR(VLOOKUP(B22,[3]Personnel!$A$2:$D$7,4,FALSE),"")</f>
        <v/>
      </c>
      <c r="I22" s="53"/>
      <c r="J22" s="47"/>
    </row>
    <row r="23" spans="1:12" x14ac:dyDescent="0.3">
      <c r="A23" s="47" t="e">
        <f>VLOOKUP(#REF!,[3]Personnel!$C$10:$D$18,2,FALSE)</f>
        <v>#REF!</v>
      </c>
      <c r="B23" s="54"/>
      <c r="C23" s="47" t="e">
        <f>VLOOKUP(B23,[3]Personnel!$A$2:$C$7,3,FALSE)</f>
        <v>#N/A</v>
      </c>
      <c r="D23" s="53"/>
      <c r="E23" s="53"/>
      <c r="F23" s="54"/>
      <c r="G23" s="49">
        <f t="shared" si="0"/>
        <v>0</v>
      </c>
      <c r="H23" s="49" t="str">
        <f>IFERROR(VLOOKUP(B23,[3]Personnel!$A$2:$D$7,4,FALSE),"")</f>
        <v/>
      </c>
      <c r="I23" s="53"/>
      <c r="J23" s="47"/>
    </row>
    <row r="24" spans="1:12" x14ac:dyDescent="0.3">
      <c r="A24" s="47" t="e">
        <f>VLOOKUP(#REF!,[3]Personnel!$C$10:$D$18,2,FALSE)</f>
        <v>#REF!</v>
      </c>
      <c r="B24" s="54"/>
      <c r="C24" s="47" t="e">
        <f>VLOOKUP(B24,[3]Personnel!$A$2:$C$7,3,FALSE)</f>
        <v>#N/A</v>
      </c>
      <c r="D24" s="53"/>
      <c r="E24" s="53"/>
      <c r="F24" s="54"/>
      <c r="G24" s="49">
        <f t="shared" si="0"/>
        <v>0</v>
      </c>
      <c r="H24" s="49" t="str">
        <f>IFERROR(VLOOKUP(B24,[3]Personnel!$A$2:$D$7,4,FALSE),"")</f>
        <v/>
      </c>
      <c r="I24" s="53"/>
      <c r="J24" s="47"/>
    </row>
    <row r="25" spans="1:12" x14ac:dyDescent="0.3">
      <c r="A25" s="47" t="e">
        <f>VLOOKUP(#REF!,[3]Personnel!$C$10:$D$18,2,FALSE)</f>
        <v>#REF!</v>
      </c>
      <c r="B25" s="54"/>
      <c r="C25" s="47" t="e">
        <f>VLOOKUP(B25,[3]Personnel!$A$2:$C$7,3,FALSE)</f>
        <v>#N/A</v>
      </c>
      <c r="D25" s="53"/>
      <c r="E25" s="53"/>
      <c r="F25" s="54"/>
      <c r="G25" s="49">
        <f t="shared" si="0"/>
        <v>0</v>
      </c>
      <c r="H25" s="49" t="str">
        <f>IFERROR(VLOOKUP(B25,[3]Personnel!$A$2:$D$7,4,FALSE),"")</f>
        <v/>
      </c>
      <c r="I25" s="53"/>
      <c r="J25" s="47"/>
    </row>
    <row r="26" spans="1:12" x14ac:dyDescent="0.3">
      <c r="A26" s="47" t="e">
        <f>VLOOKUP(#REF!,[3]Personnel!$C$10:$D$18,2,FALSE)</f>
        <v>#REF!</v>
      </c>
      <c r="B26" s="54"/>
      <c r="C26" s="47" t="e">
        <f>VLOOKUP(B26,[3]Personnel!$A$2:$C$7,3,FALSE)</f>
        <v>#N/A</v>
      </c>
      <c r="D26" s="53"/>
      <c r="E26" s="53"/>
      <c r="F26" s="54"/>
      <c r="G26" s="49">
        <f t="shared" si="0"/>
        <v>0</v>
      </c>
      <c r="H26" s="49" t="str">
        <f>IFERROR(VLOOKUP(B26,[3]Personnel!$A$2:$D$7,4,FALSE),"")</f>
        <v/>
      </c>
      <c r="I26" s="53"/>
      <c r="J26" s="47"/>
    </row>
    <row r="27" spans="1:12" x14ac:dyDescent="0.3">
      <c r="A27" s="47" t="e">
        <f>VLOOKUP(#REF!,[3]Personnel!$C$10:$D$18,2,FALSE)</f>
        <v>#REF!</v>
      </c>
      <c r="B27" s="54"/>
      <c r="C27" s="47" t="e">
        <f>VLOOKUP(B27,[3]Personnel!$A$2:$C$7,3,FALSE)</f>
        <v>#N/A</v>
      </c>
      <c r="D27" s="53"/>
      <c r="E27" s="53"/>
      <c r="F27" s="54"/>
      <c r="G27" s="49">
        <f t="shared" si="0"/>
        <v>0</v>
      </c>
      <c r="H27" s="49" t="str">
        <f>IFERROR(VLOOKUP(B27,[3]Personnel!$A$2:$D$7,4,FALSE),"")</f>
        <v/>
      </c>
      <c r="I27" s="53"/>
      <c r="J27" s="47"/>
    </row>
    <row r="28" spans="1:12" x14ac:dyDescent="0.3">
      <c r="A28" s="47" t="e">
        <f>VLOOKUP(#REF!,[3]Personnel!$C$10:$D$18,2,FALSE)</f>
        <v>#REF!</v>
      </c>
      <c r="B28" s="54"/>
      <c r="C28" s="47" t="e">
        <f>VLOOKUP(B28,[3]Personnel!$A$2:$C$7,3,FALSE)</f>
        <v>#N/A</v>
      </c>
      <c r="D28" s="53"/>
      <c r="E28" s="53"/>
      <c r="F28" s="54"/>
      <c r="G28" s="49">
        <f t="shared" si="0"/>
        <v>0</v>
      </c>
      <c r="H28" s="49" t="str">
        <f>IFERROR(VLOOKUP(B28,[3]Personnel!$A$2:$D$7,4,FALSE),"")</f>
        <v/>
      </c>
      <c r="I28" s="53"/>
      <c r="J28" s="47"/>
    </row>
    <row r="29" spans="1:12" x14ac:dyDescent="0.3">
      <c r="A29" s="47" t="e">
        <f>VLOOKUP(#REF!,[3]Personnel!$C$10:$D$18,2,FALSE)</f>
        <v>#REF!</v>
      </c>
      <c r="B29" s="54"/>
      <c r="C29" s="47" t="e">
        <f>VLOOKUP(B29,[3]Personnel!$A$2:$C$7,3,FALSE)</f>
        <v>#N/A</v>
      </c>
      <c r="D29" s="53"/>
      <c r="E29" s="53"/>
      <c r="F29" s="54"/>
      <c r="G29" s="49">
        <f t="shared" si="0"/>
        <v>0</v>
      </c>
      <c r="H29" s="49" t="str">
        <f>IFERROR(VLOOKUP(B29,[3]Personnel!$A$2:$D$7,4,FALSE),"")</f>
        <v/>
      </c>
      <c r="I29" s="53"/>
      <c r="J29" s="47"/>
    </row>
    <row r="30" spans="1:12" x14ac:dyDescent="0.3">
      <c r="A30" s="47" t="e">
        <f>VLOOKUP(#REF!,[3]Personnel!$C$10:$D$18,2,FALSE)</f>
        <v>#REF!</v>
      </c>
      <c r="B30" s="54"/>
      <c r="C30" s="47" t="e">
        <f>VLOOKUP(B30,[3]Personnel!$A$2:$C$7,3,FALSE)</f>
        <v>#N/A</v>
      </c>
      <c r="D30" s="53"/>
      <c r="E30" s="53"/>
      <c r="F30" s="54"/>
      <c r="G30" s="49">
        <f t="shared" si="0"/>
        <v>0</v>
      </c>
      <c r="H30" s="49" t="str">
        <f>IFERROR(VLOOKUP(B30,[3]Personnel!$A$2:$D$7,4,FALSE),"")</f>
        <v/>
      </c>
      <c r="I30" s="53"/>
      <c r="J30" s="47"/>
    </row>
    <row r="31" spans="1:12" x14ac:dyDescent="0.3">
      <c r="A31" s="47" t="e">
        <f>VLOOKUP(#REF!,[3]Personnel!$C$10:$D$18,2,FALSE)</f>
        <v>#REF!</v>
      </c>
      <c r="B31" s="54"/>
      <c r="C31" s="47" t="e">
        <f>VLOOKUP(B31,[3]Personnel!$A$2:$C$7,3,FALSE)</f>
        <v>#N/A</v>
      </c>
      <c r="D31" s="53"/>
      <c r="E31" s="53"/>
      <c r="F31" s="54"/>
      <c r="G31" s="49">
        <f t="shared" si="0"/>
        <v>0</v>
      </c>
      <c r="H31" s="49" t="str">
        <f>IFERROR(VLOOKUP(B31,[3]Personnel!$A$2:$D$7,4,FALSE),"")</f>
        <v/>
      </c>
      <c r="I31" s="53"/>
      <c r="J31" s="47"/>
    </row>
    <row r="32" spans="1:12" x14ac:dyDescent="0.3">
      <c r="A32" s="47" t="e">
        <f>VLOOKUP(#REF!,[3]Personnel!$C$10:$D$18,2,FALSE)</f>
        <v>#REF!</v>
      </c>
      <c r="B32" s="54"/>
      <c r="C32" s="47" t="e">
        <f>VLOOKUP(B32,[3]Personnel!$A$2:$C$7,3,FALSE)</f>
        <v>#N/A</v>
      </c>
      <c r="D32" s="53"/>
      <c r="E32" s="53"/>
      <c r="F32" s="54"/>
      <c r="G32" s="49">
        <f t="shared" si="0"/>
        <v>0</v>
      </c>
      <c r="H32" s="49" t="str">
        <f>IFERROR(VLOOKUP(B32,[3]Personnel!$A$2:$D$7,4,FALSE),"")</f>
        <v/>
      </c>
      <c r="I32" s="53"/>
      <c r="J32" s="47"/>
    </row>
    <row r="33" spans="1:10" x14ac:dyDescent="0.3">
      <c r="A33" s="47" t="e">
        <f>VLOOKUP(#REF!,[3]Personnel!$C$10:$D$18,2,FALSE)</f>
        <v>#REF!</v>
      </c>
      <c r="B33" s="54"/>
      <c r="C33" s="47" t="e">
        <f>VLOOKUP(B33,[3]Personnel!$A$2:$C$7,3,FALSE)</f>
        <v>#N/A</v>
      </c>
      <c r="D33" s="53"/>
      <c r="E33" s="53"/>
      <c r="F33" s="54"/>
      <c r="G33" s="49">
        <f t="shared" si="0"/>
        <v>0</v>
      </c>
      <c r="H33" s="49" t="str">
        <f>IFERROR(VLOOKUP(B33,[3]Personnel!$A$2:$D$7,4,FALSE),"")</f>
        <v/>
      </c>
      <c r="I33" s="53"/>
      <c r="J33" s="47"/>
    </row>
    <row r="34" spans="1:10" x14ac:dyDescent="0.3">
      <c r="A34" s="47" t="e">
        <f>VLOOKUP(#REF!,[3]Personnel!$C$10:$D$18,2,FALSE)</f>
        <v>#REF!</v>
      </c>
      <c r="B34" s="54"/>
      <c r="C34" s="47" t="e">
        <f>VLOOKUP(B34,[3]Personnel!$A$2:$C$7,3,FALSE)</f>
        <v>#N/A</v>
      </c>
      <c r="D34" s="53"/>
      <c r="E34" s="53"/>
      <c r="F34" s="54"/>
      <c r="G34" s="49">
        <f t="shared" ref="G34:G51" si="1">NETWORKDAYS.INTL(D34,E34)</f>
        <v>0</v>
      </c>
      <c r="H34" s="49" t="str">
        <f>IFERROR(VLOOKUP(B34,[3]Personnel!$A$2:$D$7,4,FALSE),"")</f>
        <v/>
      </c>
      <c r="I34" s="53"/>
      <c r="J34" s="47"/>
    </row>
    <row r="35" spans="1:10" x14ac:dyDescent="0.3">
      <c r="A35" s="47" t="e">
        <f>VLOOKUP(#REF!,[3]Personnel!$C$10:$D$18,2,FALSE)</f>
        <v>#REF!</v>
      </c>
      <c r="B35" s="54"/>
      <c r="C35" s="47" t="e">
        <f>VLOOKUP(B35,[3]Personnel!$A$2:$C$7,3,FALSE)</f>
        <v>#N/A</v>
      </c>
      <c r="D35" s="53"/>
      <c r="E35" s="53"/>
      <c r="F35" s="54"/>
      <c r="G35" s="49">
        <f t="shared" si="1"/>
        <v>0</v>
      </c>
      <c r="H35" s="49" t="str">
        <f>IFERROR(VLOOKUP(B35,[3]Personnel!$A$2:$D$7,4,FALSE),"")</f>
        <v/>
      </c>
      <c r="I35" s="53"/>
      <c r="J35" s="47"/>
    </row>
    <row r="36" spans="1:10" x14ac:dyDescent="0.3">
      <c r="A36" s="47" t="e">
        <f>VLOOKUP(#REF!,[3]Personnel!$C$10:$D$18,2,FALSE)</f>
        <v>#REF!</v>
      </c>
      <c r="B36" s="54"/>
      <c r="C36" s="47" t="e">
        <f>VLOOKUP(B36,[3]Personnel!$A$2:$C$7,3,FALSE)</f>
        <v>#N/A</v>
      </c>
      <c r="D36" s="53"/>
      <c r="E36" s="53"/>
      <c r="F36" s="54"/>
      <c r="G36" s="49">
        <f t="shared" si="1"/>
        <v>0</v>
      </c>
      <c r="H36" s="49" t="str">
        <f>IFERROR(VLOOKUP(B36,[3]Personnel!$A$2:$D$7,4,FALSE),"")</f>
        <v/>
      </c>
      <c r="I36" s="53"/>
      <c r="J36" s="47"/>
    </row>
    <row r="37" spans="1:10" x14ac:dyDescent="0.3">
      <c r="A37" s="47" t="e">
        <f>VLOOKUP(#REF!,[3]Personnel!$C$10:$D$18,2,FALSE)</f>
        <v>#REF!</v>
      </c>
      <c r="B37" s="54"/>
      <c r="C37" s="47" t="e">
        <f>VLOOKUP(B37,[3]Personnel!$A$2:$C$7,3,FALSE)</f>
        <v>#N/A</v>
      </c>
      <c r="D37" s="53"/>
      <c r="E37" s="53"/>
      <c r="F37" s="54"/>
      <c r="G37" s="49">
        <f t="shared" si="1"/>
        <v>0</v>
      </c>
      <c r="H37" s="49" t="str">
        <f>IFERROR(VLOOKUP(B37,[3]Personnel!$A$2:$D$7,4,FALSE),"")</f>
        <v/>
      </c>
      <c r="I37" s="53"/>
      <c r="J37" s="47"/>
    </row>
    <row r="38" spans="1:10" x14ac:dyDescent="0.3">
      <c r="A38" s="47" t="e">
        <f>VLOOKUP(#REF!,[3]Personnel!$C$10:$D$18,2,FALSE)</f>
        <v>#REF!</v>
      </c>
      <c r="B38" s="54"/>
      <c r="C38" s="47" t="e">
        <f>VLOOKUP(B38,[3]Personnel!$A$2:$C$7,3,FALSE)</f>
        <v>#N/A</v>
      </c>
      <c r="D38" s="53"/>
      <c r="E38" s="53"/>
      <c r="F38" s="54"/>
      <c r="G38" s="49">
        <f t="shared" si="1"/>
        <v>0</v>
      </c>
      <c r="H38" s="49" t="str">
        <f>IFERROR(VLOOKUP(B38,[3]Personnel!$A$2:$D$7,4,FALSE),"")</f>
        <v/>
      </c>
      <c r="I38" s="53"/>
      <c r="J38" s="47"/>
    </row>
    <row r="39" spans="1:10" x14ac:dyDescent="0.3">
      <c r="A39" s="47" t="e">
        <f>VLOOKUP(#REF!,[3]Personnel!$C$10:$D$18,2,FALSE)</f>
        <v>#REF!</v>
      </c>
      <c r="B39" s="54"/>
      <c r="C39" s="47" t="e">
        <f>VLOOKUP(B39,[3]Personnel!$A$2:$C$7,3,FALSE)</f>
        <v>#N/A</v>
      </c>
      <c r="D39" s="53"/>
      <c r="E39" s="53"/>
      <c r="F39" s="54"/>
      <c r="G39" s="49">
        <f t="shared" si="1"/>
        <v>0</v>
      </c>
      <c r="H39" s="49" t="str">
        <f>IFERROR(VLOOKUP(B39,[3]Personnel!$A$2:$D$7,4,FALSE),"")</f>
        <v/>
      </c>
      <c r="I39" s="53"/>
      <c r="J39" s="47"/>
    </row>
    <row r="40" spans="1:10" x14ac:dyDescent="0.3">
      <c r="A40" s="47" t="e">
        <f>VLOOKUP(#REF!,[3]Personnel!$C$10:$D$18,2,FALSE)</f>
        <v>#REF!</v>
      </c>
      <c r="B40" s="54"/>
      <c r="C40" s="47" t="e">
        <f>VLOOKUP(B40,[3]Personnel!$A$2:$C$7,3,FALSE)</f>
        <v>#N/A</v>
      </c>
      <c r="D40" s="53"/>
      <c r="E40" s="53"/>
      <c r="F40" s="54"/>
      <c r="G40" s="49">
        <f t="shared" si="1"/>
        <v>0</v>
      </c>
      <c r="H40" s="49" t="str">
        <f>IFERROR(VLOOKUP(B40,[3]Personnel!$A$2:$D$7,4,FALSE),"")</f>
        <v/>
      </c>
      <c r="I40" s="53"/>
      <c r="J40" s="47"/>
    </row>
    <row r="41" spans="1:10" x14ac:dyDescent="0.3">
      <c r="A41" s="47" t="e">
        <f>VLOOKUP(#REF!,[3]Personnel!$C$10:$D$18,2,FALSE)</f>
        <v>#REF!</v>
      </c>
      <c r="B41" s="54"/>
      <c r="C41" s="47" t="e">
        <f>VLOOKUP(B41,[3]Personnel!$A$2:$C$7,3,FALSE)</f>
        <v>#N/A</v>
      </c>
      <c r="D41" s="53"/>
      <c r="E41" s="53"/>
      <c r="F41" s="54"/>
      <c r="G41" s="49">
        <f t="shared" si="1"/>
        <v>0</v>
      </c>
      <c r="H41" s="49" t="str">
        <f>IFERROR(VLOOKUP(B41,[3]Personnel!$A$2:$D$7,4,FALSE),"")</f>
        <v/>
      </c>
      <c r="I41" s="53"/>
      <c r="J41" s="47"/>
    </row>
    <row r="42" spans="1:10" x14ac:dyDescent="0.3">
      <c r="A42" s="47" t="e">
        <f>VLOOKUP(#REF!,[3]Personnel!$C$10:$D$18,2,FALSE)</f>
        <v>#REF!</v>
      </c>
      <c r="B42" s="54"/>
      <c r="C42" s="47" t="e">
        <f>VLOOKUP(B42,[3]Personnel!$A$2:$C$7,3,FALSE)</f>
        <v>#N/A</v>
      </c>
      <c r="D42" s="53"/>
      <c r="E42" s="53"/>
      <c r="F42" s="54"/>
      <c r="G42" s="49">
        <f t="shared" si="1"/>
        <v>0</v>
      </c>
      <c r="H42" s="49" t="str">
        <f>IFERROR(VLOOKUP(B42,[3]Personnel!$A$2:$D$7,4,FALSE),"")</f>
        <v/>
      </c>
      <c r="I42" s="53"/>
      <c r="J42" s="47"/>
    </row>
    <row r="43" spans="1:10" x14ac:dyDescent="0.3">
      <c r="A43" s="47" t="e">
        <f>VLOOKUP(#REF!,[3]Personnel!$C$10:$D$18,2,FALSE)</f>
        <v>#REF!</v>
      </c>
      <c r="B43" s="54"/>
      <c r="C43" s="47" t="e">
        <f>VLOOKUP(B43,[3]Personnel!$A$2:$C$7,3,FALSE)</f>
        <v>#N/A</v>
      </c>
      <c r="D43" s="53"/>
      <c r="E43" s="53"/>
      <c r="F43" s="54"/>
      <c r="G43" s="49">
        <f t="shared" si="1"/>
        <v>0</v>
      </c>
      <c r="H43" s="49" t="str">
        <f>IFERROR(VLOOKUP(B43,[3]Personnel!$A$2:$D$7,4,FALSE),"")</f>
        <v/>
      </c>
      <c r="I43" s="53"/>
      <c r="J43" s="47"/>
    </row>
    <row r="44" spans="1:10" x14ac:dyDescent="0.3">
      <c r="A44" s="47" t="e">
        <f>VLOOKUP(#REF!,[3]Personnel!$C$10:$D$18,2,FALSE)</f>
        <v>#REF!</v>
      </c>
      <c r="B44" s="54"/>
      <c r="C44" s="47" t="e">
        <f>VLOOKUP(B44,[3]Personnel!$A$2:$C$7,3,FALSE)</f>
        <v>#N/A</v>
      </c>
      <c r="D44" s="53"/>
      <c r="E44" s="53"/>
      <c r="F44" s="54"/>
      <c r="G44" s="49">
        <f t="shared" si="1"/>
        <v>0</v>
      </c>
      <c r="H44" s="49" t="str">
        <f>IFERROR(VLOOKUP(B44,[3]Personnel!$A$2:$D$7,4,FALSE),"")</f>
        <v/>
      </c>
      <c r="I44" s="53"/>
      <c r="J44" s="47"/>
    </row>
    <row r="45" spans="1:10" x14ac:dyDescent="0.3">
      <c r="A45" s="47" t="e">
        <f>VLOOKUP(#REF!,[3]Personnel!$C$10:$D$18,2,FALSE)</f>
        <v>#REF!</v>
      </c>
      <c r="B45" s="54"/>
      <c r="C45" s="47" t="e">
        <f>VLOOKUP(B45,[3]Personnel!$A$2:$C$7,3,FALSE)</f>
        <v>#N/A</v>
      </c>
      <c r="D45" s="53"/>
      <c r="E45" s="53"/>
      <c r="F45" s="54"/>
      <c r="G45" s="49">
        <f t="shared" si="1"/>
        <v>0</v>
      </c>
      <c r="H45" s="49" t="str">
        <f>IFERROR(VLOOKUP(B45,[3]Personnel!$A$2:$D$7,4,FALSE),"")</f>
        <v/>
      </c>
      <c r="I45" s="53"/>
      <c r="J45" s="47"/>
    </row>
    <row r="46" spans="1:10" x14ac:dyDescent="0.3">
      <c r="A46" s="47" t="e">
        <f>VLOOKUP(#REF!,[3]Personnel!$C$10:$D$18,2,FALSE)</f>
        <v>#REF!</v>
      </c>
      <c r="B46" s="54"/>
      <c r="C46" s="47" t="e">
        <f>VLOOKUP(B46,[3]Personnel!$A$2:$C$7,3,FALSE)</f>
        <v>#N/A</v>
      </c>
      <c r="D46" s="53"/>
      <c r="E46" s="53"/>
      <c r="F46" s="54"/>
      <c r="G46" s="49">
        <f t="shared" si="1"/>
        <v>0</v>
      </c>
      <c r="H46" s="49" t="str">
        <f>IFERROR(VLOOKUP(B46,[3]Personnel!$A$2:$D$7,4,FALSE),"")</f>
        <v/>
      </c>
      <c r="I46" s="53"/>
      <c r="J46" s="47"/>
    </row>
    <row r="47" spans="1:10" x14ac:dyDescent="0.3">
      <c r="A47" s="47" t="e">
        <f>VLOOKUP(#REF!,[3]Personnel!$C$10:$D$18,2,FALSE)</f>
        <v>#REF!</v>
      </c>
      <c r="B47" s="54"/>
      <c r="C47" s="47" t="e">
        <f>VLOOKUP(B47,[3]Personnel!$A$2:$C$7,3,FALSE)</f>
        <v>#N/A</v>
      </c>
      <c r="D47" s="53"/>
      <c r="E47" s="53"/>
      <c r="F47" s="54"/>
      <c r="G47" s="49">
        <f t="shared" si="1"/>
        <v>0</v>
      </c>
      <c r="H47" s="49" t="str">
        <f>IFERROR(VLOOKUP(B47,[3]Personnel!$A$2:$D$7,4,FALSE),"")</f>
        <v/>
      </c>
      <c r="I47" s="53"/>
      <c r="J47" s="47"/>
    </row>
    <row r="48" spans="1:10" x14ac:dyDescent="0.3">
      <c r="A48" s="47" t="e">
        <f>VLOOKUP(#REF!,[3]Personnel!$C$10:$D$18,2,FALSE)</f>
        <v>#REF!</v>
      </c>
      <c r="B48" s="54"/>
      <c r="C48" s="47" t="e">
        <f>VLOOKUP(B48,[3]Personnel!$A$2:$C$7,3,FALSE)</f>
        <v>#N/A</v>
      </c>
      <c r="D48" s="53"/>
      <c r="E48" s="53"/>
      <c r="F48" s="54"/>
      <c r="G48" s="49">
        <f t="shared" si="1"/>
        <v>0</v>
      </c>
      <c r="H48" s="49" t="str">
        <f>IFERROR(VLOOKUP(B48,[3]Personnel!$A$2:$D$7,4,FALSE),"")</f>
        <v/>
      </c>
      <c r="I48" s="53"/>
      <c r="J48" s="47"/>
    </row>
    <row r="49" spans="1:10" x14ac:dyDescent="0.3">
      <c r="A49" s="47" t="e">
        <f>VLOOKUP(#REF!,[3]Personnel!$C$10:$D$18,2,FALSE)</f>
        <v>#REF!</v>
      </c>
      <c r="B49" s="54"/>
      <c r="C49" s="47" t="e">
        <f>VLOOKUP(B49,[3]Personnel!$A$2:$C$7,3,FALSE)</f>
        <v>#N/A</v>
      </c>
      <c r="D49" s="53"/>
      <c r="E49" s="53"/>
      <c r="F49" s="54"/>
      <c r="G49" s="49">
        <f t="shared" si="1"/>
        <v>0</v>
      </c>
      <c r="H49" s="49" t="str">
        <f>IFERROR(VLOOKUP(B49,[3]Personnel!$A$2:$D$7,4,FALSE),"")</f>
        <v/>
      </c>
      <c r="I49" s="53"/>
      <c r="J49" s="47"/>
    </row>
    <row r="50" spans="1:10" x14ac:dyDescent="0.3">
      <c r="A50" s="47" t="e">
        <f>VLOOKUP(#REF!,[3]Personnel!$C$10:$D$18,2,FALSE)</f>
        <v>#REF!</v>
      </c>
      <c r="B50" s="54"/>
      <c r="C50" s="47" t="e">
        <f>VLOOKUP(B50,[3]Personnel!$A$2:$C$7,3,FALSE)</f>
        <v>#N/A</v>
      </c>
      <c r="D50" s="53"/>
      <c r="E50" s="53"/>
      <c r="F50" s="54"/>
      <c r="G50" s="49">
        <f t="shared" si="1"/>
        <v>0</v>
      </c>
      <c r="H50" s="49" t="str">
        <f>IFERROR(VLOOKUP(B50,[3]Personnel!$A$2:$D$7,4,FALSE),"")</f>
        <v/>
      </c>
      <c r="I50" s="53"/>
      <c r="J50" s="47"/>
    </row>
    <row r="51" spans="1:10" x14ac:dyDescent="0.3">
      <c r="A51" s="47" t="e">
        <f>VLOOKUP(#REF!,[3]Personnel!$C$10:$D$18,2,FALSE)</f>
        <v>#REF!</v>
      </c>
      <c r="B51" s="54"/>
      <c r="C51" s="47" t="e">
        <f>VLOOKUP(B51,[3]Personnel!$A$2:$C$7,3,FALSE)</f>
        <v>#N/A</v>
      </c>
      <c r="D51" s="53"/>
      <c r="E51" s="53"/>
      <c r="F51" s="54"/>
      <c r="G51" s="49">
        <f t="shared" si="1"/>
        <v>0</v>
      </c>
      <c r="H51" s="49" t="str">
        <f>IFERROR(VLOOKUP(B51,[3]Personnel!$A$2:$D$7,4,FALSE),"")</f>
        <v/>
      </c>
      <c r="I51" s="53"/>
      <c r="J51" s="47"/>
    </row>
  </sheetData>
  <conditionalFormatting sqref="E4:E5 D4:D6 F4:H6 I2 C4:C51 B4:B6 A4:A51 A2:H3 H7:H51 G2:G51">
    <cfRule type="expression" dxfId="3" priority="11">
      <formula>$I2="refusée"</formula>
    </cfRule>
    <cfRule type="expression" dxfId="2" priority="12">
      <formula>$I2="acceptée"</formula>
    </cfRule>
  </conditionalFormatting>
  <conditionalFormatting sqref="J2:J51">
    <cfRule type="expression" dxfId="1" priority="7">
      <formula>$I2="refusée"</formula>
    </cfRule>
    <cfRule type="expression" dxfId="0" priority="8">
      <formula>$I2="acceptée"</formula>
    </cfRule>
  </conditionalFormatting>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99418-563F-438F-8059-D4CF0BDA0263}">
  <sheetPr codeName="Feuil1"/>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33" x14ac:dyDescent="0.25">
      <c r="A1" s="58" t="s">
        <v>108</v>
      </c>
      <c r="B1" s="58" t="str" cm="1">
        <f t="array" aca="1" ref="B1" ca="1">RIGHT(CELL("nomfichier",A1),LEN(CELL("nomfichier",A1))-FIND("]",CELL("nomfichier",A1)))</f>
        <v>Amandine</v>
      </c>
      <c r="C1" s="58" t="s">
        <v>73</v>
      </c>
      <c r="D1" s="58"/>
      <c r="E1" s="58"/>
      <c r="F1" s="58" t="s">
        <v>109</v>
      </c>
      <c r="G1" s="58" t="s">
        <v>110</v>
      </c>
      <c r="H1" s="71"/>
      <c r="I1" s="71"/>
    </row>
    <row r="2" spans="1:19" ht="16.5" x14ac:dyDescent="0.3">
      <c r="A2" s="59" t="s">
        <v>111</v>
      </c>
      <c r="B2" s="60"/>
      <c r="C2" s="73"/>
      <c r="D2" s="73"/>
      <c r="E2" s="73"/>
      <c r="F2" s="73"/>
      <c r="G2" s="73"/>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t="s">
        <v>113</v>
      </c>
      <c r="I7" s="66" t="s">
        <v>113</v>
      </c>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86A38E78-C635-4351-BC4B-C2701B1DD61A}"/>
  </dataValidations>
  <hyperlinks>
    <hyperlink ref="A8" location="'2017'!A64:AF72" display="Juin" xr:uid="{3A97E495-2BA5-4D42-AE7D-17C93951B416}"/>
    <hyperlink ref="A9" location="'2017'!A76:AF84" display="Juillet" xr:uid="{C47EE0DA-B0D1-4436-8DC7-0B80BBB02F43}"/>
    <hyperlink ref="A11" location="'2017'!A100:AF108" display="Septembre" xr:uid="{F5BFF4A9-9D76-425C-BCD5-6DD81BF4CABD}"/>
    <hyperlink ref="A10" location="'2017'!A88:AF96" display="Août" xr:uid="{534E01EE-0ABE-4AD5-8EF6-7AF1D15D782D}"/>
    <hyperlink ref="A12" location="'2017'!A112:AF120" display="Octobre" xr:uid="{19ECDFAA-D960-43F5-8FFB-21714115BECD}"/>
    <hyperlink ref="A13" location="'2017'!A124:AF132" display="Novembre" xr:uid="{8AB9A40B-318B-4BC4-A74B-65493E793D8C}"/>
    <hyperlink ref="A14" location="'2017'!A136:AF145" display="Décembre" xr:uid="{5065DCA8-16AE-455C-A4A0-BC697BEC8EEA}"/>
    <hyperlink ref="A15" location="'2018'!A4:AF12" display="Janvier" xr:uid="{B7F9A56D-7575-41BB-9CF0-40E0D16C9503}"/>
    <hyperlink ref="A16" location="'2018'!A16:AF24" display="Février" xr:uid="{71046575-1A6B-4008-84E3-307479EBD572}"/>
    <hyperlink ref="A17" location="'2018'!A28:AF36" display="Mars" xr:uid="{75A80BAE-214B-42A7-97A9-4DAB058EBD1B}"/>
    <hyperlink ref="A18" location="'2018'!A40:AF48" display="Avril" xr:uid="{BC5BC488-43CA-4DA7-8F5E-3C66887BC25E}"/>
    <hyperlink ref="A19" location="'2018'!A52:AF60" display="Mai" xr:uid="{6E5804A0-4D90-4ABE-ABFF-7157E0A0ABEF}"/>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72BCD-27E3-4FC0-9549-2E9AA55230D7}">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33" x14ac:dyDescent="0.25">
      <c r="A1" s="58" t="s">
        <v>108</v>
      </c>
      <c r="B1" s="58" t="str" cm="1">
        <f t="array" aca="1" ref="B1" ca="1">RIGHT(CELL("nomfichier",A1),LEN(CELL("nomfichier",A1))-FIND("]",CELL("nomfichier",A1)))</f>
        <v>Angélique</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9C803F9E-00BC-4125-B164-63F8671D0F65}"/>
  </dataValidations>
  <hyperlinks>
    <hyperlink ref="A8" location="'2017'!A64:AF72" display="Juin" xr:uid="{9174DBA7-86AD-4DA0-8D24-37E44C09E284}"/>
    <hyperlink ref="A9" location="'2017'!A76:AF84" display="Juillet" xr:uid="{AB0E9108-EFD7-4912-9A77-4E2CB85F4E63}"/>
    <hyperlink ref="A11" location="'2017'!A100:AF108" display="Septembre" xr:uid="{334BECBC-F603-4567-9DF4-4125E992A43C}"/>
    <hyperlink ref="A10" location="'2017'!A88:AF96" display="Août" xr:uid="{0B616A7C-6DA3-4068-A236-0471C724BBE8}"/>
    <hyperlink ref="A12" location="'2017'!A112:AF120" display="Octobre" xr:uid="{DCD98722-0BC6-4CB5-9227-3A1ACAA31E62}"/>
    <hyperlink ref="A13" location="'2017'!A124:AF132" display="Novembre" xr:uid="{D525BCBB-C680-4E05-B944-A63E5BA85B28}"/>
    <hyperlink ref="A14" location="'2017'!A136:AF145" display="Décembre" xr:uid="{66D1F2BE-AD06-46BE-933C-8B53AB426054}"/>
    <hyperlink ref="A15" location="'2018'!A4:AF12" display="Janvier" xr:uid="{3B2BEB15-942B-47CB-8BFC-30BC43E959C0}"/>
    <hyperlink ref="A16" location="'2018'!A16:AF24" display="Février" xr:uid="{98E4D562-D94C-475E-A45E-44A3A0236060}"/>
    <hyperlink ref="A17" location="'2018'!A28:AF36" display="Mars" xr:uid="{FC972610-480E-472F-8EFA-5BBD1DB0BE3E}"/>
    <hyperlink ref="A18" location="'2018'!A40:AF48" display="Avril" xr:uid="{169F8064-836C-4D31-B800-9E46A0977B8D}"/>
    <hyperlink ref="A19" location="'2018'!A52:AF60" display="Mai" xr:uid="{38ADCDF6-77B3-4C8A-9D54-FC69054B9FA3}"/>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61C2E-C726-4F51-8FAB-321F7C51CD8F}">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16.5" x14ac:dyDescent="0.25">
      <c r="A1" s="58" t="s">
        <v>108</v>
      </c>
      <c r="B1" s="58" t="str" cm="1">
        <f t="array" aca="1" ref="B1" ca="1">RIGHT(CELL("nomfichier",A1),LEN(CELL("nomfichier",A1))-FIND("]",CELL("nomfichier",A1)))</f>
        <v>Ella</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53E58674-5BA2-441F-92B4-40ED3E6F42B9}"/>
  </dataValidations>
  <hyperlinks>
    <hyperlink ref="A8" location="'2017'!A64:AF72" display="Juin" xr:uid="{66BDB7CE-C618-4034-B063-92B4F312FFA1}"/>
    <hyperlink ref="A9" location="'2017'!A76:AF84" display="Juillet" xr:uid="{DB9FCFFA-5E43-4CF9-95FE-DAE3C5E581A1}"/>
    <hyperlink ref="A11" location="'2017'!A100:AF108" display="Septembre" xr:uid="{63B35376-0E4D-41EA-AED2-2A646BCA61E2}"/>
    <hyperlink ref="A10" location="'2017'!A88:AF96" display="Août" xr:uid="{491EA6C6-0F54-4758-BC04-91FAF26F996D}"/>
    <hyperlink ref="A12" location="'2017'!A112:AF120" display="Octobre" xr:uid="{4354CB51-BFCC-4D6B-970E-C6A934BC49FF}"/>
    <hyperlink ref="A13" location="'2017'!A124:AF132" display="Novembre" xr:uid="{3C839A68-F95A-40EA-B34A-7E4758F31906}"/>
    <hyperlink ref="A14" location="'2017'!A136:AF145" display="Décembre" xr:uid="{D21720BA-25A0-4469-89E1-98C8BDC6E098}"/>
    <hyperlink ref="A15" location="'2018'!A4:AF12" display="Janvier" xr:uid="{A60FF3DE-9652-4314-9C86-882C977C6622}"/>
    <hyperlink ref="A16" location="'2018'!A16:AF24" display="Février" xr:uid="{5C2F0960-F741-41B7-BE48-BB38BB32FEC2}"/>
    <hyperlink ref="A17" location="'2018'!A28:AF36" display="Mars" xr:uid="{0802EBD0-C397-4D77-9844-4C4F2FF248C6}"/>
    <hyperlink ref="A18" location="'2018'!A40:AF48" display="Avril" xr:uid="{A69832C3-DAC9-4BCF-A421-006FADEFAD3A}"/>
    <hyperlink ref="A19" location="'2018'!A52:AF60" display="Mai" xr:uid="{41BCCA84-54DF-4BD5-A5FA-0D8B7804C706}"/>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34A81-D421-4D32-BE76-20AE42628ED6}">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16.5" x14ac:dyDescent="0.25">
      <c r="A1" s="58" t="s">
        <v>108</v>
      </c>
      <c r="B1" s="58" t="str" cm="1">
        <f t="array" aca="1" ref="B1" ca="1">RIGHT(CELL("nomfichier",A1),LEN(CELL("nomfichier",A1))-FIND("]",CELL("nomfichier",A1)))</f>
        <v>Juliette</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E15BE3C7-F770-4BDA-A3BB-80A10E33D06D}"/>
  </dataValidations>
  <hyperlinks>
    <hyperlink ref="A8" location="'2017'!A64:AF72" display="Juin" xr:uid="{6B25FFBF-5BAC-4A3D-8897-E511885543A4}"/>
    <hyperlink ref="A9" location="'2017'!A76:AF84" display="Juillet" xr:uid="{BCD2CB7E-D927-4582-91F0-50254EF5DED5}"/>
    <hyperlink ref="A11" location="'2017'!A100:AF108" display="Septembre" xr:uid="{BC761376-8FF6-4A6C-BDFB-D6F081CA9A3C}"/>
    <hyperlink ref="A10" location="'2017'!A88:AF96" display="Août" xr:uid="{578D8AFE-8824-4797-B791-16A3BAA32934}"/>
    <hyperlink ref="A12" location="'2017'!A112:AF120" display="Octobre" xr:uid="{6333896B-682B-4E0F-9417-22361658ADCB}"/>
    <hyperlink ref="A13" location="'2017'!A124:AF132" display="Novembre" xr:uid="{AEA07337-B381-439B-8602-9B5E2E7567CD}"/>
    <hyperlink ref="A14" location="'2017'!A136:AF145" display="Décembre" xr:uid="{8CA729AC-B3E6-4766-BFF7-3A32440240CC}"/>
    <hyperlink ref="A15" location="'2018'!A4:AF12" display="Janvier" xr:uid="{A6AD0FED-A730-4DF0-A2F9-09154AD0890F}"/>
    <hyperlink ref="A16" location="'2018'!A16:AF24" display="Février" xr:uid="{CDB772E2-AA19-4E12-A33A-F1D9230F7709}"/>
    <hyperlink ref="A17" location="'2018'!A28:AF36" display="Mars" xr:uid="{3BB616E9-A4AE-43A8-93E0-8AFFE93084B0}"/>
    <hyperlink ref="A18" location="'2018'!A40:AF48" display="Avril" xr:uid="{4F079762-0239-4B8C-9D02-C206E34C4DC0}"/>
    <hyperlink ref="A19" location="'2018'!A52:AF60" display="Mai" xr:uid="{8AE95A23-3C7E-4EBF-8E34-24CE8D656159}"/>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FDBF3-C04E-49D5-81E3-C2E0F5A848C8}">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16.5" x14ac:dyDescent="0.25">
      <c r="A1" s="58" t="s">
        <v>108</v>
      </c>
      <c r="B1" s="58" t="str" cm="1">
        <f t="array" aca="1" ref="B1" ca="1">RIGHT(CELL("nomfichier",A1),LEN(CELL("nomfichier",A1))-FIND("]",CELL("nomfichier",A1)))</f>
        <v>Mélanie</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CCEF84DF-6C25-406A-B5E4-CFFDE7291D35}"/>
  </dataValidations>
  <hyperlinks>
    <hyperlink ref="A8" location="'2017'!A64:AF72" display="Juin" xr:uid="{58F3F930-CF0E-4F37-9950-2AD6B2BBE0DA}"/>
    <hyperlink ref="A9" location="'2017'!A76:AF84" display="Juillet" xr:uid="{5B837A85-54C2-49D9-AF5A-CCB1D457D5B7}"/>
    <hyperlink ref="A11" location="'2017'!A100:AF108" display="Septembre" xr:uid="{5DAA2156-A2AA-4586-BBF2-F06136D41CC3}"/>
    <hyperlink ref="A10" location="'2017'!A88:AF96" display="Août" xr:uid="{F533CD17-A746-4E7E-8DDD-C31BF69A2354}"/>
    <hyperlink ref="A12" location="'2017'!A112:AF120" display="Octobre" xr:uid="{07885116-997F-4A0A-A0D9-CBDAD4B17D83}"/>
    <hyperlink ref="A13" location="'2017'!A124:AF132" display="Novembre" xr:uid="{84BC5AEF-E817-4D4B-B5E1-E4640749A0DC}"/>
    <hyperlink ref="A14" location="'2017'!A136:AF145" display="Décembre" xr:uid="{CE3BE703-9B49-47C7-AD33-8B5BD55CAD78}"/>
    <hyperlink ref="A15" location="'2018'!A4:AF12" display="Janvier" xr:uid="{9DB8DEF8-D8DE-4393-8118-0EAAA5139DA9}"/>
    <hyperlink ref="A16" location="'2018'!A16:AF24" display="Février" xr:uid="{6284A11C-E893-4AB6-A190-484936E8384A}"/>
    <hyperlink ref="A17" location="'2018'!A28:AF36" display="Mars" xr:uid="{9587ED41-E646-46EB-BB06-44822EA54654}"/>
    <hyperlink ref="A18" location="'2018'!A40:AF48" display="Avril" xr:uid="{C281EE24-4036-41E1-B81B-A10A43FD5E17}"/>
    <hyperlink ref="A19" location="'2018'!A52:AF60" display="Mai" xr:uid="{B611B86B-EC99-4446-912E-EAEF327E31EB}"/>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0D769-FB12-4EA3-A609-63F44B9765E0}">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16.5" x14ac:dyDescent="0.25">
      <c r="A1" s="58" t="s">
        <v>108</v>
      </c>
      <c r="B1" s="58" t="str" cm="1">
        <f t="array" aca="1" ref="B1" ca="1">RIGHT(CELL("nomfichier",A1),LEN(CELL("nomfichier",A1))-FIND("]",CELL("nomfichier",A1)))</f>
        <v>Manon</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F12ACC6B-55EC-4E86-B037-2179129F2D4A}"/>
  </dataValidations>
  <hyperlinks>
    <hyperlink ref="A8" location="'2017'!A64:AF72" display="Juin" xr:uid="{08DCFE33-CC0F-4012-BFB3-189FDEC24152}"/>
    <hyperlink ref="A9" location="'2017'!A76:AF84" display="Juillet" xr:uid="{705C3ED6-5B26-47A2-AB9F-09FE2ADA6CEB}"/>
    <hyperlink ref="A11" location="'2017'!A100:AF108" display="Septembre" xr:uid="{E48388F9-F624-4367-A313-BAFE780FCC05}"/>
    <hyperlink ref="A10" location="'2017'!A88:AF96" display="Août" xr:uid="{F5144BF3-2437-4A26-9463-5B8EC44AB825}"/>
    <hyperlink ref="A12" location="'2017'!A112:AF120" display="Octobre" xr:uid="{D8A1B07F-8188-4E19-B45F-E04C78D5479E}"/>
    <hyperlink ref="A13" location="'2017'!A124:AF132" display="Novembre" xr:uid="{D061B42A-295C-4BC4-A643-4D8710E8243E}"/>
    <hyperlink ref="A14" location="'2017'!A136:AF145" display="Décembre" xr:uid="{0F09DAFD-B3EE-4AEA-BCC9-9AB01406C9C3}"/>
    <hyperlink ref="A15" location="'2018'!A4:AF12" display="Janvier" xr:uid="{5F9C2717-6B9D-470C-BD21-C4517197D46B}"/>
    <hyperlink ref="A16" location="'2018'!A16:AF24" display="Février" xr:uid="{533CF7FA-19C9-4EE2-8899-2D549BDB47FB}"/>
    <hyperlink ref="A17" location="'2018'!A28:AF36" display="Mars" xr:uid="{0B505525-D81D-41E5-B182-B3EA462C3E87}"/>
    <hyperlink ref="A18" location="'2018'!A40:AF48" display="Avril" xr:uid="{23B3CB6B-5B3B-44B7-B82D-6AD2D56CBC14}"/>
    <hyperlink ref="A19" location="'2018'!A52:AF60" display="Mai" xr:uid="{D926E0FC-642F-4CB6-9812-0D21DC1843EB}"/>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C3C6-5A20-4E6A-A1D3-E9A7E28E4D97}">
  <dimension ref="A1:S28"/>
  <sheetViews>
    <sheetView showGridLines="0" workbookViewId="0">
      <selection activeCell="E23" sqref="E23"/>
    </sheetView>
  </sheetViews>
  <sheetFormatPr baseColWidth="10" defaultRowHeight="15" x14ac:dyDescent="0.25"/>
  <cols>
    <col min="1" max="1" width="33.140625" bestFit="1" customWidth="1"/>
    <col min="12" max="12" width="1.7109375" customWidth="1"/>
  </cols>
  <sheetData>
    <row r="1" spans="1:19" ht="16.5" x14ac:dyDescent="0.25">
      <c r="A1" s="58" t="s">
        <v>108</v>
      </c>
      <c r="B1" s="58" t="str" cm="1">
        <f t="array" aca="1" ref="B1" ca="1">RIGHT(CELL("nomfichier",A1),LEN(CELL("nomfichier",A1))-FIND("]",CELL("nomfichier",A1)))</f>
        <v>Rose</v>
      </c>
      <c r="C1" s="58" t="s">
        <v>73</v>
      </c>
      <c r="D1" s="58"/>
      <c r="E1" s="58"/>
      <c r="F1" s="58" t="s">
        <v>109</v>
      </c>
      <c r="G1" s="58" t="s">
        <v>110</v>
      </c>
      <c r="H1" s="71"/>
      <c r="I1" s="71"/>
    </row>
    <row r="2" spans="1:19" ht="16.5" x14ac:dyDescent="0.3">
      <c r="A2" s="59" t="s">
        <v>111</v>
      </c>
      <c r="B2" s="60"/>
      <c r="C2" s="73"/>
      <c r="D2" s="73"/>
      <c r="E2" s="73"/>
      <c r="F2" s="73">
        <f>B20</f>
        <v>0</v>
      </c>
      <c r="G2" s="73">
        <f>C2-F2</f>
        <v>0</v>
      </c>
      <c r="H2" s="52"/>
      <c r="I2" s="52"/>
    </row>
    <row r="3" spans="1:19" ht="16.5" x14ac:dyDescent="0.3">
      <c r="A3" s="61" t="s">
        <v>116</v>
      </c>
      <c r="B3" s="60"/>
      <c r="C3" s="73"/>
      <c r="D3" s="73"/>
      <c r="E3" s="73"/>
      <c r="F3" s="73"/>
      <c r="G3" s="73"/>
      <c r="H3" s="52"/>
      <c r="I3" s="52"/>
    </row>
    <row r="4" spans="1:19" ht="16.5" x14ac:dyDescent="0.3">
      <c r="A4" s="62" t="s">
        <v>73</v>
      </c>
      <c r="B4" s="63"/>
      <c r="C4" s="63">
        <f>SUM(C2:C3)</f>
        <v>0</v>
      </c>
      <c r="D4" s="63"/>
      <c r="E4" s="63"/>
      <c r="F4" s="63">
        <f>SUM(F2:F3)</f>
        <v>0</v>
      </c>
      <c r="G4" s="63">
        <f>SUM(G2:G3)</f>
        <v>0</v>
      </c>
      <c r="H4" s="72"/>
      <c r="I4" s="72"/>
    </row>
    <row r="6" spans="1:19" s="2" customFormat="1" ht="16.5" x14ac:dyDescent="0.3">
      <c r="A6" s="64"/>
      <c r="B6" s="90" t="s">
        <v>31</v>
      </c>
      <c r="C6" s="91" t="s">
        <v>34</v>
      </c>
      <c r="D6" s="112" t="s">
        <v>132</v>
      </c>
      <c r="E6" s="111" t="s">
        <v>133</v>
      </c>
      <c r="F6" s="92" t="s">
        <v>37</v>
      </c>
      <c r="G6" s="93" t="s">
        <v>103</v>
      </c>
      <c r="H6" s="94" t="s">
        <v>105</v>
      </c>
      <c r="I6" s="95" t="s">
        <v>106</v>
      </c>
      <c r="J6" s="96" t="s">
        <v>107</v>
      </c>
      <c r="K6" s="65"/>
      <c r="L6" s="52"/>
    </row>
    <row r="7" spans="1:19" ht="33.75" thickBot="1" x14ac:dyDescent="0.3">
      <c r="A7" s="66" t="s">
        <v>112</v>
      </c>
      <c r="B7" s="66" t="s">
        <v>113</v>
      </c>
      <c r="C7" s="66" t="s">
        <v>120</v>
      </c>
      <c r="D7" s="66" t="s">
        <v>120</v>
      </c>
      <c r="E7" s="66" t="s">
        <v>120</v>
      </c>
      <c r="F7" s="66" t="s">
        <v>113</v>
      </c>
      <c r="G7" s="66" t="s">
        <v>113</v>
      </c>
      <c r="H7" s="66"/>
      <c r="I7" s="66"/>
      <c r="J7" s="66" t="s">
        <v>113</v>
      </c>
      <c r="K7" s="66" t="s">
        <v>73</v>
      </c>
    </row>
    <row r="8" spans="1:19" ht="17.25" thickBot="1" x14ac:dyDescent="0.35">
      <c r="A8" s="67" t="s">
        <v>5</v>
      </c>
      <c r="B8" s="68"/>
      <c r="C8" s="68"/>
      <c r="D8" s="68"/>
      <c r="E8" s="68"/>
      <c r="F8" s="68"/>
      <c r="G8" s="68"/>
      <c r="H8" s="68"/>
      <c r="I8" s="68"/>
      <c r="J8" s="68"/>
      <c r="K8" s="68"/>
      <c r="O8" s="115"/>
      <c r="P8" s="116"/>
      <c r="Q8" s="116"/>
      <c r="R8" s="116"/>
      <c r="S8" s="117"/>
    </row>
    <row r="9" spans="1:19" ht="16.5" x14ac:dyDescent="0.3">
      <c r="A9" s="67" t="s">
        <v>6</v>
      </c>
      <c r="B9" s="68"/>
      <c r="C9" s="68"/>
      <c r="D9" s="68"/>
      <c r="E9" s="68"/>
      <c r="F9" s="68"/>
      <c r="G9" s="68"/>
      <c r="H9" s="68"/>
      <c r="I9" s="68"/>
      <c r="J9" s="68"/>
      <c r="K9" s="68"/>
      <c r="O9" s="34" t="s">
        <v>123</v>
      </c>
      <c r="P9" s="107" t="s">
        <v>124</v>
      </c>
      <c r="Q9" s="107" t="s">
        <v>125</v>
      </c>
      <c r="R9" s="107" t="s">
        <v>126</v>
      </c>
      <c r="S9" s="35" t="s">
        <v>127</v>
      </c>
    </row>
    <row r="10" spans="1:19" ht="17.25" thickBot="1" x14ac:dyDescent="0.35">
      <c r="A10" s="67" t="s">
        <v>7</v>
      </c>
      <c r="B10" s="68"/>
      <c r="C10" s="68"/>
      <c r="D10" s="68"/>
      <c r="E10" s="68"/>
      <c r="F10" s="68"/>
      <c r="G10" s="68"/>
      <c r="H10" s="68"/>
      <c r="I10" s="68"/>
      <c r="J10" s="68"/>
      <c r="K10" s="68"/>
      <c r="O10" s="36"/>
      <c r="P10" s="108"/>
      <c r="Q10" s="108"/>
      <c r="R10" s="108"/>
      <c r="S10" s="37"/>
    </row>
    <row r="11" spans="1:19" ht="16.5" x14ac:dyDescent="0.3">
      <c r="A11" s="67" t="s">
        <v>8</v>
      </c>
      <c r="B11" s="68"/>
      <c r="C11" s="68"/>
      <c r="D11" s="68"/>
      <c r="E11" s="68"/>
      <c r="F11" s="68"/>
      <c r="G11" s="68"/>
      <c r="H11" s="68"/>
      <c r="I11" s="68"/>
      <c r="J11" s="68"/>
      <c r="K11" s="68"/>
    </row>
    <row r="12" spans="1:19" ht="16.5" x14ac:dyDescent="0.3">
      <c r="A12" s="67" t="s">
        <v>9</v>
      </c>
      <c r="B12" s="68"/>
      <c r="C12" s="68"/>
      <c r="D12" s="68"/>
      <c r="E12" s="68"/>
      <c r="F12" s="68"/>
      <c r="G12" s="68"/>
      <c r="H12" s="68"/>
      <c r="I12" s="68"/>
      <c r="J12" s="68"/>
      <c r="K12" s="68"/>
    </row>
    <row r="13" spans="1:19" ht="16.5" x14ac:dyDescent="0.3">
      <c r="A13" s="67" t="s">
        <v>10</v>
      </c>
      <c r="B13" s="68"/>
      <c r="C13" s="68"/>
      <c r="D13" s="68"/>
      <c r="E13" s="68"/>
      <c r="F13" s="68"/>
      <c r="G13" s="68"/>
      <c r="H13" s="68"/>
      <c r="I13" s="68"/>
      <c r="J13" s="68"/>
      <c r="K13" s="68"/>
    </row>
    <row r="14" spans="1:19" ht="16.5" x14ac:dyDescent="0.3">
      <c r="A14" s="67" t="s">
        <v>11</v>
      </c>
      <c r="B14" s="68"/>
      <c r="C14" s="68"/>
      <c r="D14" s="68"/>
      <c r="E14" s="68"/>
      <c r="F14" s="68"/>
      <c r="G14" s="68"/>
      <c r="H14" s="68"/>
      <c r="I14" s="68"/>
      <c r="J14" s="68"/>
      <c r="K14" s="68"/>
    </row>
    <row r="15" spans="1:19" ht="16.5" x14ac:dyDescent="0.3">
      <c r="A15" s="67" t="s">
        <v>0</v>
      </c>
      <c r="B15" s="68"/>
      <c r="C15" s="68"/>
      <c r="D15" s="68"/>
      <c r="E15" s="68"/>
      <c r="F15" s="68"/>
      <c r="G15" s="68"/>
      <c r="H15" s="68"/>
      <c r="I15" s="68"/>
      <c r="J15" s="68"/>
      <c r="K15" s="68"/>
    </row>
    <row r="16" spans="1:19" ht="16.5" x14ac:dyDescent="0.3">
      <c r="A16" s="67" t="s">
        <v>1</v>
      </c>
      <c r="B16" s="68"/>
      <c r="C16" s="68"/>
      <c r="D16" s="68"/>
      <c r="E16" s="68"/>
      <c r="F16" s="68"/>
      <c r="G16" s="68"/>
      <c r="H16" s="68"/>
      <c r="I16" s="68"/>
      <c r="J16" s="68"/>
      <c r="K16" s="68"/>
    </row>
    <row r="17" spans="1:11" ht="16.5" x14ac:dyDescent="0.3">
      <c r="A17" s="67" t="s">
        <v>2</v>
      </c>
      <c r="B17" s="68"/>
      <c r="C17" s="68"/>
      <c r="D17" s="68"/>
      <c r="E17" s="68"/>
      <c r="F17" s="68"/>
      <c r="G17" s="68"/>
      <c r="H17" s="68"/>
      <c r="I17" s="68"/>
      <c r="J17" s="68"/>
      <c r="K17" s="68"/>
    </row>
    <row r="18" spans="1:11" ht="16.5" x14ac:dyDescent="0.3">
      <c r="A18" s="67" t="s">
        <v>3</v>
      </c>
      <c r="B18" s="68"/>
      <c r="C18" s="68"/>
      <c r="D18" s="68"/>
      <c r="E18" s="68"/>
      <c r="F18" s="68"/>
      <c r="G18" s="68"/>
      <c r="H18" s="68"/>
      <c r="I18" s="68"/>
      <c r="J18" s="68"/>
      <c r="K18" s="68"/>
    </row>
    <row r="19" spans="1:11" ht="16.5" x14ac:dyDescent="0.3">
      <c r="A19" s="67" t="s">
        <v>4</v>
      </c>
      <c r="B19" s="68"/>
      <c r="C19" s="68"/>
      <c r="D19" s="68"/>
      <c r="E19" s="68"/>
      <c r="F19" s="68"/>
      <c r="G19" s="68"/>
      <c r="H19" s="68"/>
      <c r="I19" s="68"/>
      <c r="J19" s="68"/>
      <c r="K19" s="68"/>
    </row>
    <row r="20" spans="1:11" ht="16.5" x14ac:dyDescent="0.3">
      <c r="A20" s="69" t="s">
        <v>73</v>
      </c>
      <c r="B20" s="69">
        <f>SUM(B8:B19)</f>
        <v>0</v>
      </c>
      <c r="C20" s="69">
        <f t="shared" ref="C20:K20" si="0">SUM(C8:C19)</f>
        <v>0</v>
      </c>
      <c r="D20" s="69"/>
      <c r="E20" s="69"/>
      <c r="F20" s="69">
        <f t="shared" si="0"/>
        <v>0</v>
      </c>
      <c r="G20" s="69">
        <f t="shared" si="0"/>
        <v>0</v>
      </c>
      <c r="H20" s="69">
        <f t="shared" si="0"/>
        <v>0</v>
      </c>
      <c r="I20" s="69">
        <f t="shared" si="0"/>
        <v>0</v>
      </c>
      <c r="J20" s="69">
        <f t="shared" si="0"/>
        <v>0</v>
      </c>
      <c r="K20" s="69">
        <f t="shared" si="0"/>
        <v>0</v>
      </c>
    </row>
    <row r="22" spans="1:11" x14ac:dyDescent="0.25">
      <c r="A22" s="70"/>
    </row>
    <row r="23" spans="1:11" x14ac:dyDescent="0.25">
      <c r="A23" s="70"/>
    </row>
    <row r="25" spans="1:11" x14ac:dyDescent="0.25">
      <c r="A25" s="70"/>
    </row>
    <row r="26" spans="1:11" x14ac:dyDescent="0.25">
      <c r="A26" s="70"/>
    </row>
    <row r="27" spans="1:11" x14ac:dyDescent="0.25">
      <c r="A27" s="70"/>
    </row>
    <row r="28" spans="1:11" x14ac:dyDescent="0.25">
      <c r="A28" s="70"/>
    </row>
  </sheetData>
  <mergeCells count="1">
    <mergeCell ref="O8:S8"/>
  </mergeCells>
  <dataValidations count="1">
    <dataValidation allowBlank="1" showErrorMessage="1" sqref="J23:K23 B23:E23 B6 F6:J6 M23:N23" xr:uid="{EEA46C97-C54A-4BAA-82F0-D2D6110DE353}"/>
  </dataValidations>
  <hyperlinks>
    <hyperlink ref="A8" location="'2017'!A64:AF72" display="Juin" xr:uid="{A886C63C-270E-4EDC-9326-C219DBE246DD}"/>
    <hyperlink ref="A9" location="'2017'!A76:AF84" display="Juillet" xr:uid="{75E3756F-E4EE-44B5-A4DA-3CD64947C563}"/>
    <hyperlink ref="A11" location="'2017'!A100:AF108" display="Septembre" xr:uid="{2B85549B-7704-4A99-9810-8C0CB905450B}"/>
    <hyperlink ref="A10" location="'2017'!A88:AF96" display="Août" xr:uid="{985B845C-AC83-448B-93FB-2A42C21FC9BE}"/>
    <hyperlink ref="A12" location="'2017'!A112:AF120" display="Octobre" xr:uid="{26FDC0EC-300A-4BBA-AC8D-C503F5FFF636}"/>
    <hyperlink ref="A13" location="'2017'!A124:AF132" display="Novembre" xr:uid="{11B23804-8656-405B-A311-EA85B3DAF64B}"/>
    <hyperlink ref="A14" location="'2017'!A136:AF145" display="Décembre" xr:uid="{CCA67582-0879-430C-9567-19EF22A9B799}"/>
    <hyperlink ref="A15" location="'2018'!A4:AF12" display="Janvier" xr:uid="{438C0976-896D-465A-ACA5-BA77B6C2C6F2}"/>
    <hyperlink ref="A16" location="'2018'!A16:AF24" display="Février" xr:uid="{058183A2-E4E4-48F6-9F45-7B0EDF622797}"/>
    <hyperlink ref="A17" location="'2018'!A28:AF36" display="Mars" xr:uid="{5AE3A0B5-3EEA-45C7-926F-2F98FD65C294}"/>
    <hyperlink ref="A18" location="'2018'!A40:AF48" display="Avril" xr:uid="{C5009363-E3B1-44BC-8B96-B9EDA305F7D5}"/>
    <hyperlink ref="A19" location="'2018'!A52:AF60" display="Mai" xr:uid="{36C989D9-E8E1-46DD-9D97-E8920BE4BA19}"/>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769F9-CEBA-4325-8770-5A08A9ADDFD7}">
  <dimension ref="A1:J27"/>
  <sheetViews>
    <sheetView workbookViewId="0">
      <selection activeCell="E15" sqref="E15"/>
    </sheetView>
  </sheetViews>
  <sheetFormatPr baseColWidth="10" defaultRowHeight="15" x14ac:dyDescent="0.25"/>
  <sheetData>
    <row r="1" spans="2:10" x14ac:dyDescent="0.25">
      <c r="B1" t="s">
        <v>20</v>
      </c>
    </row>
    <row r="2" spans="2:10" x14ac:dyDescent="0.25">
      <c r="I2" t="s">
        <v>128</v>
      </c>
      <c r="J2" t="s">
        <v>129</v>
      </c>
    </row>
    <row r="3" spans="2:10" x14ac:dyDescent="0.25">
      <c r="B3" t="s">
        <v>21</v>
      </c>
      <c r="C3" t="s">
        <v>22</v>
      </c>
      <c r="G3" t="s">
        <v>100</v>
      </c>
      <c r="J3" t="s">
        <v>26</v>
      </c>
    </row>
    <row r="4" spans="2:10" x14ac:dyDescent="0.25">
      <c r="B4" t="s">
        <v>26</v>
      </c>
      <c r="C4" t="s">
        <v>17</v>
      </c>
      <c r="D4" t="s">
        <v>27</v>
      </c>
      <c r="G4" t="s">
        <v>101</v>
      </c>
    </row>
    <row r="5" spans="2:10" x14ac:dyDescent="0.25">
      <c r="B5" t="s">
        <v>12</v>
      </c>
      <c r="C5" t="s">
        <v>19</v>
      </c>
      <c r="D5" t="s">
        <v>23</v>
      </c>
      <c r="G5" t="s">
        <v>102</v>
      </c>
    </row>
    <row r="6" spans="2:10" x14ac:dyDescent="0.25">
      <c r="B6" t="s">
        <v>16</v>
      </c>
      <c r="C6" t="s">
        <v>17</v>
      </c>
      <c r="D6" t="s">
        <v>27</v>
      </c>
    </row>
    <row r="7" spans="2:10" x14ac:dyDescent="0.25">
      <c r="B7" t="s">
        <v>15</v>
      </c>
      <c r="C7" t="s">
        <v>18</v>
      </c>
      <c r="D7" t="s">
        <v>27</v>
      </c>
    </row>
    <row r="8" spans="2:10" x14ac:dyDescent="0.25">
      <c r="B8" t="s">
        <v>77</v>
      </c>
      <c r="C8" t="s">
        <v>18</v>
      </c>
      <c r="D8" t="s">
        <v>27</v>
      </c>
    </row>
    <row r="9" spans="2:10" x14ac:dyDescent="0.25">
      <c r="B9" t="s">
        <v>78</v>
      </c>
      <c r="C9" t="s">
        <v>17</v>
      </c>
      <c r="D9" t="s">
        <v>27</v>
      </c>
    </row>
    <row r="10" spans="2:10" x14ac:dyDescent="0.25">
      <c r="B10" t="s">
        <v>13</v>
      </c>
      <c r="C10" t="s">
        <v>19</v>
      </c>
      <c r="D10" t="s">
        <v>23</v>
      </c>
    </row>
    <row r="11" spans="2:10" x14ac:dyDescent="0.25">
      <c r="B11" t="s">
        <v>14</v>
      </c>
      <c r="C11" t="s">
        <v>19</v>
      </c>
      <c r="D11" t="s">
        <v>24</v>
      </c>
    </row>
    <row r="17" spans="1:2" x14ac:dyDescent="0.25">
      <c r="A17" s="74" t="s">
        <v>115</v>
      </c>
      <c r="B17" s="74" t="s">
        <v>31</v>
      </c>
    </row>
    <row r="18" spans="1:2" x14ac:dyDescent="0.25">
      <c r="A18" s="75" t="s">
        <v>33</v>
      </c>
      <c r="B18" s="75" t="s">
        <v>32</v>
      </c>
    </row>
    <row r="19" spans="1:2" x14ac:dyDescent="0.25">
      <c r="A19" s="109" t="s">
        <v>130</v>
      </c>
      <c r="B19" s="109" t="s">
        <v>132</v>
      </c>
    </row>
    <row r="20" spans="1:2" x14ac:dyDescent="0.25">
      <c r="A20" s="110" t="s">
        <v>131</v>
      </c>
      <c r="B20" s="110" t="s">
        <v>133</v>
      </c>
    </row>
    <row r="21" spans="1:2" x14ac:dyDescent="0.25">
      <c r="A21" s="76" t="s">
        <v>96</v>
      </c>
      <c r="B21" s="76" t="s">
        <v>34</v>
      </c>
    </row>
    <row r="22" spans="1:2" x14ac:dyDescent="0.25">
      <c r="A22" s="77" t="s">
        <v>38</v>
      </c>
      <c r="B22" s="77" t="s">
        <v>37</v>
      </c>
    </row>
    <row r="23" spans="1:2" x14ac:dyDescent="0.25">
      <c r="A23" s="78" t="s">
        <v>97</v>
      </c>
      <c r="B23" s="78" t="s">
        <v>103</v>
      </c>
    </row>
    <row r="24" spans="1:2" x14ac:dyDescent="0.25">
      <c r="A24" s="79" t="s">
        <v>114</v>
      </c>
      <c r="B24" s="79" t="s">
        <v>107</v>
      </c>
    </row>
    <row r="25" spans="1:2" x14ac:dyDescent="0.25">
      <c r="A25" s="80" t="s">
        <v>98</v>
      </c>
      <c r="B25" s="80" t="s">
        <v>105</v>
      </c>
    </row>
    <row r="26" spans="1:2" x14ac:dyDescent="0.25">
      <c r="A26" s="81" t="s">
        <v>99</v>
      </c>
      <c r="B26" s="81" t="s">
        <v>106</v>
      </c>
    </row>
    <row r="27" spans="1:2" x14ac:dyDescent="0.25">
      <c r="A27" s="82" t="s">
        <v>25</v>
      </c>
      <c r="B27" s="82" t="s">
        <v>104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71AAC-1E5D-4622-A56B-3044DC00137D}">
  <dimension ref="B3:F15"/>
  <sheetViews>
    <sheetView workbookViewId="0">
      <selection activeCell="F3" sqref="F3"/>
    </sheetView>
  </sheetViews>
  <sheetFormatPr baseColWidth="10" defaultRowHeight="15" x14ac:dyDescent="0.25"/>
  <sheetData>
    <row r="3" spans="2:6" x14ac:dyDescent="0.25">
      <c r="B3" t="s">
        <v>28</v>
      </c>
      <c r="F3" t="s">
        <v>0</v>
      </c>
    </row>
    <row r="4" spans="2:6" x14ac:dyDescent="0.25">
      <c r="B4" s="1">
        <v>44562</v>
      </c>
      <c r="F4" t="s">
        <v>1</v>
      </c>
    </row>
    <row r="5" spans="2:6" x14ac:dyDescent="0.25">
      <c r="B5" s="1">
        <v>44668</v>
      </c>
      <c r="F5" t="s">
        <v>2</v>
      </c>
    </row>
    <row r="6" spans="2:6" x14ac:dyDescent="0.25">
      <c r="B6" s="1">
        <v>44669</v>
      </c>
      <c r="F6" t="s">
        <v>3</v>
      </c>
    </row>
    <row r="7" spans="2:6" x14ac:dyDescent="0.25">
      <c r="B7" s="1">
        <v>44774</v>
      </c>
      <c r="F7" t="s">
        <v>4</v>
      </c>
    </row>
    <row r="8" spans="2:6" x14ac:dyDescent="0.25">
      <c r="B8" s="1">
        <v>44781</v>
      </c>
      <c r="F8" t="s">
        <v>5</v>
      </c>
    </row>
    <row r="9" spans="2:6" x14ac:dyDescent="0.25">
      <c r="B9" s="1">
        <v>44707</v>
      </c>
      <c r="F9" t="s">
        <v>6</v>
      </c>
    </row>
    <row r="10" spans="2:6" x14ac:dyDescent="0.25">
      <c r="B10" s="1">
        <v>44718</v>
      </c>
      <c r="F10" t="s">
        <v>7</v>
      </c>
    </row>
    <row r="11" spans="2:6" x14ac:dyDescent="0.25">
      <c r="B11" s="1">
        <v>44756</v>
      </c>
      <c r="F11" t="s">
        <v>8</v>
      </c>
    </row>
    <row r="12" spans="2:6" x14ac:dyDescent="0.25">
      <c r="B12" s="1">
        <v>44788</v>
      </c>
      <c r="F12" t="s">
        <v>9</v>
      </c>
    </row>
    <row r="13" spans="2:6" x14ac:dyDescent="0.25">
      <c r="B13" s="1">
        <v>44866</v>
      </c>
      <c r="F13" t="s">
        <v>10</v>
      </c>
    </row>
    <row r="14" spans="2:6" x14ac:dyDescent="0.25">
      <c r="B14" s="1">
        <v>44876</v>
      </c>
      <c r="F14" t="s">
        <v>11</v>
      </c>
    </row>
    <row r="15" spans="2:6" x14ac:dyDescent="0.25">
      <c r="B15" s="1">
        <v>44920</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3</vt:i4>
      </vt:variant>
    </vt:vector>
  </HeadingPairs>
  <TitlesOfParts>
    <vt:vector size="15" baseType="lpstr">
      <vt:lpstr>2022</vt:lpstr>
      <vt:lpstr>Demandes absences</vt:lpstr>
      <vt:lpstr>Suivi des HS</vt:lpstr>
      <vt:lpstr>Amandine</vt:lpstr>
      <vt:lpstr>Angélique</vt:lpstr>
      <vt:lpstr>Ella</vt:lpstr>
      <vt:lpstr>Juliette</vt:lpstr>
      <vt:lpstr>Mélanie</vt:lpstr>
      <vt:lpstr>Manon</vt:lpstr>
      <vt:lpstr>Rose</vt:lpstr>
      <vt:lpstr>Salariés</vt:lpstr>
      <vt:lpstr>Fériés</vt:lpstr>
      <vt:lpstr>'2022'!AnnéeCalendrier</vt:lpstr>
      <vt:lpstr>'2022'!Jan</vt:lpstr>
      <vt:lpstr>'2022'!NomMois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Amandine Seguin</dc:creator>
  <cp:lastModifiedBy>Amandine Seguin</cp:lastModifiedBy>
  <dcterms:created xsi:type="dcterms:W3CDTF">2022-10-26T16:41:03Z</dcterms:created>
  <dcterms:modified xsi:type="dcterms:W3CDTF">2022-11-13T10:35:40Z</dcterms:modified>
</cp:coreProperties>
</file>