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eddyv\Documents\Wanaka Van\Organisation aménagements\Trafic III L2H1 2015\"/>
    </mc:Choice>
  </mc:AlternateContent>
  <xr:revisionPtr revIDLastSave="0" documentId="13_ncr:1_{67991B43-E917-496F-9C0F-E21B1663568E}" xr6:coauthVersionLast="47" xr6:coauthVersionMax="47" xr10:uidLastSave="{00000000-0000-0000-0000-000000000000}"/>
  <bookViews>
    <workbookView xWindow="-108" yWindow="-108" windowWidth="23256" windowHeight="12456" tabRatio="845" activeTab="1" xr2:uid="{00000000-000D-0000-FFFF-FFFF00000000}"/>
  </bookViews>
  <sheets>
    <sheet name="RESUME" sheetId="1" r:id="rId1"/>
    <sheet name="ACHATS AMENAGEMENT" sheetId="16" r:id="rId2"/>
  </sheets>
  <definedNames>
    <definedName name="_xlnm._FilterDatabase" localSheetId="1" hidden="1">'ACHATS AMENAGEMENT'!$A$1:$N$1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9" i="16" l="1"/>
  <c r="K60" i="16"/>
  <c r="K61" i="16"/>
  <c r="K62" i="16"/>
  <c r="K63" i="16"/>
  <c r="K64" i="16"/>
  <c r="K65" i="16"/>
  <c r="K66" i="16"/>
  <c r="K67" i="16"/>
  <c r="K68" i="16"/>
  <c r="K69" i="16"/>
  <c r="K70" i="16"/>
  <c r="K71" i="16"/>
  <c r="K72" i="16"/>
  <c r="K73" i="16"/>
  <c r="K74" i="16"/>
  <c r="K75" i="16"/>
  <c r="K76" i="16"/>
  <c r="K77" i="16"/>
  <c r="K78" i="16"/>
  <c r="K79" i="16"/>
  <c r="K80" i="16"/>
  <c r="K81" i="16"/>
  <c r="K82" i="16"/>
  <c r="K83" i="16"/>
  <c r="K84" i="16"/>
  <c r="K85" i="16"/>
  <c r="K86" i="16"/>
  <c r="K87" i="16"/>
  <c r="K88" i="16"/>
  <c r="K89" i="16"/>
  <c r="K90" i="16"/>
  <c r="K91" i="16"/>
  <c r="K92" i="16"/>
  <c r="K93" i="16"/>
  <c r="K94" i="16"/>
  <c r="K95" i="16"/>
  <c r="K96" i="16"/>
  <c r="K97" i="16"/>
  <c r="K98" i="16"/>
  <c r="K99" i="16"/>
  <c r="K100" i="16"/>
  <c r="K101" i="16"/>
  <c r="K102" i="16"/>
  <c r="K103" i="16"/>
  <c r="K104" i="16"/>
  <c r="K105" i="16"/>
  <c r="K106" i="16"/>
  <c r="K107" i="16"/>
  <c r="K108" i="16"/>
  <c r="K109" i="16"/>
  <c r="K110" i="16"/>
  <c r="K111" i="16"/>
  <c r="K112" i="16"/>
  <c r="K113" i="16"/>
  <c r="K114" i="16"/>
  <c r="K115" i="16"/>
  <c r="K116" i="16"/>
  <c r="K117" i="16"/>
  <c r="K118" i="16"/>
  <c r="K119" i="16"/>
  <c r="K120" i="16"/>
  <c r="K121" i="16"/>
  <c r="K122" i="16"/>
  <c r="K123" i="16"/>
  <c r="K124" i="16"/>
  <c r="K125" i="16"/>
  <c r="K126" i="16"/>
  <c r="K127" i="16"/>
  <c r="K128" i="16"/>
  <c r="K129" i="16"/>
  <c r="K130" i="16"/>
  <c r="K131" i="16"/>
  <c r="K132" i="16"/>
  <c r="K133" i="16"/>
  <c r="K134" i="16"/>
  <c r="K135" i="16"/>
  <c r="K136" i="16"/>
  <c r="K137" i="16"/>
  <c r="K138" i="16"/>
  <c r="K139" i="16"/>
  <c r="K140" i="16"/>
  <c r="K141" i="16"/>
  <c r="K142" i="16"/>
  <c r="K143" i="16"/>
  <c r="K144" i="16"/>
  <c r="K145" i="16"/>
  <c r="K146" i="16"/>
  <c r="K147" i="16"/>
  <c r="K148" i="16"/>
  <c r="K149" i="16"/>
  <c r="K150" i="16"/>
  <c r="K151" i="16"/>
  <c r="K152" i="16"/>
  <c r="K153" i="16"/>
  <c r="K154" i="16"/>
  <c r="K155" i="16"/>
  <c r="K156" i="16"/>
  <c r="K157" i="16"/>
  <c r="K158" i="16"/>
  <c r="K159" i="16"/>
  <c r="K160" i="16"/>
  <c r="K161" i="16"/>
  <c r="K162" i="16"/>
  <c r="K163" i="16"/>
  <c r="K164" i="16"/>
  <c r="K165" i="16"/>
  <c r="K166" i="16"/>
  <c r="K167" i="16"/>
  <c r="K168" i="16"/>
  <c r="K169" i="16"/>
  <c r="K170" i="16"/>
  <c r="K171" i="16"/>
  <c r="K172" i="16"/>
  <c r="K173" i="16"/>
  <c r="K174" i="16"/>
  <c r="K175" i="16"/>
  <c r="K176" i="16"/>
  <c r="K177" i="16"/>
  <c r="K178" i="16"/>
  <c r="K179" i="16"/>
  <c r="I59" i="16"/>
  <c r="I60" i="16"/>
  <c r="I61" i="16"/>
  <c r="I62" i="16"/>
  <c r="I63" i="16"/>
  <c r="I64" i="16"/>
  <c r="I65" i="16"/>
  <c r="I66" i="16"/>
  <c r="I67" i="16"/>
  <c r="I68" i="16"/>
  <c r="I69" i="16"/>
  <c r="I70" i="16"/>
  <c r="I71" i="16"/>
  <c r="I72" i="16"/>
  <c r="I73" i="16"/>
  <c r="I74" i="16"/>
  <c r="I75" i="16"/>
  <c r="I76" i="16"/>
  <c r="I77" i="16"/>
  <c r="I78" i="16"/>
  <c r="I79" i="16"/>
  <c r="I80" i="16"/>
  <c r="I81" i="16"/>
  <c r="I82" i="16"/>
  <c r="I83" i="16"/>
  <c r="I84" i="16"/>
  <c r="I85" i="16"/>
  <c r="I86" i="16"/>
  <c r="I87" i="16"/>
  <c r="I88" i="16"/>
  <c r="I89" i="16"/>
  <c r="I90" i="16"/>
  <c r="I91" i="16"/>
  <c r="I92" i="16"/>
  <c r="I93" i="16"/>
  <c r="I94" i="16"/>
  <c r="I95" i="16"/>
  <c r="I96" i="16"/>
  <c r="I97" i="16"/>
  <c r="I98" i="16"/>
  <c r="I99" i="16"/>
  <c r="I100" i="16"/>
  <c r="I101" i="16"/>
  <c r="I102" i="16"/>
  <c r="I103" i="16"/>
  <c r="I104" i="16"/>
  <c r="I105" i="16"/>
  <c r="I106" i="16"/>
  <c r="I107" i="16"/>
  <c r="I108" i="16"/>
  <c r="I109" i="16"/>
  <c r="I110" i="16"/>
  <c r="I111" i="16"/>
  <c r="I112" i="16"/>
  <c r="I113" i="16"/>
  <c r="I114" i="16"/>
  <c r="I115" i="16"/>
  <c r="I116" i="16"/>
  <c r="I117" i="16"/>
  <c r="I118" i="16"/>
  <c r="I119" i="16"/>
  <c r="I120" i="16"/>
  <c r="I121" i="16"/>
  <c r="I122" i="16"/>
  <c r="I123" i="16"/>
  <c r="I124" i="16"/>
  <c r="I125" i="16"/>
  <c r="I126" i="16"/>
  <c r="I127" i="16"/>
  <c r="I128" i="16"/>
  <c r="I129" i="16"/>
  <c r="I130" i="16"/>
  <c r="I131" i="16"/>
  <c r="I132" i="16"/>
  <c r="I133" i="16"/>
  <c r="I134" i="16"/>
  <c r="I135" i="16"/>
  <c r="I136" i="16"/>
  <c r="I137" i="16"/>
  <c r="I138" i="16"/>
  <c r="I139" i="16"/>
  <c r="I140" i="16"/>
  <c r="I141" i="16"/>
  <c r="I142" i="16"/>
  <c r="I143" i="16"/>
  <c r="I144" i="16"/>
  <c r="I145" i="16"/>
  <c r="I146" i="16"/>
  <c r="I147" i="16"/>
  <c r="I148" i="16"/>
  <c r="I149" i="16"/>
  <c r="I150" i="16"/>
  <c r="I151" i="16"/>
  <c r="I152" i="16"/>
  <c r="I153" i="16"/>
  <c r="I154" i="16"/>
  <c r="I155" i="16"/>
  <c r="I156" i="16"/>
  <c r="I157" i="16"/>
  <c r="I158" i="16"/>
  <c r="I159" i="16"/>
  <c r="I160" i="16"/>
  <c r="I161" i="16"/>
  <c r="I162" i="16"/>
  <c r="I163" i="16"/>
  <c r="I164" i="16"/>
  <c r="I165" i="16"/>
  <c r="I166" i="16"/>
  <c r="I167" i="16"/>
  <c r="I168" i="16"/>
  <c r="I169" i="16"/>
  <c r="I170" i="16"/>
  <c r="I171" i="16"/>
  <c r="I172" i="16"/>
  <c r="I173" i="16"/>
  <c r="I174" i="16"/>
  <c r="I175" i="16"/>
  <c r="I176" i="16"/>
  <c r="I177" i="16"/>
  <c r="I178" i="16"/>
  <c r="I179" i="16"/>
  <c r="I180" i="16"/>
  <c r="I181" i="16"/>
  <c r="F182" i="16"/>
  <c r="D12" i="1" s="1"/>
  <c r="J182" i="16"/>
  <c r="I52" i="16"/>
  <c r="K52" i="16" s="1"/>
  <c r="I53" i="16"/>
  <c r="K53" i="16" s="1"/>
  <c r="I54" i="16"/>
  <c r="K54" i="16" s="1"/>
  <c r="I55" i="16"/>
  <c r="K55" i="16" s="1"/>
  <c r="I56" i="16"/>
  <c r="K56" i="16" s="1"/>
  <c r="I57" i="16"/>
  <c r="K57" i="16" s="1"/>
  <c r="I58" i="16"/>
  <c r="K58" i="16" s="1"/>
  <c r="I40" i="16"/>
  <c r="K40" i="16" s="1"/>
  <c r="I41" i="16"/>
  <c r="K41" i="16" s="1"/>
  <c r="I42" i="16"/>
  <c r="K42" i="16" s="1"/>
  <c r="I43" i="16"/>
  <c r="K43" i="16" s="1"/>
  <c r="I44" i="16"/>
  <c r="K44" i="16" s="1"/>
  <c r="I45" i="16"/>
  <c r="K45" i="16" s="1"/>
  <c r="I46" i="16"/>
  <c r="K46" i="16" s="1"/>
  <c r="I47" i="16"/>
  <c r="K47" i="16" s="1"/>
  <c r="I48" i="16"/>
  <c r="K48" i="16" s="1"/>
  <c r="I49" i="16"/>
  <c r="K49" i="16" s="1"/>
  <c r="I50" i="16"/>
  <c r="K50" i="16" s="1"/>
  <c r="I51" i="16"/>
  <c r="K51" i="16" s="1"/>
  <c r="I35" i="16"/>
  <c r="K35" i="16" s="1"/>
  <c r="I36" i="16"/>
  <c r="K36" i="16" s="1"/>
  <c r="I37" i="16"/>
  <c r="K37" i="16" s="1"/>
  <c r="I38" i="16"/>
  <c r="K38" i="16" s="1"/>
  <c r="I39" i="16"/>
  <c r="K39" i="16" s="1"/>
  <c r="I2" i="16"/>
  <c r="K2" i="16" s="1"/>
  <c r="I3" i="16"/>
  <c r="K3" i="16" s="1"/>
  <c r="I4" i="16"/>
  <c r="K4" i="16" s="1"/>
  <c r="I5" i="16"/>
  <c r="K5" i="16" s="1"/>
  <c r="I6" i="16"/>
  <c r="K6" i="16" s="1"/>
  <c r="I7" i="16"/>
  <c r="K7" i="16" s="1"/>
  <c r="I8" i="16"/>
  <c r="K8" i="16" s="1"/>
  <c r="I9" i="16"/>
  <c r="K9" i="16" s="1"/>
  <c r="I10" i="16"/>
  <c r="K10" i="16" s="1"/>
  <c r="I11" i="16"/>
  <c r="K11" i="16" s="1"/>
  <c r="I12" i="16"/>
  <c r="K12" i="16" s="1"/>
  <c r="I13" i="16"/>
  <c r="K13" i="16" s="1"/>
  <c r="I14" i="16"/>
  <c r="K14" i="16" s="1"/>
  <c r="I15" i="16"/>
  <c r="K15" i="16" s="1"/>
  <c r="I16" i="16"/>
  <c r="K16" i="16" s="1"/>
  <c r="I17" i="16"/>
  <c r="K17" i="16" s="1"/>
  <c r="I18" i="16"/>
  <c r="K18" i="16" s="1"/>
  <c r="I19" i="16"/>
  <c r="K19" i="16" s="1"/>
  <c r="I20" i="16"/>
  <c r="K20" i="16" s="1"/>
  <c r="I21" i="16"/>
  <c r="K21" i="16" s="1"/>
  <c r="I22" i="16"/>
  <c r="K22" i="16" s="1"/>
  <c r="I23" i="16"/>
  <c r="K23" i="16" s="1"/>
  <c r="I24" i="16"/>
  <c r="K24" i="16" s="1"/>
  <c r="I25" i="16"/>
  <c r="K25" i="16" s="1"/>
  <c r="I26" i="16"/>
  <c r="K26" i="16" s="1"/>
  <c r="I27" i="16"/>
  <c r="K27" i="16" s="1"/>
  <c r="I28" i="16"/>
  <c r="K28" i="16" s="1"/>
  <c r="I29" i="16"/>
  <c r="K29" i="16" s="1"/>
  <c r="I30" i="16"/>
  <c r="K30" i="16" s="1"/>
  <c r="I31" i="16"/>
  <c r="K31" i="16" s="1"/>
  <c r="I32" i="16"/>
  <c r="K32" i="16" s="1"/>
  <c r="I33" i="16"/>
  <c r="K33" i="16" s="1"/>
  <c r="I34" i="16"/>
  <c r="K34" i="16" s="1"/>
  <c r="D11" i="1"/>
  <c r="B11" i="1"/>
  <c r="D10" i="1"/>
  <c r="B10" i="1"/>
  <c r="D9" i="1"/>
  <c r="B9" i="1"/>
  <c r="D8" i="1"/>
  <c r="B8" i="1"/>
  <c r="D7" i="1"/>
  <c r="B7" i="1"/>
  <c r="D6" i="1"/>
  <c r="D5" i="1"/>
  <c r="D4" i="1"/>
  <c r="D3" i="1"/>
  <c r="B3" i="1"/>
  <c r="K182" i="16" l="1"/>
  <c r="B12" i="1" s="1"/>
  <c r="B4" i="1"/>
  <c r="B6" i="1"/>
  <c r="B2" i="1"/>
  <c r="D13" i="1" l="1"/>
  <c r="D28" i="1" s="1"/>
  <c r="B5" i="1"/>
  <c r="B13" i="1" l="1"/>
  <c r="C5" i="1" s="1"/>
  <c r="B28" i="1" l="1"/>
  <c r="C4" i="1"/>
  <c r="C10" i="1"/>
  <c r="C3" i="1"/>
  <c r="C12" i="1"/>
  <c r="C11" i="1"/>
  <c r="C2" i="1"/>
  <c r="C8" i="1"/>
  <c r="C13" i="1"/>
  <c r="C7" i="1"/>
  <c r="C9" i="1"/>
  <c r="C6" i="1"/>
</calcChain>
</file>

<file path=xl/sharedStrings.xml><?xml version="1.0" encoding="utf-8"?>
<sst xmlns="http://schemas.openxmlformats.org/spreadsheetml/2006/main" count="839" uniqueCount="382">
  <si>
    <t>ISOLATION</t>
  </si>
  <si>
    <t>CHAUFFAGE</t>
  </si>
  <si>
    <t>SANITAIRE</t>
  </si>
  <si>
    <t>ELECTROMENAGER</t>
  </si>
  <si>
    <t>ELECTRICITE</t>
  </si>
  <si>
    <t>OUVERTURES</t>
  </si>
  <si>
    <t>LITERIE / RIDEAUX</t>
  </si>
  <si>
    <t>Armaflex</t>
  </si>
  <si>
    <t>Biofib' Trio</t>
  </si>
  <si>
    <t>Chanvre/coton vrac</t>
  </si>
  <si>
    <t>Baie coulissante/projetable</t>
  </si>
  <si>
    <t>Lanterneau</t>
  </si>
  <si>
    <t>Aérateur de toit</t>
  </si>
  <si>
    <t>QUINCAILLERIE</t>
  </si>
  <si>
    <t>Ventouse (pour chauffage et/ou chauffe-eau)</t>
  </si>
  <si>
    <t>Charnières</t>
  </si>
  <si>
    <t>Charnières piano</t>
  </si>
  <si>
    <t>Pointes</t>
  </si>
  <si>
    <t>Agraphes</t>
  </si>
  <si>
    <t>Ecrous</t>
  </si>
  <si>
    <t>Petites roulettes</t>
  </si>
  <si>
    <t>Papier à poncer</t>
  </si>
  <si>
    <t>Mousse</t>
  </si>
  <si>
    <t>Câble 2,5mm²</t>
  </si>
  <si>
    <t>Bande LED</t>
  </si>
  <si>
    <t>Cosses</t>
  </si>
  <si>
    <t>Gaine thermo</t>
  </si>
  <si>
    <t>Prise allume-cigare</t>
  </si>
  <si>
    <t>Fiche mâle</t>
  </si>
  <si>
    <t>Dijsoncteur</t>
  </si>
  <si>
    <t>Boitier de dérivation</t>
  </si>
  <si>
    <t>Panneau solaire</t>
  </si>
  <si>
    <t>Coupleur / séparateur</t>
  </si>
  <si>
    <t>Tuyau ø32</t>
  </si>
  <si>
    <t>Coude ø32</t>
  </si>
  <si>
    <t>Coude ø40</t>
  </si>
  <si>
    <t>Réducteur ø32/40</t>
  </si>
  <si>
    <t>Collier ø32</t>
  </si>
  <si>
    <t>Collier ø40</t>
  </si>
  <si>
    <t>Tuyau PER rouge (ø12 ?)</t>
  </si>
  <si>
    <t>Coude ø12</t>
  </si>
  <si>
    <t>Raccord à visser ø12</t>
  </si>
  <si>
    <t>Evier</t>
  </si>
  <si>
    <t>Cartouche silicone</t>
  </si>
  <si>
    <t>Robinet</t>
  </si>
  <si>
    <t>Chauffe-eau</t>
  </si>
  <si>
    <t>Plaques induction</t>
  </si>
  <si>
    <t>Plaques gaz</t>
  </si>
  <si>
    <t>Cuivre recuit</t>
  </si>
  <si>
    <t>Passe cloison</t>
  </si>
  <si>
    <t>Joints</t>
  </si>
  <si>
    <t>Détecteur de gaz</t>
  </si>
  <si>
    <t>Vanne gaz</t>
  </si>
  <si>
    <t>Raccord 12/17</t>
  </si>
  <si>
    <t>Chaudière / chauffage</t>
  </si>
  <si>
    <t>Toilettes secs</t>
  </si>
  <si>
    <t xml:space="preserve">Bac à douche </t>
  </si>
  <si>
    <t>Douche solaire</t>
  </si>
  <si>
    <t>Douchette</t>
  </si>
  <si>
    <t>Flexible</t>
  </si>
  <si>
    <t>Tuyau multicouche (partir là-dessus)</t>
  </si>
  <si>
    <t>Chargeur booster DC/DC</t>
  </si>
  <si>
    <t>Fibre de bois</t>
  </si>
  <si>
    <t>ADMINISTRATIF</t>
  </si>
  <si>
    <t>PRODUITS GAZ</t>
  </si>
  <si>
    <t>DOMETIC HBG 2335 2 feux</t>
  </si>
  <si>
    <t>H2R ou Just4camper</t>
  </si>
  <si>
    <t>Glacière</t>
  </si>
  <si>
    <t>Réfrigérateur</t>
  </si>
  <si>
    <t>Bouteille gaz 6kg</t>
  </si>
  <si>
    <t>Réservoir eau propre</t>
  </si>
  <si>
    <t>Réservoir eaux grises</t>
  </si>
  <si>
    <t>Carflo</t>
  </si>
  <si>
    <t>Delbard ?</t>
  </si>
  <si>
    <t>Pompe 12v</t>
  </si>
  <si>
    <t>COMET Pompe immergée Elegant</t>
  </si>
  <si>
    <t>H2R</t>
  </si>
  <si>
    <t>Robinet Rabattable spécial camping-car ABS London COMET</t>
  </si>
  <si>
    <t>Just4camper</t>
  </si>
  <si>
    <t>Coupelle remplissage</t>
  </si>
  <si>
    <t>Prise P17</t>
  </si>
  <si>
    <t>HABA Socle mâle P17 à encastrer blanc réf. 110004</t>
  </si>
  <si>
    <t>Just4camper ou H2R (plus cher)</t>
  </si>
  <si>
    <r>
      <t xml:space="preserve">Convertisseur 12/220V </t>
    </r>
    <r>
      <rPr>
        <b/>
        <sz val="11"/>
        <color theme="1"/>
        <rFont val="Calibri"/>
        <family val="2"/>
        <scheme val="minor"/>
      </rPr>
      <t>pure sinus (qualité courant pour smartphones...)</t>
    </r>
  </si>
  <si>
    <r>
      <t>Convertisseur 12/220V quasi-</t>
    </r>
    <r>
      <rPr>
        <b/>
        <sz val="11"/>
        <color theme="1"/>
        <rFont val="Calibri"/>
        <family val="2"/>
        <scheme val="minor"/>
      </rPr>
      <t>sinus (qualité courant réduite pour boulloire, four...)</t>
    </r>
  </si>
  <si>
    <t>VICTRON Phoenix VE.Direct 12/250 ref Victron : PIN121251200</t>
  </si>
  <si>
    <t>Chargeur batterie 220V</t>
  </si>
  <si>
    <t>Spots LED</t>
  </si>
  <si>
    <t>Spots encastrables LED B.K. Licht ultra-plats orientables</t>
  </si>
  <si>
    <t>Manomano</t>
  </si>
  <si>
    <t>5W 400 lumens blanc chaud 3000K - matière métal gris</t>
  </si>
  <si>
    <t>Prise USB + indicateur batterie</t>
  </si>
  <si>
    <t>2 prises USB + voltmètre - Modèle : encastrable</t>
  </si>
  <si>
    <t xml:space="preserve">Liseuse LED </t>
  </si>
  <si>
    <t xml:space="preserve">Pack 2 lampes liseuse led </t>
  </si>
  <si>
    <t>220V 3W 3000K gris antracite col de cygne métal cannelé</t>
  </si>
  <si>
    <t>Dometic S4 projetable</t>
  </si>
  <si>
    <t>55L noir ref : R55PRHN</t>
  </si>
  <si>
    <t>A acheter en magasin</t>
  </si>
  <si>
    <t xml:space="preserve">A acheter en magasin </t>
  </si>
  <si>
    <t>Pot colle néoprène</t>
  </si>
  <si>
    <t>Quintessence</t>
  </si>
  <si>
    <t xml:space="preserve">Paquet Isonat flex 55 plus semi-rigide </t>
  </si>
  <si>
    <t>1 plaque = 1220x580x40mm
1 paquet = 15 plaques = 10,614m²</t>
  </si>
  <si>
    <t>Fibre bois vrac</t>
  </si>
  <si>
    <t>Frein vapeur</t>
  </si>
  <si>
    <t>Anti-rouille</t>
  </si>
  <si>
    <t>Sika Pro-11 FC Purform</t>
  </si>
  <si>
    <t>Sika mastic-colle</t>
  </si>
  <si>
    <t>Dégraissant</t>
  </si>
  <si>
    <t>Agraphes 10mm pour RAPID R606</t>
  </si>
  <si>
    <t>Clou 20mm pour RAPID R606</t>
  </si>
  <si>
    <t>Barré rouge</t>
  </si>
  <si>
    <t>Carte grise à mon nom</t>
  </si>
  <si>
    <t>Pour cadre baie Dometic S4</t>
  </si>
  <si>
    <t>42L noir ref : R42HN</t>
  </si>
  <si>
    <t>108x30x20cm</t>
  </si>
  <si>
    <t>70x30x22cm</t>
  </si>
  <si>
    <t>Feuillard</t>
  </si>
  <si>
    <t>KFEUILLG600 rouleau 10m</t>
  </si>
  <si>
    <t>ep. 10/15mm larg. 30mm 200kg facteur charge x3 suspension sous chassis (600kg)</t>
  </si>
  <si>
    <t>Tendeur à vis fixation réservoir</t>
  </si>
  <si>
    <t>M6 charge utile 300kg</t>
  </si>
  <si>
    <t>Coupelle blanche à clé COUREMB</t>
  </si>
  <si>
    <t>Remplissage D40 évent D10mm
D. encastrement D80 et hors tout 120mm</t>
  </si>
  <si>
    <t>Tuyau annelé souple ø40 pour remplissage réservoir</t>
  </si>
  <si>
    <t>TUYANN40 au mètre</t>
  </si>
  <si>
    <t xml:space="preserve">Collier à fil ø40 </t>
  </si>
  <si>
    <t>en acier galvanisé ref : KCOLFILD40 lot de 2</t>
  </si>
  <si>
    <t>Raccord perce-coque coudé pour remplissage réservoir</t>
  </si>
  <si>
    <t>Coudé D40 1"1/4</t>
  </si>
  <si>
    <t>Raccord perce-coque droit pour évent réservoir</t>
  </si>
  <si>
    <t>Droit D10 3/8"</t>
  </si>
  <si>
    <t>Tuyau cristal ø10 pour évent réservoir</t>
  </si>
  <si>
    <t>Vendu au mètre</t>
  </si>
  <si>
    <t>Collier inox à vis ø8-16mm</t>
  </si>
  <si>
    <t>Voir le prix en magasin en magasin</t>
  </si>
  <si>
    <t>Tuyau PER bleu ø10 pour EF</t>
  </si>
  <si>
    <t>ø10/12 couronne 5m</t>
  </si>
  <si>
    <t>Leroy Merlin</t>
  </si>
  <si>
    <t>Raccord PER à compression</t>
  </si>
  <si>
    <t>Tuyau cristal armé bleu ø12 pour EF</t>
  </si>
  <si>
    <t>Raccord perce-coque droit coudé M1/2" cannelé pour pompage EF</t>
  </si>
  <si>
    <t>Droit coudé D12/12 M1/2"</t>
  </si>
  <si>
    <t>Indicateur niveau réservoir</t>
  </si>
  <si>
    <t>Coudé D25 3/4"</t>
  </si>
  <si>
    <t xml:space="preserve">Collier à fil ø25-28 </t>
  </si>
  <si>
    <t>Voir le prix en magasin</t>
  </si>
  <si>
    <t>Tuyau annelé rigide ø25 évacuation évier et vidange réservoir eaux grises</t>
  </si>
  <si>
    <t>Tuyau annelé Spirabel ø25 (au mètre)</t>
  </si>
  <si>
    <t>Collier inox à vis ø20-32mm</t>
  </si>
  <si>
    <t>ø20-32mm (par sachet 10)</t>
  </si>
  <si>
    <t>ø8-16mm (par sachet 10)</t>
  </si>
  <si>
    <t>en inox ref : ME6108013 (lot de 2)</t>
  </si>
  <si>
    <t>Raccord laiton mâle cannelé</t>
  </si>
  <si>
    <t>Droit D25 3/4"</t>
  </si>
  <si>
    <t>Vanne vidange réservoir</t>
  </si>
  <si>
    <t>vanne laiton diamètre 25 FF 3/4"</t>
  </si>
  <si>
    <t>Scierie Michelard Chabeuil</t>
  </si>
  <si>
    <t xml:space="preserve">Parquet </t>
  </si>
  <si>
    <t>besoin de 4,88m²</t>
  </si>
  <si>
    <t>Matériaux naturels</t>
  </si>
  <si>
    <t>Liège expansé</t>
  </si>
  <si>
    <t>?</t>
  </si>
  <si>
    <t>Ruban adhésif Tescon</t>
  </si>
  <si>
    <t>Tescon Vana pour frein vapeur 30mx6cm</t>
  </si>
  <si>
    <t>Scotch peintre</t>
  </si>
  <si>
    <t>Coulisses pour compartiment électrique</t>
  </si>
  <si>
    <t>longueur 420mm</t>
  </si>
  <si>
    <t>VICTRON Cyrix-CT 12-120A</t>
  </si>
  <si>
    <t>Câble 25mm²</t>
  </si>
  <si>
    <t>EZA 26L compression 522349</t>
  </si>
  <si>
    <t>BOIS</t>
  </si>
  <si>
    <t>Câble 10mm²</t>
  </si>
  <si>
    <t>Câble 6mm²</t>
  </si>
  <si>
    <t>Fusibles</t>
  </si>
  <si>
    <r>
      <t>de batterie pour 25mm²</t>
    </r>
    <r>
      <rPr>
        <b/>
        <sz val="11"/>
        <color theme="1"/>
        <rFont val="Calibri"/>
        <family val="2"/>
        <scheme val="minor"/>
      </rPr>
      <t xml:space="preserve"> (avec possiblité de se repiquer dessus)</t>
    </r>
  </si>
  <si>
    <t>Disjoncteur différentiel 30mA</t>
  </si>
  <si>
    <t xml:space="preserve">à encastrer </t>
  </si>
  <si>
    <t>pour glacière</t>
  </si>
  <si>
    <t xml:space="preserve">Dijsoncteur </t>
  </si>
  <si>
    <t>4A</t>
  </si>
  <si>
    <t>Tresse de masse</t>
  </si>
  <si>
    <t>Bornier de neutre</t>
  </si>
  <si>
    <t>Coffret électrique</t>
  </si>
  <si>
    <t xml:space="preserve">Câble 1,5mm² </t>
  </si>
  <si>
    <t>Coffret étanche IP65 4 modules livré avec accessoires - Zenitech</t>
  </si>
  <si>
    <t>Cosses rondes</t>
  </si>
  <si>
    <t>Coffret 60 pcs cuivre étamé 6 à 25mm²</t>
  </si>
  <si>
    <t>Coffret assortiment cosses 480 pcs 1,5 à 6mm² Marque Almi</t>
  </si>
  <si>
    <t>Cosse de batterie laiton type lourd négatif (vendu à l'unité)</t>
  </si>
  <si>
    <t>Schneider Resi9 10A</t>
  </si>
  <si>
    <t>Schneider Resi9 16A</t>
  </si>
  <si>
    <t>Schneider Rési9 30mA 40A type AC</t>
  </si>
  <si>
    <t>Peigne alimentation  disjoncteurs</t>
  </si>
  <si>
    <t>universelle phase et neutre pour 13 modules</t>
  </si>
  <si>
    <t>Fiche mâle 2P+T Legrand</t>
  </si>
  <si>
    <t>Porte fusibles à lames pour 6 - LEDS - ref : 100131</t>
  </si>
  <si>
    <t>autoelectricsupplies</t>
  </si>
  <si>
    <t>85x63mm</t>
  </si>
  <si>
    <t>Fusibles plat standard ATO</t>
  </si>
  <si>
    <t>Une boite 140 pcs 2-40A</t>
  </si>
  <si>
    <t>Interrupteur pour voltmètre</t>
  </si>
  <si>
    <t xml:space="preserve">Commutateur marche/arrêt à bascule - diamètre 20 mm ref: 081204 </t>
  </si>
  <si>
    <t>Porte fusibles AGU</t>
  </si>
  <si>
    <t>Porte fusibles à lames</t>
  </si>
  <si>
    <t>Cdiscount</t>
  </si>
  <si>
    <t>FH-569 - Porte-fusible pour fusible AGU - 10-25mm2</t>
  </si>
  <si>
    <t>fusible AGU 80A x4</t>
  </si>
  <si>
    <t>fusible AGU 40A x4</t>
  </si>
  <si>
    <t>9€85</t>
  </si>
  <si>
    <t>Gaine électrique</t>
  </si>
  <si>
    <t>Retrait en magasin</t>
  </si>
  <si>
    <t>Interrupteur poussoir + PC</t>
  </si>
  <si>
    <t>2P+T 16A + PC 230V Ovalis - va et vient + prise de courant 2P+T (S260269)</t>
  </si>
  <si>
    <t>Prise 220V en saillie</t>
  </si>
  <si>
    <t>Prise 220V à encastrer</t>
  </si>
  <si>
    <t>Prise 2P+T 16A Gris Clair IP54 - Akya</t>
  </si>
  <si>
    <t>Barre de distribution masse</t>
  </si>
  <si>
    <t>Voir dans magasin spécialisé, trouver moins cher si possible !!</t>
  </si>
  <si>
    <t>BR-Vie– Barre de distribution 100 A avec 2 goujons, 5 vis et couvercle, 12 V 24 V 48 V CC ref manomano : ME58371957</t>
  </si>
  <si>
    <t>Rouleau Intello Proclima 1,5x20m soit 30m²</t>
  </si>
  <si>
    <t>Lot panneaux 1000x500x10mm soit 15m²</t>
  </si>
  <si>
    <t>Interrupteur poussoir ou bascule levier pour convertisseur/P17</t>
  </si>
  <si>
    <t>L500xh350
Hors tout 544x380</t>
  </si>
  <si>
    <t>Vis 3,9x50mm</t>
  </si>
  <si>
    <t>3,9x50mm</t>
  </si>
  <si>
    <t>Câles lanterneau</t>
  </si>
  <si>
    <t>IMPORTANT</t>
  </si>
  <si>
    <t>Liteaux 20x40 pour structure isolation</t>
  </si>
  <si>
    <t>Liteaux 40x40 structure banquette/lit</t>
  </si>
  <si>
    <t>20x40 sapin classe II</t>
  </si>
  <si>
    <t>Velcro pour matelas</t>
  </si>
  <si>
    <t xml:space="preserve">Tissu ou housse pour matelas </t>
  </si>
  <si>
    <t>Retirable et lavable</t>
  </si>
  <si>
    <t>Rideau baie S4</t>
  </si>
  <si>
    <t>Rideau passage vers l'AV</t>
  </si>
  <si>
    <t>590x335x352</t>
  </si>
  <si>
    <t>mini 8mm d'épaisseur</t>
  </si>
  <si>
    <t>ø30 max</t>
  </si>
  <si>
    <t>Crédence alu</t>
  </si>
  <si>
    <t>Pour protéger le lambris</t>
  </si>
  <si>
    <t>H2R ou Just4Camper</t>
  </si>
  <si>
    <t>Vérifie mais H2R semble moins cher</t>
  </si>
  <si>
    <t>Vitrificateur</t>
  </si>
  <si>
    <t>Equerres étagères</t>
  </si>
  <si>
    <t xml:space="preserve">Petit téton comme cuisine pro </t>
  </si>
  <si>
    <t>Loquet aimanté</t>
  </si>
  <si>
    <t xml:space="preserve">Equerres </t>
  </si>
  <si>
    <t xml:space="preserve">A trouver </t>
  </si>
  <si>
    <t>Pour fixer structure lit par ex.</t>
  </si>
  <si>
    <t>Table camping pliante</t>
  </si>
  <si>
    <t>Tectake 70x70x70 alu</t>
  </si>
  <si>
    <t>Coupelle pied de table</t>
  </si>
  <si>
    <t>Pied de table</t>
  </si>
  <si>
    <t>Euro-accessoires - en saillie - noir - ø60  ref : 110480</t>
  </si>
  <si>
    <t>Euro-accessoires - noir - 700mm - ø60 ref : 110160</t>
  </si>
  <si>
    <t xml:space="preserve">Indicateur niveau réservoir </t>
  </si>
  <si>
    <t>Le prendre ?</t>
  </si>
  <si>
    <t>à flotteur avec indicateur led ref : KJAUGE</t>
  </si>
  <si>
    <t>via tuyau bille plastique couleur ref : KINDIC</t>
  </si>
  <si>
    <t>Gaine ICTA Diam.25 mm L.50 m ref : 62900215</t>
  </si>
  <si>
    <t>VICTRON Blue Smart IP65 12/7 ref. Victron : BPC120731064R</t>
  </si>
  <si>
    <t>Voir dans magasin spécialisé et acheter les rails si besoin. MAX 24cm largeur et 25cm hauteur</t>
  </si>
  <si>
    <t>Chargeur batterie 220V - socle</t>
  </si>
  <si>
    <t>Socle pour VICTRON blue smart IP65 12/7</t>
  </si>
  <si>
    <t>Conso de 80+116 g/h soit 196 g/h</t>
  </si>
  <si>
    <t>En choisir un de 200g/h</t>
  </si>
  <si>
    <t>L400xl400
Hors tout 520x520</t>
  </si>
  <si>
    <t>Dometic Mini Heki S ep. Toit 43-60mm
ref: 9104100290</t>
  </si>
  <si>
    <t>40x40 sapin classe II</t>
  </si>
  <si>
    <t>Prendre x10 en 2ml</t>
  </si>
  <si>
    <t>ø40</t>
  </si>
  <si>
    <t xml:space="preserve">Bonde + syphon évier </t>
  </si>
  <si>
    <t>A voir</t>
  </si>
  <si>
    <t>PVC colle</t>
  </si>
  <si>
    <t xml:space="preserve"> </t>
  </si>
  <si>
    <t>PVC tube 40</t>
  </si>
  <si>
    <t>PVC coude 90°</t>
  </si>
  <si>
    <t>PVC passe cloison 40</t>
  </si>
  <si>
    <t>PVC passe cloison M1"1/4 F.ø40</t>
  </si>
  <si>
    <t>Gaz joint caisson</t>
  </si>
  <si>
    <t xml:space="preserve">Collier serrage </t>
  </si>
  <si>
    <t xml:space="preserve">Gaz collier serrage </t>
  </si>
  <si>
    <t xml:space="preserve">Gaz couronne cuivre recuit </t>
  </si>
  <si>
    <t>Bague serrage pour raccord</t>
  </si>
  <si>
    <t>Raccord laiton pour bague</t>
  </si>
  <si>
    <t xml:space="preserve">   </t>
  </si>
  <si>
    <t>Mousse/caoutchouc/joint autocollant</t>
  </si>
  <si>
    <t xml:space="preserve">Gaz raccord laiton pour bague </t>
  </si>
  <si>
    <t>Gaz bague serrage pour raccord</t>
  </si>
  <si>
    <t>Gaz passe cloison</t>
  </si>
  <si>
    <t>Détendeur gaz</t>
  </si>
  <si>
    <t xml:space="preserve">30mbars </t>
  </si>
  <si>
    <t xml:space="preserve">Lyre souple </t>
  </si>
  <si>
    <t>Max 45cm long. Et soit : 
-Lyre souple 
-Lyre inox HP
-Lyre anti-arrachement</t>
  </si>
  <si>
    <t>Max 45cm long.</t>
  </si>
  <si>
    <t>couronne 5m ø8x1mm</t>
  </si>
  <si>
    <t>laiton - ø8</t>
  </si>
  <si>
    <t>pour raccord ø8</t>
  </si>
  <si>
    <t>Lot de 4 - laiton - ø8</t>
  </si>
  <si>
    <t>simple isolé ø8</t>
  </si>
  <si>
    <t xml:space="preserve">L'acheter en 1er pour savoir quel détendeur etc.
</t>
  </si>
  <si>
    <t>Si possible 31x31cm</t>
  </si>
  <si>
    <t xml:space="preserve">Soupape </t>
  </si>
  <si>
    <t xml:space="preserve">150mbars </t>
  </si>
  <si>
    <t>Soupape gaz</t>
  </si>
  <si>
    <t>150mb</t>
  </si>
  <si>
    <t>aération 20cm²</t>
  </si>
  <si>
    <t>Grille d'aération</t>
  </si>
  <si>
    <t>Scotch double face</t>
  </si>
  <si>
    <t>Moquette ou idem pour passage roue, montants…</t>
  </si>
  <si>
    <t>Dispano</t>
  </si>
  <si>
    <t>Lambris mur/plafond/AV</t>
  </si>
  <si>
    <t xml:space="preserve">8+5+1,5=14,5 m² </t>
  </si>
  <si>
    <t>7,5m</t>
  </si>
  <si>
    <t>Contre-plinthe/moulure</t>
  </si>
  <si>
    <t>Baguette d'angle pour entrée latérale + encadrement baie + lanterneau + montants AR</t>
  </si>
  <si>
    <t>1+2+4+3=10m</t>
  </si>
  <si>
    <t>Seuil de porte latérale + portes AR + finition lambris plafond AR</t>
  </si>
  <si>
    <t>1+1,4+1,4=3,8m</t>
  </si>
  <si>
    <t>Corniche, cornière pour angles montants AR + plafond/murs + angles AV</t>
  </si>
  <si>
    <t>Pâte à bois</t>
  </si>
  <si>
    <t>Leroy Merlin / Dispano</t>
  </si>
  <si>
    <t>5,5+4,5+2,5=12,5m</t>
  </si>
  <si>
    <t>Contreplaqué bouleau ep.15</t>
  </si>
  <si>
    <t xml:space="preserve">2,5x1,22m ep. 5mm </t>
  </si>
  <si>
    <t>7m</t>
  </si>
  <si>
    <t>Lambourdes</t>
  </si>
  <si>
    <t>40x80 sapin classe II</t>
  </si>
  <si>
    <t>Leroy Merlin / Rexel</t>
  </si>
  <si>
    <t>Oui</t>
  </si>
  <si>
    <t>Non</t>
  </si>
  <si>
    <t>DENOMINATION</t>
  </si>
  <si>
    <t>OUI/NON</t>
  </si>
  <si>
    <t>MODELE</t>
  </si>
  <si>
    <t>QUANTITE</t>
  </si>
  <si>
    <t>FOURNISSEUR</t>
  </si>
  <si>
    <t>POIDS (KG)</t>
  </si>
  <si>
    <t>PRIX TTC</t>
  </si>
  <si>
    <t>FDP</t>
  </si>
  <si>
    <t>OBSERVATIONS</t>
  </si>
  <si>
    <t>COMMANDE</t>
  </si>
  <si>
    <t>LIVRE</t>
  </si>
  <si>
    <t xml:space="preserve">Grille d'aération </t>
  </si>
  <si>
    <t>Mini 20cm²</t>
  </si>
  <si>
    <t xml:space="preserve">Raccord perce-coque coudé pour vidange eaux grises réservoir  </t>
  </si>
  <si>
    <t>TOTAL TTC</t>
  </si>
  <si>
    <t>% PRIX / AMENAGEMENT</t>
  </si>
  <si>
    <t>Contreplaqué bouleau ep.9</t>
  </si>
  <si>
    <t>Contreplaqué ep.5</t>
  </si>
  <si>
    <t>Pour fonds meubles,tiroirs ; habillage portes lat. et AR
/ noté ordinaire dan descriptif Leroy Merlin --&gt; Made in China</t>
  </si>
  <si>
    <t>3,050x1,525m ep.10mm</t>
  </si>
  <si>
    <t>3,050x1,525m ep.15mm</t>
  </si>
  <si>
    <t>TOTAL HT</t>
  </si>
  <si>
    <t>PRIX /U HT</t>
  </si>
  <si>
    <t>2G1,5mm²  H07VK ou VVF 20 mètres</t>
  </si>
  <si>
    <t>2G10mm²  H07VK ou VVF 5 mètres</t>
  </si>
  <si>
    <t>3G2,5mm² H07VK ou VVF 50 mètres</t>
  </si>
  <si>
    <t>2G25mm² H07VK ou VVF 10 mètres</t>
  </si>
  <si>
    <t>3G6mm² H07VK ou VVF 5 mètres</t>
  </si>
  <si>
    <t>Prendre x24 en 2ml + x1 en 3ml = 51ml</t>
  </si>
  <si>
    <t>27,82€ /m²</t>
  </si>
  <si>
    <t>41,34€ /m²</t>
  </si>
  <si>
    <t>En fonction si vanne principale sur bouteille (donc x1 ou 2)</t>
  </si>
  <si>
    <t>x8 ou 10</t>
  </si>
  <si>
    <t>En prendre x8 ou 10</t>
  </si>
  <si>
    <t>200€ TTC just4camper 100A</t>
  </si>
  <si>
    <t>STEICO Zell - Sac de 15kg</t>
  </si>
  <si>
    <r>
      <rPr>
        <b/>
        <sz val="11"/>
        <color theme="1"/>
        <rFont val="Calibri"/>
        <family val="2"/>
        <scheme val="minor"/>
      </rPr>
      <t>Voir dans magasin spécialisé</t>
    </r>
    <r>
      <rPr>
        <sz val="11"/>
        <color theme="1"/>
        <rFont val="Calibri"/>
        <family val="2"/>
        <scheme val="minor"/>
      </rPr>
      <t xml:space="preserve"> 
Leroy Merlin 50m =60€ 
Besoin de 20m + 10m pour local soit 30m</t>
    </r>
  </si>
  <si>
    <t>Besoin de 5m</t>
  </si>
  <si>
    <t>Besoin de 50m</t>
  </si>
  <si>
    <t>Besoin de 10m</t>
  </si>
  <si>
    <t>Besoin de 10m 
Leroy Merlin 5m = 28,25€</t>
  </si>
  <si>
    <t xml:space="preserve">Batterie auxiliaire AGM </t>
  </si>
  <si>
    <t>Power Manutention</t>
  </si>
  <si>
    <t xml:space="preserve">Batterie décharge lente AGM - Power
Battery PM88-12 12V 88Ah </t>
  </si>
  <si>
    <t>TYPE</t>
  </si>
  <si>
    <t>QUINCAILLERIE - DIVERS</t>
  </si>
  <si>
    <t>LITERIE - RIDEAUX</t>
  </si>
  <si>
    <t>GAZ</t>
  </si>
  <si>
    <t>ELECTROMENAGER - MOBILIER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</si>
</sst>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General&quot; kg&quot;"/>
    <numFmt numFmtId="166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32C11"/>
        <bgColor indexed="64"/>
      </patternFill>
    </fill>
    <fill>
      <patternFill patternType="solid">
        <fgColor rgb="FF8C8C8C"/>
        <bgColor indexed="64"/>
      </patternFill>
    </fill>
    <fill>
      <patternFill patternType="solid">
        <fgColor theme="0"/>
        <bgColor indexed="64"/>
      </patternFill>
    </fill>
    <fill>
      <patternFill patternType="darkDown"/>
    </fill>
  </fills>
  <borders count="11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rgb="FFFF9311"/>
      </left>
      <right style="thick">
        <color rgb="FFFF9311"/>
      </right>
      <top style="thin">
        <color theme="1"/>
      </top>
      <bottom style="thin">
        <color theme="1"/>
      </bottom>
      <diagonal/>
    </border>
    <border>
      <left style="thick">
        <color rgb="FFD9810B"/>
      </left>
      <right style="thick">
        <color rgb="FFD9810B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medium">
        <color indexed="64"/>
      </bottom>
      <diagonal/>
    </border>
    <border>
      <left/>
      <right/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164" fontId="5" fillId="2" borderId="0" xfId="0" applyNumberFormat="1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49" fontId="0" fillId="0" borderId="4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3" fillId="0" borderId="1" xfId="0" applyFont="1" applyBorder="1" applyAlignment="1">
      <alignment horizontal="left" vertical="center" wrapText="1"/>
    </xf>
    <xf numFmtId="49" fontId="0" fillId="0" borderId="1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10" fontId="0" fillId="0" borderId="1" xfId="0" applyNumberFormat="1" applyBorder="1" applyAlignment="1">
      <alignment vertical="center"/>
    </xf>
    <xf numFmtId="164" fontId="0" fillId="0" borderId="7" xfId="0" applyNumberFormat="1" applyBorder="1" applyAlignment="1">
      <alignment horizontal="center" vertical="center" wrapText="1"/>
    </xf>
    <xf numFmtId="10" fontId="0" fillId="0" borderId="7" xfId="0" applyNumberFormat="1" applyBorder="1" applyAlignment="1">
      <alignment vertical="center"/>
    </xf>
    <xf numFmtId="164" fontId="1" fillId="3" borderId="0" xfId="0" applyNumberFormat="1" applyFont="1" applyFill="1" applyAlignment="1">
      <alignment horizontal="center" vertical="center" wrapText="1"/>
    </xf>
    <xf numFmtId="10" fontId="1" fillId="3" borderId="0" xfId="0" applyNumberFormat="1" applyFont="1" applyFill="1" applyAlignment="1">
      <alignment vertical="center"/>
    </xf>
    <xf numFmtId="0" fontId="1" fillId="3" borderId="0" xfId="0" applyFont="1" applyFill="1" applyAlignment="1">
      <alignment horizontal="center" vertical="center" wrapText="1"/>
    </xf>
    <xf numFmtId="10" fontId="1" fillId="3" borderId="0" xfId="0" applyNumberFormat="1" applyFont="1" applyFill="1" applyAlignment="1">
      <alignment horizontal="center" vertical="center" wrapText="1"/>
    </xf>
    <xf numFmtId="165" fontId="1" fillId="3" borderId="0" xfId="0" applyNumberFormat="1" applyFont="1" applyFill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66" fontId="0" fillId="0" borderId="1" xfId="1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166" fontId="0" fillId="0" borderId="8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6" fontId="0" fillId="0" borderId="1" xfId="0" applyNumberFormat="1" applyBorder="1" applyAlignment="1">
      <alignment wrapText="1"/>
    </xf>
    <xf numFmtId="166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 wrapText="1"/>
    </xf>
    <xf numFmtId="165" fontId="0" fillId="0" borderId="7" xfId="0" applyNumberFormat="1" applyBorder="1" applyAlignment="1">
      <alignment horizontal="center" vertical="center" wrapText="1"/>
    </xf>
    <xf numFmtId="165" fontId="1" fillId="5" borderId="1" xfId="0" applyNumberFormat="1" applyFont="1" applyFill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166" fontId="5" fillId="2" borderId="0" xfId="0" applyNumberFormat="1" applyFont="1" applyFill="1" applyAlignment="1">
      <alignment horizontal="center" vertical="center" wrapText="1"/>
    </xf>
    <xf numFmtId="166" fontId="0" fillId="0" borderId="4" xfId="0" applyNumberFormat="1" applyBorder="1" applyAlignment="1">
      <alignment horizontal="center" vertical="center" wrapText="1"/>
    </xf>
    <xf numFmtId="166" fontId="1" fillId="2" borderId="3" xfId="0" applyNumberFormat="1" applyFont="1" applyFill="1" applyBorder="1" applyAlignment="1">
      <alignment horizontal="center" vertical="center" wrapText="1"/>
    </xf>
    <xf numFmtId="166" fontId="0" fillId="0" borderId="10" xfId="0" applyNumberFormat="1" applyBorder="1" applyAlignment="1">
      <alignment horizontal="center" vertical="center" wrapText="1"/>
    </xf>
    <xf numFmtId="165" fontId="1" fillId="2" borderId="9" xfId="0" applyNumberFormat="1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left" vertical="center" wrapText="1"/>
    </xf>
    <xf numFmtId="0" fontId="4" fillId="0" borderId="10" xfId="0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0" fillId="4" borderId="4" xfId="0" applyFont="1" applyFill="1" applyBorder="1" applyAlignment="1">
      <alignment horizontal="left" vertical="center" wrapText="1"/>
    </xf>
    <xf numFmtId="166" fontId="0" fillId="0" borderId="4" xfId="1" applyNumberFormat="1" applyFont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22"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.00\ [$€-40C]_-;\-* #,##0.00\ [$€-40C]_-;_-* &quot;-&quot;??\ [$€-40C]_-;_-@_-"/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General&quot; kg&quot;"/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>
          <bgColor rgb="FF7EC234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7715F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68E04"/>
        </patternFill>
      </fill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68E04"/>
        </patternFill>
      </fill>
    </dxf>
    <dxf>
      <fill>
        <patternFill>
          <bgColor rgb="FF92D050"/>
        </patternFill>
      </fill>
    </dxf>
    <dxf>
      <fill>
        <patternFill>
          <bgColor rgb="FFF7715F"/>
        </patternFill>
      </fill>
    </dxf>
    <dxf>
      <fill>
        <patternFill>
          <bgColor rgb="FFF68E04"/>
        </patternFill>
      </fill>
    </dxf>
    <dxf>
      <fill>
        <patternFill>
          <bgColor rgb="FF7EC234"/>
        </patternFill>
      </fill>
    </dxf>
    <dxf>
      <fill>
        <patternFill>
          <bgColor rgb="FFF7715F"/>
        </patternFill>
      </fill>
    </dxf>
    <dxf>
      <fill>
        <patternFill>
          <bgColor rgb="FFF7715F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7715F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68E04"/>
        </patternFill>
      </fill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68E04"/>
        </patternFill>
      </fill>
    </dxf>
    <dxf>
      <fill>
        <patternFill>
          <bgColor rgb="FF92D050"/>
        </patternFill>
      </fill>
    </dxf>
    <dxf>
      <fill>
        <patternFill>
          <bgColor rgb="FFF7715F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theme="4" tint="0.39994506668294322"/>
        </patternFill>
      </fill>
    </dxf>
    <dxf>
      <fill>
        <patternFill>
          <bgColor rgb="FFF7715F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FC681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FFB5D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EF863F"/>
        </patternFill>
      </fill>
    </dxf>
    <dxf>
      <fill>
        <patternFill>
          <bgColor rgb="FFF68E04"/>
        </patternFill>
      </fill>
    </dxf>
    <dxf>
      <fill>
        <patternFill>
          <bgColor rgb="FF92D050"/>
        </patternFill>
      </fill>
    </dxf>
    <dxf>
      <fill>
        <patternFill>
          <bgColor rgb="FFF7715F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67A2D7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FBAFC5"/>
        </patternFill>
      </fill>
    </dxf>
    <dxf>
      <fill>
        <patternFill>
          <bgColor rgb="FF92D050"/>
        </patternFill>
      </fill>
    </dxf>
    <dxf>
      <fill>
        <patternFill>
          <bgColor rgb="FFFF4343"/>
        </patternFill>
      </fill>
    </dxf>
    <dxf>
      <fill>
        <patternFill>
          <bgColor rgb="FFFFFB61"/>
        </patternFill>
      </fill>
    </dxf>
    <dxf>
      <fill>
        <patternFill>
          <bgColor rgb="FFFF4343"/>
        </patternFill>
      </fill>
    </dxf>
    <dxf>
      <fill>
        <patternFill>
          <bgColor rgb="FF92D050"/>
        </patternFill>
      </fill>
    </dxf>
    <dxf>
      <fill>
        <patternFill>
          <bgColor rgb="FFDBADC2"/>
        </patternFill>
      </fill>
    </dxf>
    <dxf>
      <fill>
        <patternFill>
          <bgColor rgb="FFF68E04"/>
        </patternFill>
      </fill>
    </dxf>
    <dxf>
      <fill>
        <patternFill>
          <bgColor rgb="FF92D050"/>
        </patternFill>
      </fill>
    </dxf>
    <dxf>
      <fill>
        <patternFill>
          <bgColor rgb="FFF7715F"/>
        </patternFill>
      </fill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6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family val="2"/>
        <scheme val="minor"/>
      </font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</dxf>
    <dxf>
      <numFmt numFmtId="165" formatCode="General&quot; kg&quot;"/>
      <alignment horizontal="center" vertical="center" textRotation="0" wrapText="1" indent="0" justifyLastLine="0" shrinkToFit="0" readingOrder="0"/>
    </dxf>
    <dxf>
      <numFmt numFmtId="14" formatCode="0.00%"/>
      <alignment horizontal="general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8C8C8C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thin">
          <color theme="1"/>
        </top>
      </border>
    </dxf>
    <dxf>
      <font>
        <b/>
        <color theme="1"/>
      </font>
      <border>
        <bottom style="thin">
          <color theme="1"/>
        </bottom>
      </border>
    </dxf>
    <dxf>
      <font>
        <color theme="1"/>
      </font>
      <border>
        <top style="thin">
          <color theme="1"/>
        </top>
        <bottom style="thin">
          <color theme="1"/>
        </bottom>
      </border>
    </dxf>
  </dxfs>
  <tableStyles count="1" defaultPivotStyle="PivotStyleLight16">
    <tableStyle name="TableStyleLight1 2" pivot="0" count="7" xr9:uid="{7676F748-253F-4BDB-A794-150485356F53}">
      <tableStyleElement type="wholeTable" dxfId="121"/>
      <tableStyleElement type="headerRow" dxfId="120"/>
      <tableStyleElement type="totalRow" dxfId="119"/>
      <tableStyleElement type="firstColumn" dxfId="118"/>
      <tableStyleElement type="lastColumn" dxfId="117"/>
      <tableStyleElement type="firstRowStripe" dxfId="116"/>
      <tableStyleElement type="firstColumnStripe" dxfId="115"/>
    </tableStyle>
  </tableStyles>
  <colors>
    <mruColors>
      <color rgb="FF7EC234"/>
      <color rgb="FFEBE600"/>
      <color rgb="FF2F75B5"/>
      <color rgb="FFF7715F"/>
      <color rgb="FFF60000"/>
      <color rgb="FFB5520F"/>
      <color rgb="FFAEAE0E"/>
      <color rgb="FFF68E04"/>
      <color rgb="FFFFC681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982AA4D-AE4C-4FA4-A3E8-B3E1D53EA587}" name="Tableau13" displayName="Tableau13" ref="A1:D12" totalsRowShown="0" headerRowDxfId="114">
  <autoFilter ref="A1:D12" xr:uid="{3982AA4D-AE4C-4FA4-A3E8-B3E1D53EA587}"/>
  <tableColumns count="4">
    <tableColumn id="1" xr3:uid="{77860715-5A54-4B4C-95EB-64446EEBFDBF}" name="DENOMINATION" dataDxfId="113"/>
    <tableColumn id="2" xr3:uid="{E724B639-4BE3-47EB-8029-9A220FA0B1C4}" name="PRIX TTC" dataDxfId="112"/>
    <tableColumn id="3" xr3:uid="{3D234123-AD2A-48E1-A778-02627A3CCEF0}" name="% PRIX / AMENAGEMENT" dataDxfId="111">
      <calculatedColumnFormula>B2/$B$13</calculatedColumnFormula>
    </tableColumn>
    <tableColumn id="4" xr3:uid="{0443A310-2BC3-4542-A395-8617576FC170}" name="POIDS (KG)" dataDxfId="11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91E5A23-CD05-4442-A53B-792F4F49B949}" name="Quincaillerie_divers" displayName="Quincaillerie_divers" ref="A1:N182" totalsRowCount="1" headerRowDxfId="109" dataDxfId="108">
  <autoFilter ref="A1:N181" xr:uid="{A91E5A23-CD05-4442-A53B-792F4F49B949}"/>
  <tableColumns count="14">
    <tableColumn id="1" xr3:uid="{93598A75-B347-4A3A-BDDB-6051BF571CAD}" name="TYPE" dataDxfId="107" totalsRowDxfId="13"/>
    <tableColumn id="2" xr3:uid="{6088A83D-2E8F-4662-9F2E-D0DFFE32A095}" name="DENOMINATION" dataDxfId="106" totalsRowDxfId="12"/>
    <tableColumn id="3" xr3:uid="{44E5CB59-936D-4272-88E4-639D7A6B61F7}" name="OUI/NON" dataDxfId="105" totalsRowDxfId="11"/>
    <tableColumn id="4" xr3:uid="{2BCEFB3F-F588-4BA7-A676-806004F843E8}" name="MODELE" dataDxfId="104" totalsRowDxfId="10"/>
    <tableColumn id="6" xr3:uid="{6C11AD29-E341-40C9-AAFF-7BD3DA100584}" name="FOURNISSEUR" dataDxfId="103" totalsRowDxfId="9"/>
    <tableColumn id="7" xr3:uid="{21D125C3-0B84-4C28-8171-72DFA1F38979}" name="POIDS (KG)" totalsRowFunction="custom" dataDxfId="102" totalsRowDxfId="8">
      <totalsRowFormula>SUM(F2:F181)</totalsRowFormula>
    </tableColumn>
    <tableColumn id="14" xr3:uid="{1D144CD7-5186-47F7-A721-68373B8E4682}" name="PRIX /U HT" dataDxfId="101" totalsRowDxfId="7"/>
    <tableColumn id="5" xr3:uid="{41A1D17E-8628-46FC-992A-810D84E35EEA}" name="QUANTITE" dataDxfId="100" totalsRowDxfId="6"/>
    <tableColumn id="8" xr3:uid="{B54E6DC1-EFEE-4691-846C-DA819B454FAA}" name="TOTAL HT" dataDxfId="99" totalsRowDxfId="5">
      <calculatedColumnFormula>Quincaillerie_divers[[#This Row],[PRIX /U HT]]*Quincaillerie_divers[[#This Row],[QUANTITE]]</calculatedColumnFormula>
    </tableColumn>
    <tableColumn id="9" xr3:uid="{06929DCF-C1BB-4CD4-A4AA-14B022A7D9B7}" name="FDP" totalsRowFunction="custom" dataDxfId="98" totalsRowDxfId="4">
      <totalsRowFormula>SUM(J2:J181)</totalsRowFormula>
    </tableColumn>
    <tableColumn id="10" xr3:uid="{F9E792C9-3BB4-47F3-A7EB-8E4276E4CB5A}" name="TOTAL TTC" totalsRowFunction="custom" dataDxfId="97" totalsRowDxfId="3">
      <calculatedColumnFormula>(Quincaillerie_divers[[#This Row],[TOTAL HT]]*1.2)+Quincaillerie_divers[[#This Row],[FDP]]</calculatedColumnFormula>
      <totalsRowFormula>SUM(K2:K181)</totalsRowFormula>
    </tableColumn>
    <tableColumn id="11" xr3:uid="{9E0ED520-77AD-455E-B3D7-1BEAC5799735}" name="OBSERVATIONS" dataDxfId="96" totalsRowDxfId="2"/>
    <tableColumn id="12" xr3:uid="{2EC18C86-1876-4AAB-A614-1382067686BD}" name="COMMANDE" dataDxfId="95" totalsRowDxfId="1"/>
    <tableColumn id="13" xr3:uid="{BFD95E44-29FF-4FBB-9424-ADBA8916A140}" name="LIVRE" dataDxfId="94" totals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8C8C8C"/>
  </sheetPr>
  <dimension ref="A1:K28"/>
  <sheetViews>
    <sheetView workbookViewId="0">
      <selection activeCell="E12" sqref="E12"/>
    </sheetView>
  </sheetViews>
  <sheetFormatPr baseColWidth="10" defaultColWidth="8.88671875" defaultRowHeight="20.399999999999999" customHeight="1" x14ac:dyDescent="0.3"/>
  <cols>
    <col min="1" max="1" width="18.6640625" style="1" customWidth="1"/>
    <col min="2" max="2" width="10.109375" style="2" customWidth="1"/>
    <col min="3" max="3" width="12.33203125" style="3" customWidth="1"/>
    <col min="4" max="4" width="11.33203125" style="1" customWidth="1"/>
    <col min="5" max="16384" width="8.88671875" style="1"/>
  </cols>
  <sheetData>
    <row r="1" spans="1:11" ht="43.2" x14ac:dyDescent="0.3">
      <c r="A1" s="41" t="s">
        <v>333</v>
      </c>
      <c r="B1" s="39" t="s">
        <v>339</v>
      </c>
      <c r="C1" s="42" t="s">
        <v>348</v>
      </c>
      <c r="D1" s="41" t="s">
        <v>338</v>
      </c>
      <c r="I1" s="6"/>
      <c r="J1" s="6"/>
      <c r="K1" s="6"/>
    </row>
    <row r="2" spans="1:11" ht="21" customHeight="1" x14ac:dyDescent="0.3">
      <c r="A2" s="23" t="s">
        <v>63</v>
      </c>
      <c r="B2" s="24" t="e">
        <f>#REF!</f>
        <v>#REF!</v>
      </c>
      <c r="C2" s="36" t="e">
        <f t="shared" ref="C2:C13" si="0">B2/$B$13</f>
        <v>#REF!</v>
      </c>
      <c r="D2" s="60"/>
    </row>
    <row r="3" spans="1:11" ht="20.399999999999999" customHeight="1" x14ac:dyDescent="0.3">
      <c r="A3" s="23" t="s">
        <v>5</v>
      </c>
      <c r="B3" s="24" t="e">
        <f>#REF!</f>
        <v>#REF!</v>
      </c>
      <c r="C3" s="36" t="e">
        <f t="shared" si="0"/>
        <v>#REF!</v>
      </c>
      <c r="D3" s="51" t="e">
        <f>#REF!</f>
        <v>#REF!</v>
      </c>
    </row>
    <row r="4" spans="1:11" ht="20.399999999999999" customHeight="1" x14ac:dyDescent="0.3">
      <c r="A4" s="23" t="s">
        <v>0</v>
      </c>
      <c r="B4" s="24" t="e">
        <f>#REF!</f>
        <v>#REF!</v>
      </c>
      <c r="C4" s="36" t="e">
        <f t="shared" si="0"/>
        <v>#REF!</v>
      </c>
      <c r="D4" s="51" t="e">
        <f>#REF!</f>
        <v>#REF!</v>
      </c>
    </row>
    <row r="5" spans="1:11" ht="20.399999999999999" customHeight="1" x14ac:dyDescent="0.3">
      <c r="A5" s="23" t="s">
        <v>4</v>
      </c>
      <c r="B5" s="24" t="e">
        <f>#REF!</f>
        <v>#REF!</v>
      </c>
      <c r="C5" s="36" t="e">
        <f t="shared" si="0"/>
        <v>#REF!</v>
      </c>
      <c r="D5" s="51" t="e">
        <f>#REF!</f>
        <v>#REF!</v>
      </c>
    </row>
    <row r="6" spans="1:11" ht="20.399999999999999" customHeight="1" x14ac:dyDescent="0.3">
      <c r="A6" s="23" t="s">
        <v>172</v>
      </c>
      <c r="B6" s="24" t="e">
        <f>#REF!</f>
        <v>#REF!</v>
      </c>
      <c r="C6" s="36" t="e">
        <f t="shared" si="0"/>
        <v>#REF!</v>
      </c>
      <c r="D6" s="51" t="e">
        <f>#REF!</f>
        <v>#REF!</v>
      </c>
    </row>
    <row r="7" spans="1:11" ht="20.399999999999999" customHeight="1" x14ac:dyDescent="0.3">
      <c r="A7" s="23" t="s">
        <v>1</v>
      </c>
      <c r="B7" s="24" t="e">
        <f>#REF!</f>
        <v>#REF!</v>
      </c>
      <c r="C7" s="36" t="e">
        <f t="shared" si="0"/>
        <v>#REF!</v>
      </c>
      <c r="D7" s="51" t="e">
        <f>#REF!</f>
        <v>#REF!</v>
      </c>
    </row>
    <row r="8" spans="1:11" ht="20.399999999999999" customHeight="1" x14ac:dyDescent="0.3">
      <c r="A8" s="23" t="s">
        <v>2</v>
      </c>
      <c r="B8" s="24" t="e">
        <f>#REF!</f>
        <v>#REF!</v>
      </c>
      <c r="C8" s="36" t="e">
        <f t="shared" si="0"/>
        <v>#REF!</v>
      </c>
      <c r="D8" s="51" t="e">
        <f>#REF!</f>
        <v>#REF!</v>
      </c>
    </row>
    <row r="9" spans="1:11" ht="20.399999999999999" customHeight="1" x14ac:dyDescent="0.3">
      <c r="A9" s="23" t="s">
        <v>3</v>
      </c>
      <c r="B9" s="24" t="e">
        <f>#REF!</f>
        <v>#REF!</v>
      </c>
      <c r="C9" s="36" t="e">
        <f t="shared" si="0"/>
        <v>#REF!</v>
      </c>
      <c r="D9" s="51" t="e">
        <f>#REF!</f>
        <v>#REF!</v>
      </c>
    </row>
    <row r="10" spans="1:11" ht="20.399999999999999" customHeight="1" x14ac:dyDescent="0.3">
      <c r="A10" s="23" t="s">
        <v>64</v>
      </c>
      <c r="B10" s="24" t="e">
        <f>#REF!</f>
        <v>#REF!</v>
      </c>
      <c r="C10" s="36" t="e">
        <f t="shared" si="0"/>
        <v>#REF!</v>
      </c>
      <c r="D10" s="51" t="e">
        <f>#REF!</f>
        <v>#REF!</v>
      </c>
    </row>
    <row r="11" spans="1:11" ht="20.399999999999999" customHeight="1" x14ac:dyDescent="0.3">
      <c r="A11" s="23" t="s">
        <v>6</v>
      </c>
      <c r="B11" s="24" t="e">
        <f>#REF!</f>
        <v>#REF!</v>
      </c>
      <c r="C11" s="36" t="e">
        <f t="shared" si="0"/>
        <v>#REF!</v>
      </c>
      <c r="D11" s="51" t="e">
        <f>#REF!</f>
        <v>#REF!</v>
      </c>
    </row>
    <row r="12" spans="1:11" ht="20.399999999999999" customHeight="1" thickBot="1" x14ac:dyDescent="0.35">
      <c r="A12" s="23" t="s">
        <v>13</v>
      </c>
      <c r="B12" s="37">
        <f>Quincaillerie_divers[[#Totals],[TOTAL TTC]]</f>
        <v>4139.9260000000013</v>
      </c>
      <c r="C12" s="38" t="e">
        <f t="shared" si="0"/>
        <v>#REF!</v>
      </c>
      <c r="D12" s="59">
        <f>Quincaillerie_divers[[#Totals],[POIDS (KG)]]</f>
        <v>53.940000000000005</v>
      </c>
    </row>
    <row r="13" spans="1:11" ht="20.399999999999999" customHeight="1" x14ac:dyDescent="0.3">
      <c r="B13" s="39" t="e">
        <f>SUM(B2:B12)</f>
        <v>#REF!</v>
      </c>
      <c r="C13" s="40" t="e">
        <f t="shared" si="0"/>
        <v>#REF!</v>
      </c>
      <c r="D13" s="43" t="e">
        <f>SUM(D2:D12)</f>
        <v>#REF!</v>
      </c>
    </row>
    <row r="28" spans="2:4" ht="20.399999999999999" customHeight="1" x14ac:dyDescent="0.3">
      <c r="B28" s="2" t="e">
        <f>SUM(B3:B27)</f>
        <v>#REF!</v>
      </c>
      <c r="D28" s="1" t="e">
        <f>SUM(D3:D27)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6EEACF-1139-42EE-A2EA-1401FE729DC3}">
  <sheetPr>
    <tabColor rgb="FFFF0000"/>
    <pageSetUpPr fitToPage="1"/>
  </sheetPr>
  <dimension ref="A1:O183"/>
  <sheetViews>
    <sheetView tabSelected="1" zoomScale="70" zoomScaleNormal="70" workbookViewId="0">
      <pane ySplit="1" topLeftCell="A177" activePane="bottomLeft" state="frozen"/>
      <selection activeCell="F2" sqref="F2"/>
      <selection pane="bottomLeft" activeCell="E184" sqref="E184"/>
    </sheetView>
  </sheetViews>
  <sheetFormatPr baseColWidth="10" defaultRowHeight="30" customHeight="1" x14ac:dyDescent="0.3"/>
  <cols>
    <col min="1" max="1" width="17.44140625" style="74" customWidth="1"/>
    <col min="2" max="2" width="30.6640625" style="5" customWidth="1"/>
    <col min="3" max="3" width="11.33203125" style="1" customWidth="1"/>
    <col min="4" max="4" width="39.5546875" style="2" customWidth="1"/>
    <col min="5" max="5" width="25.77734375" customWidth="1"/>
    <col min="6" max="6" width="11" style="1" customWidth="1"/>
    <col min="7" max="7" width="14.109375" style="46" customWidth="1"/>
    <col min="8" max="8" width="12.6640625" style="1" customWidth="1"/>
    <col min="9" max="9" width="12" style="46" customWidth="1"/>
    <col min="10" max="11" width="11.5546875" style="46"/>
    <col min="12" max="12" width="30.33203125" style="2" customWidth="1"/>
    <col min="13" max="13" width="14.77734375" style="1" customWidth="1"/>
    <col min="14" max="14" width="10" style="1" customWidth="1"/>
    <col min="15" max="16384" width="11.5546875" style="1"/>
  </cols>
  <sheetData>
    <row r="1" spans="1:14" s="10" customFormat="1" ht="57.6" customHeight="1" x14ac:dyDescent="0.3">
      <c r="A1" s="7" t="s">
        <v>377</v>
      </c>
      <c r="B1" s="7" t="s">
        <v>333</v>
      </c>
      <c r="C1" s="7" t="s">
        <v>334</v>
      </c>
      <c r="D1" s="7" t="s">
        <v>335</v>
      </c>
      <c r="E1" s="7" t="s">
        <v>337</v>
      </c>
      <c r="F1" s="7" t="s">
        <v>338</v>
      </c>
      <c r="G1" s="67" t="s">
        <v>355</v>
      </c>
      <c r="H1" s="8" t="s">
        <v>336</v>
      </c>
      <c r="I1" s="67" t="s">
        <v>354</v>
      </c>
      <c r="J1" s="67" t="s">
        <v>340</v>
      </c>
      <c r="K1" s="67" t="s">
        <v>347</v>
      </c>
      <c r="L1" s="9" t="s">
        <v>341</v>
      </c>
      <c r="M1" s="9" t="s">
        <v>342</v>
      </c>
      <c r="N1" s="9" t="s">
        <v>343</v>
      </c>
    </row>
    <row r="2" spans="1:14" ht="25.8" customHeight="1" x14ac:dyDescent="0.3">
      <c r="A2" s="72" t="s">
        <v>13</v>
      </c>
      <c r="B2" s="11" t="s">
        <v>18</v>
      </c>
      <c r="C2" s="12" t="s">
        <v>332</v>
      </c>
      <c r="D2" s="13"/>
      <c r="E2" s="12"/>
      <c r="F2" s="12"/>
      <c r="G2" s="68"/>
      <c r="H2" s="12"/>
      <c r="I2" s="68">
        <f>Quincaillerie_divers[[#This Row],[PRIX /U HT]]*Quincaillerie_divers[[#This Row],[QUANTITE]]</f>
        <v>0</v>
      </c>
      <c r="J2" s="68"/>
      <c r="K2" s="68">
        <f>(Quincaillerie_divers[[#This Row],[TOTAL HT]]*1.2)+Quincaillerie_divers[[#This Row],[FDP]]</f>
        <v>0</v>
      </c>
      <c r="L2" s="12"/>
      <c r="M2" s="12"/>
      <c r="N2" s="12"/>
    </row>
    <row r="3" spans="1:14" ht="28.8" customHeight="1" x14ac:dyDescent="0.3">
      <c r="A3" s="72" t="s">
        <v>13</v>
      </c>
      <c r="B3" s="11" t="s">
        <v>110</v>
      </c>
      <c r="C3" s="12" t="s">
        <v>331</v>
      </c>
      <c r="D3" s="13"/>
      <c r="E3" s="12"/>
      <c r="F3" s="12"/>
      <c r="G3" s="68"/>
      <c r="H3" s="12"/>
      <c r="I3" s="68">
        <f>Quincaillerie_divers[[#This Row],[PRIX /U HT]]*Quincaillerie_divers[[#This Row],[QUANTITE]]</f>
        <v>0</v>
      </c>
      <c r="J3" s="68"/>
      <c r="K3" s="68">
        <f>(Quincaillerie_divers[[#This Row],[TOTAL HT]]*1.2)+Quincaillerie_divers[[#This Row],[FDP]]</f>
        <v>0</v>
      </c>
      <c r="L3" s="14" t="s">
        <v>98</v>
      </c>
      <c r="M3" s="12"/>
      <c r="N3" s="12"/>
    </row>
    <row r="4" spans="1:14" ht="19.8" customHeight="1" x14ac:dyDescent="0.3">
      <c r="A4" s="72" t="s">
        <v>13</v>
      </c>
      <c r="B4" s="11" t="s">
        <v>106</v>
      </c>
      <c r="C4" s="12" t="s">
        <v>331</v>
      </c>
      <c r="D4" s="13"/>
      <c r="E4" s="12"/>
      <c r="F4" s="12"/>
      <c r="G4" s="68"/>
      <c r="H4" s="12"/>
      <c r="I4" s="68">
        <f>Quincaillerie_divers[[#This Row],[PRIX /U HT]]*Quincaillerie_divers[[#This Row],[QUANTITE]]</f>
        <v>0</v>
      </c>
      <c r="J4" s="68"/>
      <c r="K4" s="68">
        <f>(Quincaillerie_divers[[#This Row],[TOTAL HT]]*1.2)+Quincaillerie_divers[[#This Row],[FDP]]</f>
        <v>0</v>
      </c>
      <c r="L4" s="14" t="s">
        <v>98</v>
      </c>
      <c r="M4" s="12"/>
      <c r="N4" s="12"/>
    </row>
    <row r="5" spans="1:14" ht="31.8" customHeight="1" x14ac:dyDescent="0.3">
      <c r="A5" s="72" t="s">
        <v>13</v>
      </c>
      <c r="B5" s="11" t="s">
        <v>227</v>
      </c>
      <c r="C5" s="12" t="s">
        <v>331</v>
      </c>
      <c r="D5" s="13" t="s">
        <v>238</v>
      </c>
      <c r="E5" s="12"/>
      <c r="F5" s="12"/>
      <c r="G5" s="68"/>
      <c r="H5" s="12"/>
      <c r="I5" s="68">
        <f>Quincaillerie_divers[[#This Row],[PRIX /U HT]]*Quincaillerie_divers[[#This Row],[QUANTITE]]</f>
        <v>0</v>
      </c>
      <c r="J5" s="68"/>
      <c r="K5" s="68">
        <f>(Quincaillerie_divers[[#This Row],[TOTAL HT]]*1.2)+Quincaillerie_divers[[#This Row],[FDP]]</f>
        <v>0</v>
      </c>
      <c r="L5" s="15" t="s">
        <v>228</v>
      </c>
      <c r="M5" s="12"/>
      <c r="N5" s="12"/>
    </row>
    <row r="6" spans="1:14" ht="30.6" customHeight="1" x14ac:dyDescent="0.3">
      <c r="A6" s="72" t="s">
        <v>13</v>
      </c>
      <c r="B6" s="11" t="s">
        <v>15</v>
      </c>
      <c r="C6" s="12" t="s">
        <v>331</v>
      </c>
      <c r="D6" s="13"/>
      <c r="E6" s="12"/>
      <c r="F6" s="12"/>
      <c r="G6" s="68"/>
      <c r="H6" s="12"/>
      <c r="I6" s="68">
        <f>Quincaillerie_divers[[#This Row],[PRIX /U HT]]*Quincaillerie_divers[[#This Row],[QUANTITE]]</f>
        <v>0</v>
      </c>
      <c r="J6" s="68"/>
      <c r="K6" s="68">
        <f>(Quincaillerie_divers[[#This Row],[TOTAL HT]]*1.2)+Quincaillerie_divers[[#This Row],[FDP]]</f>
        <v>0</v>
      </c>
      <c r="L6" s="12"/>
      <c r="M6" s="12"/>
      <c r="N6" s="12"/>
    </row>
    <row r="7" spans="1:14" ht="19.8" customHeight="1" x14ac:dyDescent="0.3">
      <c r="A7" s="72" t="s">
        <v>13</v>
      </c>
      <c r="B7" s="11" t="s">
        <v>16</v>
      </c>
      <c r="C7" s="12" t="s">
        <v>332</v>
      </c>
      <c r="D7" s="13"/>
      <c r="E7" s="12"/>
      <c r="F7" s="12"/>
      <c r="G7" s="68"/>
      <c r="H7" s="12"/>
      <c r="I7" s="68">
        <f>Quincaillerie_divers[[#This Row],[PRIX /U HT]]*Quincaillerie_divers[[#This Row],[QUANTITE]]</f>
        <v>0</v>
      </c>
      <c r="J7" s="68"/>
      <c r="K7" s="68">
        <f>(Quincaillerie_divers[[#This Row],[TOTAL HT]]*1.2)+Quincaillerie_divers[[#This Row],[FDP]]</f>
        <v>0</v>
      </c>
      <c r="L7" s="12"/>
      <c r="M7" s="12"/>
      <c r="N7" s="12"/>
    </row>
    <row r="8" spans="1:14" ht="61.2" customHeight="1" x14ac:dyDescent="0.3">
      <c r="A8" s="72" t="s">
        <v>13</v>
      </c>
      <c r="B8" s="11" t="s">
        <v>111</v>
      </c>
      <c r="C8" s="12" t="s">
        <v>331</v>
      </c>
      <c r="D8" s="13"/>
      <c r="E8" s="12"/>
      <c r="F8" s="12"/>
      <c r="G8" s="68"/>
      <c r="H8" s="12"/>
      <c r="I8" s="68">
        <f>Quincaillerie_divers[[#This Row],[PRIX /U HT]]*Quincaillerie_divers[[#This Row],[QUANTITE]]</f>
        <v>0</v>
      </c>
      <c r="J8" s="68"/>
      <c r="K8" s="68">
        <f>(Quincaillerie_divers[[#This Row],[TOTAL HT]]*1.2)+Quincaillerie_divers[[#This Row],[FDP]]</f>
        <v>0</v>
      </c>
      <c r="L8" s="14" t="s">
        <v>98</v>
      </c>
      <c r="M8" s="12"/>
      <c r="N8" s="12"/>
    </row>
    <row r="9" spans="1:14" ht="42.6" customHeight="1" x14ac:dyDescent="0.3">
      <c r="A9" s="72" t="s">
        <v>13</v>
      </c>
      <c r="B9" s="11" t="s">
        <v>167</v>
      </c>
      <c r="C9" s="12" t="s">
        <v>332</v>
      </c>
      <c r="D9" s="13" t="s">
        <v>168</v>
      </c>
      <c r="E9" s="12"/>
      <c r="F9" s="12"/>
      <c r="G9" s="68"/>
      <c r="H9" s="12"/>
      <c r="I9" s="68">
        <f>Quincaillerie_divers[[#This Row],[PRIX /U HT]]*Quincaillerie_divers[[#This Row],[QUANTITE]]</f>
        <v>0</v>
      </c>
      <c r="J9" s="68"/>
      <c r="K9" s="68">
        <f>(Quincaillerie_divers[[#This Row],[TOTAL HT]]*1.2)+Quincaillerie_divers[[#This Row],[FDP]]</f>
        <v>0</v>
      </c>
      <c r="L9" s="12"/>
      <c r="M9" s="12"/>
      <c r="N9" s="12"/>
    </row>
    <row r="10" spans="1:14" ht="49.8" customHeight="1" x14ac:dyDescent="0.3">
      <c r="A10" s="72" t="s">
        <v>13</v>
      </c>
      <c r="B10" s="11" t="s">
        <v>240</v>
      </c>
      <c r="C10" s="12" t="s">
        <v>331</v>
      </c>
      <c r="D10" s="13" t="s">
        <v>241</v>
      </c>
      <c r="E10" s="12"/>
      <c r="F10" s="12"/>
      <c r="G10" s="68"/>
      <c r="H10" s="12"/>
      <c r="I10" s="68">
        <f>Quincaillerie_divers[[#This Row],[PRIX /U HT]]*Quincaillerie_divers[[#This Row],[QUANTITE]]</f>
        <v>0</v>
      </c>
      <c r="J10" s="68"/>
      <c r="K10" s="68">
        <f>(Quincaillerie_divers[[#This Row],[TOTAL HT]]*1.2)+Quincaillerie_divers[[#This Row],[FDP]]</f>
        <v>0</v>
      </c>
      <c r="L10" s="14" t="s">
        <v>98</v>
      </c>
      <c r="M10" s="12"/>
      <c r="N10" s="12"/>
    </row>
    <row r="11" spans="1:14" ht="30" customHeight="1" x14ac:dyDescent="0.3">
      <c r="A11" s="72" t="s">
        <v>13</v>
      </c>
      <c r="B11" s="11" t="s">
        <v>109</v>
      </c>
      <c r="C11" s="12" t="s">
        <v>332</v>
      </c>
      <c r="D11" s="13"/>
      <c r="E11" s="12"/>
      <c r="F11" s="12"/>
      <c r="G11" s="68"/>
      <c r="H11" s="12"/>
      <c r="I11" s="68">
        <f>Quincaillerie_divers[[#This Row],[PRIX /U HT]]*Quincaillerie_divers[[#This Row],[QUANTITE]]</f>
        <v>0</v>
      </c>
      <c r="J11" s="68"/>
      <c r="K11" s="68">
        <f>(Quincaillerie_divers[[#This Row],[TOTAL HT]]*1.2)+Quincaillerie_divers[[#This Row],[FDP]]</f>
        <v>0</v>
      </c>
      <c r="L11" s="14" t="s">
        <v>98</v>
      </c>
      <c r="M11" s="12"/>
      <c r="N11" s="12"/>
    </row>
    <row r="12" spans="1:14" ht="30" customHeight="1" x14ac:dyDescent="0.3">
      <c r="A12" s="72" t="s">
        <v>13</v>
      </c>
      <c r="B12" s="11" t="s">
        <v>309</v>
      </c>
      <c r="C12" s="12" t="s">
        <v>331</v>
      </c>
      <c r="D12" s="13" t="s">
        <v>308</v>
      </c>
      <c r="E12" s="12" t="s">
        <v>139</v>
      </c>
      <c r="F12" s="12"/>
      <c r="G12" s="68"/>
      <c r="H12" s="12">
        <v>1</v>
      </c>
      <c r="I12" s="68">
        <f>Quincaillerie_divers[[#This Row],[PRIX /U HT]]*Quincaillerie_divers[[#This Row],[QUANTITE]]</f>
        <v>0</v>
      </c>
      <c r="J12" s="68"/>
      <c r="K12" s="68">
        <f>(Quincaillerie_divers[[#This Row],[TOTAL HT]]*1.2)+Quincaillerie_divers[[#This Row],[FDP]]</f>
        <v>0</v>
      </c>
      <c r="L12" s="12"/>
      <c r="M12" s="12"/>
      <c r="N12" s="12"/>
    </row>
    <row r="13" spans="1:14" ht="30" customHeight="1" x14ac:dyDescent="0.3">
      <c r="A13" s="72" t="s">
        <v>13</v>
      </c>
      <c r="B13" s="11" t="s">
        <v>19</v>
      </c>
      <c r="C13" s="12" t="s">
        <v>331</v>
      </c>
      <c r="D13" s="13"/>
      <c r="E13" s="12"/>
      <c r="F13" s="12"/>
      <c r="G13" s="68"/>
      <c r="H13" s="12"/>
      <c r="I13" s="68">
        <f>Quincaillerie_divers[[#This Row],[PRIX /U HT]]*Quincaillerie_divers[[#This Row],[QUANTITE]]</f>
        <v>0</v>
      </c>
      <c r="J13" s="68"/>
      <c r="K13" s="68">
        <f>(Quincaillerie_divers[[#This Row],[TOTAL HT]]*1.2)+Quincaillerie_divers[[#This Row],[FDP]]</f>
        <v>0</v>
      </c>
      <c r="L13" s="12"/>
      <c r="M13" s="12"/>
      <c r="N13" s="12"/>
    </row>
    <row r="14" spans="1:14" ht="30" customHeight="1" x14ac:dyDescent="0.3">
      <c r="A14" s="72" t="s">
        <v>13</v>
      </c>
      <c r="B14" s="11" t="s">
        <v>248</v>
      </c>
      <c r="C14" s="12" t="s">
        <v>331</v>
      </c>
      <c r="D14" s="16" t="s">
        <v>249</v>
      </c>
      <c r="E14" s="12"/>
      <c r="F14" s="12"/>
      <c r="G14" s="68"/>
      <c r="H14" s="12"/>
      <c r="I14" s="68">
        <f>Quincaillerie_divers[[#This Row],[PRIX /U HT]]*Quincaillerie_divers[[#This Row],[QUANTITE]]</f>
        <v>0</v>
      </c>
      <c r="J14" s="68"/>
      <c r="K14" s="68">
        <f>(Quincaillerie_divers[[#This Row],[TOTAL HT]]*1.2)+Quincaillerie_divers[[#This Row],[FDP]]</f>
        <v>0</v>
      </c>
      <c r="L14" s="14" t="s">
        <v>250</v>
      </c>
      <c r="M14" s="12"/>
      <c r="N14" s="12"/>
    </row>
    <row r="15" spans="1:14" ht="37.799999999999997" customHeight="1" x14ac:dyDescent="0.3">
      <c r="A15" s="72" t="s">
        <v>13</v>
      </c>
      <c r="B15" s="11" t="s">
        <v>245</v>
      </c>
      <c r="C15" s="12" t="s">
        <v>331</v>
      </c>
      <c r="D15" s="16" t="s">
        <v>249</v>
      </c>
      <c r="E15" s="12"/>
      <c r="F15" s="12"/>
      <c r="G15" s="68"/>
      <c r="H15" s="12"/>
      <c r="I15" s="68">
        <f>Quincaillerie_divers[[#This Row],[PRIX /U HT]]*Quincaillerie_divers[[#This Row],[QUANTITE]]</f>
        <v>0</v>
      </c>
      <c r="J15" s="68"/>
      <c r="K15" s="68">
        <f>(Quincaillerie_divers[[#This Row],[TOTAL HT]]*1.2)+Quincaillerie_divers[[#This Row],[FDP]]</f>
        <v>0</v>
      </c>
      <c r="L15" s="14" t="s">
        <v>246</v>
      </c>
      <c r="M15" s="12"/>
      <c r="N15" s="12"/>
    </row>
    <row r="16" spans="1:14" s="4" customFormat="1" ht="37.799999999999997" customHeight="1" x14ac:dyDescent="0.3">
      <c r="A16" s="72" t="s">
        <v>13</v>
      </c>
      <c r="B16" s="11" t="s">
        <v>291</v>
      </c>
      <c r="C16" s="12" t="s">
        <v>331</v>
      </c>
      <c r="D16" s="13" t="s">
        <v>299</v>
      </c>
      <c r="E16" s="12" t="s">
        <v>139</v>
      </c>
      <c r="F16" s="13"/>
      <c r="G16" s="68"/>
      <c r="H16" s="12">
        <v>1</v>
      </c>
      <c r="I16" s="68">
        <f>Quincaillerie_divers[[#This Row],[PRIX /U HT]]*Quincaillerie_divers[[#This Row],[QUANTITE]]</f>
        <v>0</v>
      </c>
      <c r="J16" s="68"/>
      <c r="K16" s="68">
        <f>(Quincaillerie_divers[[#This Row],[TOTAL HT]]*1.2)+Quincaillerie_divers[[#This Row],[FDP]]</f>
        <v>0</v>
      </c>
      <c r="L16" s="17"/>
      <c r="M16" s="17"/>
      <c r="N16" s="17"/>
    </row>
    <row r="17" spans="1:14" ht="37.799999999999997" customHeight="1" x14ac:dyDescent="0.3">
      <c r="A17" s="72" t="s">
        <v>13</v>
      </c>
      <c r="B17" s="11" t="s">
        <v>290</v>
      </c>
      <c r="C17" s="12" t="s">
        <v>331</v>
      </c>
      <c r="D17" s="13" t="s">
        <v>300</v>
      </c>
      <c r="E17" s="12" t="s">
        <v>139</v>
      </c>
      <c r="F17" s="12"/>
      <c r="G17" s="68">
        <v>2.5</v>
      </c>
      <c r="H17" s="12">
        <v>2</v>
      </c>
      <c r="I17" s="68">
        <f>Quincaillerie_divers[[#This Row],[PRIX /U HT]]*Quincaillerie_divers[[#This Row],[QUANTITE]]</f>
        <v>5</v>
      </c>
      <c r="J17" s="68"/>
      <c r="K17" s="68">
        <f>(Quincaillerie_divers[[#This Row],[TOTAL HT]]*1.2)+Quincaillerie_divers[[#This Row],[FDP]]</f>
        <v>6</v>
      </c>
      <c r="L17" s="17"/>
      <c r="M17" s="17"/>
      <c r="N17" s="17"/>
    </row>
    <row r="18" spans="1:14" ht="37.799999999999997" customHeight="1" x14ac:dyDescent="0.3">
      <c r="A18" s="72" t="s">
        <v>13</v>
      </c>
      <c r="B18" s="11" t="s">
        <v>283</v>
      </c>
      <c r="C18" s="12" t="s">
        <v>331</v>
      </c>
      <c r="D18" s="13" t="s">
        <v>301</v>
      </c>
      <c r="E18" s="12" t="s">
        <v>139</v>
      </c>
      <c r="F18" s="12"/>
      <c r="G18" s="68"/>
      <c r="H18" s="12">
        <v>10</v>
      </c>
      <c r="I18" s="68">
        <f>Quincaillerie_divers[[#This Row],[PRIX /U HT]]*Quincaillerie_divers[[#This Row],[QUANTITE]]</f>
        <v>0</v>
      </c>
      <c r="J18" s="68"/>
      <c r="K18" s="68">
        <f>(Quincaillerie_divers[[#This Row],[TOTAL HT]]*1.2)+Quincaillerie_divers[[#This Row],[FDP]]</f>
        <v>0</v>
      </c>
      <c r="L18" s="17"/>
      <c r="M18" s="17"/>
      <c r="N18" s="17"/>
    </row>
    <row r="19" spans="1:14" ht="30" customHeight="1" x14ac:dyDescent="0.3">
      <c r="A19" s="72" t="s">
        <v>13</v>
      </c>
      <c r="B19" s="11" t="s">
        <v>306</v>
      </c>
      <c r="C19" s="12" t="s">
        <v>331</v>
      </c>
      <c r="D19" s="13" t="s">
        <v>307</v>
      </c>
      <c r="E19" s="12" t="s">
        <v>139</v>
      </c>
      <c r="F19" s="12"/>
      <c r="G19" s="68"/>
      <c r="H19" s="12">
        <v>1</v>
      </c>
      <c r="I19" s="68">
        <f>Quincaillerie_divers[[#This Row],[PRIX /U HT]]*Quincaillerie_divers[[#This Row],[QUANTITE]]</f>
        <v>0</v>
      </c>
      <c r="J19" s="68"/>
      <c r="K19" s="68">
        <f>(Quincaillerie_divers[[#This Row],[TOTAL HT]]*1.2)+Quincaillerie_divers[[#This Row],[FDP]]</f>
        <v>0</v>
      </c>
      <c r="L19" s="17"/>
      <c r="M19" s="17"/>
      <c r="N19" s="17"/>
    </row>
    <row r="20" spans="1:14" ht="30" customHeight="1" x14ac:dyDescent="0.3">
      <c r="A20" s="72" t="s">
        <v>13</v>
      </c>
      <c r="B20" s="11" t="s">
        <v>284</v>
      </c>
      <c r="C20" s="12" t="s">
        <v>331</v>
      </c>
      <c r="D20" s="13" t="s">
        <v>297</v>
      </c>
      <c r="E20" s="12" t="s">
        <v>139</v>
      </c>
      <c r="F20" s="12"/>
      <c r="G20" s="68"/>
      <c r="H20" s="12">
        <v>10</v>
      </c>
      <c r="I20" s="68">
        <f>Quincaillerie_divers[[#This Row],[PRIX /U HT]]*Quincaillerie_divers[[#This Row],[QUANTITE]]</f>
        <v>0</v>
      </c>
      <c r="J20" s="68"/>
      <c r="K20" s="68">
        <f>(Quincaillerie_divers[[#This Row],[TOTAL HT]]*1.2)+Quincaillerie_divers[[#This Row],[FDP]]</f>
        <v>0</v>
      </c>
      <c r="L20" s="17"/>
      <c r="M20" s="17"/>
      <c r="N20" s="17"/>
    </row>
    <row r="21" spans="1:14" ht="30" customHeight="1" x14ac:dyDescent="0.3">
      <c r="A21" s="72" t="s">
        <v>13</v>
      </c>
      <c r="B21" s="11" t="s">
        <v>281</v>
      </c>
      <c r="C21" s="12" t="s">
        <v>331</v>
      </c>
      <c r="D21" s="13" t="s">
        <v>288</v>
      </c>
      <c r="E21" s="12"/>
      <c r="F21" s="12"/>
      <c r="G21" s="68"/>
      <c r="H21" s="12"/>
      <c r="I21" s="68">
        <f>Quincaillerie_divers[[#This Row],[PRIX /U HT]]*Quincaillerie_divers[[#This Row],[QUANTITE]]</f>
        <v>0</v>
      </c>
      <c r="J21" s="68"/>
      <c r="K21" s="68">
        <f>(Quincaillerie_divers[[#This Row],[TOTAL HT]]*1.2)+Quincaillerie_divers[[#This Row],[FDP]]</f>
        <v>0</v>
      </c>
      <c r="L21" s="15"/>
      <c r="M21" s="12"/>
      <c r="N21" s="12"/>
    </row>
    <row r="22" spans="1:14" ht="30" customHeight="1" x14ac:dyDescent="0.3">
      <c r="A22" s="72" t="s">
        <v>13</v>
      </c>
      <c r="B22" s="11" t="s">
        <v>289</v>
      </c>
      <c r="C22" s="12" t="s">
        <v>331</v>
      </c>
      <c r="D22" s="13" t="s">
        <v>298</v>
      </c>
      <c r="E22" s="12"/>
      <c r="F22" s="12"/>
      <c r="G22" s="68"/>
      <c r="H22" s="18"/>
      <c r="I22" s="68">
        <f>Quincaillerie_divers[[#This Row],[PRIX /U HT]]*Quincaillerie_divers[[#This Row],[QUANTITE]]</f>
        <v>0</v>
      </c>
      <c r="J22" s="68"/>
      <c r="K22" s="68">
        <f>(Quincaillerie_divers[[#This Row],[TOTAL HT]]*1.2)+Quincaillerie_divers[[#This Row],[FDP]]</f>
        <v>0</v>
      </c>
      <c r="L22" s="12" t="s">
        <v>366</v>
      </c>
      <c r="M22" s="12"/>
      <c r="N22" s="12"/>
    </row>
    <row r="23" spans="1:14" ht="30" customHeight="1" x14ac:dyDescent="0.3">
      <c r="A23" s="72" t="s">
        <v>13</v>
      </c>
      <c r="B23" s="11" t="s">
        <v>247</v>
      </c>
      <c r="C23" s="12" t="s">
        <v>331</v>
      </c>
      <c r="D23" s="13"/>
      <c r="E23" s="12"/>
      <c r="F23" s="12"/>
      <c r="G23" s="68"/>
      <c r="H23" s="12">
        <v>6</v>
      </c>
      <c r="I23" s="68">
        <f>Quincaillerie_divers[[#This Row],[PRIX /U HT]]*Quincaillerie_divers[[#This Row],[QUANTITE]]</f>
        <v>0</v>
      </c>
      <c r="J23" s="68"/>
      <c r="K23" s="68">
        <f>(Quincaillerie_divers[[#This Row],[TOTAL HT]]*1.2)+Quincaillerie_divers[[#This Row],[FDP]]</f>
        <v>0</v>
      </c>
      <c r="L23" s="12"/>
      <c r="M23" s="12"/>
      <c r="N23" s="12"/>
    </row>
    <row r="24" spans="1:14" ht="30" customHeight="1" x14ac:dyDescent="0.3">
      <c r="A24" s="72" t="s">
        <v>13</v>
      </c>
      <c r="B24" s="11" t="s">
        <v>22</v>
      </c>
      <c r="C24" s="12" t="s">
        <v>332</v>
      </c>
      <c r="D24" s="13"/>
      <c r="E24" s="12"/>
      <c r="F24" s="12"/>
      <c r="G24" s="68"/>
      <c r="H24" s="12"/>
      <c r="I24" s="68">
        <f>Quincaillerie_divers[[#This Row],[PRIX /U HT]]*Quincaillerie_divers[[#This Row],[QUANTITE]]</f>
        <v>0</v>
      </c>
      <c r="J24" s="68"/>
      <c r="K24" s="68">
        <f>(Quincaillerie_divers[[#This Row],[TOTAL HT]]*1.2)+Quincaillerie_divers[[#This Row],[FDP]]</f>
        <v>0</v>
      </c>
      <c r="L24" s="12"/>
      <c r="M24" s="12"/>
      <c r="N24" s="12"/>
    </row>
    <row r="25" spans="1:14" ht="30" customHeight="1" x14ac:dyDescent="0.3">
      <c r="A25" s="72" t="s">
        <v>13</v>
      </c>
      <c r="B25" s="11" t="s">
        <v>322</v>
      </c>
      <c r="C25" s="12" t="s">
        <v>331</v>
      </c>
      <c r="D25" s="13"/>
      <c r="E25" s="12" t="s">
        <v>323</v>
      </c>
      <c r="F25" s="12"/>
      <c r="G25" s="68"/>
      <c r="H25" s="12">
        <v>1</v>
      </c>
      <c r="I25" s="68">
        <f>Quincaillerie_divers[[#This Row],[PRIX /U HT]]*Quincaillerie_divers[[#This Row],[QUANTITE]]</f>
        <v>0</v>
      </c>
      <c r="J25" s="68"/>
      <c r="K25" s="68">
        <f>(Quincaillerie_divers[[#This Row],[TOTAL HT]]*1.2)+Quincaillerie_divers[[#This Row],[FDP]]</f>
        <v>0</v>
      </c>
      <c r="L25" s="12"/>
      <c r="M25" s="12"/>
      <c r="N25" s="12"/>
    </row>
    <row r="26" spans="1:14" ht="30" customHeight="1" x14ac:dyDescent="0.3">
      <c r="A26" s="72" t="s">
        <v>13</v>
      </c>
      <c r="B26" s="11" t="s">
        <v>21</v>
      </c>
      <c r="C26" s="12" t="s">
        <v>332</v>
      </c>
      <c r="D26" s="13"/>
      <c r="E26" s="12"/>
      <c r="F26" s="12"/>
      <c r="G26" s="68"/>
      <c r="H26" s="12"/>
      <c r="I26" s="68">
        <f>Quincaillerie_divers[[#This Row],[PRIX /U HT]]*Quincaillerie_divers[[#This Row],[QUANTITE]]</f>
        <v>0</v>
      </c>
      <c r="J26" s="68"/>
      <c r="K26" s="68">
        <f>(Quincaillerie_divers[[#This Row],[TOTAL HT]]*1.2)+Quincaillerie_divers[[#This Row],[FDP]]</f>
        <v>0</v>
      </c>
      <c r="L26" s="12"/>
      <c r="M26" s="12"/>
      <c r="N26" s="12"/>
    </row>
    <row r="27" spans="1:14" ht="30" customHeight="1" x14ac:dyDescent="0.3">
      <c r="A27" s="72" t="s">
        <v>13</v>
      </c>
      <c r="B27" s="11" t="s">
        <v>20</v>
      </c>
      <c r="C27" s="12" t="s">
        <v>332</v>
      </c>
      <c r="D27" s="13"/>
      <c r="E27" s="12"/>
      <c r="F27" s="12"/>
      <c r="G27" s="68"/>
      <c r="H27" s="12"/>
      <c r="I27" s="68">
        <f>Quincaillerie_divers[[#This Row],[PRIX /U HT]]*Quincaillerie_divers[[#This Row],[QUANTITE]]</f>
        <v>0</v>
      </c>
      <c r="J27" s="68"/>
      <c r="K27" s="68">
        <f>(Quincaillerie_divers[[#This Row],[TOTAL HT]]*1.2)+Quincaillerie_divers[[#This Row],[FDP]]</f>
        <v>0</v>
      </c>
      <c r="L27" s="12"/>
      <c r="M27" s="12"/>
      <c r="N27" s="12"/>
    </row>
    <row r="28" spans="1:14" ht="30" customHeight="1" x14ac:dyDescent="0.3">
      <c r="A28" s="72" t="s">
        <v>13</v>
      </c>
      <c r="B28" s="11" t="s">
        <v>17</v>
      </c>
      <c r="C28" s="12" t="s">
        <v>332</v>
      </c>
      <c r="D28" s="13"/>
      <c r="E28" s="12"/>
      <c r="F28" s="12"/>
      <c r="G28" s="68"/>
      <c r="H28" s="12"/>
      <c r="I28" s="68">
        <f>Quincaillerie_divers[[#This Row],[PRIX /U HT]]*Quincaillerie_divers[[#This Row],[QUANTITE]]</f>
        <v>0</v>
      </c>
      <c r="J28" s="68"/>
      <c r="K28" s="68">
        <f>(Quincaillerie_divers[[#This Row],[TOTAL HT]]*1.2)+Quincaillerie_divers[[#This Row],[FDP]]</f>
        <v>0</v>
      </c>
      <c r="L28" s="12"/>
      <c r="M28" s="12"/>
      <c r="N28" s="12"/>
    </row>
    <row r="29" spans="1:14" ht="30" customHeight="1" x14ac:dyDescent="0.3">
      <c r="A29" s="72" t="s">
        <v>13</v>
      </c>
      <c r="B29" s="11" t="s">
        <v>100</v>
      </c>
      <c r="C29" s="12" t="s">
        <v>331</v>
      </c>
      <c r="D29" s="13"/>
      <c r="E29" s="12"/>
      <c r="F29" s="12"/>
      <c r="G29" s="68"/>
      <c r="H29" s="12">
        <v>1</v>
      </c>
      <c r="I29" s="68">
        <f>Quincaillerie_divers[[#This Row],[PRIX /U HT]]*Quincaillerie_divers[[#This Row],[QUANTITE]]</f>
        <v>0</v>
      </c>
      <c r="J29" s="68"/>
      <c r="K29" s="68">
        <f>(Quincaillerie_divers[[#This Row],[TOTAL HT]]*1.2)+Quincaillerie_divers[[#This Row],[FDP]]</f>
        <v>0</v>
      </c>
      <c r="L29" s="14" t="s">
        <v>98</v>
      </c>
      <c r="M29" s="12"/>
      <c r="N29" s="12"/>
    </row>
    <row r="30" spans="1:14" ht="30" customHeight="1" x14ac:dyDescent="0.3">
      <c r="A30" s="72" t="s">
        <v>13</v>
      </c>
      <c r="B30" s="11" t="s">
        <v>310</v>
      </c>
      <c r="C30" s="12" t="s">
        <v>331</v>
      </c>
      <c r="D30" s="13"/>
      <c r="E30" s="12"/>
      <c r="F30" s="12"/>
      <c r="G30" s="68"/>
      <c r="H30" s="12">
        <v>1</v>
      </c>
      <c r="I30" s="68">
        <f>Quincaillerie_divers[[#This Row],[PRIX /U HT]]*Quincaillerie_divers[[#This Row],[QUANTITE]]</f>
        <v>0</v>
      </c>
      <c r="J30" s="68"/>
      <c r="K30" s="68">
        <f>(Quincaillerie_divers[[#This Row],[TOTAL HT]]*1.2)+Quincaillerie_divers[[#This Row],[FDP]]</f>
        <v>0</v>
      </c>
      <c r="L30" s="14"/>
      <c r="M30" s="12"/>
      <c r="N30" s="12"/>
    </row>
    <row r="31" spans="1:14" ht="30" customHeight="1" x14ac:dyDescent="0.3">
      <c r="A31" s="72" t="s">
        <v>13</v>
      </c>
      <c r="B31" s="11" t="s">
        <v>166</v>
      </c>
      <c r="C31" s="12" t="s">
        <v>331</v>
      </c>
      <c r="D31" s="13"/>
      <c r="E31" s="12"/>
      <c r="F31" s="12"/>
      <c r="G31" s="68"/>
      <c r="H31" s="12"/>
      <c r="I31" s="68">
        <f>Quincaillerie_divers[[#This Row],[PRIX /U HT]]*Quincaillerie_divers[[#This Row],[QUANTITE]]</f>
        <v>0</v>
      </c>
      <c r="J31" s="68"/>
      <c r="K31" s="68">
        <f>(Quincaillerie_divers[[#This Row],[TOTAL HT]]*1.2)+Quincaillerie_divers[[#This Row],[FDP]]</f>
        <v>0</v>
      </c>
      <c r="L31" s="14" t="s">
        <v>98</v>
      </c>
      <c r="M31" s="12"/>
      <c r="N31" s="12"/>
    </row>
    <row r="32" spans="1:14" s="4" customFormat="1" ht="30" customHeight="1" x14ac:dyDescent="0.3">
      <c r="A32" s="72" t="s">
        <v>13</v>
      </c>
      <c r="B32" s="11" t="s">
        <v>108</v>
      </c>
      <c r="C32" s="12" t="s">
        <v>331</v>
      </c>
      <c r="D32" s="12" t="s">
        <v>107</v>
      </c>
      <c r="E32" s="12"/>
      <c r="F32" s="12"/>
      <c r="G32" s="68"/>
      <c r="H32" s="12">
        <v>6</v>
      </c>
      <c r="I32" s="68">
        <f>Quincaillerie_divers[[#This Row],[PRIX /U HT]]*Quincaillerie_divers[[#This Row],[QUANTITE]]</f>
        <v>0</v>
      </c>
      <c r="J32" s="68"/>
      <c r="K32" s="68">
        <f>(Quincaillerie_divers[[#This Row],[TOTAL HT]]*1.2)+Quincaillerie_divers[[#This Row],[FDP]]</f>
        <v>0</v>
      </c>
      <c r="L32" s="12"/>
      <c r="M32" s="12"/>
      <c r="N32" s="12"/>
    </row>
    <row r="33" spans="1:15" s="4" customFormat="1" ht="48.6" customHeight="1" x14ac:dyDescent="0.3">
      <c r="A33" s="72" t="s">
        <v>13</v>
      </c>
      <c r="B33" s="11" t="s">
        <v>225</v>
      </c>
      <c r="C33" s="12" t="s">
        <v>331</v>
      </c>
      <c r="D33" s="13" t="s">
        <v>226</v>
      </c>
      <c r="E33" s="12"/>
      <c r="F33" s="12"/>
      <c r="G33" s="68"/>
      <c r="H33" s="12"/>
      <c r="I33" s="68">
        <f>Quincaillerie_divers[[#This Row],[PRIX /U HT]]*Quincaillerie_divers[[#This Row],[QUANTITE]]</f>
        <v>0</v>
      </c>
      <c r="J33" s="68"/>
      <c r="K33" s="68">
        <f>(Quincaillerie_divers[[#This Row],[TOTAL HT]]*1.2)+Quincaillerie_divers[[#This Row],[FDP]]</f>
        <v>0</v>
      </c>
      <c r="L33" s="12" t="s">
        <v>114</v>
      </c>
      <c r="M33" s="12"/>
      <c r="N33" s="12"/>
    </row>
    <row r="34" spans="1:15" s="4" customFormat="1" ht="33.6" customHeight="1" x14ac:dyDescent="0.3">
      <c r="A34" s="72" t="s">
        <v>378</v>
      </c>
      <c r="B34" s="11" t="s">
        <v>244</v>
      </c>
      <c r="C34" s="12" t="s">
        <v>331</v>
      </c>
      <c r="D34" s="13"/>
      <c r="E34" s="12" t="s">
        <v>101</v>
      </c>
      <c r="F34" s="65"/>
      <c r="G34" s="68"/>
      <c r="H34" s="12">
        <v>1</v>
      </c>
      <c r="I34" s="68">
        <f>Quincaillerie_divers[[#This Row],[PRIX /U HT]]*Quincaillerie_divers[[#This Row],[QUANTITE]]</f>
        <v>0</v>
      </c>
      <c r="J34" s="68"/>
      <c r="K34" s="68">
        <f>(Quincaillerie_divers[[#This Row],[TOTAL HT]]*1.2)+Quincaillerie_divers[[#This Row],[FDP]]</f>
        <v>0</v>
      </c>
      <c r="L34" s="12"/>
      <c r="M34" s="12"/>
      <c r="N34" s="12"/>
    </row>
    <row r="35" spans="1:15" s="4" customFormat="1" ht="33.6" customHeight="1" x14ac:dyDescent="0.3">
      <c r="A35" s="75" t="s">
        <v>379</v>
      </c>
      <c r="B35" s="35" t="s">
        <v>232</v>
      </c>
      <c r="C35" s="20" t="s">
        <v>331</v>
      </c>
      <c r="D35" s="21"/>
      <c r="E35" s="20"/>
      <c r="F35" s="62"/>
      <c r="G35" s="53"/>
      <c r="H35" s="20"/>
      <c r="I35" s="53">
        <f>Quincaillerie_divers[[#This Row],[PRIX /U HT]]*Quincaillerie_divers[[#This Row],[QUANTITE]]</f>
        <v>0</v>
      </c>
      <c r="J35" s="53"/>
      <c r="K35" s="53">
        <f>(Quincaillerie_divers[[#This Row],[TOTAL HT]]*1.2)+Quincaillerie_divers[[#This Row],[FDP]]</f>
        <v>0</v>
      </c>
      <c r="L35" s="20"/>
      <c r="M35" s="19"/>
      <c r="N35" s="19"/>
    </row>
    <row r="36" spans="1:15" s="4" customFormat="1" ht="33.6" customHeight="1" x14ac:dyDescent="0.3">
      <c r="A36" s="75" t="s">
        <v>379</v>
      </c>
      <c r="B36" s="35" t="s">
        <v>22</v>
      </c>
      <c r="C36" s="20" t="s">
        <v>331</v>
      </c>
      <c r="D36" s="21"/>
      <c r="E36" s="20"/>
      <c r="F36" s="62"/>
      <c r="G36" s="53"/>
      <c r="H36" s="20"/>
      <c r="I36" s="53">
        <f>Quincaillerie_divers[[#This Row],[PRIX /U HT]]*Quincaillerie_divers[[#This Row],[QUANTITE]]</f>
        <v>0</v>
      </c>
      <c r="J36" s="53"/>
      <c r="K36" s="53">
        <f>(Quincaillerie_divers[[#This Row],[TOTAL HT]]*1.2)+Quincaillerie_divers[[#This Row],[FDP]]</f>
        <v>0</v>
      </c>
      <c r="L36" s="20"/>
      <c r="M36" s="19"/>
      <c r="N36" s="19"/>
      <c r="O36" s="1"/>
    </row>
    <row r="37" spans="1:15" ht="30" customHeight="1" x14ac:dyDescent="0.3">
      <c r="A37" s="75" t="s">
        <v>379</v>
      </c>
      <c r="B37" s="35" t="s">
        <v>233</v>
      </c>
      <c r="C37" s="20" t="s">
        <v>331</v>
      </c>
      <c r="D37" s="21"/>
      <c r="E37" s="20"/>
      <c r="F37" s="62"/>
      <c r="G37" s="53"/>
      <c r="H37" s="20"/>
      <c r="I37" s="53">
        <f>Quincaillerie_divers[[#This Row],[PRIX /U HT]]*Quincaillerie_divers[[#This Row],[QUANTITE]]</f>
        <v>0</v>
      </c>
      <c r="J37" s="53"/>
      <c r="K37" s="53">
        <f>(Quincaillerie_divers[[#This Row],[TOTAL HT]]*1.2)+Quincaillerie_divers[[#This Row],[FDP]]</f>
        <v>0</v>
      </c>
      <c r="L37" s="20" t="s">
        <v>234</v>
      </c>
      <c r="M37" s="19"/>
      <c r="N37" s="19"/>
    </row>
    <row r="38" spans="1:15" ht="30" customHeight="1" x14ac:dyDescent="0.3">
      <c r="A38" s="75" t="s">
        <v>379</v>
      </c>
      <c r="B38" s="35" t="s">
        <v>235</v>
      </c>
      <c r="C38" s="20" t="s">
        <v>331</v>
      </c>
      <c r="D38" s="21"/>
      <c r="E38" s="20"/>
      <c r="F38" s="62"/>
      <c r="G38" s="53"/>
      <c r="H38" s="20"/>
      <c r="I38" s="53">
        <f>Quincaillerie_divers[[#This Row],[PRIX /U HT]]*Quincaillerie_divers[[#This Row],[QUANTITE]]</f>
        <v>0</v>
      </c>
      <c r="J38" s="53"/>
      <c r="K38" s="53">
        <f>(Quincaillerie_divers[[#This Row],[TOTAL HT]]*1.2)+Quincaillerie_divers[[#This Row],[FDP]]</f>
        <v>0</v>
      </c>
      <c r="L38" s="20"/>
      <c r="M38" s="19"/>
      <c r="N38" s="19"/>
    </row>
    <row r="39" spans="1:15" ht="30" customHeight="1" x14ac:dyDescent="0.3">
      <c r="A39" s="75" t="s">
        <v>379</v>
      </c>
      <c r="B39" s="35" t="s">
        <v>236</v>
      </c>
      <c r="C39" s="20" t="s">
        <v>331</v>
      </c>
      <c r="D39" s="21"/>
      <c r="E39" s="20"/>
      <c r="F39" s="63"/>
      <c r="G39" s="53"/>
      <c r="H39" s="20"/>
      <c r="I39" s="53">
        <f>Quincaillerie_divers[[#This Row],[PRIX /U HT]]*Quincaillerie_divers[[#This Row],[QUANTITE]]</f>
        <v>0</v>
      </c>
      <c r="J39" s="53"/>
      <c r="K39" s="53">
        <f>(Quincaillerie_divers[[#This Row],[TOTAL HT]]*1.2)+Quincaillerie_divers[[#This Row],[FDP]]</f>
        <v>0</v>
      </c>
      <c r="L39" s="20"/>
      <c r="M39" s="19"/>
      <c r="N39" s="19"/>
    </row>
    <row r="40" spans="1:15" ht="30" customHeight="1" x14ac:dyDescent="0.3">
      <c r="A40" s="75" t="s">
        <v>380</v>
      </c>
      <c r="B40" s="25" t="s">
        <v>294</v>
      </c>
      <c r="C40" s="23" t="s">
        <v>331</v>
      </c>
      <c r="D40" s="24" t="s">
        <v>296</v>
      </c>
      <c r="E40" s="23"/>
      <c r="F40" s="51"/>
      <c r="G40" s="24">
        <v>0</v>
      </c>
      <c r="H40" s="23"/>
      <c r="I40" s="24">
        <f>Quincaillerie_divers[[#This Row],[PRIX /U HT]]*Quincaillerie_divers[[#This Row],[QUANTITE]]</f>
        <v>0</v>
      </c>
      <c r="J40" s="24"/>
      <c r="K40" s="24">
        <f>(Quincaillerie_divers[[#This Row],[TOTAL HT]]*1.2)+Quincaillerie_divers[[#This Row],[FDP]]</f>
        <v>0</v>
      </c>
      <c r="L40" s="25" t="s">
        <v>295</v>
      </c>
      <c r="M40" s="26"/>
      <c r="N40" s="26"/>
    </row>
    <row r="41" spans="1:15" ht="30" customHeight="1" x14ac:dyDescent="0.3">
      <c r="A41" s="72" t="s">
        <v>380</v>
      </c>
      <c r="B41" s="25" t="s">
        <v>304</v>
      </c>
      <c r="C41" s="23" t="s">
        <v>331</v>
      </c>
      <c r="D41" s="24" t="s">
        <v>305</v>
      </c>
      <c r="E41" s="23"/>
      <c r="F41" s="51"/>
      <c r="G41" s="24">
        <v>0</v>
      </c>
      <c r="H41" s="23">
        <v>1</v>
      </c>
      <c r="I41" s="24">
        <f>Quincaillerie_divers[[#This Row],[PRIX /U HT]]*Quincaillerie_divers[[#This Row],[QUANTITE]]</f>
        <v>0</v>
      </c>
      <c r="J41" s="24"/>
      <c r="K41" s="24">
        <f>(Quincaillerie_divers[[#This Row],[TOTAL HT]]*1.2)+Quincaillerie_divers[[#This Row],[FDP]]</f>
        <v>0</v>
      </c>
      <c r="L41" s="25"/>
      <c r="M41" s="26"/>
      <c r="N41" s="26"/>
    </row>
    <row r="42" spans="1:15" ht="30" customHeight="1" x14ac:dyDescent="0.3">
      <c r="A42" s="72" t="s">
        <v>380</v>
      </c>
      <c r="B42" s="25" t="s">
        <v>292</v>
      </c>
      <c r="C42" s="23" t="s">
        <v>331</v>
      </c>
      <c r="D42" s="24" t="s">
        <v>293</v>
      </c>
      <c r="E42" s="23"/>
      <c r="F42" s="51"/>
      <c r="G42" s="24">
        <v>0</v>
      </c>
      <c r="H42" s="23"/>
      <c r="I42" s="24">
        <f>Quincaillerie_divers[[#This Row],[PRIX /U HT]]*Quincaillerie_divers[[#This Row],[QUANTITE]]</f>
        <v>0</v>
      </c>
      <c r="J42" s="24"/>
      <c r="K42" s="24">
        <f>(Quincaillerie_divers[[#This Row],[TOTAL HT]]*1.2)+Quincaillerie_divers[[#This Row],[FDP]]</f>
        <v>0</v>
      </c>
      <c r="L42" s="25" t="s">
        <v>267</v>
      </c>
      <c r="M42" s="26"/>
      <c r="N42" s="26"/>
    </row>
    <row r="43" spans="1:15" ht="30" customHeight="1" x14ac:dyDescent="0.3">
      <c r="A43" s="72" t="s">
        <v>380</v>
      </c>
      <c r="B43" s="25" t="s">
        <v>51</v>
      </c>
      <c r="C43" s="23" t="s">
        <v>332</v>
      </c>
      <c r="D43" s="23"/>
      <c r="E43" s="23"/>
      <c r="F43" s="51"/>
      <c r="G43" s="24">
        <v>0</v>
      </c>
      <c r="H43" s="23"/>
      <c r="I43" s="24">
        <f>Quincaillerie_divers[[#This Row],[PRIX /U HT]]*Quincaillerie_divers[[#This Row],[QUANTITE]]</f>
        <v>0</v>
      </c>
      <c r="J43" s="24"/>
      <c r="K43" s="24">
        <f>(Quincaillerie_divers[[#This Row],[TOTAL HT]]*1.2)+Quincaillerie_divers[[#This Row],[FDP]]</f>
        <v>0</v>
      </c>
      <c r="L43" s="25"/>
      <c r="M43" s="26"/>
      <c r="N43" s="26"/>
    </row>
    <row r="44" spans="1:15" ht="30" customHeight="1" x14ac:dyDescent="0.3">
      <c r="A44" s="72" t="s">
        <v>380</v>
      </c>
      <c r="B44" s="25" t="s">
        <v>52</v>
      </c>
      <c r="C44" s="23" t="s">
        <v>331</v>
      </c>
      <c r="D44" s="24"/>
      <c r="E44" s="23" t="s">
        <v>139</v>
      </c>
      <c r="F44" s="51"/>
      <c r="G44" s="24">
        <v>0</v>
      </c>
      <c r="H44" s="23"/>
      <c r="I44" s="24">
        <f>Quincaillerie_divers[[#This Row],[PRIX /U HT]]*Quincaillerie_divers[[#This Row],[QUANTITE]]</f>
        <v>0</v>
      </c>
      <c r="J44" s="24"/>
      <c r="K44" s="24">
        <f>(Quincaillerie_divers[[#This Row],[TOTAL HT]]*1.2)+Quincaillerie_divers[[#This Row],[FDP]]</f>
        <v>0</v>
      </c>
      <c r="L44" s="25" t="s">
        <v>364</v>
      </c>
      <c r="M44" s="26"/>
      <c r="N44" s="26"/>
    </row>
    <row r="45" spans="1:15" ht="30" customHeight="1" x14ac:dyDescent="0.3">
      <c r="A45" s="72" t="s">
        <v>380</v>
      </c>
      <c r="B45" s="25" t="s">
        <v>69</v>
      </c>
      <c r="C45" s="23" t="s">
        <v>331</v>
      </c>
      <c r="D45" s="24" t="s">
        <v>303</v>
      </c>
      <c r="E45" s="23"/>
      <c r="F45" s="51"/>
      <c r="G45" s="24">
        <v>23.33</v>
      </c>
      <c r="H45" s="23">
        <v>1</v>
      </c>
      <c r="I45" s="24">
        <f>Quincaillerie_divers[[#This Row],[PRIX /U HT]]*Quincaillerie_divers[[#This Row],[QUANTITE]]</f>
        <v>23.33</v>
      </c>
      <c r="J45" s="24">
        <v>0</v>
      </c>
      <c r="K45" s="24">
        <f>(Quincaillerie_divers[[#This Row],[TOTAL HT]]*1.2)+Quincaillerie_divers[[#This Row],[FDP]]</f>
        <v>27.995999999999999</v>
      </c>
      <c r="L45" s="27" t="s">
        <v>302</v>
      </c>
      <c r="M45" s="26"/>
      <c r="N45" s="26"/>
    </row>
    <row r="46" spans="1:15" ht="30" customHeight="1" x14ac:dyDescent="0.3">
      <c r="A46" s="72" t="s">
        <v>380</v>
      </c>
      <c r="B46" s="25" t="s">
        <v>53</v>
      </c>
      <c r="C46" s="23" t="s">
        <v>332</v>
      </c>
      <c r="D46" s="24"/>
      <c r="E46" s="23"/>
      <c r="F46" s="51"/>
      <c r="G46" s="24">
        <v>0</v>
      </c>
      <c r="H46" s="23"/>
      <c r="I46" s="24">
        <f>Quincaillerie_divers[[#This Row],[PRIX /U HT]]*Quincaillerie_divers[[#This Row],[QUANTITE]]</f>
        <v>0</v>
      </c>
      <c r="J46" s="24"/>
      <c r="K46" s="24">
        <f>(Quincaillerie_divers[[#This Row],[TOTAL HT]]*1.2)+Quincaillerie_divers[[#This Row],[FDP]]</f>
        <v>0</v>
      </c>
      <c r="L46" s="25"/>
      <c r="M46" s="26"/>
      <c r="N46" s="26"/>
    </row>
    <row r="47" spans="1:15" ht="30" customHeight="1" x14ac:dyDescent="0.3">
      <c r="A47" s="72" t="s">
        <v>380</v>
      </c>
      <c r="B47" s="25" t="s">
        <v>49</v>
      </c>
      <c r="C47" s="23" t="s">
        <v>331</v>
      </c>
      <c r="D47" s="24" t="s">
        <v>299</v>
      </c>
      <c r="E47" s="23" t="s">
        <v>139</v>
      </c>
      <c r="F47" s="51"/>
      <c r="G47" s="24">
        <v>0</v>
      </c>
      <c r="H47" s="23">
        <v>1</v>
      </c>
      <c r="I47" s="24">
        <f>Quincaillerie_divers[[#This Row],[PRIX /U HT]]*Quincaillerie_divers[[#This Row],[QUANTITE]]</f>
        <v>0</v>
      </c>
      <c r="J47" s="24"/>
      <c r="K47" s="24">
        <f>(Quincaillerie_divers[[#This Row],[TOTAL HT]]*1.2)+Quincaillerie_divers[[#This Row],[FDP]]</f>
        <v>0</v>
      </c>
      <c r="L47" s="25"/>
      <c r="M47" s="26"/>
      <c r="N47" s="26"/>
    </row>
    <row r="48" spans="1:15" ht="30" customHeight="1" x14ac:dyDescent="0.3">
      <c r="A48" s="72" t="s">
        <v>380</v>
      </c>
      <c r="B48" s="25" t="s">
        <v>286</v>
      </c>
      <c r="C48" s="23" t="s">
        <v>331</v>
      </c>
      <c r="D48" s="24" t="s">
        <v>298</v>
      </c>
      <c r="E48" s="23" t="s">
        <v>139</v>
      </c>
      <c r="F48" s="51"/>
      <c r="G48" s="24">
        <v>0</v>
      </c>
      <c r="H48" s="28"/>
      <c r="I48" s="24">
        <f>Quincaillerie_divers[[#This Row],[PRIX /U HT]]*Quincaillerie_divers[[#This Row],[QUANTITE]]</f>
        <v>0</v>
      </c>
      <c r="J48" s="24"/>
      <c r="K48" s="24">
        <f>(Quincaillerie_divers[[#This Row],[TOTAL HT]]*1.2)+Quincaillerie_divers[[#This Row],[FDP]]</f>
        <v>0</v>
      </c>
      <c r="L48" s="25" t="s">
        <v>365</v>
      </c>
      <c r="M48" s="26"/>
      <c r="N48" s="26"/>
    </row>
    <row r="49" spans="1:14" ht="30" customHeight="1" x14ac:dyDescent="0.3">
      <c r="A49" s="72" t="s">
        <v>380</v>
      </c>
      <c r="B49" s="25" t="s">
        <v>285</v>
      </c>
      <c r="C49" s="23" t="s">
        <v>331</v>
      </c>
      <c r="D49" s="24" t="s">
        <v>300</v>
      </c>
      <c r="E49" s="23" t="s">
        <v>139</v>
      </c>
      <c r="F49" s="51"/>
      <c r="G49" s="24">
        <v>2.5</v>
      </c>
      <c r="H49" s="23">
        <v>2</v>
      </c>
      <c r="I49" s="24">
        <f>Quincaillerie_divers[[#This Row],[PRIX /U HT]]*Quincaillerie_divers[[#This Row],[QUANTITE]]</f>
        <v>5</v>
      </c>
      <c r="J49" s="24"/>
      <c r="K49" s="24">
        <f>(Quincaillerie_divers[[#This Row],[TOTAL HT]]*1.2)+Quincaillerie_divers[[#This Row],[FDP]]</f>
        <v>6</v>
      </c>
      <c r="L49" s="25"/>
      <c r="M49" s="26"/>
      <c r="N49" s="26"/>
    </row>
    <row r="50" spans="1:14" ht="30" customHeight="1" x14ac:dyDescent="0.3">
      <c r="A50" s="72" t="s">
        <v>380</v>
      </c>
      <c r="B50" s="25" t="s">
        <v>48</v>
      </c>
      <c r="C50" s="23" t="s">
        <v>331</v>
      </c>
      <c r="D50" s="24" t="s">
        <v>297</v>
      </c>
      <c r="E50" s="23" t="s">
        <v>287</v>
      </c>
      <c r="F50" s="51" t="s">
        <v>276</v>
      </c>
      <c r="G50" s="24">
        <v>29.08</v>
      </c>
      <c r="H50" s="23">
        <v>1</v>
      </c>
      <c r="I50" s="24">
        <f>Quincaillerie_divers[[#This Row],[PRIX /U HT]]*Quincaillerie_divers[[#This Row],[QUANTITE]]</f>
        <v>29.08</v>
      </c>
      <c r="J50" s="24"/>
      <c r="K50" s="24">
        <f>(Quincaillerie_divers[[#This Row],[TOTAL HT]]*1.2)+Quincaillerie_divers[[#This Row],[FDP]]</f>
        <v>34.895999999999994</v>
      </c>
      <c r="L50" s="25"/>
      <c r="M50" s="26"/>
      <c r="N50" s="26"/>
    </row>
    <row r="51" spans="1:14" ht="30" customHeight="1" x14ac:dyDescent="0.3">
      <c r="A51" s="72" t="s">
        <v>380</v>
      </c>
      <c r="B51" s="25" t="s">
        <v>282</v>
      </c>
      <c r="C51" s="23" t="s">
        <v>331</v>
      </c>
      <c r="D51" s="24" t="s">
        <v>301</v>
      </c>
      <c r="E51" s="23" t="s">
        <v>139</v>
      </c>
      <c r="F51" s="58"/>
      <c r="G51" s="24">
        <v>0</v>
      </c>
      <c r="H51" s="23">
        <v>10</v>
      </c>
      <c r="I51" s="24">
        <f>Quincaillerie_divers[[#This Row],[PRIX /U HT]]*Quincaillerie_divers[[#This Row],[QUANTITE]]</f>
        <v>0</v>
      </c>
      <c r="J51" s="49"/>
      <c r="K51" s="49">
        <f>(Quincaillerie_divers[[#This Row],[TOTAL HT]]*1.2)+Quincaillerie_divers[[#This Row],[FDP]]</f>
        <v>0</v>
      </c>
      <c r="L51" s="25"/>
      <c r="M51" s="26"/>
      <c r="N51" s="26"/>
    </row>
    <row r="52" spans="1:14" ht="30" customHeight="1" x14ac:dyDescent="0.3">
      <c r="A52" s="72" t="s">
        <v>381</v>
      </c>
      <c r="B52" s="22" t="s">
        <v>67</v>
      </c>
      <c r="C52" s="23" t="s">
        <v>331</v>
      </c>
      <c r="D52" s="23" t="s">
        <v>171</v>
      </c>
      <c r="E52" s="23" t="s">
        <v>163</v>
      </c>
      <c r="F52" s="51">
        <v>10.8</v>
      </c>
      <c r="G52" s="45">
        <v>290.83</v>
      </c>
      <c r="H52" s="23">
        <v>1</v>
      </c>
      <c r="I52" s="45">
        <f>Quincaillerie_divers[[#This Row],[PRIX /U HT]]*Quincaillerie_divers[[#This Row],[QUANTITE]]</f>
        <v>290.83</v>
      </c>
      <c r="J52" s="45">
        <v>7.5</v>
      </c>
      <c r="K52" s="45">
        <f>(Quincaillerie_divers[[#This Row],[TOTAL HT]]*1.2)+Quincaillerie_divers[[#This Row],[FDP]]</f>
        <v>356.49599999999998</v>
      </c>
      <c r="L52" s="23" t="s">
        <v>237</v>
      </c>
      <c r="M52" s="23"/>
      <c r="N52" s="23"/>
    </row>
    <row r="53" spans="1:14" ht="30" customHeight="1" x14ac:dyDescent="0.3">
      <c r="A53" s="72" t="s">
        <v>381</v>
      </c>
      <c r="B53" s="22" t="s">
        <v>68</v>
      </c>
      <c r="C53" s="23" t="s">
        <v>332</v>
      </c>
      <c r="D53" s="23"/>
      <c r="E53" s="23"/>
      <c r="F53" s="51"/>
      <c r="G53" s="45">
        <v>0</v>
      </c>
      <c r="H53" s="23"/>
      <c r="I53" s="45">
        <f>Quincaillerie_divers[[#This Row],[PRIX /U HT]]*Quincaillerie_divers[[#This Row],[QUANTITE]]</f>
        <v>0</v>
      </c>
      <c r="J53" s="45"/>
      <c r="K53" s="45">
        <f>(Quincaillerie_divers[[#This Row],[TOTAL HT]]*1.2)+Quincaillerie_divers[[#This Row],[FDP]]</f>
        <v>0</v>
      </c>
      <c r="L53" s="23"/>
      <c r="M53" s="23"/>
      <c r="N53" s="23"/>
    </row>
    <row r="54" spans="1:14" ht="30" customHeight="1" x14ac:dyDescent="0.3">
      <c r="A54" s="72" t="s">
        <v>381</v>
      </c>
      <c r="B54" s="22" t="s">
        <v>46</v>
      </c>
      <c r="C54" s="23" t="s">
        <v>332</v>
      </c>
      <c r="D54" s="23"/>
      <c r="E54" s="23"/>
      <c r="F54" s="51"/>
      <c r="G54" s="45">
        <v>0</v>
      </c>
      <c r="H54" s="23"/>
      <c r="I54" s="45">
        <f>Quincaillerie_divers[[#This Row],[PRIX /U HT]]*Quincaillerie_divers[[#This Row],[QUANTITE]]</f>
        <v>0</v>
      </c>
      <c r="J54" s="45"/>
      <c r="K54" s="45">
        <f>(Quincaillerie_divers[[#This Row],[TOTAL HT]]*1.2)+Quincaillerie_divers[[#This Row],[FDP]]</f>
        <v>0</v>
      </c>
      <c r="L54" s="23"/>
      <c r="M54" s="23"/>
      <c r="N54" s="23"/>
    </row>
    <row r="55" spans="1:14" ht="30" customHeight="1" x14ac:dyDescent="0.3">
      <c r="A55" s="72" t="s">
        <v>381</v>
      </c>
      <c r="B55" s="22" t="s">
        <v>251</v>
      </c>
      <c r="C55" s="23" t="s">
        <v>331</v>
      </c>
      <c r="D55" s="23" t="s">
        <v>252</v>
      </c>
      <c r="E55" s="23" t="s">
        <v>89</v>
      </c>
      <c r="F55" s="51">
        <v>2.5</v>
      </c>
      <c r="G55" s="45">
        <v>33.25</v>
      </c>
      <c r="H55" s="23">
        <v>1</v>
      </c>
      <c r="I55" s="45">
        <f>Quincaillerie_divers[[#This Row],[PRIX /U HT]]*Quincaillerie_divers[[#This Row],[QUANTITE]]</f>
        <v>33.25</v>
      </c>
      <c r="J55" s="45">
        <v>0</v>
      </c>
      <c r="K55" s="45">
        <f>(Quincaillerie_divers[[#This Row],[TOTAL HT]]*1.2)+Quincaillerie_divers[[#This Row],[FDP]]</f>
        <v>39.9</v>
      </c>
      <c r="L55" s="23"/>
      <c r="M55" s="23"/>
      <c r="N55" s="23"/>
    </row>
    <row r="56" spans="1:14" ht="30" customHeight="1" x14ac:dyDescent="0.3">
      <c r="A56" s="72" t="s">
        <v>381</v>
      </c>
      <c r="B56" s="22" t="s">
        <v>254</v>
      </c>
      <c r="C56" s="23" t="s">
        <v>331</v>
      </c>
      <c r="D56" s="23" t="s">
        <v>256</v>
      </c>
      <c r="E56" s="23" t="s">
        <v>76</v>
      </c>
      <c r="F56" s="51"/>
      <c r="G56" s="45">
        <v>22.17</v>
      </c>
      <c r="H56" s="23">
        <v>1</v>
      </c>
      <c r="I56" s="45">
        <f>Quincaillerie_divers[[#This Row],[PRIX /U HT]]*Quincaillerie_divers[[#This Row],[QUANTITE]]</f>
        <v>22.17</v>
      </c>
      <c r="J56" s="45">
        <v>0</v>
      </c>
      <c r="K56" s="45">
        <f>(Quincaillerie_divers[[#This Row],[TOTAL HT]]*1.2)+Quincaillerie_divers[[#This Row],[FDP]]</f>
        <v>26.604000000000003</v>
      </c>
      <c r="L56" s="23"/>
      <c r="M56" s="23"/>
      <c r="N56" s="23"/>
    </row>
    <row r="57" spans="1:14" ht="30" customHeight="1" x14ac:dyDescent="0.3">
      <c r="A57" s="72" t="s">
        <v>381</v>
      </c>
      <c r="B57" s="25" t="s">
        <v>253</v>
      </c>
      <c r="C57" s="23" t="s">
        <v>331</v>
      </c>
      <c r="D57" s="24" t="s">
        <v>255</v>
      </c>
      <c r="E57" s="23" t="s">
        <v>76</v>
      </c>
      <c r="F57" s="51"/>
      <c r="G57" s="45">
        <v>7.96</v>
      </c>
      <c r="H57" s="23">
        <v>2</v>
      </c>
      <c r="I57" s="45">
        <f>Quincaillerie_divers[[#This Row],[PRIX /U HT]]*Quincaillerie_divers[[#This Row],[QUANTITE]]</f>
        <v>15.92</v>
      </c>
      <c r="J57" s="45">
        <v>0</v>
      </c>
      <c r="K57" s="45">
        <f>(Quincaillerie_divers[[#This Row],[TOTAL HT]]*1.2)+Quincaillerie_divers[[#This Row],[FDP]]</f>
        <v>19.103999999999999</v>
      </c>
      <c r="L57" s="23"/>
      <c r="M57" s="23"/>
      <c r="N57" s="23"/>
    </row>
    <row r="58" spans="1:14" ht="30" customHeight="1" x14ac:dyDescent="0.3">
      <c r="A58" s="72" t="s">
        <v>381</v>
      </c>
      <c r="B58" s="22" t="s">
        <v>47</v>
      </c>
      <c r="C58" s="23" t="s">
        <v>331</v>
      </c>
      <c r="D58" s="23" t="s">
        <v>65</v>
      </c>
      <c r="E58" s="23" t="s">
        <v>66</v>
      </c>
      <c r="F58" s="51">
        <v>3.3</v>
      </c>
      <c r="G58" s="45">
        <v>157.5</v>
      </c>
      <c r="H58" s="23">
        <v>1</v>
      </c>
      <c r="I58" s="45">
        <f>Quincaillerie_divers[[#This Row],[PRIX /U HT]]*Quincaillerie_divers[[#This Row],[QUANTITE]]</f>
        <v>157.5</v>
      </c>
      <c r="J58" s="45">
        <v>7.8</v>
      </c>
      <c r="K58" s="45">
        <f>(Quincaillerie_divers[[#This Row],[TOTAL HT]]*1.2)+Quincaillerie_divers[[#This Row],[FDP]]</f>
        <v>196.8</v>
      </c>
      <c r="L58" s="23" t="s">
        <v>266</v>
      </c>
      <c r="M58" s="23"/>
      <c r="N58" s="23"/>
    </row>
    <row r="59" spans="1:14" ht="30" customHeight="1" x14ac:dyDescent="0.3">
      <c r="A59" s="72" t="s">
        <v>2</v>
      </c>
      <c r="B59" s="25" t="s">
        <v>56</v>
      </c>
      <c r="C59" s="23" t="s">
        <v>332</v>
      </c>
      <c r="D59" s="24"/>
      <c r="E59" s="23"/>
      <c r="F59" s="51"/>
      <c r="G59" s="45">
        <v>0</v>
      </c>
      <c r="H59" s="23"/>
      <c r="I59" s="45">
        <f>Quincaillerie_divers[[#This Row],[PRIX /U HT]]*Quincaillerie_divers[[#This Row],[QUANTITE]]</f>
        <v>0</v>
      </c>
      <c r="J59" s="45"/>
      <c r="K59" s="45">
        <f>(Quincaillerie_divers[[#This Row],[TOTAL HT]]*1.2)+Quincaillerie_divers[[#This Row],[FDP]]</f>
        <v>0</v>
      </c>
      <c r="L59" s="23"/>
      <c r="M59" s="23"/>
      <c r="N59" s="23"/>
    </row>
    <row r="60" spans="1:14" ht="30" customHeight="1" x14ac:dyDescent="0.3">
      <c r="A60" s="72" t="s">
        <v>2</v>
      </c>
      <c r="B60" s="25" t="s">
        <v>273</v>
      </c>
      <c r="C60" s="23" t="s">
        <v>331</v>
      </c>
      <c r="D60" s="24" t="s">
        <v>274</v>
      </c>
      <c r="E60" s="23" t="s">
        <v>139</v>
      </c>
      <c r="F60" s="51"/>
      <c r="G60" s="45">
        <v>14.92</v>
      </c>
      <c r="H60" s="23">
        <v>1</v>
      </c>
      <c r="I60" s="45">
        <f>Quincaillerie_divers[[#This Row],[PRIX /U HT]]*Quincaillerie_divers[[#This Row],[QUANTITE]]</f>
        <v>14.92</v>
      </c>
      <c r="J60" s="45"/>
      <c r="K60" s="45">
        <f>(Quincaillerie_divers[[#This Row],[TOTAL HT]]*1.2)+Quincaillerie_divers[[#This Row],[FDP]]</f>
        <v>17.904</v>
      </c>
      <c r="L60" s="23"/>
      <c r="M60" s="23"/>
      <c r="N60" s="23"/>
    </row>
    <row r="61" spans="1:14" ht="30" customHeight="1" x14ac:dyDescent="0.3">
      <c r="A61" s="72" t="s">
        <v>2</v>
      </c>
      <c r="B61" s="25" t="s">
        <v>43</v>
      </c>
      <c r="C61" s="23" t="s">
        <v>332</v>
      </c>
      <c r="D61" s="24"/>
      <c r="E61" s="23"/>
      <c r="F61" s="51"/>
      <c r="G61" s="45">
        <v>0</v>
      </c>
      <c r="H61" s="23"/>
      <c r="I61" s="45">
        <f>Quincaillerie_divers[[#This Row],[PRIX /U HT]]*Quincaillerie_divers[[#This Row],[QUANTITE]]</f>
        <v>0</v>
      </c>
      <c r="J61" s="45"/>
      <c r="K61" s="45">
        <f>(Quincaillerie_divers[[#This Row],[TOTAL HT]]*1.2)+Quincaillerie_divers[[#This Row],[FDP]]</f>
        <v>0</v>
      </c>
      <c r="L61" s="23"/>
      <c r="M61" s="23"/>
      <c r="N61" s="23"/>
    </row>
    <row r="62" spans="1:14" ht="30" customHeight="1" x14ac:dyDescent="0.3">
      <c r="A62" s="72" t="s">
        <v>2</v>
      </c>
      <c r="B62" s="25" t="s">
        <v>45</v>
      </c>
      <c r="C62" s="23" t="s">
        <v>332</v>
      </c>
      <c r="D62" s="24"/>
      <c r="E62" s="23"/>
      <c r="F62" s="51"/>
      <c r="G62" s="45">
        <v>0</v>
      </c>
      <c r="H62" s="23"/>
      <c r="I62" s="45">
        <f>Quincaillerie_divers[[#This Row],[PRIX /U HT]]*Quincaillerie_divers[[#This Row],[QUANTITE]]</f>
        <v>0</v>
      </c>
      <c r="J62" s="45"/>
      <c r="K62" s="45">
        <f>(Quincaillerie_divers[[#This Row],[TOTAL HT]]*1.2)+Quincaillerie_divers[[#This Row],[FDP]]</f>
        <v>0</v>
      </c>
      <c r="L62" s="23"/>
      <c r="M62" s="23"/>
      <c r="N62" s="23"/>
    </row>
    <row r="63" spans="1:14" ht="30" customHeight="1" x14ac:dyDescent="0.3">
      <c r="A63" s="72" t="s">
        <v>2</v>
      </c>
      <c r="B63" s="25" t="s">
        <v>146</v>
      </c>
      <c r="C63" s="23" t="s">
        <v>331</v>
      </c>
      <c r="D63" s="24" t="s">
        <v>153</v>
      </c>
      <c r="E63" s="23" t="s">
        <v>89</v>
      </c>
      <c r="F63" s="51"/>
      <c r="G63" s="45">
        <v>1.77</v>
      </c>
      <c r="H63" s="23">
        <v>2</v>
      </c>
      <c r="I63" s="45">
        <f>Quincaillerie_divers[[#This Row],[PRIX /U HT]]*Quincaillerie_divers[[#This Row],[QUANTITE]]</f>
        <v>3.54</v>
      </c>
      <c r="J63" s="45"/>
      <c r="K63" s="45">
        <f>(Quincaillerie_divers[[#This Row],[TOTAL HT]]*1.2)+Quincaillerie_divers[[#This Row],[FDP]]</f>
        <v>4.2480000000000002</v>
      </c>
      <c r="L63" s="23"/>
      <c r="M63" s="23"/>
      <c r="N63" s="23"/>
    </row>
    <row r="64" spans="1:14" ht="30" customHeight="1" x14ac:dyDescent="0.3">
      <c r="A64" s="72" t="s">
        <v>2</v>
      </c>
      <c r="B64" s="25" t="s">
        <v>127</v>
      </c>
      <c r="C64" s="23" t="s">
        <v>331</v>
      </c>
      <c r="D64" s="24" t="s">
        <v>128</v>
      </c>
      <c r="E64" s="23" t="s">
        <v>72</v>
      </c>
      <c r="F64" s="51"/>
      <c r="G64" s="45">
        <v>1.58</v>
      </c>
      <c r="H64" s="23">
        <v>2</v>
      </c>
      <c r="I64" s="45">
        <f>Quincaillerie_divers[[#This Row],[PRIX /U HT]]*Quincaillerie_divers[[#This Row],[QUANTITE]]</f>
        <v>3.16</v>
      </c>
      <c r="J64" s="45"/>
      <c r="K64" s="45">
        <f>(Quincaillerie_divers[[#This Row],[TOTAL HT]]*1.2)+Quincaillerie_divers[[#This Row],[FDP]]</f>
        <v>3.7919999999999998</v>
      </c>
      <c r="L64" s="23"/>
      <c r="M64" s="23"/>
      <c r="N64" s="23"/>
    </row>
    <row r="65" spans="1:14" ht="30" customHeight="1" x14ac:dyDescent="0.3">
      <c r="A65" s="72" t="s">
        <v>2</v>
      </c>
      <c r="B65" s="25" t="s">
        <v>150</v>
      </c>
      <c r="C65" s="23" t="s">
        <v>331</v>
      </c>
      <c r="D65" s="23" t="s">
        <v>151</v>
      </c>
      <c r="E65" s="23" t="s">
        <v>72</v>
      </c>
      <c r="F65" s="51"/>
      <c r="G65" s="45">
        <v>10.029999999999999</v>
      </c>
      <c r="H65" s="23">
        <v>1</v>
      </c>
      <c r="I65" s="45">
        <f>Quincaillerie_divers[[#This Row],[PRIX /U HT]]*Quincaillerie_divers[[#This Row],[QUANTITE]]</f>
        <v>10.029999999999999</v>
      </c>
      <c r="J65" s="45"/>
      <c r="K65" s="45">
        <f>(Quincaillerie_divers[[#This Row],[TOTAL HT]]*1.2)+Quincaillerie_divers[[#This Row],[FDP]]</f>
        <v>12.036</v>
      </c>
      <c r="L65" s="29" t="s">
        <v>136</v>
      </c>
      <c r="M65" s="23"/>
      <c r="N65" s="23"/>
    </row>
    <row r="66" spans="1:14" ht="30" customHeight="1" x14ac:dyDescent="0.3">
      <c r="A66" s="72" t="s">
        <v>2</v>
      </c>
      <c r="B66" s="25" t="s">
        <v>135</v>
      </c>
      <c r="C66" s="23" t="s">
        <v>331</v>
      </c>
      <c r="D66" s="23" t="s">
        <v>152</v>
      </c>
      <c r="E66" s="23" t="s">
        <v>72</v>
      </c>
      <c r="F66" s="51"/>
      <c r="G66" s="45">
        <v>6.28</v>
      </c>
      <c r="H66" s="23">
        <v>2</v>
      </c>
      <c r="I66" s="45">
        <f>Quincaillerie_divers[[#This Row],[PRIX /U HT]]*Quincaillerie_divers[[#This Row],[QUANTITE]]</f>
        <v>12.56</v>
      </c>
      <c r="J66" s="45"/>
      <c r="K66" s="45">
        <f>(Quincaillerie_divers[[#This Row],[TOTAL HT]]*1.2)+Quincaillerie_divers[[#This Row],[FDP]]</f>
        <v>15.071999999999999</v>
      </c>
      <c r="L66" s="23"/>
      <c r="M66" s="23"/>
      <c r="N66" s="23"/>
    </row>
    <row r="67" spans="1:14" ht="30" customHeight="1" x14ac:dyDescent="0.3">
      <c r="A67" s="72" t="s">
        <v>2</v>
      </c>
      <c r="B67" s="25" t="s">
        <v>37</v>
      </c>
      <c r="C67" s="23" t="s">
        <v>332</v>
      </c>
      <c r="D67" s="24"/>
      <c r="E67" s="23"/>
      <c r="F67" s="51"/>
      <c r="G67" s="45">
        <v>0</v>
      </c>
      <c r="H67" s="23"/>
      <c r="I67" s="45">
        <f>Quincaillerie_divers[[#This Row],[PRIX /U HT]]*Quincaillerie_divers[[#This Row],[QUANTITE]]</f>
        <v>0</v>
      </c>
      <c r="J67" s="45"/>
      <c r="K67" s="45">
        <f>(Quincaillerie_divers[[#This Row],[TOTAL HT]]*1.2)+Quincaillerie_divers[[#This Row],[FDP]]</f>
        <v>0</v>
      </c>
      <c r="L67" s="29" t="s">
        <v>147</v>
      </c>
      <c r="M67" s="23"/>
      <c r="N67" s="23"/>
    </row>
    <row r="68" spans="1:14" ht="30" customHeight="1" x14ac:dyDescent="0.3">
      <c r="A68" s="72" t="s">
        <v>2</v>
      </c>
      <c r="B68" s="25" t="s">
        <v>38</v>
      </c>
      <c r="C68" s="23" t="s">
        <v>332</v>
      </c>
      <c r="D68" s="24"/>
      <c r="E68" s="23"/>
      <c r="F68" s="51"/>
      <c r="G68" s="45">
        <v>0</v>
      </c>
      <c r="H68" s="23"/>
      <c r="I68" s="45">
        <f>Quincaillerie_divers[[#This Row],[PRIX /U HT]]*Quincaillerie_divers[[#This Row],[QUANTITE]]</f>
        <v>0</v>
      </c>
      <c r="J68" s="45"/>
      <c r="K68" s="45">
        <f>(Quincaillerie_divers[[#This Row],[TOTAL HT]]*1.2)+Quincaillerie_divers[[#This Row],[FDP]]</f>
        <v>0</v>
      </c>
      <c r="L68" s="29" t="s">
        <v>147</v>
      </c>
      <c r="M68" s="23"/>
      <c r="N68" s="23"/>
    </row>
    <row r="69" spans="1:14" ht="30" customHeight="1" x14ac:dyDescent="0.3">
      <c r="A69" s="72" t="s">
        <v>2</v>
      </c>
      <c r="B69" s="25" t="s">
        <v>34</v>
      </c>
      <c r="C69" s="23" t="s">
        <v>332</v>
      </c>
      <c r="D69" s="24"/>
      <c r="E69" s="23"/>
      <c r="F69" s="51"/>
      <c r="G69" s="45">
        <v>0</v>
      </c>
      <c r="H69" s="23"/>
      <c r="I69" s="45">
        <f>Quincaillerie_divers[[#This Row],[PRIX /U HT]]*Quincaillerie_divers[[#This Row],[QUANTITE]]</f>
        <v>0</v>
      </c>
      <c r="J69" s="45"/>
      <c r="K69" s="45">
        <f>(Quincaillerie_divers[[#This Row],[TOTAL HT]]*1.2)+Quincaillerie_divers[[#This Row],[FDP]]</f>
        <v>0</v>
      </c>
      <c r="L69" s="23"/>
      <c r="M69" s="23"/>
      <c r="N69" s="23"/>
    </row>
    <row r="70" spans="1:14" ht="30" customHeight="1" x14ac:dyDescent="0.3">
      <c r="A70" s="72" t="s">
        <v>2</v>
      </c>
      <c r="B70" s="25" t="s">
        <v>35</v>
      </c>
      <c r="C70" s="23" t="s">
        <v>332</v>
      </c>
      <c r="D70" s="24"/>
      <c r="E70" s="23"/>
      <c r="F70" s="51"/>
      <c r="G70" s="45">
        <v>0</v>
      </c>
      <c r="H70" s="23"/>
      <c r="I70" s="45">
        <f>Quincaillerie_divers[[#This Row],[PRIX /U HT]]*Quincaillerie_divers[[#This Row],[QUANTITE]]</f>
        <v>0</v>
      </c>
      <c r="J70" s="45"/>
      <c r="K70" s="45">
        <f>(Quincaillerie_divers[[#This Row],[TOTAL HT]]*1.2)+Quincaillerie_divers[[#This Row],[FDP]]</f>
        <v>0</v>
      </c>
      <c r="L70" s="23"/>
      <c r="M70" s="23"/>
      <c r="N70" s="23"/>
    </row>
    <row r="71" spans="1:14" ht="30" customHeight="1" x14ac:dyDescent="0.3">
      <c r="A71" s="72" t="s">
        <v>2</v>
      </c>
      <c r="B71" s="25" t="s">
        <v>79</v>
      </c>
      <c r="C71" s="23" t="s">
        <v>331</v>
      </c>
      <c r="D71" s="24" t="s">
        <v>123</v>
      </c>
      <c r="E71" s="23" t="s">
        <v>72</v>
      </c>
      <c r="F71" s="51">
        <v>0.26</v>
      </c>
      <c r="G71" s="45">
        <v>16.3</v>
      </c>
      <c r="H71" s="23">
        <v>1</v>
      </c>
      <c r="I71" s="45">
        <f>Quincaillerie_divers[[#This Row],[PRIX /U HT]]*Quincaillerie_divers[[#This Row],[QUANTITE]]</f>
        <v>16.3</v>
      </c>
      <c r="J71" s="45"/>
      <c r="K71" s="45">
        <f>(Quincaillerie_divers[[#This Row],[TOTAL HT]]*1.2)+Quincaillerie_divers[[#This Row],[FDP]]</f>
        <v>19.559999999999999</v>
      </c>
      <c r="L71" s="23"/>
      <c r="M71" s="23"/>
      <c r="N71" s="23"/>
    </row>
    <row r="72" spans="1:14" ht="30" customHeight="1" x14ac:dyDescent="0.3">
      <c r="A72" s="72" t="s">
        <v>2</v>
      </c>
      <c r="B72" s="25" t="s">
        <v>57</v>
      </c>
      <c r="C72" s="23" t="s">
        <v>332</v>
      </c>
      <c r="D72" s="24"/>
      <c r="E72" s="23"/>
      <c r="F72" s="51"/>
      <c r="G72" s="45">
        <v>0</v>
      </c>
      <c r="H72" s="23"/>
      <c r="I72" s="45">
        <f>Quincaillerie_divers[[#This Row],[PRIX /U HT]]*Quincaillerie_divers[[#This Row],[QUANTITE]]</f>
        <v>0</v>
      </c>
      <c r="J72" s="45"/>
      <c r="K72" s="45">
        <f>(Quincaillerie_divers[[#This Row],[TOTAL HT]]*1.2)+Quincaillerie_divers[[#This Row],[FDP]]</f>
        <v>0</v>
      </c>
      <c r="L72" s="23"/>
      <c r="M72" s="23"/>
      <c r="N72" s="23"/>
    </row>
    <row r="73" spans="1:14" ht="30" customHeight="1" x14ac:dyDescent="0.3">
      <c r="A73" s="72" t="s">
        <v>2</v>
      </c>
      <c r="B73" s="25" t="s">
        <v>58</v>
      </c>
      <c r="C73" s="23" t="s">
        <v>332</v>
      </c>
      <c r="D73" s="24"/>
      <c r="E73" s="23"/>
      <c r="F73" s="51"/>
      <c r="G73" s="45">
        <v>0</v>
      </c>
      <c r="H73" s="23"/>
      <c r="I73" s="45">
        <f>Quincaillerie_divers[[#This Row],[PRIX /U HT]]*Quincaillerie_divers[[#This Row],[QUANTITE]]</f>
        <v>0</v>
      </c>
      <c r="J73" s="45"/>
      <c r="K73" s="45">
        <f>(Quincaillerie_divers[[#This Row],[TOTAL HT]]*1.2)+Quincaillerie_divers[[#This Row],[FDP]]</f>
        <v>0</v>
      </c>
      <c r="L73" s="23" t="s">
        <v>124</v>
      </c>
      <c r="M73" s="23"/>
      <c r="N73" s="23"/>
    </row>
    <row r="74" spans="1:14" ht="30" customHeight="1" x14ac:dyDescent="0.3">
      <c r="A74" s="72" t="s">
        <v>2</v>
      </c>
      <c r="B74" s="25" t="s">
        <v>42</v>
      </c>
      <c r="C74" s="23" t="s">
        <v>331</v>
      </c>
      <c r="D74" s="24" t="s">
        <v>239</v>
      </c>
      <c r="E74" s="23" t="s">
        <v>73</v>
      </c>
      <c r="F74" s="51"/>
      <c r="G74" s="45">
        <v>10</v>
      </c>
      <c r="H74" s="23"/>
      <c r="I74" s="45">
        <f>Quincaillerie_divers[[#This Row],[PRIX /U HT]]*Quincaillerie_divers[[#This Row],[QUANTITE]]</f>
        <v>0</v>
      </c>
      <c r="J74" s="45"/>
      <c r="K74" s="45">
        <f>(Quincaillerie_divers[[#This Row],[TOTAL HT]]*1.2)+Quincaillerie_divers[[#This Row],[FDP]]</f>
        <v>0</v>
      </c>
      <c r="L74" s="23"/>
      <c r="M74" s="23"/>
      <c r="N74" s="23"/>
    </row>
    <row r="75" spans="1:14" ht="30" customHeight="1" x14ac:dyDescent="0.3">
      <c r="A75" s="72" t="s">
        <v>2</v>
      </c>
      <c r="B75" s="25" t="s">
        <v>118</v>
      </c>
      <c r="C75" s="23" t="s">
        <v>331</v>
      </c>
      <c r="D75" s="24" t="s">
        <v>119</v>
      </c>
      <c r="E75" s="23" t="s">
        <v>72</v>
      </c>
      <c r="F75" s="51"/>
      <c r="G75" s="45">
        <v>28.43</v>
      </c>
      <c r="H75" s="23">
        <v>1</v>
      </c>
      <c r="I75" s="45">
        <f>Quincaillerie_divers[[#This Row],[PRIX /U HT]]*Quincaillerie_divers[[#This Row],[QUANTITE]]</f>
        <v>28.43</v>
      </c>
      <c r="J75" s="45"/>
      <c r="K75" s="45">
        <f>(Quincaillerie_divers[[#This Row],[TOTAL HT]]*1.2)+Quincaillerie_divers[[#This Row],[FDP]]</f>
        <v>34.116</v>
      </c>
      <c r="L75" s="23"/>
      <c r="M75" s="23"/>
      <c r="N75" s="23"/>
    </row>
    <row r="76" spans="1:14" ht="30" customHeight="1" x14ac:dyDescent="0.3">
      <c r="A76" s="72" t="s">
        <v>2</v>
      </c>
      <c r="B76" s="25" t="s">
        <v>59</v>
      </c>
      <c r="C76" s="23" t="s">
        <v>332</v>
      </c>
      <c r="D76" s="24"/>
      <c r="E76" s="23"/>
      <c r="F76" s="51"/>
      <c r="G76" s="45">
        <v>0</v>
      </c>
      <c r="H76" s="23"/>
      <c r="I76" s="45">
        <f>Quincaillerie_divers[[#This Row],[PRIX /U HT]]*Quincaillerie_divers[[#This Row],[QUANTITE]]</f>
        <v>0</v>
      </c>
      <c r="J76" s="45"/>
      <c r="K76" s="45">
        <f>(Quincaillerie_divers[[#This Row],[TOTAL HT]]*1.2)+Quincaillerie_divers[[#This Row],[FDP]]</f>
        <v>0</v>
      </c>
      <c r="L76" s="30" t="s">
        <v>98</v>
      </c>
      <c r="M76" s="23"/>
      <c r="N76" s="23"/>
    </row>
    <row r="77" spans="1:14" ht="30" customHeight="1" x14ac:dyDescent="0.3">
      <c r="A77" s="72" t="s">
        <v>2</v>
      </c>
      <c r="B77" s="25" t="s">
        <v>144</v>
      </c>
      <c r="C77" s="23" t="s">
        <v>332</v>
      </c>
      <c r="D77" s="24" t="s">
        <v>260</v>
      </c>
      <c r="E77" s="23" t="s">
        <v>72</v>
      </c>
      <c r="F77" s="51">
        <v>0.2</v>
      </c>
      <c r="G77" s="45">
        <v>10.88</v>
      </c>
      <c r="H77" s="23">
        <v>2</v>
      </c>
      <c r="I77" s="45">
        <f>Quincaillerie_divers[[#This Row],[PRIX /U HT]]*Quincaillerie_divers[[#This Row],[QUANTITE]]</f>
        <v>21.76</v>
      </c>
      <c r="J77" s="45"/>
      <c r="K77" s="45">
        <f>(Quincaillerie_divers[[#This Row],[TOTAL HT]]*1.2)+Quincaillerie_divers[[#This Row],[FDP]]</f>
        <v>26.112000000000002</v>
      </c>
      <c r="L77" s="23"/>
      <c r="M77" s="23"/>
      <c r="N77" s="23"/>
    </row>
    <row r="78" spans="1:14" ht="30" customHeight="1" x14ac:dyDescent="0.3">
      <c r="A78" s="72" t="s">
        <v>2</v>
      </c>
      <c r="B78" s="25" t="s">
        <v>257</v>
      </c>
      <c r="C78" s="23" t="s">
        <v>331</v>
      </c>
      <c r="D78" s="24" t="s">
        <v>259</v>
      </c>
      <c r="E78" s="23" t="s">
        <v>72</v>
      </c>
      <c r="F78" s="51">
        <v>0.2</v>
      </c>
      <c r="G78" s="45">
        <v>18.95</v>
      </c>
      <c r="H78" s="23">
        <v>1</v>
      </c>
      <c r="I78" s="45">
        <f>Quincaillerie_divers[[#This Row],[PRIX /U HT]]*Quincaillerie_divers[[#This Row],[QUANTITE]]</f>
        <v>18.95</v>
      </c>
      <c r="J78" s="45"/>
      <c r="K78" s="45">
        <f>(Quincaillerie_divers[[#This Row],[TOTAL HT]]*1.2)+Quincaillerie_divers[[#This Row],[FDP]]</f>
        <v>22.74</v>
      </c>
      <c r="L78" s="23" t="s">
        <v>120</v>
      </c>
      <c r="M78" s="23"/>
      <c r="N78" s="23"/>
    </row>
    <row r="79" spans="1:14" ht="30" customHeight="1" x14ac:dyDescent="0.3">
      <c r="A79" s="72" t="s">
        <v>2</v>
      </c>
      <c r="B79" s="25" t="s">
        <v>50</v>
      </c>
      <c r="C79" s="23" t="s">
        <v>332</v>
      </c>
      <c r="D79" s="24"/>
      <c r="E79" s="23"/>
      <c r="F79" s="51"/>
      <c r="G79" s="45">
        <v>0</v>
      </c>
      <c r="H79" s="23"/>
      <c r="I79" s="45">
        <f>Quincaillerie_divers[[#This Row],[PRIX /U HT]]*Quincaillerie_divers[[#This Row],[QUANTITE]]</f>
        <v>0</v>
      </c>
      <c r="J79" s="45"/>
      <c r="K79" s="45">
        <f>(Quincaillerie_divers[[#This Row],[TOTAL HT]]*1.2)+Quincaillerie_divers[[#This Row],[FDP]]</f>
        <v>0</v>
      </c>
      <c r="L79" s="31" t="s">
        <v>258</v>
      </c>
      <c r="M79" s="23"/>
      <c r="N79" s="23"/>
    </row>
    <row r="80" spans="1:14" ht="30" customHeight="1" x14ac:dyDescent="0.3">
      <c r="A80" s="72" t="s">
        <v>2</v>
      </c>
      <c r="B80" s="25" t="s">
        <v>74</v>
      </c>
      <c r="C80" s="23" t="s">
        <v>331</v>
      </c>
      <c r="D80" s="23" t="s">
        <v>75</v>
      </c>
      <c r="E80" s="23" t="s">
        <v>76</v>
      </c>
      <c r="F80" s="51"/>
      <c r="G80" s="45">
        <v>8.8800000000000008</v>
      </c>
      <c r="H80" s="23">
        <v>1</v>
      </c>
      <c r="I80" s="45">
        <f>Quincaillerie_divers[[#This Row],[PRIX /U HT]]*Quincaillerie_divers[[#This Row],[QUANTITE]]</f>
        <v>8.8800000000000008</v>
      </c>
      <c r="J80" s="45">
        <v>7.8</v>
      </c>
      <c r="K80" s="45">
        <f>(Quincaillerie_divers[[#This Row],[TOTAL HT]]*1.2)+Quincaillerie_divers[[#This Row],[FDP]]</f>
        <v>18.456</v>
      </c>
      <c r="L80" s="31" t="s">
        <v>258</v>
      </c>
      <c r="M80" s="23"/>
      <c r="N80" s="23"/>
    </row>
    <row r="81" spans="1:14" ht="30" customHeight="1" x14ac:dyDescent="0.3">
      <c r="A81" s="72" t="s">
        <v>2</v>
      </c>
      <c r="B81" s="25" t="s">
        <v>279</v>
      </c>
      <c r="C81" s="23" t="s">
        <v>331</v>
      </c>
      <c r="D81" s="23" t="s">
        <v>280</v>
      </c>
      <c r="E81" s="23" t="s">
        <v>72</v>
      </c>
      <c r="F81" s="51"/>
      <c r="G81" s="45">
        <v>4.83</v>
      </c>
      <c r="H81" s="23">
        <v>1</v>
      </c>
      <c r="I81" s="45">
        <f>Quincaillerie_divers[[#This Row],[PRIX /U HT]]*Quincaillerie_divers[[#This Row],[QUANTITE]]</f>
        <v>4.83</v>
      </c>
      <c r="J81" s="45"/>
      <c r="K81" s="45">
        <f>(Quincaillerie_divers[[#This Row],[TOTAL HT]]*1.2)+Quincaillerie_divers[[#This Row],[FDP]]</f>
        <v>5.7960000000000003</v>
      </c>
      <c r="L81" s="31"/>
      <c r="M81" s="23"/>
      <c r="N81" s="23"/>
    </row>
    <row r="82" spans="1:14" ht="30" customHeight="1" x14ac:dyDescent="0.3">
      <c r="A82" s="72" t="s">
        <v>2</v>
      </c>
      <c r="B82" s="25" t="s">
        <v>275</v>
      </c>
      <c r="C82" s="23" t="s">
        <v>332</v>
      </c>
      <c r="D82" s="24"/>
      <c r="E82" s="23"/>
      <c r="F82" s="51"/>
      <c r="G82" s="45">
        <v>0</v>
      </c>
      <c r="H82" s="23"/>
      <c r="I82" s="45">
        <f>Quincaillerie_divers[[#This Row],[PRIX /U HT]]*Quincaillerie_divers[[#This Row],[QUANTITE]]</f>
        <v>0</v>
      </c>
      <c r="J82" s="45"/>
      <c r="K82" s="45">
        <f>(Quincaillerie_divers[[#This Row],[TOTAL HT]]*1.2)+Quincaillerie_divers[[#This Row],[FDP]]</f>
        <v>0</v>
      </c>
      <c r="L82" s="23"/>
      <c r="M82" s="23"/>
      <c r="N82" s="23"/>
    </row>
    <row r="83" spans="1:14" ht="30" customHeight="1" x14ac:dyDescent="0.3">
      <c r="A83" s="72" t="s">
        <v>2</v>
      </c>
      <c r="B83" s="25" t="s">
        <v>278</v>
      </c>
      <c r="C83" s="23" t="s">
        <v>331</v>
      </c>
      <c r="D83" s="23" t="s">
        <v>278</v>
      </c>
      <c r="E83" s="23" t="s">
        <v>139</v>
      </c>
      <c r="F83" s="51"/>
      <c r="G83" s="45">
        <v>1.25</v>
      </c>
      <c r="H83" s="23">
        <v>3</v>
      </c>
      <c r="I83" s="45">
        <f>Quincaillerie_divers[[#This Row],[PRIX /U HT]]*Quincaillerie_divers[[#This Row],[QUANTITE]]</f>
        <v>3.75</v>
      </c>
      <c r="J83" s="45"/>
      <c r="K83" s="45">
        <f>(Quincaillerie_divers[[#This Row],[TOTAL HT]]*1.2)+Quincaillerie_divers[[#This Row],[FDP]]</f>
        <v>4.5</v>
      </c>
      <c r="L83" s="23"/>
      <c r="M83" s="23"/>
      <c r="N83" s="23"/>
    </row>
    <row r="84" spans="1:14" ht="30" customHeight="1" x14ac:dyDescent="0.3">
      <c r="A84" s="72" t="s">
        <v>2</v>
      </c>
      <c r="B84" s="25" t="s">
        <v>277</v>
      </c>
      <c r="C84" s="23" t="s">
        <v>331</v>
      </c>
      <c r="D84" s="24" t="s">
        <v>272</v>
      </c>
      <c r="E84" s="23" t="s">
        <v>139</v>
      </c>
      <c r="F84" s="51"/>
      <c r="G84" s="45">
        <v>1.25</v>
      </c>
      <c r="H84" s="23">
        <v>2</v>
      </c>
      <c r="I84" s="45">
        <f>Quincaillerie_divers[[#This Row],[PRIX /U HT]]*Quincaillerie_divers[[#This Row],[QUANTITE]]</f>
        <v>2.5</v>
      </c>
      <c r="J84" s="45"/>
      <c r="K84" s="45">
        <f>(Quincaillerie_divers[[#This Row],[TOTAL HT]]*1.2)+Quincaillerie_divers[[#This Row],[FDP]]</f>
        <v>3</v>
      </c>
      <c r="L84" s="23"/>
      <c r="M84" s="23"/>
      <c r="N84" s="23"/>
    </row>
    <row r="85" spans="1:14" ht="30" customHeight="1" x14ac:dyDescent="0.3">
      <c r="A85" s="72" t="s">
        <v>2</v>
      </c>
      <c r="B85" s="25" t="s">
        <v>154</v>
      </c>
      <c r="C85" s="23" t="s">
        <v>331</v>
      </c>
      <c r="D85" s="24" t="s">
        <v>155</v>
      </c>
      <c r="E85" s="23" t="s">
        <v>72</v>
      </c>
      <c r="F85" s="51"/>
      <c r="G85" s="45">
        <v>7.23</v>
      </c>
      <c r="H85" s="23">
        <v>1</v>
      </c>
      <c r="I85" s="45">
        <f>Quincaillerie_divers[[#This Row],[PRIX /U HT]]*Quincaillerie_divers[[#This Row],[QUANTITE]]</f>
        <v>7.23</v>
      </c>
      <c r="J85" s="45"/>
      <c r="K85" s="45">
        <f>(Quincaillerie_divers[[#This Row],[TOTAL HT]]*1.2)+Quincaillerie_divers[[#This Row],[FDP]]</f>
        <v>8.6760000000000002</v>
      </c>
      <c r="L85" s="23"/>
      <c r="M85" s="23"/>
      <c r="N85" s="23"/>
    </row>
    <row r="86" spans="1:14" ht="30" customHeight="1" x14ac:dyDescent="0.3">
      <c r="A86" s="72" t="s">
        <v>2</v>
      </c>
      <c r="B86" s="25" t="s">
        <v>140</v>
      </c>
      <c r="C86" s="23" t="s">
        <v>332</v>
      </c>
      <c r="D86" s="24"/>
      <c r="E86" s="23"/>
      <c r="F86" s="51"/>
      <c r="G86" s="45">
        <v>0</v>
      </c>
      <c r="H86" s="23"/>
      <c r="I86" s="45">
        <f>Quincaillerie_divers[[#This Row],[PRIX /U HT]]*Quincaillerie_divers[[#This Row],[QUANTITE]]</f>
        <v>0</v>
      </c>
      <c r="J86" s="45"/>
      <c r="K86" s="45">
        <f>(Quincaillerie_divers[[#This Row],[TOTAL HT]]*1.2)+Quincaillerie_divers[[#This Row],[FDP]]</f>
        <v>0</v>
      </c>
      <c r="L86" s="23"/>
      <c r="M86" s="23"/>
      <c r="N86" s="23"/>
    </row>
    <row r="87" spans="1:14" ht="30" customHeight="1" x14ac:dyDescent="0.3">
      <c r="A87" s="72" t="s">
        <v>2</v>
      </c>
      <c r="B87" s="25" t="s">
        <v>346</v>
      </c>
      <c r="C87" s="23" t="s">
        <v>331</v>
      </c>
      <c r="D87" s="24" t="s">
        <v>145</v>
      </c>
      <c r="E87" s="23" t="s">
        <v>72</v>
      </c>
      <c r="F87" s="51">
        <v>0.01</v>
      </c>
      <c r="G87" s="45">
        <v>5.0199999999999996</v>
      </c>
      <c r="H87" s="23">
        <v>1</v>
      </c>
      <c r="I87" s="45">
        <f>Quincaillerie_divers[[#This Row],[PRIX /U HT]]*Quincaillerie_divers[[#This Row],[QUANTITE]]</f>
        <v>5.0199999999999996</v>
      </c>
      <c r="J87" s="45"/>
      <c r="K87" s="45">
        <f>(Quincaillerie_divers[[#This Row],[TOTAL HT]]*1.2)+Quincaillerie_divers[[#This Row],[FDP]]</f>
        <v>6.0239999999999991</v>
      </c>
      <c r="L87" s="23"/>
      <c r="M87" s="23"/>
      <c r="N87" s="23"/>
    </row>
    <row r="88" spans="1:14" ht="30" customHeight="1" x14ac:dyDescent="0.3">
      <c r="A88" s="72" t="s">
        <v>2</v>
      </c>
      <c r="B88" s="25" t="s">
        <v>129</v>
      </c>
      <c r="C88" s="23" t="s">
        <v>331</v>
      </c>
      <c r="D88" s="24" t="s">
        <v>130</v>
      </c>
      <c r="E88" s="23" t="s">
        <v>72</v>
      </c>
      <c r="F88" s="51">
        <v>0.01</v>
      </c>
      <c r="G88" s="45">
        <v>5.0199999999999996</v>
      </c>
      <c r="H88" s="23">
        <v>1</v>
      </c>
      <c r="I88" s="45">
        <f>Quincaillerie_divers[[#This Row],[PRIX /U HT]]*Quincaillerie_divers[[#This Row],[QUANTITE]]</f>
        <v>5.0199999999999996</v>
      </c>
      <c r="J88" s="45"/>
      <c r="K88" s="45">
        <f>(Quincaillerie_divers[[#This Row],[TOTAL HT]]*1.2)+Quincaillerie_divers[[#This Row],[FDP]]</f>
        <v>6.0239999999999991</v>
      </c>
      <c r="L88" s="23"/>
      <c r="M88" s="23"/>
      <c r="N88" s="23"/>
    </row>
    <row r="89" spans="1:14" ht="30" customHeight="1" x14ac:dyDescent="0.3">
      <c r="A89" s="72" t="s">
        <v>2</v>
      </c>
      <c r="B89" s="25" t="s">
        <v>142</v>
      </c>
      <c r="C89" s="23" t="s">
        <v>331</v>
      </c>
      <c r="D89" s="24" t="s">
        <v>143</v>
      </c>
      <c r="E89" s="23" t="s">
        <v>72</v>
      </c>
      <c r="F89" s="51">
        <v>0.01</v>
      </c>
      <c r="G89" s="45">
        <v>3.93</v>
      </c>
      <c r="H89" s="23">
        <v>2</v>
      </c>
      <c r="I89" s="45">
        <f>Quincaillerie_divers[[#This Row],[PRIX /U HT]]*Quincaillerie_divers[[#This Row],[QUANTITE]]</f>
        <v>7.86</v>
      </c>
      <c r="J89" s="45"/>
      <c r="K89" s="45">
        <f>(Quincaillerie_divers[[#This Row],[TOTAL HT]]*1.2)+Quincaillerie_divers[[#This Row],[FDP]]</f>
        <v>9.4320000000000004</v>
      </c>
      <c r="L89" s="23"/>
      <c r="M89" s="23"/>
      <c r="N89" s="23"/>
    </row>
    <row r="90" spans="1:14" ht="30" customHeight="1" x14ac:dyDescent="0.3">
      <c r="A90" s="72" t="s">
        <v>2</v>
      </c>
      <c r="B90" s="25" t="s">
        <v>131</v>
      </c>
      <c r="C90" s="23" t="s">
        <v>331</v>
      </c>
      <c r="D90" s="24" t="s">
        <v>132</v>
      </c>
      <c r="E90" s="23" t="s">
        <v>72</v>
      </c>
      <c r="F90" s="51">
        <v>0.01</v>
      </c>
      <c r="G90" s="45">
        <v>3.68</v>
      </c>
      <c r="H90" s="23">
        <v>1</v>
      </c>
      <c r="I90" s="45">
        <f>Quincaillerie_divers[[#This Row],[PRIX /U HT]]*Quincaillerie_divers[[#This Row],[QUANTITE]]</f>
        <v>3.68</v>
      </c>
      <c r="J90" s="45"/>
      <c r="K90" s="45">
        <f>(Quincaillerie_divers[[#This Row],[TOTAL HT]]*1.2)+Quincaillerie_divers[[#This Row],[FDP]]</f>
        <v>4.4160000000000004</v>
      </c>
      <c r="L90" s="23"/>
      <c r="M90" s="23"/>
      <c r="N90" s="23"/>
    </row>
    <row r="91" spans="1:14" ht="30" customHeight="1" x14ac:dyDescent="0.3">
      <c r="A91" s="72" t="s">
        <v>2</v>
      </c>
      <c r="B91" s="25" t="s">
        <v>36</v>
      </c>
      <c r="C91" s="23" t="s">
        <v>332</v>
      </c>
      <c r="D91" s="24"/>
      <c r="E91" s="23"/>
      <c r="F91" s="51"/>
      <c r="G91" s="45">
        <v>0</v>
      </c>
      <c r="H91" s="23"/>
      <c r="I91" s="45">
        <f>Quincaillerie_divers[[#This Row],[PRIX /U HT]]*Quincaillerie_divers[[#This Row],[QUANTITE]]</f>
        <v>0</v>
      </c>
      <c r="J91" s="45"/>
      <c r="K91" s="45">
        <f>(Quincaillerie_divers[[#This Row],[TOTAL HT]]*1.2)+Quincaillerie_divers[[#This Row],[FDP]]</f>
        <v>0</v>
      </c>
      <c r="L91" s="23" t="s">
        <v>116</v>
      </c>
      <c r="M91" s="23"/>
      <c r="N91" s="23"/>
    </row>
    <row r="92" spans="1:14" ht="30" customHeight="1" x14ac:dyDescent="0.3">
      <c r="A92" s="72" t="s">
        <v>2</v>
      </c>
      <c r="B92" s="25" t="s">
        <v>70</v>
      </c>
      <c r="C92" s="23" t="s">
        <v>331</v>
      </c>
      <c r="D92" s="24" t="s">
        <v>97</v>
      </c>
      <c r="E92" s="23" t="s">
        <v>72</v>
      </c>
      <c r="F92" s="51"/>
      <c r="G92" s="45">
        <v>75.489999999999995</v>
      </c>
      <c r="H92" s="23">
        <v>1</v>
      </c>
      <c r="I92" s="45">
        <f>Quincaillerie_divers[[#This Row],[PRIX /U HT]]*Quincaillerie_divers[[#This Row],[QUANTITE]]</f>
        <v>75.489999999999995</v>
      </c>
      <c r="J92" s="45"/>
      <c r="K92" s="45">
        <f>(Quincaillerie_divers[[#This Row],[TOTAL HT]]*1.2)+Quincaillerie_divers[[#This Row],[FDP]]</f>
        <v>90.587999999999994</v>
      </c>
      <c r="L92" s="23" t="s">
        <v>117</v>
      </c>
      <c r="M92" s="23"/>
      <c r="N92" s="23"/>
    </row>
    <row r="93" spans="1:14" ht="30" customHeight="1" x14ac:dyDescent="0.3">
      <c r="A93" s="72" t="s">
        <v>2</v>
      </c>
      <c r="B93" s="25" t="s">
        <v>71</v>
      </c>
      <c r="C93" s="23" t="s">
        <v>331</v>
      </c>
      <c r="D93" s="24" t="s">
        <v>115</v>
      </c>
      <c r="E93" s="23" t="s">
        <v>72</v>
      </c>
      <c r="F93" s="51"/>
      <c r="G93" s="45">
        <v>63.95</v>
      </c>
      <c r="H93" s="23">
        <v>1</v>
      </c>
      <c r="I93" s="45">
        <f>Quincaillerie_divers[[#This Row],[PRIX /U HT]]*Quincaillerie_divers[[#This Row],[QUANTITE]]</f>
        <v>63.95</v>
      </c>
      <c r="J93" s="45"/>
      <c r="K93" s="45">
        <f>(Quincaillerie_divers[[#This Row],[TOTAL HT]]*1.2)+Quincaillerie_divers[[#This Row],[FDP]]</f>
        <v>76.739999999999995</v>
      </c>
      <c r="L93" s="23" t="s">
        <v>243</v>
      </c>
      <c r="M93" s="23"/>
      <c r="N93" s="23"/>
    </row>
    <row r="94" spans="1:14" ht="30" customHeight="1" x14ac:dyDescent="0.3">
      <c r="A94" s="72" t="s">
        <v>2</v>
      </c>
      <c r="B94" s="25" t="s">
        <v>44</v>
      </c>
      <c r="C94" s="23" t="s">
        <v>331</v>
      </c>
      <c r="D94" s="24" t="s">
        <v>77</v>
      </c>
      <c r="E94" s="23" t="s">
        <v>242</v>
      </c>
      <c r="F94" s="51"/>
      <c r="G94" s="45">
        <v>21.58</v>
      </c>
      <c r="H94" s="23">
        <v>1</v>
      </c>
      <c r="I94" s="45">
        <f>Quincaillerie_divers[[#This Row],[PRIX /U HT]]*Quincaillerie_divers[[#This Row],[QUANTITE]]</f>
        <v>21.58</v>
      </c>
      <c r="J94" s="45">
        <v>5.99</v>
      </c>
      <c r="K94" s="45">
        <f>(Quincaillerie_divers[[#This Row],[TOTAL HT]]*1.2)+Quincaillerie_divers[[#This Row],[FDP]]</f>
        <v>31.885999999999996</v>
      </c>
      <c r="L94" s="23"/>
      <c r="M94" s="23"/>
      <c r="N94" s="23"/>
    </row>
    <row r="95" spans="1:14" ht="30" customHeight="1" x14ac:dyDescent="0.3">
      <c r="A95" s="72" t="s">
        <v>2</v>
      </c>
      <c r="B95" s="25" t="s">
        <v>121</v>
      </c>
      <c r="C95" s="23" t="s">
        <v>331</v>
      </c>
      <c r="D95" s="24" t="s">
        <v>122</v>
      </c>
      <c r="E95" s="23" t="s">
        <v>72</v>
      </c>
      <c r="F95" s="51"/>
      <c r="G95" s="45">
        <v>2.4700000000000002</v>
      </c>
      <c r="H95" s="23">
        <v>3</v>
      </c>
      <c r="I95" s="45">
        <f>Quincaillerie_divers[[#This Row],[PRIX /U HT]]*Quincaillerie_divers[[#This Row],[QUANTITE]]</f>
        <v>7.41</v>
      </c>
      <c r="J95" s="45"/>
      <c r="K95" s="45">
        <f>(Quincaillerie_divers[[#This Row],[TOTAL HT]]*1.2)+Quincaillerie_divers[[#This Row],[FDP]]</f>
        <v>8.8919999999999995</v>
      </c>
      <c r="L95" s="23"/>
      <c r="M95" s="23"/>
      <c r="N95" s="23"/>
    </row>
    <row r="96" spans="1:14" ht="30" customHeight="1" x14ac:dyDescent="0.3">
      <c r="A96" s="72" t="s">
        <v>2</v>
      </c>
      <c r="B96" s="25" t="s">
        <v>55</v>
      </c>
      <c r="C96" s="23" t="s">
        <v>332</v>
      </c>
      <c r="D96" s="24"/>
      <c r="E96" s="23"/>
      <c r="F96" s="51"/>
      <c r="G96" s="45">
        <v>0</v>
      </c>
      <c r="H96" s="23"/>
      <c r="I96" s="45">
        <f>Quincaillerie_divers[[#This Row],[PRIX /U HT]]*Quincaillerie_divers[[#This Row],[QUANTITE]]</f>
        <v>0</v>
      </c>
      <c r="J96" s="45"/>
      <c r="K96" s="45">
        <f>(Quincaillerie_divers[[#This Row],[TOTAL HT]]*1.2)+Quincaillerie_divers[[#This Row],[FDP]]</f>
        <v>0</v>
      </c>
      <c r="L96" s="23"/>
      <c r="M96" s="23"/>
      <c r="N96" s="23"/>
    </row>
    <row r="97" spans="1:14" ht="30" customHeight="1" x14ac:dyDescent="0.3">
      <c r="A97" s="72" t="s">
        <v>2</v>
      </c>
      <c r="B97" s="25" t="s">
        <v>148</v>
      </c>
      <c r="C97" s="23" t="s">
        <v>331</v>
      </c>
      <c r="D97" s="23" t="s">
        <v>149</v>
      </c>
      <c r="E97" s="23" t="s">
        <v>72</v>
      </c>
      <c r="F97" s="51"/>
      <c r="G97" s="45">
        <v>3.34</v>
      </c>
      <c r="H97" s="23">
        <v>1</v>
      </c>
      <c r="I97" s="45">
        <f>Quincaillerie_divers[[#This Row],[PRIX /U HT]]*Quincaillerie_divers[[#This Row],[QUANTITE]]</f>
        <v>3.34</v>
      </c>
      <c r="J97" s="45"/>
      <c r="K97" s="45">
        <f>(Quincaillerie_divers[[#This Row],[TOTAL HT]]*1.2)+Quincaillerie_divers[[#This Row],[FDP]]</f>
        <v>4.008</v>
      </c>
      <c r="L97" s="23"/>
      <c r="M97" s="23"/>
      <c r="N97" s="23"/>
    </row>
    <row r="98" spans="1:14" ht="30" customHeight="1" x14ac:dyDescent="0.3">
      <c r="A98" s="72" t="s">
        <v>2</v>
      </c>
      <c r="B98" s="25" t="s">
        <v>125</v>
      </c>
      <c r="C98" s="23" t="s">
        <v>331</v>
      </c>
      <c r="D98" s="24" t="s">
        <v>126</v>
      </c>
      <c r="E98" s="23" t="s">
        <v>72</v>
      </c>
      <c r="F98" s="51">
        <v>0.2</v>
      </c>
      <c r="G98" s="45">
        <v>5.0199999999999996</v>
      </c>
      <c r="H98" s="23">
        <v>3</v>
      </c>
      <c r="I98" s="45">
        <f>Quincaillerie_divers[[#This Row],[PRIX /U HT]]*Quincaillerie_divers[[#This Row],[QUANTITE]]</f>
        <v>15.059999999999999</v>
      </c>
      <c r="J98" s="45"/>
      <c r="K98" s="45">
        <f>(Quincaillerie_divers[[#This Row],[TOTAL HT]]*1.2)+Quincaillerie_divers[[#This Row],[FDP]]</f>
        <v>18.071999999999999</v>
      </c>
      <c r="L98" s="23"/>
      <c r="M98" s="23"/>
      <c r="N98" s="23"/>
    </row>
    <row r="99" spans="1:14" ht="30" customHeight="1" x14ac:dyDescent="0.3">
      <c r="A99" s="72" t="s">
        <v>2</v>
      </c>
      <c r="B99" s="25" t="s">
        <v>141</v>
      </c>
      <c r="C99" s="23" t="s">
        <v>331</v>
      </c>
      <c r="D99" s="24" t="s">
        <v>134</v>
      </c>
      <c r="E99" s="23" t="s">
        <v>72</v>
      </c>
      <c r="F99" s="51"/>
      <c r="G99" s="45">
        <v>2.09</v>
      </c>
      <c r="H99" s="23">
        <v>5</v>
      </c>
      <c r="I99" s="45">
        <f>Quincaillerie_divers[[#This Row],[PRIX /U HT]]*Quincaillerie_divers[[#This Row],[QUANTITE]]</f>
        <v>10.45</v>
      </c>
      <c r="J99" s="45"/>
      <c r="K99" s="45">
        <f>(Quincaillerie_divers[[#This Row],[TOTAL HT]]*1.2)+Quincaillerie_divers[[#This Row],[FDP]]</f>
        <v>12.54</v>
      </c>
      <c r="L99" s="23"/>
      <c r="M99" s="23"/>
      <c r="N99" s="23"/>
    </row>
    <row r="100" spans="1:14" ht="30" customHeight="1" x14ac:dyDescent="0.3">
      <c r="A100" s="72" t="s">
        <v>2</v>
      </c>
      <c r="B100" s="25" t="s">
        <v>133</v>
      </c>
      <c r="C100" s="23" t="s">
        <v>331</v>
      </c>
      <c r="D100" s="24" t="s">
        <v>134</v>
      </c>
      <c r="E100" s="23" t="s">
        <v>72</v>
      </c>
      <c r="F100" s="51"/>
      <c r="G100" s="45">
        <v>1.27</v>
      </c>
      <c r="H100" s="23">
        <v>10</v>
      </c>
      <c r="I100" s="45">
        <f>Quincaillerie_divers[[#This Row],[PRIX /U HT]]*Quincaillerie_divers[[#This Row],[QUANTITE]]</f>
        <v>12.7</v>
      </c>
      <c r="J100" s="45"/>
      <c r="K100" s="45">
        <f>(Quincaillerie_divers[[#This Row],[TOTAL HT]]*1.2)+Quincaillerie_divers[[#This Row],[FDP]]</f>
        <v>15.239999999999998</v>
      </c>
      <c r="L100" s="23"/>
      <c r="M100" s="23"/>
      <c r="N100" s="23"/>
    </row>
    <row r="101" spans="1:14" ht="30" customHeight="1" x14ac:dyDescent="0.3">
      <c r="A101" s="72" t="s">
        <v>2</v>
      </c>
      <c r="B101" s="25" t="s">
        <v>60</v>
      </c>
      <c r="C101" s="23" t="s">
        <v>332</v>
      </c>
      <c r="D101" s="24"/>
      <c r="E101" s="23"/>
      <c r="F101" s="51"/>
      <c r="G101" s="45">
        <v>0</v>
      </c>
      <c r="H101" s="23"/>
      <c r="I101" s="45">
        <f>Quincaillerie_divers[[#This Row],[PRIX /U HT]]*Quincaillerie_divers[[#This Row],[QUANTITE]]</f>
        <v>0</v>
      </c>
      <c r="J101" s="45"/>
      <c r="K101" s="45">
        <f>(Quincaillerie_divers[[#This Row],[TOTAL HT]]*1.2)+Quincaillerie_divers[[#This Row],[FDP]]</f>
        <v>0</v>
      </c>
      <c r="L101" s="23"/>
      <c r="M101" s="23"/>
      <c r="N101" s="23"/>
    </row>
    <row r="102" spans="1:14" ht="30" customHeight="1" x14ac:dyDescent="0.3">
      <c r="A102" s="72" t="s">
        <v>2</v>
      </c>
      <c r="B102" s="25" t="s">
        <v>33</v>
      </c>
      <c r="C102" s="23" t="s">
        <v>332</v>
      </c>
      <c r="D102" s="24"/>
      <c r="E102" s="23"/>
      <c r="F102" s="51"/>
      <c r="G102" s="45">
        <v>0</v>
      </c>
      <c r="H102" s="23"/>
      <c r="I102" s="45">
        <f>Quincaillerie_divers[[#This Row],[PRIX /U HT]]*Quincaillerie_divers[[#This Row],[QUANTITE]]</f>
        <v>0</v>
      </c>
      <c r="J102" s="45"/>
      <c r="K102" s="45">
        <f>(Quincaillerie_divers[[#This Row],[TOTAL HT]]*1.2)+Quincaillerie_divers[[#This Row],[FDP]]</f>
        <v>0</v>
      </c>
      <c r="L102" s="23"/>
      <c r="M102" s="23"/>
      <c r="N102" s="23"/>
    </row>
    <row r="103" spans="1:14" ht="30" customHeight="1" x14ac:dyDescent="0.3">
      <c r="A103" s="72" t="s">
        <v>2</v>
      </c>
      <c r="B103" s="25" t="s">
        <v>137</v>
      </c>
      <c r="C103" s="23" t="s">
        <v>332</v>
      </c>
      <c r="D103" s="24" t="s">
        <v>138</v>
      </c>
      <c r="E103" s="23" t="s">
        <v>139</v>
      </c>
      <c r="F103" s="51"/>
      <c r="G103" s="45">
        <v>6.58</v>
      </c>
      <c r="H103" s="23">
        <v>1</v>
      </c>
      <c r="I103" s="45">
        <f>Quincaillerie_divers[[#This Row],[PRIX /U HT]]*Quincaillerie_divers[[#This Row],[QUANTITE]]</f>
        <v>6.58</v>
      </c>
      <c r="J103" s="45"/>
      <c r="K103" s="45">
        <f>(Quincaillerie_divers[[#This Row],[TOTAL HT]]*1.2)+Quincaillerie_divers[[#This Row],[FDP]]</f>
        <v>7.8959999999999999</v>
      </c>
      <c r="L103" s="23"/>
      <c r="M103" s="23"/>
      <c r="N103" s="23"/>
    </row>
    <row r="104" spans="1:14" ht="30" customHeight="1" x14ac:dyDescent="0.3">
      <c r="A104" s="72" t="s">
        <v>2</v>
      </c>
      <c r="B104" s="25" t="s">
        <v>156</v>
      </c>
      <c r="C104" s="23" t="s">
        <v>331</v>
      </c>
      <c r="D104" s="24" t="s">
        <v>157</v>
      </c>
      <c r="E104" s="23" t="s">
        <v>72</v>
      </c>
      <c r="F104" s="58">
        <v>0.2</v>
      </c>
      <c r="G104" s="45">
        <v>8.2799999999999994</v>
      </c>
      <c r="H104" s="23">
        <v>1</v>
      </c>
      <c r="I104" s="45">
        <f>Quincaillerie_divers[[#This Row],[PRIX /U HT]]*Quincaillerie_divers[[#This Row],[QUANTITE]]</f>
        <v>8.2799999999999994</v>
      </c>
      <c r="J104" s="50"/>
      <c r="K104" s="50">
        <f>(Quincaillerie_divers[[#This Row],[TOTAL HT]]*1.2)+Quincaillerie_divers[[#This Row],[FDP]]</f>
        <v>9.9359999999999982</v>
      </c>
      <c r="L104" s="23"/>
      <c r="M104" s="23"/>
      <c r="N104" s="23"/>
    </row>
    <row r="105" spans="1:14" ht="30" customHeight="1" x14ac:dyDescent="0.3">
      <c r="A105" s="72" t="s">
        <v>1</v>
      </c>
      <c r="B105" s="22" t="s">
        <v>39</v>
      </c>
      <c r="C105" s="23" t="s">
        <v>332</v>
      </c>
      <c r="D105" s="24"/>
      <c r="E105" s="23"/>
      <c r="F105" s="51"/>
      <c r="G105" s="45"/>
      <c r="H105" s="23"/>
      <c r="I105" s="45">
        <f>Quincaillerie_divers[[#This Row],[PRIX /U HT]]*Quincaillerie_divers[[#This Row],[QUANTITE]]</f>
        <v>0</v>
      </c>
      <c r="J105" s="24"/>
      <c r="K105" s="45">
        <f>(Quincaillerie_divers[[#This Row],[TOTAL HT]]*1.2)+Quincaillerie_divers[[#This Row],[FDP]]</f>
        <v>0</v>
      </c>
      <c r="L105" s="23"/>
      <c r="M105" s="23"/>
      <c r="N105" s="23"/>
    </row>
    <row r="106" spans="1:14" ht="30" customHeight="1" x14ac:dyDescent="0.3">
      <c r="A106" s="72" t="s">
        <v>1</v>
      </c>
      <c r="B106" s="22" t="s">
        <v>40</v>
      </c>
      <c r="C106" s="23" t="s">
        <v>332</v>
      </c>
      <c r="D106" s="24"/>
      <c r="E106" s="23"/>
      <c r="F106" s="51"/>
      <c r="G106" s="45"/>
      <c r="H106" s="23"/>
      <c r="I106" s="45">
        <f>Quincaillerie_divers[[#This Row],[PRIX /U HT]]*Quincaillerie_divers[[#This Row],[QUANTITE]]</f>
        <v>0</v>
      </c>
      <c r="J106" s="24"/>
      <c r="K106" s="45">
        <f>(Quincaillerie_divers[[#This Row],[TOTAL HT]]*1.2)+Quincaillerie_divers[[#This Row],[FDP]]</f>
        <v>0</v>
      </c>
      <c r="L106" s="23"/>
      <c r="M106" s="23"/>
      <c r="N106" s="23"/>
    </row>
    <row r="107" spans="1:14" ht="30" customHeight="1" x14ac:dyDescent="0.3">
      <c r="A107" s="72" t="s">
        <v>1</v>
      </c>
      <c r="B107" s="22" t="s">
        <v>41</v>
      </c>
      <c r="C107" s="23" t="s">
        <v>332</v>
      </c>
      <c r="D107" s="24"/>
      <c r="E107" s="23"/>
      <c r="F107" s="51"/>
      <c r="G107" s="45"/>
      <c r="H107" s="23"/>
      <c r="I107" s="45">
        <f>Quincaillerie_divers[[#This Row],[PRIX /U HT]]*Quincaillerie_divers[[#This Row],[QUANTITE]]</f>
        <v>0</v>
      </c>
      <c r="J107" s="24"/>
      <c r="K107" s="45">
        <f>(Quincaillerie_divers[[#This Row],[TOTAL HT]]*1.2)+Quincaillerie_divers[[#This Row],[FDP]]</f>
        <v>0</v>
      </c>
      <c r="L107" s="23"/>
      <c r="M107" s="23"/>
      <c r="N107" s="23"/>
    </row>
    <row r="108" spans="1:14" ht="30" customHeight="1" x14ac:dyDescent="0.3">
      <c r="A108" s="72" t="s">
        <v>1</v>
      </c>
      <c r="B108" s="22" t="s">
        <v>54</v>
      </c>
      <c r="C108" s="23" t="s">
        <v>332</v>
      </c>
      <c r="D108" s="24"/>
      <c r="E108" s="23"/>
      <c r="F108" s="51"/>
      <c r="G108" s="45"/>
      <c r="H108" s="23"/>
      <c r="I108" s="45">
        <f>Quincaillerie_divers[[#This Row],[PRIX /U HT]]*Quincaillerie_divers[[#This Row],[QUANTITE]]</f>
        <v>0</v>
      </c>
      <c r="J108" s="24"/>
      <c r="K108" s="45">
        <f>(Quincaillerie_divers[[#This Row],[TOTAL HT]]*1.2)+Quincaillerie_divers[[#This Row],[FDP]]</f>
        <v>0</v>
      </c>
      <c r="L108" s="23"/>
      <c r="M108" s="23"/>
      <c r="N108" s="23"/>
    </row>
    <row r="109" spans="1:14" ht="30" customHeight="1" x14ac:dyDescent="0.3">
      <c r="A109" s="72" t="s">
        <v>172</v>
      </c>
      <c r="B109" s="19" t="s">
        <v>317</v>
      </c>
      <c r="C109" s="20" t="s">
        <v>331</v>
      </c>
      <c r="D109" s="21"/>
      <c r="E109" s="20" t="s">
        <v>312</v>
      </c>
      <c r="F109" s="20"/>
      <c r="G109" s="53"/>
      <c r="H109" s="20">
        <v>10</v>
      </c>
      <c r="I109" s="53">
        <f>Quincaillerie_divers[[#This Row],[PRIX /U HT]]*Quincaillerie_divers[[#This Row],[QUANTITE]]</f>
        <v>0</v>
      </c>
      <c r="J109" s="53">
        <v>45.9</v>
      </c>
      <c r="K109" s="53">
        <f>(Quincaillerie_divers[[#This Row],[TOTAL HT]]*1.2)+Quincaillerie_divers[[#This Row],[FDP]]</f>
        <v>45.9</v>
      </c>
      <c r="L109" s="20" t="s">
        <v>318</v>
      </c>
      <c r="M109" s="20"/>
      <c r="N109" s="20"/>
    </row>
    <row r="110" spans="1:14" ht="30" customHeight="1" x14ac:dyDescent="0.3">
      <c r="A110" s="72" t="s">
        <v>172</v>
      </c>
      <c r="B110" s="35" t="s">
        <v>350</v>
      </c>
      <c r="C110" s="20" t="s">
        <v>331</v>
      </c>
      <c r="D110" s="21" t="s">
        <v>326</v>
      </c>
      <c r="E110" s="20" t="s">
        <v>139</v>
      </c>
      <c r="F110" s="20"/>
      <c r="G110" s="53">
        <v>19.914999999999999</v>
      </c>
      <c r="H110" s="20">
        <v>2</v>
      </c>
      <c r="I110" s="53">
        <f>Quincaillerie_divers[[#This Row],[PRIX /U HT]]*Quincaillerie_divers[[#This Row],[QUANTITE]]</f>
        <v>39.83</v>
      </c>
      <c r="J110" s="53"/>
      <c r="K110" s="53">
        <f>(Quincaillerie_divers[[#This Row],[TOTAL HT]]*1.2)+Quincaillerie_divers[[#This Row],[FDP]]</f>
        <v>47.795999999999999</v>
      </c>
      <c r="L110" s="23" t="s">
        <v>351</v>
      </c>
      <c r="M110" s="20"/>
      <c r="N110" s="20"/>
    </row>
    <row r="111" spans="1:14" ht="30" customHeight="1" x14ac:dyDescent="0.3">
      <c r="A111" s="72" t="s">
        <v>172</v>
      </c>
      <c r="B111" s="19" t="s">
        <v>349</v>
      </c>
      <c r="C111" s="20" t="s">
        <v>331</v>
      </c>
      <c r="D111" s="21" t="s">
        <v>352</v>
      </c>
      <c r="E111" s="20" t="s">
        <v>312</v>
      </c>
      <c r="F111" s="20"/>
      <c r="G111" s="53">
        <v>129.38999999999999</v>
      </c>
      <c r="H111" s="20">
        <v>1</v>
      </c>
      <c r="I111" s="53">
        <f>Quincaillerie_divers[[#This Row],[PRIX /U HT]]*Quincaillerie_divers[[#This Row],[QUANTITE]]</f>
        <v>129.38999999999999</v>
      </c>
      <c r="J111" s="53"/>
      <c r="K111" s="53">
        <f>(Quincaillerie_divers[[#This Row],[TOTAL HT]]*1.2)+Quincaillerie_divers[[#This Row],[FDP]]</f>
        <v>155.26799999999997</v>
      </c>
      <c r="L111" s="20" t="s">
        <v>362</v>
      </c>
      <c r="M111" s="20"/>
      <c r="N111" s="20"/>
    </row>
    <row r="112" spans="1:14" ht="30" customHeight="1" x14ac:dyDescent="0.3">
      <c r="A112" s="72" t="s">
        <v>172</v>
      </c>
      <c r="B112" s="19" t="s">
        <v>325</v>
      </c>
      <c r="C112" s="20" t="s">
        <v>331</v>
      </c>
      <c r="D112" s="21" t="s">
        <v>353</v>
      </c>
      <c r="E112" s="20" t="s">
        <v>312</v>
      </c>
      <c r="F112" s="20"/>
      <c r="G112" s="53">
        <v>192.3</v>
      </c>
      <c r="H112" s="20">
        <v>2</v>
      </c>
      <c r="I112" s="53">
        <f>Quincaillerie_divers[[#This Row],[PRIX /U HT]]*Quincaillerie_divers[[#This Row],[QUANTITE]]</f>
        <v>384.6</v>
      </c>
      <c r="J112" s="53"/>
      <c r="K112" s="53">
        <f>(Quincaillerie_divers[[#This Row],[TOTAL HT]]*1.2)+Quincaillerie_divers[[#This Row],[FDP]]</f>
        <v>461.52</v>
      </c>
      <c r="L112" s="20" t="s">
        <v>363</v>
      </c>
      <c r="M112" s="20"/>
      <c r="N112" s="20"/>
    </row>
    <row r="113" spans="1:14" ht="30" customHeight="1" x14ac:dyDescent="0.3">
      <c r="A113" s="72" t="s">
        <v>172</v>
      </c>
      <c r="B113" s="19" t="s">
        <v>316</v>
      </c>
      <c r="C113" s="20" t="s">
        <v>331</v>
      </c>
      <c r="D113" s="21"/>
      <c r="E113" s="20" t="s">
        <v>312</v>
      </c>
      <c r="F113" s="20"/>
      <c r="G113" s="53"/>
      <c r="H113" s="20">
        <v>8</v>
      </c>
      <c r="I113" s="53">
        <f>Quincaillerie_divers[[#This Row],[PRIX /U HT]]*Quincaillerie_divers[[#This Row],[QUANTITE]]</f>
        <v>0</v>
      </c>
      <c r="J113" s="53"/>
      <c r="K113" s="53">
        <f>(Quincaillerie_divers[[#This Row],[TOTAL HT]]*1.2)+Quincaillerie_divers[[#This Row],[FDP]]</f>
        <v>0</v>
      </c>
      <c r="L113" s="20" t="s">
        <v>315</v>
      </c>
      <c r="M113" s="20"/>
      <c r="N113" s="20"/>
    </row>
    <row r="114" spans="1:14" ht="30" customHeight="1" x14ac:dyDescent="0.3">
      <c r="A114" s="72" t="s">
        <v>172</v>
      </c>
      <c r="B114" s="19" t="s">
        <v>321</v>
      </c>
      <c r="C114" s="20" t="s">
        <v>331</v>
      </c>
      <c r="D114" s="21"/>
      <c r="E114" s="20" t="s">
        <v>312</v>
      </c>
      <c r="F114" s="20"/>
      <c r="G114" s="53"/>
      <c r="H114" s="20">
        <v>13</v>
      </c>
      <c r="I114" s="53">
        <f>Quincaillerie_divers[[#This Row],[PRIX /U HT]]*Quincaillerie_divers[[#This Row],[QUANTITE]]</f>
        <v>0</v>
      </c>
      <c r="J114" s="53"/>
      <c r="K114" s="53">
        <f>(Quincaillerie_divers[[#This Row],[TOTAL HT]]*1.2)+Quincaillerie_divers[[#This Row],[FDP]]</f>
        <v>0</v>
      </c>
      <c r="L114" s="20" t="s">
        <v>324</v>
      </c>
      <c r="M114" s="20"/>
      <c r="N114" s="20"/>
    </row>
    <row r="115" spans="1:14" ht="30" customHeight="1" x14ac:dyDescent="0.3">
      <c r="A115" s="72" t="s">
        <v>172</v>
      </c>
      <c r="B115" s="19" t="s">
        <v>313</v>
      </c>
      <c r="C115" s="20" t="s">
        <v>331</v>
      </c>
      <c r="D115" s="21"/>
      <c r="E115" s="20" t="s">
        <v>312</v>
      </c>
      <c r="F115" s="20"/>
      <c r="G115" s="53"/>
      <c r="H115" s="20"/>
      <c r="I115" s="53">
        <f>Quincaillerie_divers[[#This Row],[PRIX /U HT]]*Quincaillerie_divers[[#This Row],[QUANTITE]]</f>
        <v>0</v>
      </c>
      <c r="J115" s="53"/>
      <c r="K115" s="53">
        <f>(Quincaillerie_divers[[#This Row],[TOTAL HT]]*1.2)+Quincaillerie_divers[[#This Row],[FDP]]</f>
        <v>0</v>
      </c>
      <c r="L115" s="20" t="s">
        <v>314</v>
      </c>
      <c r="M115" s="20"/>
      <c r="N115" s="20"/>
    </row>
    <row r="116" spans="1:14" ht="30" customHeight="1" x14ac:dyDescent="0.3">
      <c r="A116" s="72" t="s">
        <v>172</v>
      </c>
      <c r="B116" s="19" t="s">
        <v>328</v>
      </c>
      <c r="C116" s="20" t="s">
        <v>331</v>
      </c>
      <c r="D116" s="21" t="s">
        <v>329</v>
      </c>
      <c r="E116" s="20" t="s">
        <v>158</v>
      </c>
      <c r="F116" s="20"/>
      <c r="G116" s="53"/>
      <c r="H116" s="20">
        <v>7</v>
      </c>
      <c r="I116" s="53">
        <f>Quincaillerie_divers[[#This Row],[PRIX /U HT]]*Quincaillerie_divers[[#This Row],[QUANTITE]]</f>
        <v>0</v>
      </c>
      <c r="J116" s="53"/>
      <c r="K116" s="53">
        <f>(Quincaillerie_divers[[#This Row],[TOTAL HT]]*1.2)+Quincaillerie_divers[[#This Row],[FDP]]</f>
        <v>0</v>
      </c>
      <c r="L116" s="20" t="s">
        <v>327</v>
      </c>
      <c r="M116" s="20"/>
      <c r="N116" s="20"/>
    </row>
    <row r="117" spans="1:14" ht="30" customHeight="1" x14ac:dyDescent="0.3">
      <c r="A117" s="72" t="s">
        <v>172</v>
      </c>
      <c r="B117" s="32" t="s">
        <v>229</v>
      </c>
      <c r="C117" s="20" t="s">
        <v>331</v>
      </c>
      <c r="D117" s="21" t="s">
        <v>231</v>
      </c>
      <c r="E117" s="20" t="s">
        <v>158</v>
      </c>
      <c r="F117" s="20"/>
      <c r="G117" s="53">
        <v>0.48</v>
      </c>
      <c r="H117" s="20">
        <v>51</v>
      </c>
      <c r="I117" s="53">
        <f>Quincaillerie_divers[[#This Row],[PRIX /U HT]]*Quincaillerie_divers[[#This Row],[QUANTITE]]</f>
        <v>24.48</v>
      </c>
      <c r="J117" s="53">
        <v>0</v>
      </c>
      <c r="K117" s="53">
        <f>(Quincaillerie_divers[[#This Row],[TOTAL HT]]*1.2)+Quincaillerie_divers[[#This Row],[FDP]]</f>
        <v>29.375999999999998</v>
      </c>
      <c r="L117" s="20" t="s">
        <v>361</v>
      </c>
      <c r="M117" s="20"/>
      <c r="N117" s="20"/>
    </row>
    <row r="118" spans="1:14" ht="30" customHeight="1" x14ac:dyDescent="0.3">
      <c r="A118" s="72" t="s">
        <v>172</v>
      </c>
      <c r="B118" s="32" t="s">
        <v>230</v>
      </c>
      <c r="C118" s="20" t="s">
        <v>331</v>
      </c>
      <c r="D118" s="21" t="s">
        <v>270</v>
      </c>
      <c r="E118" s="20" t="s">
        <v>158</v>
      </c>
      <c r="F118" s="20"/>
      <c r="G118" s="53"/>
      <c r="H118" s="20">
        <v>20</v>
      </c>
      <c r="I118" s="53">
        <f>Quincaillerie_divers[[#This Row],[PRIX /U HT]]*Quincaillerie_divers[[#This Row],[QUANTITE]]</f>
        <v>0</v>
      </c>
      <c r="J118" s="53"/>
      <c r="K118" s="53">
        <f>(Quincaillerie_divers[[#This Row],[TOTAL HT]]*1.2)+Quincaillerie_divers[[#This Row],[FDP]]</f>
        <v>0</v>
      </c>
      <c r="L118" s="20" t="s">
        <v>271</v>
      </c>
      <c r="M118" s="20"/>
      <c r="N118" s="20"/>
    </row>
    <row r="119" spans="1:14" ht="30" customHeight="1" x14ac:dyDescent="0.3">
      <c r="A119" s="72" t="s">
        <v>172</v>
      </c>
      <c r="B119" s="19" t="s">
        <v>159</v>
      </c>
      <c r="C119" s="20" t="s">
        <v>331</v>
      </c>
      <c r="D119" s="21"/>
      <c r="E119" s="20" t="s">
        <v>312</v>
      </c>
      <c r="F119" s="20"/>
      <c r="G119" s="53"/>
      <c r="H119" s="20"/>
      <c r="I119" s="53">
        <f>Quincaillerie_divers[[#This Row],[PRIX /U HT]]*Quincaillerie_divers[[#This Row],[QUANTITE]]</f>
        <v>0</v>
      </c>
      <c r="J119" s="53"/>
      <c r="K119" s="53">
        <f>(Quincaillerie_divers[[#This Row],[TOTAL HT]]*1.2)+Quincaillerie_divers[[#This Row],[FDP]]</f>
        <v>0</v>
      </c>
      <c r="L119" s="20" t="s">
        <v>160</v>
      </c>
      <c r="M119" s="20"/>
      <c r="N119" s="20"/>
    </row>
    <row r="120" spans="1:14" ht="30" customHeight="1" x14ac:dyDescent="0.3">
      <c r="A120" s="72" t="s">
        <v>172</v>
      </c>
      <c r="B120" s="19" t="s">
        <v>319</v>
      </c>
      <c r="C120" s="20" t="s">
        <v>331</v>
      </c>
      <c r="D120" s="21"/>
      <c r="E120" s="20" t="s">
        <v>312</v>
      </c>
      <c r="F120" s="52"/>
      <c r="G120" s="53"/>
      <c r="H120" s="52">
        <v>4</v>
      </c>
      <c r="I120" s="53">
        <f>Quincaillerie_divers[[#This Row],[PRIX /U HT]]*Quincaillerie_divers[[#This Row],[QUANTITE]]</f>
        <v>0</v>
      </c>
      <c r="J120" s="54"/>
      <c r="K120" s="53">
        <f>(Quincaillerie_divers[[#This Row],[TOTAL HT]]*1.2)+Quincaillerie_divers[[#This Row],[FDP]]</f>
        <v>0</v>
      </c>
      <c r="L120" s="20" t="s">
        <v>320</v>
      </c>
      <c r="M120" s="20"/>
      <c r="N120" s="20"/>
    </row>
    <row r="121" spans="1:14" ht="30" customHeight="1" x14ac:dyDescent="0.3">
      <c r="A121" s="72" t="s">
        <v>4</v>
      </c>
      <c r="B121" s="22" t="s">
        <v>24</v>
      </c>
      <c r="C121" s="23" t="s">
        <v>332</v>
      </c>
      <c r="D121" s="33"/>
      <c r="E121" s="26"/>
      <c r="F121" s="26"/>
      <c r="G121" s="47"/>
      <c r="H121" s="26"/>
      <c r="I121" s="55">
        <f>Quincaillerie_divers[[#This Row],[PRIX /U HT]]*Quincaillerie_divers[[#This Row],[QUANTITE]]</f>
        <v>0</v>
      </c>
      <c r="J121" s="55"/>
      <c r="K121" s="45">
        <f>(Quincaillerie_divers[[#This Row],[TOTAL HT]]*1.2)+Quincaillerie_divers[[#This Row],[FDP]]</f>
        <v>0</v>
      </c>
      <c r="L121" s="23"/>
      <c r="M121" s="23"/>
      <c r="N121" s="23"/>
    </row>
    <row r="122" spans="1:14" ht="30" customHeight="1" x14ac:dyDescent="0.3">
      <c r="A122" s="72" t="s">
        <v>4</v>
      </c>
      <c r="B122" s="22" t="s">
        <v>218</v>
      </c>
      <c r="C122" s="23" t="s">
        <v>331</v>
      </c>
      <c r="D122" s="24" t="s">
        <v>220</v>
      </c>
      <c r="E122" s="23" t="s">
        <v>89</v>
      </c>
      <c r="F122" s="23"/>
      <c r="G122" s="47">
        <v>14.33</v>
      </c>
      <c r="H122" s="23">
        <v>1</v>
      </c>
      <c r="I122" s="45">
        <f>Quincaillerie_divers[[#This Row],[PRIX /U HT]]*Quincaillerie_divers[[#This Row],[QUANTITE]]</f>
        <v>14.33</v>
      </c>
      <c r="J122" s="45"/>
      <c r="K122" s="45">
        <f>(Quincaillerie_divers[[#This Row],[TOTAL HT]]*1.2)+Quincaillerie_divers[[#This Row],[FDP]]</f>
        <v>17.195999999999998</v>
      </c>
      <c r="L122" s="34" t="s">
        <v>219</v>
      </c>
      <c r="M122" s="23"/>
      <c r="N122" s="23"/>
    </row>
    <row r="123" spans="1:14" ht="30" customHeight="1" x14ac:dyDescent="0.3">
      <c r="A123" s="72" t="s">
        <v>4</v>
      </c>
      <c r="B123" s="22" t="s">
        <v>183</v>
      </c>
      <c r="C123" s="23" t="s">
        <v>332</v>
      </c>
      <c r="D123" s="24"/>
      <c r="E123" s="23"/>
      <c r="F123" s="23"/>
      <c r="G123" s="47"/>
      <c r="H123" s="23">
        <v>1</v>
      </c>
      <c r="I123" s="45">
        <f>Quincaillerie_divers[[#This Row],[PRIX /U HT]]*Quincaillerie_divers[[#This Row],[QUANTITE]]</f>
        <v>0</v>
      </c>
      <c r="J123" s="45"/>
      <c r="K123" s="45">
        <f>(Quincaillerie_divers[[#This Row],[TOTAL HT]]*1.2)+Quincaillerie_divers[[#This Row],[FDP]]</f>
        <v>0</v>
      </c>
      <c r="L123" s="23"/>
      <c r="M123" s="23"/>
      <c r="N123" s="23"/>
    </row>
    <row r="124" spans="1:14" ht="30" customHeight="1" x14ac:dyDescent="0.3">
      <c r="A124" s="72" t="s">
        <v>4</v>
      </c>
      <c r="B124" s="22" t="s">
        <v>374</v>
      </c>
      <c r="C124" s="23" t="s">
        <v>331</v>
      </c>
      <c r="D124" s="24" t="s">
        <v>376</v>
      </c>
      <c r="E124" s="23" t="s">
        <v>375</v>
      </c>
      <c r="F124" s="23" t="s">
        <v>163</v>
      </c>
      <c r="G124" s="47">
        <v>146.47999999999999</v>
      </c>
      <c r="H124" s="23">
        <v>1</v>
      </c>
      <c r="I124" s="45">
        <f>Quincaillerie_divers[[#This Row],[PRIX /U HT]]*Quincaillerie_divers[[#This Row],[QUANTITE]]</f>
        <v>146.47999999999999</v>
      </c>
      <c r="J124" s="45"/>
      <c r="K124" s="45">
        <f>(Quincaillerie_divers[[#This Row],[TOTAL HT]]*1.2)+Quincaillerie_divers[[#This Row],[FDP]]</f>
        <v>175.77599999999998</v>
      </c>
      <c r="L124" s="23" t="s">
        <v>367</v>
      </c>
      <c r="M124" s="23"/>
      <c r="N124" s="23"/>
    </row>
    <row r="125" spans="1:14" ht="30" customHeight="1" x14ac:dyDescent="0.3">
      <c r="A125" s="72" t="s">
        <v>4</v>
      </c>
      <c r="B125" s="22" t="s">
        <v>30</v>
      </c>
      <c r="C125" s="23" t="s">
        <v>332</v>
      </c>
      <c r="D125" s="24"/>
      <c r="E125" s="23"/>
      <c r="F125" s="23"/>
      <c r="G125" s="47"/>
      <c r="H125" s="23"/>
      <c r="I125" s="45">
        <f>Quincaillerie_divers[[#This Row],[PRIX /U HT]]*Quincaillerie_divers[[#This Row],[QUANTITE]]</f>
        <v>0</v>
      </c>
      <c r="J125" s="45"/>
      <c r="K125" s="45">
        <f>(Quincaillerie_divers[[#This Row],[TOTAL HT]]*1.2)+Quincaillerie_divers[[#This Row],[FDP]]</f>
        <v>0</v>
      </c>
      <c r="L125" s="23"/>
      <c r="M125" s="23"/>
      <c r="N125" s="23"/>
    </row>
    <row r="126" spans="1:14" ht="30" customHeight="1" x14ac:dyDescent="0.3">
      <c r="A126" s="72" t="s">
        <v>4</v>
      </c>
      <c r="B126" s="22" t="s">
        <v>185</v>
      </c>
      <c r="C126" s="23" t="s">
        <v>331</v>
      </c>
      <c r="D126" s="24" t="s">
        <v>356</v>
      </c>
      <c r="E126" s="23" t="s">
        <v>330</v>
      </c>
      <c r="F126" s="23"/>
      <c r="G126" s="47">
        <v>19.829999999999998</v>
      </c>
      <c r="H126" s="23"/>
      <c r="I126" s="45">
        <f>Quincaillerie_divers[[#This Row],[PRIX /U HT]]*Quincaillerie_divers[[#This Row],[QUANTITE]]</f>
        <v>0</v>
      </c>
      <c r="J126" s="55"/>
      <c r="K126" s="45">
        <f>(Quincaillerie_divers[[#This Row],[TOTAL HT]]*1.2)+Quincaillerie_divers[[#This Row],[FDP]]</f>
        <v>0</v>
      </c>
      <c r="L126" s="23" t="s">
        <v>369</v>
      </c>
      <c r="M126" s="23"/>
      <c r="N126" s="23"/>
    </row>
    <row r="127" spans="1:14" ht="30" customHeight="1" x14ac:dyDescent="0.3">
      <c r="A127" s="72" t="s">
        <v>4</v>
      </c>
      <c r="B127" s="22" t="s">
        <v>173</v>
      </c>
      <c r="C127" s="23" t="s">
        <v>331</v>
      </c>
      <c r="D127" s="24" t="s">
        <v>357</v>
      </c>
      <c r="E127" s="23" t="s">
        <v>330</v>
      </c>
      <c r="F127" s="23"/>
      <c r="G127" s="47">
        <v>16.670000000000002</v>
      </c>
      <c r="H127" s="23"/>
      <c r="I127" s="45">
        <f>Quincaillerie_divers[[#This Row],[PRIX /U HT]]*Quincaillerie_divers[[#This Row],[QUANTITE]]</f>
        <v>0</v>
      </c>
      <c r="J127" s="45"/>
      <c r="K127" s="45">
        <f>(Quincaillerie_divers[[#This Row],[TOTAL HT]]*1.2)+Quincaillerie_divers[[#This Row],[FDP]]</f>
        <v>0</v>
      </c>
      <c r="L127" s="23" t="s">
        <v>370</v>
      </c>
      <c r="M127" s="23"/>
      <c r="N127" s="23"/>
    </row>
    <row r="128" spans="1:14" ht="30" customHeight="1" x14ac:dyDescent="0.3">
      <c r="A128" s="72" t="s">
        <v>4</v>
      </c>
      <c r="B128" s="22" t="s">
        <v>23</v>
      </c>
      <c r="C128" s="23" t="s">
        <v>331</v>
      </c>
      <c r="D128" s="24" t="s">
        <v>358</v>
      </c>
      <c r="E128" s="23" t="s">
        <v>330</v>
      </c>
      <c r="F128" s="23"/>
      <c r="G128" s="47">
        <v>54.08</v>
      </c>
      <c r="H128" s="23"/>
      <c r="I128" s="45">
        <f>Quincaillerie_divers[[#This Row],[PRIX /U HT]]*Quincaillerie_divers[[#This Row],[QUANTITE]]</f>
        <v>0</v>
      </c>
      <c r="J128" s="45"/>
      <c r="K128" s="45">
        <f>(Quincaillerie_divers[[#This Row],[TOTAL HT]]*1.2)+Quincaillerie_divers[[#This Row],[FDP]]</f>
        <v>0</v>
      </c>
      <c r="L128" s="23" t="s">
        <v>371</v>
      </c>
      <c r="M128" s="23"/>
      <c r="N128" s="23"/>
    </row>
    <row r="129" spans="1:14" ht="30" customHeight="1" x14ac:dyDescent="0.3">
      <c r="A129" s="72" t="s">
        <v>4</v>
      </c>
      <c r="B129" s="22" t="s">
        <v>170</v>
      </c>
      <c r="C129" s="23" t="s">
        <v>331</v>
      </c>
      <c r="D129" s="24" t="s">
        <v>359</v>
      </c>
      <c r="E129" s="23" t="s">
        <v>330</v>
      </c>
      <c r="F129" s="23"/>
      <c r="G129" s="47">
        <v>99.17</v>
      </c>
      <c r="H129" s="23"/>
      <c r="I129" s="45">
        <f>Quincaillerie_divers[[#This Row],[PRIX /U HT]]*Quincaillerie_divers[[#This Row],[QUANTITE]]</f>
        <v>0</v>
      </c>
      <c r="J129" s="45"/>
      <c r="K129" s="45">
        <f>(Quincaillerie_divers[[#This Row],[TOTAL HT]]*1.2)+Quincaillerie_divers[[#This Row],[FDP]]</f>
        <v>0</v>
      </c>
      <c r="L129" s="23" t="s">
        <v>372</v>
      </c>
      <c r="M129" s="23"/>
      <c r="N129" s="23"/>
    </row>
    <row r="130" spans="1:14" ht="30" customHeight="1" x14ac:dyDescent="0.3">
      <c r="A130" s="72" t="s">
        <v>4</v>
      </c>
      <c r="B130" s="22" t="s">
        <v>174</v>
      </c>
      <c r="C130" s="23" t="s">
        <v>331</v>
      </c>
      <c r="D130" s="24" t="s">
        <v>360</v>
      </c>
      <c r="E130" s="23" t="s">
        <v>330</v>
      </c>
      <c r="F130" s="23"/>
      <c r="G130" s="47">
        <v>28.25</v>
      </c>
      <c r="H130" s="23"/>
      <c r="I130" s="45">
        <f>Quincaillerie_divers[[#This Row],[PRIX /U HT]]*Quincaillerie_divers[[#This Row],[QUANTITE]]</f>
        <v>0</v>
      </c>
      <c r="J130" s="45"/>
      <c r="K130" s="45">
        <f>(Quincaillerie_divers[[#This Row],[TOTAL HT]]*1.2)+Quincaillerie_divers[[#This Row],[FDP]]</f>
        <v>0</v>
      </c>
      <c r="L130" s="23" t="s">
        <v>373</v>
      </c>
      <c r="M130" s="23"/>
      <c r="N130" s="23"/>
    </row>
    <row r="131" spans="1:14" ht="30" customHeight="1" x14ac:dyDescent="0.3">
      <c r="A131" s="72" t="s">
        <v>4</v>
      </c>
      <c r="B131" s="22" t="s">
        <v>264</v>
      </c>
      <c r="C131" s="23" t="s">
        <v>331</v>
      </c>
      <c r="D131" s="24" t="s">
        <v>265</v>
      </c>
      <c r="E131" s="23"/>
      <c r="F131" s="23"/>
      <c r="G131" s="47"/>
      <c r="H131" s="23">
        <v>1</v>
      </c>
      <c r="I131" s="45">
        <f>Quincaillerie_divers[[#This Row],[PRIX /U HT]]*Quincaillerie_divers[[#This Row],[QUANTITE]]</f>
        <v>0</v>
      </c>
      <c r="J131" s="45"/>
      <c r="K131" s="45">
        <f>(Quincaillerie_divers[[#This Row],[TOTAL HT]]*1.2)+Quincaillerie_divers[[#This Row],[FDP]]</f>
        <v>0</v>
      </c>
      <c r="L131" s="34"/>
      <c r="M131" s="23"/>
      <c r="N131" s="23"/>
    </row>
    <row r="132" spans="1:14" ht="30" customHeight="1" x14ac:dyDescent="0.3">
      <c r="A132" s="72" t="s">
        <v>4</v>
      </c>
      <c r="B132" s="22" t="s">
        <v>86</v>
      </c>
      <c r="C132" s="23" t="s">
        <v>331</v>
      </c>
      <c r="D132" s="24" t="s">
        <v>262</v>
      </c>
      <c r="E132" s="23" t="s">
        <v>375</v>
      </c>
      <c r="F132" s="23">
        <v>0.4</v>
      </c>
      <c r="G132" s="47">
        <v>101.15</v>
      </c>
      <c r="H132" s="23">
        <v>1</v>
      </c>
      <c r="I132" s="45">
        <f>Quincaillerie_divers[[#This Row],[PRIX /U HT]]*Quincaillerie_divers[[#This Row],[QUANTITE]]</f>
        <v>101.15</v>
      </c>
      <c r="J132" s="45"/>
      <c r="K132" s="45">
        <f>(Quincaillerie_divers[[#This Row],[TOTAL HT]]*1.2)+Quincaillerie_divers[[#This Row],[FDP]]</f>
        <v>121.38</v>
      </c>
      <c r="L132" s="34"/>
      <c r="M132" s="23"/>
      <c r="N132" s="23"/>
    </row>
    <row r="133" spans="1:14" ht="30" customHeight="1" x14ac:dyDescent="0.3">
      <c r="A133" s="72" t="s">
        <v>4</v>
      </c>
      <c r="B133" s="22" t="s">
        <v>184</v>
      </c>
      <c r="C133" s="23" t="s">
        <v>331</v>
      </c>
      <c r="D133" s="24" t="s">
        <v>186</v>
      </c>
      <c r="E133" s="23" t="s">
        <v>89</v>
      </c>
      <c r="F133" s="23"/>
      <c r="G133" s="47">
        <v>13.33</v>
      </c>
      <c r="H133" s="23">
        <v>1</v>
      </c>
      <c r="I133" s="45">
        <f>Quincaillerie_divers[[#This Row],[PRIX /U HT]]*Quincaillerie_divers[[#This Row],[QUANTITE]]</f>
        <v>13.33</v>
      </c>
      <c r="J133" s="45"/>
      <c r="K133" s="45">
        <f>(Quincaillerie_divers[[#This Row],[TOTAL HT]]*1.2)+Quincaillerie_divers[[#This Row],[FDP]]</f>
        <v>15.995999999999999</v>
      </c>
      <c r="L133" s="34" t="s">
        <v>263</v>
      </c>
      <c r="M133" s="23"/>
      <c r="N133" s="23"/>
    </row>
    <row r="134" spans="1:14" ht="30" customHeight="1" x14ac:dyDescent="0.3">
      <c r="A134" s="72" t="s">
        <v>4</v>
      </c>
      <c r="B134" s="22" t="s">
        <v>61</v>
      </c>
      <c r="C134" s="23" t="s">
        <v>332</v>
      </c>
      <c r="D134" s="24"/>
      <c r="E134" s="23"/>
      <c r="F134" s="23"/>
      <c r="G134" s="47"/>
      <c r="H134" s="23"/>
      <c r="I134" s="45">
        <f>Quincaillerie_divers[[#This Row],[PRIX /U HT]]*Quincaillerie_divers[[#This Row],[QUANTITE]]</f>
        <v>0</v>
      </c>
      <c r="J134" s="45"/>
      <c r="K134" s="45">
        <f>(Quincaillerie_divers[[#This Row],[TOTAL HT]]*1.2)+Quincaillerie_divers[[#This Row],[FDP]]</f>
        <v>0</v>
      </c>
      <c r="L134" s="23"/>
      <c r="M134" s="23"/>
      <c r="N134" s="23"/>
    </row>
    <row r="135" spans="1:14" ht="30" customHeight="1" x14ac:dyDescent="0.3">
      <c r="A135" s="72" t="s">
        <v>4</v>
      </c>
      <c r="B135" s="22" t="s">
        <v>83</v>
      </c>
      <c r="C135" s="23" t="s">
        <v>331</v>
      </c>
      <c r="D135" s="24" t="s">
        <v>85</v>
      </c>
      <c r="E135" s="23" t="s">
        <v>76</v>
      </c>
      <c r="F135" s="23">
        <v>2.4</v>
      </c>
      <c r="G135" s="47">
        <v>95.54</v>
      </c>
      <c r="H135" s="23">
        <v>1</v>
      </c>
      <c r="I135" s="45">
        <f>Quincaillerie_divers[[#This Row],[PRIX /U HT]]*Quincaillerie_divers[[#This Row],[QUANTITE]]</f>
        <v>95.54</v>
      </c>
      <c r="J135" s="45">
        <v>7.8</v>
      </c>
      <c r="K135" s="45">
        <f>(Quincaillerie_divers[[#This Row],[TOTAL HT]]*1.2)+Quincaillerie_divers[[#This Row],[FDP]]</f>
        <v>122.44800000000001</v>
      </c>
      <c r="L135" s="23"/>
      <c r="M135" s="23"/>
      <c r="N135" s="23"/>
    </row>
    <row r="136" spans="1:14" ht="30" customHeight="1" x14ac:dyDescent="0.3">
      <c r="A136" s="72" t="s">
        <v>4</v>
      </c>
      <c r="B136" s="22" t="s">
        <v>84</v>
      </c>
      <c r="C136" s="23" t="s">
        <v>332</v>
      </c>
      <c r="D136" s="24"/>
      <c r="E136" s="23"/>
      <c r="F136" s="23"/>
      <c r="G136" s="47"/>
      <c r="H136" s="23"/>
      <c r="I136" s="45">
        <f>Quincaillerie_divers[[#This Row],[PRIX /U HT]]*Quincaillerie_divers[[#This Row],[QUANTITE]]</f>
        <v>0</v>
      </c>
      <c r="J136" s="45"/>
      <c r="K136" s="45">
        <f>(Quincaillerie_divers[[#This Row],[TOTAL HT]]*1.2)+Quincaillerie_divers[[#This Row],[FDP]]</f>
        <v>0</v>
      </c>
      <c r="L136" s="23"/>
      <c r="M136" s="23"/>
      <c r="N136" s="23"/>
    </row>
    <row r="137" spans="1:14" ht="30" customHeight="1" x14ac:dyDescent="0.3">
      <c r="A137" s="72" t="s">
        <v>4</v>
      </c>
      <c r="B137" s="22" t="s">
        <v>25</v>
      </c>
      <c r="C137" s="24" t="s">
        <v>331</v>
      </c>
      <c r="D137" s="23" t="s">
        <v>189</v>
      </c>
      <c r="E137" s="23" t="s">
        <v>89</v>
      </c>
      <c r="F137" s="23"/>
      <c r="G137" s="47">
        <v>20.5</v>
      </c>
      <c r="H137" s="23">
        <v>1</v>
      </c>
      <c r="I137" s="45">
        <f>Quincaillerie_divers[[#This Row],[PRIX /U HT]]*Quincaillerie_divers[[#This Row],[QUANTITE]]</f>
        <v>20.5</v>
      </c>
      <c r="J137" s="45"/>
      <c r="K137" s="45">
        <f>(Quincaillerie_divers[[#This Row],[TOTAL HT]]*1.2)+Quincaillerie_divers[[#This Row],[FDP]]</f>
        <v>24.599999999999998</v>
      </c>
      <c r="L137" s="23"/>
      <c r="M137" s="23"/>
      <c r="N137" s="23"/>
    </row>
    <row r="138" spans="1:14" ht="30" customHeight="1" x14ac:dyDescent="0.3">
      <c r="A138" s="72" t="s">
        <v>4</v>
      </c>
      <c r="B138" s="25" t="s">
        <v>187</v>
      </c>
      <c r="C138" s="23" t="s">
        <v>331</v>
      </c>
      <c r="D138" s="24" t="s">
        <v>188</v>
      </c>
      <c r="E138" s="23" t="s">
        <v>89</v>
      </c>
      <c r="F138" s="23"/>
      <c r="G138" s="47">
        <v>12.5</v>
      </c>
      <c r="H138" s="23">
        <v>1</v>
      </c>
      <c r="I138" s="45">
        <f>Quincaillerie_divers[[#This Row],[PRIX /U HT]]*Quincaillerie_divers[[#This Row],[QUANTITE]]</f>
        <v>12.5</v>
      </c>
      <c r="J138" s="45"/>
      <c r="K138" s="45">
        <f>(Quincaillerie_divers[[#This Row],[TOTAL HT]]*1.2)+Quincaillerie_divers[[#This Row],[FDP]]</f>
        <v>15</v>
      </c>
      <c r="L138" s="23"/>
      <c r="M138" s="23"/>
      <c r="N138" s="23"/>
    </row>
    <row r="139" spans="1:14" ht="30" customHeight="1" x14ac:dyDescent="0.3">
      <c r="A139" s="72" t="s">
        <v>4</v>
      </c>
      <c r="B139" s="25" t="s">
        <v>25</v>
      </c>
      <c r="C139" s="23" t="s">
        <v>331</v>
      </c>
      <c r="D139" s="24" t="s">
        <v>176</v>
      </c>
      <c r="E139" s="23" t="s">
        <v>89</v>
      </c>
      <c r="F139" s="23"/>
      <c r="G139" s="47">
        <v>6.93</v>
      </c>
      <c r="H139" s="23">
        <v>2</v>
      </c>
      <c r="I139" s="45">
        <f>Quincaillerie_divers[[#This Row],[PRIX /U HT]]*Quincaillerie_divers[[#This Row],[QUANTITE]]</f>
        <v>13.86</v>
      </c>
      <c r="J139" s="45"/>
      <c r="K139" s="45">
        <f>(Quincaillerie_divers[[#This Row],[TOTAL HT]]*1.2)+Quincaillerie_divers[[#This Row],[FDP]]</f>
        <v>16.631999999999998</v>
      </c>
      <c r="L139" s="23" t="s">
        <v>190</v>
      </c>
      <c r="M139" s="23"/>
      <c r="N139" s="23"/>
    </row>
    <row r="140" spans="1:14" ht="30" customHeight="1" x14ac:dyDescent="0.3">
      <c r="A140" s="72" t="s">
        <v>4</v>
      </c>
      <c r="B140" s="22" t="s">
        <v>32</v>
      </c>
      <c r="C140" s="23" t="s">
        <v>331</v>
      </c>
      <c r="D140" s="24" t="s">
        <v>169</v>
      </c>
      <c r="E140" s="23" t="s">
        <v>78</v>
      </c>
      <c r="F140" s="23">
        <v>0.01</v>
      </c>
      <c r="G140" s="47">
        <v>40.74</v>
      </c>
      <c r="H140" s="23">
        <v>1</v>
      </c>
      <c r="I140" s="45">
        <f>Quincaillerie_divers[[#This Row],[PRIX /U HT]]*Quincaillerie_divers[[#This Row],[QUANTITE]]</f>
        <v>40.74</v>
      </c>
      <c r="J140" s="45">
        <v>5.99</v>
      </c>
      <c r="K140" s="45">
        <f>(Quincaillerie_divers[[#This Row],[TOTAL HT]]*1.2)+Quincaillerie_divers[[#This Row],[FDP]]</f>
        <v>54.878</v>
      </c>
      <c r="L140" s="23"/>
      <c r="M140" s="23"/>
      <c r="N140" s="23"/>
    </row>
    <row r="141" spans="1:14" ht="30" customHeight="1" x14ac:dyDescent="0.3">
      <c r="A141" s="72" t="s">
        <v>4</v>
      </c>
      <c r="B141" s="22" t="s">
        <v>180</v>
      </c>
      <c r="C141" s="23" t="s">
        <v>332</v>
      </c>
      <c r="D141" s="24" t="s">
        <v>181</v>
      </c>
      <c r="E141" s="23"/>
      <c r="F141" s="23"/>
      <c r="G141" s="47"/>
      <c r="H141" s="23">
        <v>1</v>
      </c>
      <c r="I141" s="45">
        <f>Quincaillerie_divers[[#This Row],[PRIX /U HT]]*Quincaillerie_divers[[#This Row],[QUANTITE]]</f>
        <v>0</v>
      </c>
      <c r="J141" s="45"/>
      <c r="K141" s="45">
        <f>(Quincaillerie_divers[[#This Row],[TOTAL HT]]*1.2)+Quincaillerie_divers[[#This Row],[FDP]]</f>
        <v>0</v>
      </c>
      <c r="L141" s="23"/>
      <c r="M141" s="23"/>
      <c r="N141" s="23"/>
    </row>
    <row r="142" spans="1:14" ht="30" customHeight="1" x14ac:dyDescent="0.3">
      <c r="A142" s="72" t="s">
        <v>4</v>
      </c>
      <c r="B142" s="22" t="s">
        <v>29</v>
      </c>
      <c r="C142" s="23" t="s">
        <v>331</v>
      </c>
      <c r="D142" s="24" t="s">
        <v>191</v>
      </c>
      <c r="E142" s="23" t="s">
        <v>89</v>
      </c>
      <c r="F142" s="23"/>
      <c r="G142" s="47">
        <v>15.83</v>
      </c>
      <c r="H142" s="23">
        <v>2</v>
      </c>
      <c r="I142" s="45">
        <f>Quincaillerie_divers[[#This Row],[PRIX /U HT]]*Quincaillerie_divers[[#This Row],[QUANTITE]]</f>
        <v>31.66</v>
      </c>
      <c r="J142" s="45"/>
      <c r="K142" s="45">
        <f>(Quincaillerie_divers[[#This Row],[TOTAL HT]]*1.2)+Quincaillerie_divers[[#This Row],[FDP]]</f>
        <v>37.991999999999997</v>
      </c>
      <c r="L142" s="23"/>
      <c r="M142" s="23"/>
      <c r="N142" s="23"/>
    </row>
    <row r="143" spans="1:14" ht="30" customHeight="1" x14ac:dyDescent="0.3">
      <c r="A143" s="72" t="s">
        <v>4</v>
      </c>
      <c r="B143" s="22" t="s">
        <v>29</v>
      </c>
      <c r="C143" s="23" t="s">
        <v>332</v>
      </c>
      <c r="D143" s="24" t="s">
        <v>192</v>
      </c>
      <c r="E143" s="23" t="s">
        <v>89</v>
      </c>
      <c r="F143" s="23"/>
      <c r="G143" s="47"/>
      <c r="H143" s="23"/>
      <c r="I143" s="45">
        <f>Quincaillerie_divers[[#This Row],[PRIX /U HT]]*Quincaillerie_divers[[#This Row],[QUANTITE]]</f>
        <v>0</v>
      </c>
      <c r="J143" s="45"/>
      <c r="K143" s="45">
        <f>(Quincaillerie_divers[[#This Row],[TOTAL HT]]*1.2)+Quincaillerie_divers[[#This Row],[FDP]]</f>
        <v>0</v>
      </c>
      <c r="L143" s="23" t="s">
        <v>210</v>
      </c>
      <c r="M143" s="23"/>
      <c r="N143" s="23"/>
    </row>
    <row r="144" spans="1:14" ht="30" customHeight="1" x14ac:dyDescent="0.3">
      <c r="A144" s="72" t="s">
        <v>4</v>
      </c>
      <c r="B144" s="22" t="s">
        <v>177</v>
      </c>
      <c r="C144" s="23" t="s">
        <v>331</v>
      </c>
      <c r="D144" s="24" t="s">
        <v>193</v>
      </c>
      <c r="E144" s="23" t="s">
        <v>89</v>
      </c>
      <c r="F144" s="23"/>
      <c r="G144" s="47">
        <v>39.07</v>
      </c>
      <c r="H144" s="23">
        <v>1</v>
      </c>
      <c r="I144" s="45">
        <f>Quincaillerie_divers[[#This Row],[PRIX /U HT]]*Quincaillerie_divers[[#This Row],[QUANTITE]]</f>
        <v>39.07</v>
      </c>
      <c r="J144" s="45"/>
      <c r="K144" s="45">
        <f>(Quincaillerie_divers[[#This Row],[TOTAL HT]]*1.2)+Quincaillerie_divers[[#This Row],[FDP]]</f>
        <v>46.884</v>
      </c>
      <c r="L144" s="34"/>
      <c r="M144" s="23"/>
      <c r="N144" s="23"/>
    </row>
    <row r="145" spans="1:14" ht="30" customHeight="1" x14ac:dyDescent="0.3">
      <c r="A145" s="72" t="s">
        <v>4</v>
      </c>
      <c r="B145" s="22" t="s">
        <v>28</v>
      </c>
      <c r="C145" s="23" t="s">
        <v>331</v>
      </c>
      <c r="D145" s="24" t="s">
        <v>196</v>
      </c>
      <c r="E145" s="23" t="s">
        <v>89</v>
      </c>
      <c r="F145" s="23"/>
      <c r="G145" s="47">
        <v>3.61</v>
      </c>
      <c r="H145" s="23">
        <v>1</v>
      </c>
      <c r="I145" s="45">
        <f>Quincaillerie_divers[[#This Row],[PRIX /U HT]]*Quincaillerie_divers[[#This Row],[QUANTITE]]</f>
        <v>3.61</v>
      </c>
      <c r="J145" s="45"/>
      <c r="K145" s="45">
        <f>(Quincaillerie_divers[[#This Row],[TOTAL HT]]*1.2)+Quincaillerie_divers[[#This Row],[FDP]]</f>
        <v>4.3319999999999999</v>
      </c>
      <c r="L145" s="23"/>
      <c r="M145" s="23"/>
      <c r="N145" s="23"/>
    </row>
    <row r="146" spans="1:14" ht="30" customHeight="1" x14ac:dyDescent="0.3">
      <c r="A146" s="72" t="s">
        <v>4</v>
      </c>
      <c r="B146" s="22" t="s">
        <v>200</v>
      </c>
      <c r="C146" s="23" t="s">
        <v>331</v>
      </c>
      <c r="D146" s="24" t="s">
        <v>201</v>
      </c>
      <c r="E146" s="23" t="s">
        <v>89</v>
      </c>
      <c r="F146" s="23"/>
      <c r="G146" s="47">
        <v>13.33</v>
      </c>
      <c r="H146" s="23">
        <v>1</v>
      </c>
      <c r="I146" s="45">
        <f>Quincaillerie_divers[[#This Row],[PRIX /U HT]]*Quincaillerie_divers[[#This Row],[QUANTITE]]</f>
        <v>13.33</v>
      </c>
      <c r="J146" s="45"/>
      <c r="K146" s="45">
        <f>(Quincaillerie_divers[[#This Row],[TOTAL HT]]*1.2)+Quincaillerie_divers[[#This Row],[FDP]]</f>
        <v>15.995999999999999</v>
      </c>
      <c r="L146" s="23"/>
      <c r="M146" s="23"/>
      <c r="N146" s="23"/>
    </row>
    <row r="147" spans="1:14" ht="30" customHeight="1" x14ac:dyDescent="0.3">
      <c r="A147" s="72" t="s">
        <v>4</v>
      </c>
      <c r="B147" s="22" t="s">
        <v>175</v>
      </c>
      <c r="C147" s="23" t="s">
        <v>331</v>
      </c>
      <c r="D147" s="24" t="s">
        <v>208</v>
      </c>
      <c r="E147" s="23" t="s">
        <v>89</v>
      </c>
      <c r="F147" s="23"/>
      <c r="G147" s="47">
        <v>6.41</v>
      </c>
      <c r="H147" s="23">
        <v>1</v>
      </c>
      <c r="I147" s="45">
        <f>Quincaillerie_divers[[#This Row],[PRIX /U HT]]*Quincaillerie_divers[[#This Row],[QUANTITE]]</f>
        <v>6.41</v>
      </c>
      <c r="J147" s="45"/>
      <c r="K147" s="45">
        <f>(Quincaillerie_divers[[#This Row],[TOTAL HT]]*1.2)+Quincaillerie_divers[[#This Row],[FDP]]</f>
        <v>7.6920000000000002</v>
      </c>
      <c r="L147" s="23"/>
      <c r="M147" s="23"/>
      <c r="N147" s="23"/>
    </row>
    <row r="148" spans="1:14" ht="30" customHeight="1" x14ac:dyDescent="0.3">
      <c r="A148" s="72" t="s">
        <v>4</v>
      </c>
      <c r="B148" s="22" t="s">
        <v>175</v>
      </c>
      <c r="C148" s="23" t="s">
        <v>331</v>
      </c>
      <c r="D148" s="24" t="s">
        <v>209</v>
      </c>
      <c r="E148" s="23" t="s">
        <v>89</v>
      </c>
      <c r="F148" s="23"/>
      <c r="G148" s="47">
        <v>6.41</v>
      </c>
      <c r="H148" s="23">
        <v>1</v>
      </c>
      <c r="I148" s="45">
        <f>Quincaillerie_divers[[#This Row],[PRIX /U HT]]*Quincaillerie_divers[[#This Row],[QUANTITE]]</f>
        <v>6.41</v>
      </c>
      <c r="J148" s="45"/>
      <c r="K148" s="45">
        <f>(Quincaillerie_divers[[#This Row],[TOTAL HT]]*1.2)+Quincaillerie_divers[[#This Row],[FDP]]</f>
        <v>7.6920000000000002</v>
      </c>
      <c r="L148" s="23"/>
      <c r="M148" s="23"/>
      <c r="N148" s="23"/>
    </row>
    <row r="149" spans="1:14" ht="30" customHeight="1" x14ac:dyDescent="0.3">
      <c r="A149" s="72" t="s">
        <v>4</v>
      </c>
      <c r="B149" s="22" t="s">
        <v>26</v>
      </c>
      <c r="C149" s="23" t="s">
        <v>332</v>
      </c>
      <c r="D149" s="24"/>
      <c r="E149" s="23"/>
      <c r="F149" s="23"/>
      <c r="G149" s="47"/>
      <c r="H149" s="23"/>
      <c r="I149" s="45">
        <f>Quincaillerie_divers[[#This Row],[PRIX /U HT]]*Quincaillerie_divers[[#This Row],[QUANTITE]]</f>
        <v>0</v>
      </c>
      <c r="J149" s="45"/>
      <c r="K149" s="45">
        <f>(Quincaillerie_divers[[#This Row],[TOTAL HT]]*1.2)+Quincaillerie_divers[[#This Row],[FDP]]</f>
        <v>0</v>
      </c>
      <c r="L149" s="23"/>
      <c r="M149" s="23"/>
      <c r="N149" s="23"/>
    </row>
    <row r="150" spans="1:14" ht="30" customHeight="1" x14ac:dyDescent="0.3">
      <c r="A150" s="72" t="s">
        <v>4</v>
      </c>
      <c r="B150" s="22" t="s">
        <v>211</v>
      </c>
      <c r="C150" s="23" t="s">
        <v>331</v>
      </c>
      <c r="D150" s="24" t="s">
        <v>261</v>
      </c>
      <c r="E150" s="23" t="s">
        <v>330</v>
      </c>
      <c r="F150" s="23"/>
      <c r="G150" s="47">
        <v>21.58</v>
      </c>
      <c r="H150" s="23">
        <v>1</v>
      </c>
      <c r="I150" s="45">
        <f>Quincaillerie_divers[[#This Row],[PRIX /U HT]]*Quincaillerie_divers[[#This Row],[QUANTITE]]</f>
        <v>21.58</v>
      </c>
      <c r="J150" s="45">
        <v>0</v>
      </c>
      <c r="K150" s="45">
        <f>(Quincaillerie_divers[[#This Row],[TOTAL HT]]*1.2)+Quincaillerie_divers[[#This Row],[FDP]]</f>
        <v>25.895999999999997</v>
      </c>
      <c r="L150" s="31" t="s">
        <v>212</v>
      </c>
      <c r="M150" s="23"/>
      <c r="N150" s="23"/>
    </row>
    <row r="151" spans="1:14" ht="30" customHeight="1" x14ac:dyDescent="0.3">
      <c r="A151" s="72" t="s">
        <v>4</v>
      </c>
      <c r="B151" s="22" t="s">
        <v>223</v>
      </c>
      <c r="C151" s="24" t="s">
        <v>331</v>
      </c>
      <c r="D151" s="26"/>
      <c r="E151" s="23"/>
      <c r="F151" s="23"/>
      <c r="G151" s="47"/>
      <c r="H151" s="23"/>
      <c r="I151" s="45">
        <f>Quincaillerie_divers[[#This Row],[PRIX /U HT]]*Quincaillerie_divers[[#This Row],[QUANTITE]]</f>
        <v>0</v>
      </c>
      <c r="J151" s="45"/>
      <c r="K151" s="45">
        <f>(Quincaillerie_divers[[#This Row],[TOTAL HT]]*1.2)+Quincaillerie_divers[[#This Row],[FDP]]</f>
        <v>0</v>
      </c>
      <c r="L151" s="31"/>
      <c r="M151" s="23"/>
      <c r="N151" s="23"/>
    </row>
    <row r="152" spans="1:14" ht="30" customHeight="1" x14ac:dyDescent="0.3">
      <c r="A152" s="72" t="s">
        <v>4</v>
      </c>
      <c r="B152" s="22" t="s">
        <v>213</v>
      </c>
      <c r="C152" s="23" t="s">
        <v>331</v>
      </c>
      <c r="D152" s="24" t="s">
        <v>214</v>
      </c>
      <c r="E152" s="23" t="s">
        <v>89</v>
      </c>
      <c r="F152" s="23"/>
      <c r="G152" s="47">
        <v>8.33</v>
      </c>
      <c r="H152" s="23">
        <v>1</v>
      </c>
      <c r="I152" s="45">
        <f>Quincaillerie_divers[[#This Row],[PRIX /U HT]]*Quincaillerie_divers[[#This Row],[QUANTITE]]</f>
        <v>8.33</v>
      </c>
      <c r="J152" s="45"/>
      <c r="K152" s="45">
        <f>(Quincaillerie_divers[[#This Row],[TOTAL HT]]*1.2)+Quincaillerie_divers[[#This Row],[FDP]]</f>
        <v>9.9960000000000004</v>
      </c>
      <c r="L152" s="23"/>
      <c r="M152" s="23"/>
      <c r="N152" s="23"/>
    </row>
    <row r="153" spans="1:14" ht="30" customHeight="1" x14ac:dyDescent="0.3">
      <c r="A153" s="72" t="s">
        <v>4</v>
      </c>
      <c r="B153" s="22" t="s">
        <v>202</v>
      </c>
      <c r="C153" s="23" t="s">
        <v>331</v>
      </c>
      <c r="D153" s="24" t="s">
        <v>203</v>
      </c>
      <c r="E153" s="23" t="s">
        <v>198</v>
      </c>
      <c r="F153" s="23"/>
      <c r="G153" s="47">
        <v>2.69</v>
      </c>
      <c r="H153" s="23">
        <v>1</v>
      </c>
      <c r="I153" s="45">
        <f>Quincaillerie_divers[[#This Row],[PRIX /U HT]]*Quincaillerie_divers[[#This Row],[QUANTITE]]</f>
        <v>2.69</v>
      </c>
      <c r="J153" s="45"/>
      <c r="K153" s="45">
        <f>(Quincaillerie_divers[[#This Row],[TOTAL HT]]*1.2)+Quincaillerie_divers[[#This Row],[FDP]]</f>
        <v>3.2279999999999998</v>
      </c>
      <c r="L153" s="23"/>
      <c r="M153" s="23"/>
      <c r="N153" s="23"/>
    </row>
    <row r="154" spans="1:14" ht="30" customHeight="1" x14ac:dyDescent="0.3">
      <c r="A154" s="72" t="s">
        <v>4</v>
      </c>
      <c r="B154" s="25" t="s">
        <v>93</v>
      </c>
      <c r="C154" s="23" t="s">
        <v>331</v>
      </c>
      <c r="D154" s="24" t="s">
        <v>94</v>
      </c>
      <c r="E154" s="23" t="s">
        <v>89</v>
      </c>
      <c r="F154" s="23"/>
      <c r="G154" s="47">
        <v>19.399999999999999</v>
      </c>
      <c r="H154" s="23">
        <v>1</v>
      </c>
      <c r="I154" s="45">
        <f>Quincaillerie_divers[[#This Row],[PRIX /U HT]]*Quincaillerie_divers[[#This Row],[QUANTITE]]</f>
        <v>19.399999999999999</v>
      </c>
      <c r="J154" s="45">
        <v>0</v>
      </c>
      <c r="K154" s="45">
        <f>(Quincaillerie_divers[[#This Row],[TOTAL HT]]*1.2)+Quincaillerie_divers[[#This Row],[FDP]]</f>
        <v>23.279999999999998</v>
      </c>
      <c r="L154" s="23" t="s">
        <v>95</v>
      </c>
      <c r="M154" s="23"/>
      <c r="N154" s="23"/>
    </row>
    <row r="155" spans="1:14" ht="30" customHeight="1" x14ac:dyDescent="0.3">
      <c r="A155" s="72" t="s">
        <v>4</v>
      </c>
      <c r="B155" s="22" t="s">
        <v>31</v>
      </c>
      <c r="C155" s="23" t="s">
        <v>332</v>
      </c>
      <c r="D155" s="24"/>
      <c r="E155" s="23"/>
      <c r="F155" s="23"/>
      <c r="G155" s="47"/>
      <c r="H155" s="23"/>
      <c r="I155" s="45">
        <f>Quincaillerie_divers[[#This Row],[PRIX /U HT]]*Quincaillerie_divers[[#This Row],[QUANTITE]]</f>
        <v>0</v>
      </c>
      <c r="J155" s="45"/>
      <c r="K155" s="45">
        <f>(Quincaillerie_divers[[#This Row],[TOTAL HT]]*1.2)+Quincaillerie_divers[[#This Row],[FDP]]</f>
        <v>0</v>
      </c>
      <c r="L155" s="23"/>
      <c r="M155" s="23"/>
      <c r="N155" s="23"/>
    </row>
    <row r="156" spans="1:14" ht="30" customHeight="1" x14ac:dyDescent="0.3">
      <c r="A156" s="72" t="s">
        <v>4</v>
      </c>
      <c r="B156" s="22" t="s">
        <v>194</v>
      </c>
      <c r="C156" s="23" t="s">
        <v>331</v>
      </c>
      <c r="D156" s="24" t="s">
        <v>195</v>
      </c>
      <c r="E156" s="23"/>
      <c r="F156" s="23"/>
      <c r="G156" s="47">
        <v>2.2999999999999998</v>
      </c>
      <c r="H156" s="23">
        <v>1</v>
      </c>
      <c r="I156" s="45">
        <f>Quincaillerie_divers[[#This Row],[PRIX /U HT]]*Quincaillerie_divers[[#This Row],[QUANTITE]]</f>
        <v>2.2999999999999998</v>
      </c>
      <c r="J156" s="45"/>
      <c r="K156" s="45">
        <f>(Quincaillerie_divers[[#This Row],[TOTAL HT]]*1.2)+Quincaillerie_divers[[#This Row],[FDP]]</f>
        <v>2.76</v>
      </c>
      <c r="L156" s="23"/>
      <c r="M156" s="23"/>
      <c r="N156" s="23"/>
    </row>
    <row r="157" spans="1:14" ht="30" customHeight="1" x14ac:dyDescent="0.3">
      <c r="A157" s="72" t="s">
        <v>4</v>
      </c>
      <c r="B157" s="22" t="s">
        <v>205</v>
      </c>
      <c r="C157" s="23" t="s">
        <v>331</v>
      </c>
      <c r="D157" s="24" t="s">
        <v>197</v>
      </c>
      <c r="E157" s="23" t="s">
        <v>198</v>
      </c>
      <c r="F157" s="23">
        <v>0.98</v>
      </c>
      <c r="G157" s="47">
        <v>12.28</v>
      </c>
      <c r="H157" s="23">
        <v>1</v>
      </c>
      <c r="I157" s="45">
        <f>Quincaillerie_divers[[#This Row],[PRIX /U HT]]*Quincaillerie_divers[[#This Row],[QUANTITE]]</f>
        <v>12.28</v>
      </c>
      <c r="J157" s="45">
        <v>7.25</v>
      </c>
      <c r="K157" s="45">
        <f>(Quincaillerie_divers[[#This Row],[TOTAL HT]]*1.2)+Quincaillerie_divers[[#This Row],[FDP]]</f>
        <v>21.985999999999997</v>
      </c>
      <c r="L157" s="23" t="s">
        <v>199</v>
      </c>
      <c r="M157" s="23"/>
      <c r="N157" s="23"/>
    </row>
    <row r="158" spans="1:14" ht="30" customHeight="1" x14ac:dyDescent="0.3">
      <c r="A158" s="72" t="s">
        <v>4</v>
      </c>
      <c r="B158" s="22" t="s">
        <v>204</v>
      </c>
      <c r="C158" s="23" t="s">
        <v>331</v>
      </c>
      <c r="D158" s="24" t="s">
        <v>207</v>
      </c>
      <c r="E158" s="23" t="s">
        <v>206</v>
      </c>
      <c r="F158" s="26"/>
      <c r="G158" s="47">
        <v>8.24</v>
      </c>
      <c r="H158" s="23">
        <v>3</v>
      </c>
      <c r="I158" s="45">
        <f>Quincaillerie_divers[[#This Row],[PRIX /U HT]]*Quincaillerie_divers[[#This Row],[QUANTITE]]</f>
        <v>24.72</v>
      </c>
      <c r="J158" s="45"/>
      <c r="K158" s="45">
        <f>(Quincaillerie_divers[[#This Row],[TOTAL HT]]*1.2)+Quincaillerie_divers[[#This Row],[FDP]]</f>
        <v>29.663999999999998</v>
      </c>
      <c r="L158" s="23"/>
      <c r="M158" s="23"/>
      <c r="N158" s="23"/>
    </row>
    <row r="159" spans="1:14" ht="30" customHeight="1" x14ac:dyDescent="0.3">
      <c r="A159" s="72" t="s">
        <v>4</v>
      </c>
      <c r="B159" s="22" t="s">
        <v>27</v>
      </c>
      <c r="C159" s="23" t="s">
        <v>331</v>
      </c>
      <c r="D159" s="23" t="s">
        <v>179</v>
      </c>
      <c r="E159" s="23"/>
      <c r="F159" s="23"/>
      <c r="G159" s="47"/>
      <c r="H159" s="23">
        <v>1</v>
      </c>
      <c r="I159" s="45">
        <f>Quincaillerie_divers[[#This Row],[PRIX /U HT]]*Quincaillerie_divers[[#This Row],[QUANTITE]]</f>
        <v>0</v>
      </c>
      <c r="J159" s="45"/>
      <c r="K159" s="45">
        <f>(Quincaillerie_divers[[#This Row],[TOTAL HT]]*1.2)+Quincaillerie_divers[[#This Row],[FDP]]</f>
        <v>0</v>
      </c>
      <c r="L159" s="23"/>
      <c r="M159" s="23"/>
      <c r="N159" s="23"/>
    </row>
    <row r="160" spans="1:14" ht="30" customHeight="1" x14ac:dyDescent="0.3">
      <c r="A160" s="72" t="s">
        <v>4</v>
      </c>
      <c r="B160" s="25" t="s">
        <v>80</v>
      </c>
      <c r="C160" s="23" t="s">
        <v>331</v>
      </c>
      <c r="D160" s="23" t="s">
        <v>81</v>
      </c>
      <c r="E160" s="23" t="s">
        <v>82</v>
      </c>
      <c r="F160" s="23"/>
      <c r="G160" s="47">
        <v>10.83</v>
      </c>
      <c r="H160" s="23">
        <v>1</v>
      </c>
      <c r="I160" s="45">
        <f>Quincaillerie_divers[[#This Row],[PRIX /U HT]]*Quincaillerie_divers[[#This Row],[QUANTITE]]</f>
        <v>10.83</v>
      </c>
      <c r="J160" s="45">
        <v>5.99</v>
      </c>
      <c r="K160" s="45">
        <f>(Quincaillerie_divers[[#This Row],[TOTAL HT]]*1.2)+Quincaillerie_divers[[#This Row],[FDP]]</f>
        <v>18.986000000000001</v>
      </c>
      <c r="L160" s="23"/>
      <c r="M160" s="23"/>
      <c r="N160" s="23"/>
    </row>
    <row r="161" spans="1:14" ht="30" customHeight="1" x14ac:dyDescent="0.3">
      <c r="A161" s="72" t="s">
        <v>4</v>
      </c>
      <c r="B161" s="22" t="s">
        <v>216</v>
      </c>
      <c r="C161" s="23" t="s">
        <v>332</v>
      </c>
      <c r="D161" s="24" t="s">
        <v>178</v>
      </c>
      <c r="E161" s="23"/>
      <c r="F161" s="23"/>
      <c r="G161" s="47"/>
      <c r="H161" s="23"/>
      <c r="I161" s="45">
        <f>Quincaillerie_divers[[#This Row],[PRIX /U HT]]*Quincaillerie_divers[[#This Row],[QUANTITE]]</f>
        <v>0</v>
      </c>
      <c r="J161" s="45"/>
      <c r="K161" s="45">
        <f>(Quincaillerie_divers[[#This Row],[TOTAL HT]]*1.2)+Quincaillerie_divers[[#This Row],[FDP]]</f>
        <v>0</v>
      </c>
      <c r="L161" s="23"/>
      <c r="M161" s="23"/>
      <c r="N161" s="23"/>
    </row>
    <row r="162" spans="1:14" ht="30" customHeight="1" x14ac:dyDescent="0.3">
      <c r="A162" s="72" t="s">
        <v>4</v>
      </c>
      <c r="B162" s="22" t="s">
        <v>215</v>
      </c>
      <c r="C162" s="23" t="s">
        <v>331</v>
      </c>
      <c r="D162" s="23" t="s">
        <v>217</v>
      </c>
      <c r="E162" s="23" t="s">
        <v>89</v>
      </c>
      <c r="F162" s="23"/>
      <c r="G162" s="47">
        <v>2.42</v>
      </c>
      <c r="H162" s="23">
        <v>1</v>
      </c>
      <c r="I162" s="45">
        <f>Quincaillerie_divers[[#This Row],[PRIX /U HT]]*Quincaillerie_divers[[#This Row],[QUANTITE]]</f>
        <v>2.42</v>
      </c>
      <c r="J162" s="45"/>
      <c r="K162" s="45">
        <f>(Quincaillerie_divers[[#This Row],[TOTAL HT]]*1.2)+Quincaillerie_divers[[#This Row],[FDP]]</f>
        <v>2.9039999999999999</v>
      </c>
      <c r="L162" s="23"/>
      <c r="M162" s="23"/>
      <c r="N162" s="23"/>
    </row>
    <row r="163" spans="1:14" ht="30" customHeight="1" x14ac:dyDescent="0.3">
      <c r="A163" s="72" t="s">
        <v>4</v>
      </c>
      <c r="B163" s="22" t="s">
        <v>91</v>
      </c>
      <c r="C163" s="23" t="s">
        <v>331</v>
      </c>
      <c r="D163" s="24" t="s">
        <v>92</v>
      </c>
      <c r="E163" s="23" t="s">
        <v>78</v>
      </c>
      <c r="F163" s="23"/>
      <c r="G163" s="47">
        <v>20.83</v>
      </c>
      <c r="H163" s="23">
        <v>1</v>
      </c>
      <c r="I163" s="45">
        <f>Quincaillerie_divers[[#This Row],[PRIX /U HT]]*Quincaillerie_divers[[#This Row],[QUANTITE]]</f>
        <v>20.83</v>
      </c>
      <c r="J163" s="45">
        <v>5.99</v>
      </c>
      <c r="K163" s="45">
        <f>(Quincaillerie_divers[[#This Row],[TOTAL HT]]*1.2)+Quincaillerie_divers[[#This Row],[FDP]]</f>
        <v>30.985999999999997</v>
      </c>
      <c r="L163" s="23"/>
      <c r="M163" s="23"/>
      <c r="N163" s="23"/>
    </row>
    <row r="164" spans="1:14" ht="30" customHeight="1" x14ac:dyDescent="0.3">
      <c r="A164" s="72" t="s">
        <v>4</v>
      </c>
      <c r="B164" s="22" t="s">
        <v>182</v>
      </c>
      <c r="C164" s="23" t="s">
        <v>331</v>
      </c>
      <c r="D164" s="24" t="s">
        <v>182</v>
      </c>
      <c r="E164" s="23"/>
      <c r="F164" s="23"/>
      <c r="G164" s="47"/>
      <c r="H164" s="23">
        <v>1</v>
      </c>
      <c r="I164" s="45">
        <f>Quincaillerie_divers[[#This Row],[PRIX /U HT]]*Quincaillerie_divers[[#This Row],[QUANTITE]]</f>
        <v>0</v>
      </c>
      <c r="J164" s="45">
        <v>0</v>
      </c>
      <c r="K164" s="45">
        <f>(Quincaillerie_divers[[#This Row],[TOTAL HT]]*1.2)+Quincaillerie_divers[[#This Row],[FDP]]</f>
        <v>0</v>
      </c>
      <c r="L164" s="23"/>
      <c r="M164" s="23"/>
      <c r="N164" s="23"/>
    </row>
    <row r="165" spans="1:14" ht="30" customHeight="1" x14ac:dyDescent="0.3">
      <c r="A165" s="72" t="s">
        <v>4</v>
      </c>
      <c r="B165" s="22" t="s">
        <v>87</v>
      </c>
      <c r="C165" s="23" t="s">
        <v>331</v>
      </c>
      <c r="D165" s="24" t="s">
        <v>88</v>
      </c>
      <c r="E165" s="23" t="s">
        <v>89</v>
      </c>
      <c r="F165" s="48"/>
      <c r="G165" s="47">
        <v>5.14</v>
      </c>
      <c r="H165" s="23">
        <v>6</v>
      </c>
      <c r="I165" s="45">
        <f>Quincaillerie_divers[[#This Row],[PRIX /U HT]]*Quincaillerie_divers[[#This Row],[QUANTITE]]</f>
        <v>30.839999999999996</v>
      </c>
      <c r="J165" s="50">
        <v>0</v>
      </c>
      <c r="K165" s="50">
        <f>(Quincaillerie_divers[[#This Row],[TOTAL HT]]*1.2)+Quincaillerie_divers[[#This Row],[FDP]]</f>
        <v>37.007999999999996</v>
      </c>
      <c r="L165" s="23" t="s">
        <v>90</v>
      </c>
      <c r="M165" s="23"/>
      <c r="N165" s="23"/>
    </row>
    <row r="166" spans="1:14" ht="30" customHeight="1" x14ac:dyDescent="0.3">
      <c r="A166" s="72" t="s">
        <v>0</v>
      </c>
      <c r="B166" s="35" t="s">
        <v>7</v>
      </c>
      <c r="C166" s="20" t="s">
        <v>332</v>
      </c>
      <c r="D166" s="21"/>
      <c r="E166" s="20"/>
      <c r="F166" s="20"/>
      <c r="G166" s="53"/>
      <c r="H166" s="20"/>
      <c r="I166" s="53">
        <f>Quincaillerie_divers[[#This Row],[PRIX /U HT]]*Quincaillerie_divers[[#This Row],[QUANTITE]]</f>
        <v>0</v>
      </c>
      <c r="J166" s="53"/>
      <c r="K166" s="53">
        <f>(Quincaillerie_divers[[#This Row],[TOTAL HT]]*1.2)+Quincaillerie_divers[[#This Row],[FDP]]</f>
        <v>0</v>
      </c>
      <c r="L166" s="20"/>
      <c r="M166" s="44"/>
      <c r="N166" s="20"/>
    </row>
    <row r="167" spans="1:14" ht="30" customHeight="1" x14ac:dyDescent="0.3">
      <c r="A167" s="72" t="s">
        <v>0</v>
      </c>
      <c r="B167" s="35" t="s">
        <v>8</v>
      </c>
      <c r="C167" s="20" t="s">
        <v>332</v>
      </c>
      <c r="D167" s="21"/>
      <c r="E167" s="20"/>
      <c r="F167" s="20"/>
      <c r="G167" s="53"/>
      <c r="H167" s="20"/>
      <c r="I167" s="53">
        <f>Quincaillerie_divers[[#This Row],[PRIX /U HT]]*Quincaillerie_divers[[#This Row],[QUANTITE]]</f>
        <v>0</v>
      </c>
      <c r="J167" s="53"/>
      <c r="K167" s="53">
        <f>(Quincaillerie_divers[[#This Row],[TOTAL HT]]*1.2)+Quincaillerie_divers[[#This Row],[FDP]]</f>
        <v>0</v>
      </c>
      <c r="L167" s="20"/>
      <c r="M167" s="20"/>
      <c r="N167" s="20"/>
    </row>
    <row r="168" spans="1:14" ht="30" customHeight="1" x14ac:dyDescent="0.3">
      <c r="A168" s="72" t="s">
        <v>0</v>
      </c>
      <c r="B168" s="35" t="s">
        <v>62</v>
      </c>
      <c r="C168" s="20" t="s">
        <v>331</v>
      </c>
      <c r="D168" s="20" t="s">
        <v>102</v>
      </c>
      <c r="E168" s="20" t="s">
        <v>101</v>
      </c>
      <c r="F168" s="20">
        <v>23.35</v>
      </c>
      <c r="G168" s="53">
        <v>47.02</v>
      </c>
      <c r="H168" s="20">
        <v>1</v>
      </c>
      <c r="I168" s="53">
        <f>Quincaillerie_divers[[#This Row],[PRIX /U HT]]*Quincaillerie_divers[[#This Row],[QUANTITE]]</f>
        <v>47.02</v>
      </c>
      <c r="J168" s="53"/>
      <c r="K168" s="53">
        <f>(Quincaillerie_divers[[#This Row],[TOTAL HT]]*1.2)+Quincaillerie_divers[[#This Row],[FDP]]</f>
        <v>56.423999999999999</v>
      </c>
      <c r="L168" s="23" t="s">
        <v>103</v>
      </c>
      <c r="M168" s="20"/>
      <c r="N168" s="20"/>
    </row>
    <row r="169" spans="1:14" ht="30" customHeight="1" x14ac:dyDescent="0.3">
      <c r="A169" s="72" t="s">
        <v>0</v>
      </c>
      <c r="B169" s="35" t="s">
        <v>104</v>
      </c>
      <c r="C169" s="20" t="s">
        <v>331</v>
      </c>
      <c r="D169" s="20" t="s">
        <v>368</v>
      </c>
      <c r="E169" s="20" t="s">
        <v>161</v>
      </c>
      <c r="F169" s="20"/>
      <c r="G169" s="53">
        <v>20.54</v>
      </c>
      <c r="H169" s="20">
        <v>1</v>
      </c>
      <c r="I169" s="53">
        <f>Quincaillerie_divers[[#This Row],[PRIX /U HT]]*Quincaillerie_divers[[#This Row],[QUANTITE]]</f>
        <v>20.54</v>
      </c>
      <c r="J169" s="53"/>
      <c r="K169" s="53">
        <f>(Quincaillerie_divers[[#This Row],[TOTAL HT]]*1.2)+Quincaillerie_divers[[#This Row],[FDP]]</f>
        <v>24.648</v>
      </c>
      <c r="L169" s="23"/>
      <c r="M169" s="20"/>
      <c r="N169" s="20"/>
    </row>
    <row r="170" spans="1:14" ht="30" customHeight="1" x14ac:dyDescent="0.3">
      <c r="A170" s="72" t="s">
        <v>0</v>
      </c>
      <c r="B170" s="35" t="s">
        <v>9</v>
      </c>
      <c r="C170" s="20" t="s">
        <v>332</v>
      </c>
      <c r="D170" s="21"/>
      <c r="E170" s="20"/>
      <c r="F170" s="20"/>
      <c r="G170" s="53"/>
      <c r="H170" s="20"/>
      <c r="I170" s="53">
        <f>Quincaillerie_divers[[#This Row],[PRIX /U HT]]*Quincaillerie_divers[[#This Row],[QUANTITE]]</f>
        <v>0</v>
      </c>
      <c r="J170" s="53"/>
      <c r="K170" s="53">
        <f>(Quincaillerie_divers[[#This Row],[TOTAL HT]]*1.2)+Quincaillerie_divers[[#This Row],[FDP]]</f>
        <v>0</v>
      </c>
      <c r="L170" s="20"/>
      <c r="M170" s="20"/>
      <c r="N170" s="20"/>
    </row>
    <row r="171" spans="1:14" ht="30" customHeight="1" x14ac:dyDescent="0.3">
      <c r="A171" s="72" t="s">
        <v>0</v>
      </c>
      <c r="B171" s="35" t="s">
        <v>162</v>
      </c>
      <c r="C171" s="20" t="s">
        <v>331</v>
      </c>
      <c r="D171" s="20" t="s">
        <v>222</v>
      </c>
      <c r="E171" s="20" t="s">
        <v>161</v>
      </c>
      <c r="F171" s="20"/>
      <c r="G171" s="53">
        <v>102</v>
      </c>
      <c r="H171" s="20">
        <v>1</v>
      </c>
      <c r="I171" s="53">
        <f>Quincaillerie_divers[[#This Row],[PRIX /U HT]]*Quincaillerie_divers[[#This Row],[QUANTITE]]</f>
        <v>102</v>
      </c>
      <c r="J171" s="53"/>
      <c r="K171" s="53">
        <f>(Quincaillerie_divers[[#This Row],[TOTAL HT]]*1.2)+Quincaillerie_divers[[#This Row],[FDP]]</f>
        <v>122.39999999999999</v>
      </c>
      <c r="L171" s="20"/>
      <c r="M171" s="20"/>
      <c r="N171" s="20"/>
    </row>
    <row r="172" spans="1:14" ht="30" customHeight="1" x14ac:dyDescent="0.3">
      <c r="A172" s="72" t="s">
        <v>0</v>
      </c>
      <c r="B172" s="35" t="s">
        <v>164</v>
      </c>
      <c r="C172" s="20" t="s">
        <v>331</v>
      </c>
      <c r="D172" s="21" t="s">
        <v>165</v>
      </c>
      <c r="E172" s="20" t="s">
        <v>101</v>
      </c>
      <c r="F172" s="20"/>
      <c r="G172" s="53">
        <v>20.45</v>
      </c>
      <c r="H172" s="20">
        <v>1</v>
      </c>
      <c r="I172" s="53">
        <f>Quincaillerie_divers[[#This Row],[PRIX /U HT]]*Quincaillerie_divers[[#This Row],[QUANTITE]]</f>
        <v>20.45</v>
      </c>
      <c r="J172" s="53"/>
      <c r="K172" s="53">
        <f>(Quincaillerie_divers[[#This Row],[TOTAL HT]]*1.2)+Quincaillerie_divers[[#This Row],[FDP]]</f>
        <v>24.54</v>
      </c>
      <c r="L172" s="20"/>
      <c r="M172" s="20"/>
      <c r="N172" s="20"/>
    </row>
    <row r="173" spans="1:14" ht="30" customHeight="1" x14ac:dyDescent="0.3">
      <c r="A173" s="72" t="s">
        <v>0</v>
      </c>
      <c r="B173" s="35" t="s">
        <v>105</v>
      </c>
      <c r="C173" s="20" t="s">
        <v>331</v>
      </c>
      <c r="D173" s="21" t="s">
        <v>221</v>
      </c>
      <c r="E173" s="20" t="s">
        <v>101</v>
      </c>
      <c r="F173" s="20">
        <v>2</v>
      </c>
      <c r="G173" s="53">
        <v>89.42</v>
      </c>
      <c r="H173" s="20">
        <v>1</v>
      </c>
      <c r="I173" s="53">
        <f>Quincaillerie_divers[[#This Row],[PRIX /U HT]]*Quincaillerie_divers[[#This Row],[QUANTITE]]</f>
        <v>89.42</v>
      </c>
      <c r="J173" s="53"/>
      <c r="K173" s="53">
        <f>(Quincaillerie_divers[[#This Row],[TOTAL HT]]*1.2)+Quincaillerie_divers[[#This Row],[FDP]]</f>
        <v>107.304</v>
      </c>
      <c r="L173" s="31"/>
      <c r="M173" s="20"/>
      <c r="N173" s="20"/>
    </row>
    <row r="174" spans="1:14" ht="30" customHeight="1" x14ac:dyDescent="0.3">
      <c r="A174" s="72" t="s">
        <v>0</v>
      </c>
      <c r="B174" s="35" t="s">
        <v>311</v>
      </c>
      <c r="C174" s="20" t="s">
        <v>331</v>
      </c>
      <c r="D174" s="21"/>
      <c r="E174" s="20"/>
      <c r="F174" s="52"/>
      <c r="G174" s="53"/>
      <c r="H174" s="20"/>
      <c r="I174" s="53">
        <f>Quincaillerie_divers[[#This Row],[PRIX /U HT]]*Quincaillerie_divers[[#This Row],[QUANTITE]]</f>
        <v>0</v>
      </c>
      <c r="J174" s="54"/>
      <c r="K174" s="54">
        <f>(Quincaillerie_divers[[#This Row],[TOTAL HT]]*1.2)+Quincaillerie_divers[[#This Row],[FDP]]</f>
        <v>0</v>
      </c>
      <c r="L174" s="20"/>
      <c r="M174" s="20"/>
      <c r="N174" s="20"/>
    </row>
    <row r="175" spans="1:14" ht="30" customHeight="1" x14ac:dyDescent="0.3">
      <c r="A175" s="72" t="s">
        <v>5</v>
      </c>
      <c r="B175" s="25" t="s">
        <v>12</v>
      </c>
      <c r="C175" s="23" t="s">
        <v>332</v>
      </c>
      <c r="D175" s="24"/>
      <c r="E175" s="23"/>
      <c r="F175" s="23"/>
      <c r="G175" s="45"/>
      <c r="H175" s="23"/>
      <c r="I175" s="47">
        <f>Quincaillerie_divers[[#This Row],[PRIX /U HT]]*Quincaillerie_divers[[#This Row],[QUANTITE]]</f>
        <v>0</v>
      </c>
      <c r="J175" s="45"/>
      <c r="K175" s="45">
        <f>(Quincaillerie_divers[[#This Row],[TOTAL HT]]*1.2)+Quincaillerie_divers[[#This Row],[FDP]]</f>
        <v>0</v>
      </c>
      <c r="L175" s="23"/>
      <c r="M175" s="23"/>
      <c r="N175" s="23"/>
    </row>
    <row r="176" spans="1:14" ht="30" customHeight="1" x14ac:dyDescent="0.3">
      <c r="A176" s="72" t="s">
        <v>5</v>
      </c>
      <c r="B176" s="25" t="s">
        <v>10</v>
      </c>
      <c r="C176" s="23" t="s">
        <v>331</v>
      </c>
      <c r="D176" s="24" t="s">
        <v>96</v>
      </c>
      <c r="E176" s="23" t="s">
        <v>76</v>
      </c>
      <c r="F176" s="23">
        <v>4.2</v>
      </c>
      <c r="G176" s="45">
        <v>354.42</v>
      </c>
      <c r="H176" s="23">
        <v>1</v>
      </c>
      <c r="I176" s="47">
        <f>Quincaillerie_divers[[#This Row],[PRIX /U HT]]*Quincaillerie_divers[[#This Row],[QUANTITE]]</f>
        <v>354.42</v>
      </c>
      <c r="J176" s="45"/>
      <c r="K176" s="45">
        <f>(Quincaillerie_divers[[#This Row],[TOTAL HT]]*1.2)+Quincaillerie_divers[[#This Row],[FDP]]</f>
        <v>425.30400000000003</v>
      </c>
      <c r="L176" s="23" t="s">
        <v>224</v>
      </c>
      <c r="M176" s="23"/>
      <c r="N176" s="23"/>
    </row>
    <row r="177" spans="1:14" ht="30" customHeight="1" x14ac:dyDescent="0.3">
      <c r="A177" s="72" t="s">
        <v>5</v>
      </c>
      <c r="B177" s="25" t="s">
        <v>344</v>
      </c>
      <c r="C177" s="23" t="s">
        <v>331</v>
      </c>
      <c r="D177" s="24" t="s">
        <v>345</v>
      </c>
      <c r="E177" s="23"/>
      <c r="F177" s="23"/>
      <c r="G177" s="45"/>
      <c r="H177" s="23">
        <v>1</v>
      </c>
      <c r="I177" s="47">
        <f>Quincaillerie_divers[[#This Row],[PRIX /U HT]]*Quincaillerie_divers[[#This Row],[QUANTITE]]</f>
        <v>0</v>
      </c>
      <c r="J177" s="45"/>
      <c r="K177" s="45">
        <f>(Quincaillerie_divers[[#This Row],[TOTAL HT]]*1.2)+Quincaillerie_divers[[#This Row],[FDP]]</f>
        <v>0</v>
      </c>
      <c r="L177" s="23" t="s">
        <v>99</v>
      </c>
      <c r="M177" s="23"/>
      <c r="N177" s="23"/>
    </row>
    <row r="178" spans="1:14" ht="30" customHeight="1" x14ac:dyDescent="0.3">
      <c r="A178" s="72" t="s">
        <v>5</v>
      </c>
      <c r="B178" s="25" t="s">
        <v>11</v>
      </c>
      <c r="C178" s="23" t="s">
        <v>331</v>
      </c>
      <c r="D178" s="24" t="s">
        <v>269</v>
      </c>
      <c r="E178" s="23" t="s">
        <v>82</v>
      </c>
      <c r="F178" s="23">
        <v>2.9</v>
      </c>
      <c r="G178" s="45">
        <v>82.5</v>
      </c>
      <c r="H178" s="23">
        <v>1</v>
      </c>
      <c r="I178" s="47">
        <f>Quincaillerie_divers[[#This Row],[PRIX /U HT]]*Quincaillerie_divers[[#This Row],[QUANTITE]]</f>
        <v>82.5</v>
      </c>
      <c r="J178" s="45"/>
      <c r="K178" s="45">
        <f>(Quincaillerie_divers[[#This Row],[TOTAL HT]]*1.2)+Quincaillerie_divers[[#This Row],[FDP]]</f>
        <v>99</v>
      </c>
      <c r="L178" s="23" t="s">
        <v>268</v>
      </c>
      <c r="M178" s="23"/>
      <c r="N178" s="23"/>
    </row>
    <row r="179" spans="1:14" ht="30" customHeight="1" x14ac:dyDescent="0.3">
      <c r="A179" s="72" t="s">
        <v>5</v>
      </c>
      <c r="B179" s="25" t="s">
        <v>14</v>
      </c>
      <c r="C179" s="23" t="s">
        <v>332</v>
      </c>
      <c r="D179" s="24"/>
      <c r="E179" s="23"/>
      <c r="F179" s="48"/>
      <c r="G179" s="45"/>
      <c r="H179" s="23"/>
      <c r="I179" s="47">
        <f>Quincaillerie_divers[[#This Row],[PRIX /U HT]]*Quincaillerie_divers[[#This Row],[QUANTITE]]</f>
        <v>0</v>
      </c>
      <c r="J179" s="50"/>
      <c r="K179" s="50">
        <f>(Quincaillerie_divers[[#This Row],[TOTAL HT]]*1.2)+Quincaillerie_divers[[#This Row],[FDP]]</f>
        <v>0</v>
      </c>
      <c r="L179" s="23"/>
      <c r="M179" s="23"/>
      <c r="N179" s="23"/>
    </row>
    <row r="180" spans="1:14" ht="30" customHeight="1" x14ac:dyDescent="0.3">
      <c r="A180" s="72" t="s">
        <v>63</v>
      </c>
      <c r="B180" s="11" t="s">
        <v>113</v>
      </c>
      <c r="C180" s="12" t="s">
        <v>331</v>
      </c>
      <c r="D180" s="13"/>
      <c r="E180" s="12"/>
      <c r="F180" s="12"/>
      <c r="G180" s="68"/>
      <c r="H180" s="12"/>
      <c r="I180" s="76">
        <f>Quincaillerie_divers[[#This Row],[PRIX /U HT]]*Quincaillerie_divers[[#This Row],[QUANTITE]]</f>
        <v>0</v>
      </c>
      <c r="J180" s="68"/>
      <c r="K180" s="68">
        <v>262.76</v>
      </c>
      <c r="L180" s="12"/>
      <c r="M180" s="12"/>
      <c r="N180" s="12"/>
    </row>
    <row r="181" spans="1:14" ht="30" customHeight="1" thickBot="1" x14ac:dyDescent="0.35">
      <c r="A181" s="72" t="s">
        <v>63</v>
      </c>
      <c r="B181" s="11" t="s">
        <v>112</v>
      </c>
      <c r="C181" s="12" t="s">
        <v>331</v>
      </c>
      <c r="D181" s="13"/>
      <c r="E181" s="12"/>
      <c r="F181" s="12"/>
      <c r="G181" s="68"/>
      <c r="H181" s="12"/>
      <c r="I181" s="76">
        <f>Quincaillerie_divers[[#This Row],[PRIX /U HT]]*Quincaillerie_divers[[#This Row],[QUANTITE]]</f>
        <v>0</v>
      </c>
      <c r="J181" s="68"/>
      <c r="K181" s="68">
        <v>175</v>
      </c>
      <c r="L181" s="12"/>
      <c r="M181" s="12"/>
      <c r="N181" s="12"/>
    </row>
    <row r="182" spans="1:14" ht="30" customHeight="1" thickBot="1" x14ac:dyDescent="0.35">
      <c r="A182" s="73"/>
      <c r="B182" s="64"/>
      <c r="C182" s="65"/>
      <c r="D182" s="66"/>
      <c r="E182" s="65"/>
      <c r="F182" s="71">
        <f>SUM(F2:F181)</f>
        <v>53.940000000000005</v>
      </c>
      <c r="G182" s="70"/>
      <c r="H182" s="65"/>
      <c r="I182" s="70"/>
      <c r="J182" s="69">
        <f>SUM(J2:J181)</f>
        <v>108.00999999999999</v>
      </c>
      <c r="K182" s="69">
        <f>SUM(K2:K181)</f>
        <v>4139.9260000000013</v>
      </c>
      <c r="L182" s="66"/>
      <c r="M182" s="65"/>
      <c r="N182" s="65"/>
    </row>
    <row r="183" spans="1:14" ht="30" customHeight="1" x14ac:dyDescent="0.3">
      <c r="H183" s="61"/>
      <c r="J183" s="56"/>
      <c r="K183" s="56"/>
      <c r="L183" s="57"/>
    </row>
  </sheetData>
  <conditionalFormatting sqref="A2:N181">
    <cfRule type="expression" dxfId="40" priority="31">
      <formula>$C2="Oui"</formula>
    </cfRule>
  </conditionalFormatting>
  <conditionalFormatting sqref="O36">
    <cfRule type="expression" dxfId="39" priority="129">
      <formula>$C182="Oui"</formula>
    </cfRule>
  </conditionalFormatting>
  <conditionalFormatting sqref="M2:N181">
    <cfRule type="containsText" dxfId="38" priority="1" operator="containsText" text="Oui">
      <formula>NOT(ISERROR(SEARCH("Oui",M2)))</formula>
    </cfRule>
    <cfRule type="containsText" dxfId="37" priority="14" operator="containsText" text="Non">
      <formula>NOT(ISERROR(SEARCH("Non",M2)))</formula>
    </cfRule>
  </conditionalFormatting>
  <dataValidations count="1">
    <dataValidation type="list" allowBlank="1" showInputMessage="1" showErrorMessage="1" sqref="M2:N181 C2:C181" xr:uid="{0E6E7208-6A95-4207-A0C7-19C840FEF088}">
      <formula1>"Oui,Non"</formula1>
    </dataValidation>
  </dataValidations>
  <pageMargins left="0.7" right="0.7" top="0.75" bottom="0.75" header="0.3" footer="0.3"/>
  <pageSetup paperSize="9" scale="52" fitToHeight="0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DC1F3C-47E0-4024-9C66-625442B996B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RESUME</vt:lpstr>
      <vt:lpstr>ACHATS AMENAGEMENT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Eddy Michel</cp:lastModifiedBy>
  <cp:lastPrinted>2022-11-07T11:29:36Z</cp:lastPrinted>
  <dcterms:created xsi:type="dcterms:W3CDTF">2015-06-05T18:19:34Z</dcterms:created>
  <dcterms:modified xsi:type="dcterms:W3CDTF">2022-11-10T21:37:00Z</dcterms:modified>
</cp:coreProperties>
</file>