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avail\Documents\Cefora\Classeur Sonia\"/>
    </mc:Choice>
  </mc:AlternateContent>
  <xr:revisionPtr revIDLastSave="0" documentId="13_ncr:1_{E91BAE5D-FF57-4F5A-93B9-DD1EA343A5CD}" xr6:coauthVersionLast="36" xr6:coauthVersionMax="36" xr10:uidLastSave="{00000000-0000-0000-0000-000000000000}"/>
  <bookViews>
    <workbookView xWindow="0" yWindow="0" windowWidth="23040" windowHeight="9192" xr2:uid="{00000000-000D-0000-FFFF-FFFF00000000}"/>
  </bookViews>
  <sheets>
    <sheet name="Planning Sandrine" sheetId="1" r:id="rId1"/>
    <sheet name="données" sheetId="2" state="hidden" r:id="rId2"/>
  </sheets>
  <definedNames>
    <definedName name="aprem">#REF!,#REF!,#REF!,#REF!,#REF!,#REF!</definedName>
    <definedName name="calendrier" localSheetId="0">#REF!</definedName>
    <definedName name="calendrier">#REF!</definedName>
    <definedName name="dates">#REF!,#REF!,#REF!,#REF!,#REF!,#REF!</definedName>
    <definedName name="matin">#REF!,#REF!,#REF!,#REF!,#REF!,#REF!</definedName>
    <definedName name="MODULE" localSheetId="0">#REF!</definedName>
    <definedName name="MODULE">#REF!</definedName>
    <definedName name="_xlnm.Print_Area" localSheetId="0">'Planning Sandrine'!$A$1:$X$34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4" i="2" l="1"/>
  <c r="H65" i="2"/>
  <c r="H66" i="2"/>
  <c r="H67" i="2"/>
  <c r="H68" i="2"/>
  <c r="H69" i="2"/>
  <c r="H70" i="2"/>
  <c r="H71" i="2"/>
  <c r="H72" i="2"/>
  <c r="H73" i="2"/>
  <c r="H74" i="2"/>
  <c r="H63" i="2"/>
  <c r="H49" i="2"/>
  <c r="H50" i="2"/>
  <c r="H51" i="2"/>
  <c r="H52" i="2"/>
  <c r="H53" i="2"/>
  <c r="H54" i="2"/>
  <c r="H55" i="2"/>
  <c r="H56" i="2"/>
  <c r="H57" i="2"/>
  <c r="H58" i="2"/>
  <c r="H59" i="2"/>
  <c r="H48" i="2"/>
  <c r="H34" i="2"/>
  <c r="H35" i="2"/>
  <c r="H36" i="2"/>
  <c r="H37" i="2"/>
  <c r="H38" i="2"/>
  <c r="H39" i="2"/>
  <c r="H40" i="2"/>
  <c r="H41" i="2"/>
  <c r="H42" i="2"/>
  <c r="H43" i="2"/>
  <c r="H44" i="2"/>
  <c r="H19" i="2"/>
  <c r="H20" i="2"/>
  <c r="H21" i="2"/>
  <c r="H22" i="2"/>
  <c r="H23" i="2"/>
  <c r="H24" i="2"/>
  <c r="H25" i="2"/>
  <c r="H26" i="2"/>
  <c r="H27" i="2"/>
  <c r="H28" i="2"/>
  <c r="H29" i="2"/>
  <c r="H18" i="2"/>
  <c r="H4" i="2"/>
  <c r="H5" i="2"/>
  <c r="H6" i="2"/>
  <c r="H7" i="2"/>
  <c r="H8" i="2"/>
  <c r="H9" i="2"/>
  <c r="H10" i="2"/>
  <c r="H11" i="2"/>
  <c r="H12" i="2"/>
  <c r="H13" i="2"/>
  <c r="H14" i="2"/>
  <c r="H3" i="2"/>
  <c r="H33" i="2"/>
  <c r="G59" i="2" l="1"/>
  <c r="G58" i="2"/>
  <c r="G57" i="2"/>
  <c r="G56" i="2"/>
  <c r="G55" i="2"/>
  <c r="G54" i="2"/>
  <c r="G53" i="2"/>
  <c r="G52" i="2"/>
  <c r="G51" i="2"/>
  <c r="G50" i="2"/>
  <c r="G49" i="2"/>
  <c r="C3" i="2"/>
  <c r="G3" i="2"/>
  <c r="C4" i="2"/>
  <c r="F4" i="2"/>
  <c r="B3" i="2"/>
  <c r="B5" i="2"/>
  <c r="C5" i="2"/>
  <c r="D5" i="2"/>
  <c r="E5" i="2"/>
  <c r="F5" i="2"/>
  <c r="G5" i="2"/>
  <c r="I5" i="2"/>
  <c r="J5" i="2"/>
  <c r="K5" i="2"/>
  <c r="L5" i="2"/>
  <c r="M5" i="2"/>
  <c r="B20" i="2"/>
  <c r="C20" i="2"/>
  <c r="D20" i="2"/>
  <c r="E20" i="2"/>
  <c r="F20" i="2"/>
  <c r="G20" i="2"/>
  <c r="I20" i="2"/>
  <c r="J20" i="2"/>
  <c r="K20" i="2"/>
  <c r="L20" i="2"/>
  <c r="M20" i="2"/>
  <c r="B35" i="2"/>
  <c r="C35" i="2"/>
  <c r="D35" i="2"/>
  <c r="E35" i="2"/>
  <c r="F35" i="2"/>
  <c r="G35" i="2"/>
  <c r="I35" i="2"/>
  <c r="J35" i="2"/>
  <c r="K35" i="2"/>
  <c r="L35" i="2"/>
  <c r="M35" i="2"/>
  <c r="B50" i="2"/>
  <c r="C50" i="2"/>
  <c r="D50" i="2"/>
  <c r="E50" i="2"/>
  <c r="F50" i="2"/>
  <c r="I50" i="2"/>
  <c r="J50" i="2"/>
  <c r="K50" i="2"/>
  <c r="L50" i="2"/>
  <c r="M50" i="2"/>
  <c r="B65" i="2"/>
  <c r="C65" i="2"/>
  <c r="D65" i="2"/>
  <c r="E65" i="2"/>
  <c r="F65" i="2"/>
  <c r="G65" i="2"/>
  <c r="I65" i="2"/>
  <c r="J65" i="2"/>
  <c r="K65" i="2"/>
  <c r="L65" i="2"/>
  <c r="M65" i="2"/>
  <c r="E3" i="2"/>
  <c r="D3" i="2"/>
  <c r="F3" i="2"/>
  <c r="I3" i="2"/>
  <c r="J3" i="2"/>
  <c r="K3" i="2"/>
  <c r="L3" i="2"/>
  <c r="M3" i="2"/>
  <c r="E18" i="2"/>
  <c r="C18" i="2"/>
  <c r="D18" i="2"/>
  <c r="B18" i="2"/>
  <c r="F18" i="2"/>
  <c r="G18" i="2"/>
  <c r="I18" i="2"/>
  <c r="J18" i="2"/>
  <c r="K18" i="2"/>
  <c r="L18" i="2"/>
  <c r="M18" i="2"/>
  <c r="E33" i="2"/>
  <c r="C33" i="2"/>
  <c r="D33" i="2"/>
  <c r="B33" i="2"/>
  <c r="F33" i="2"/>
  <c r="G33" i="2"/>
  <c r="I33" i="2"/>
  <c r="J33" i="2"/>
  <c r="K33" i="2"/>
  <c r="L33" i="2"/>
  <c r="M33" i="2"/>
  <c r="E48" i="2"/>
  <c r="C48" i="2"/>
  <c r="D48" i="2"/>
  <c r="B48" i="2"/>
  <c r="F48" i="2"/>
  <c r="G48" i="2"/>
  <c r="I48" i="2"/>
  <c r="J48" i="2"/>
  <c r="K48" i="2"/>
  <c r="L48" i="2"/>
  <c r="M48" i="2"/>
  <c r="E63" i="2"/>
  <c r="C63" i="2"/>
  <c r="D63" i="2"/>
  <c r="B63" i="2"/>
  <c r="F63" i="2"/>
  <c r="G63" i="2"/>
  <c r="I63" i="2"/>
  <c r="J63" i="2"/>
  <c r="K63" i="2"/>
  <c r="L63" i="2"/>
  <c r="M63" i="2"/>
  <c r="M64" i="2"/>
  <c r="M66" i="2"/>
  <c r="M67" i="2"/>
  <c r="M68" i="2"/>
  <c r="M69" i="2"/>
  <c r="M70" i="2"/>
  <c r="M71" i="2"/>
  <c r="M72" i="2"/>
  <c r="M73" i="2"/>
  <c r="M74" i="2"/>
  <c r="L64" i="2"/>
  <c r="L66" i="2"/>
  <c r="L67" i="2"/>
  <c r="L68" i="2"/>
  <c r="L69" i="2"/>
  <c r="L70" i="2"/>
  <c r="L71" i="2"/>
  <c r="L72" i="2"/>
  <c r="L73" i="2"/>
  <c r="L74" i="2"/>
  <c r="K64" i="2"/>
  <c r="K66" i="2"/>
  <c r="K67" i="2"/>
  <c r="K68" i="2"/>
  <c r="K69" i="2"/>
  <c r="K70" i="2"/>
  <c r="K71" i="2"/>
  <c r="K72" i="2"/>
  <c r="K73" i="2"/>
  <c r="K74" i="2"/>
  <c r="J64" i="2"/>
  <c r="J66" i="2"/>
  <c r="J67" i="2"/>
  <c r="J68" i="2"/>
  <c r="J69" i="2"/>
  <c r="J70" i="2"/>
  <c r="J71" i="2"/>
  <c r="J72" i="2"/>
  <c r="J73" i="2"/>
  <c r="J74" i="2"/>
  <c r="I64" i="2"/>
  <c r="I66" i="2"/>
  <c r="I67" i="2"/>
  <c r="I68" i="2"/>
  <c r="I69" i="2"/>
  <c r="I70" i="2"/>
  <c r="I71" i="2"/>
  <c r="I72" i="2"/>
  <c r="I73" i="2"/>
  <c r="I74" i="2"/>
  <c r="G64" i="2"/>
  <c r="G66" i="2"/>
  <c r="G67" i="2"/>
  <c r="G68" i="2"/>
  <c r="G69" i="2"/>
  <c r="G70" i="2"/>
  <c r="G71" i="2"/>
  <c r="G72" i="2"/>
  <c r="G73" i="2"/>
  <c r="G74" i="2"/>
  <c r="F64" i="2"/>
  <c r="F66" i="2"/>
  <c r="F67" i="2"/>
  <c r="F68" i="2"/>
  <c r="F69" i="2"/>
  <c r="F70" i="2"/>
  <c r="F71" i="2"/>
  <c r="F72" i="2"/>
  <c r="F73" i="2"/>
  <c r="F74" i="2"/>
  <c r="E64" i="2"/>
  <c r="E66" i="2"/>
  <c r="E67" i="2"/>
  <c r="E68" i="2"/>
  <c r="E69" i="2"/>
  <c r="E70" i="2"/>
  <c r="E71" i="2"/>
  <c r="E72" i="2"/>
  <c r="E73" i="2"/>
  <c r="E74" i="2"/>
  <c r="D64" i="2"/>
  <c r="D66" i="2"/>
  <c r="D67" i="2"/>
  <c r="D68" i="2"/>
  <c r="D69" i="2"/>
  <c r="D70" i="2"/>
  <c r="D71" i="2"/>
  <c r="D72" i="2"/>
  <c r="D73" i="2"/>
  <c r="D74" i="2"/>
  <c r="C64" i="2"/>
  <c r="C66" i="2"/>
  <c r="C67" i="2"/>
  <c r="C68" i="2"/>
  <c r="C69" i="2"/>
  <c r="C70" i="2"/>
  <c r="C71" i="2"/>
  <c r="C72" i="2"/>
  <c r="C73" i="2"/>
  <c r="C74" i="2"/>
  <c r="B64" i="2"/>
  <c r="B66" i="2"/>
  <c r="B67" i="2"/>
  <c r="B68" i="2"/>
  <c r="B69" i="2"/>
  <c r="B70" i="2"/>
  <c r="B71" i="2"/>
  <c r="B72" i="2"/>
  <c r="B73" i="2"/>
  <c r="B74" i="2"/>
  <c r="M49" i="2"/>
  <c r="M51" i="2"/>
  <c r="M52" i="2"/>
  <c r="M53" i="2"/>
  <c r="M54" i="2"/>
  <c r="M55" i="2"/>
  <c r="M56" i="2"/>
  <c r="M57" i="2"/>
  <c r="M58" i="2"/>
  <c r="M59" i="2"/>
  <c r="L49" i="2"/>
  <c r="L51" i="2"/>
  <c r="L52" i="2"/>
  <c r="L53" i="2"/>
  <c r="L54" i="2"/>
  <c r="L55" i="2"/>
  <c r="L56" i="2"/>
  <c r="L57" i="2"/>
  <c r="L58" i="2"/>
  <c r="L59" i="2"/>
  <c r="K49" i="2"/>
  <c r="K51" i="2"/>
  <c r="K52" i="2"/>
  <c r="K53" i="2"/>
  <c r="K54" i="2"/>
  <c r="K55" i="2"/>
  <c r="K56" i="2"/>
  <c r="K57" i="2"/>
  <c r="K58" i="2"/>
  <c r="K59" i="2"/>
  <c r="J49" i="2"/>
  <c r="J51" i="2"/>
  <c r="J52" i="2"/>
  <c r="J53" i="2"/>
  <c r="J54" i="2"/>
  <c r="J55" i="2"/>
  <c r="J56" i="2"/>
  <c r="J57" i="2"/>
  <c r="J58" i="2"/>
  <c r="J59" i="2"/>
  <c r="I49" i="2"/>
  <c r="I51" i="2"/>
  <c r="I52" i="2"/>
  <c r="I53" i="2"/>
  <c r="I54" i="2"/>
  <c r="I55" i="2"/>
  <c r="I56" i="2"/>
  <c r="I57" i="2"/>
  <c r="I58" i="2"/>
  <c r="I59" i="2"/>
  <c r="F49" i="2"/>
  <c r="F51" i="2"/>
  <c r="F52" i="2"/>
  <c r="F53" i="2"/>
  <c r="F54" i="2"/>
  <c r="F55" i="2"/>
  <c r="F56" i="2"/>
  <c r="F57" i="2"/>
  <c r="F58" i="2"/>
  <c r="F59" i="2"/>
  <c r="E49" i="2"/>
  <c r="E51" i="2"/>
  <c r="E52" i="2"/>
  <c r="E53" i="2"/>
  <c r="E54" i="2"/>
  <c r="E55" i="2"/>
  <c r="E56" i="2"/>
  <c r="E57" i="2"/>
  <c r="E58" i="2"/>
  <c r="E59" i="2"/>
  <c r="D49" i="2"/>
  <c r="D51" i="2"/>
  <c r="D52" i="2"/>
  <c r="D53" i="2"/>
  <c r="D54" i="2"/>
  <c r="D55" i="2"/>
  <c r="D56" i="2"/>
  <c r="D57" i="2"/>
  <c r="D58" i="2"/>
  <c r="D59" i="2"/>
  <c r="C49" i="2"/>
  <c r="C51" i="2"/>
  <c r="C52" i="2"/>
  <c r="C53" i="2"/>
  <c r="C54" i="2"/>
  <c r="C55" i="2"/>
  <c r="C56" i="2"/>
  <c r="C57" i="2"/>
  <c r="C58" i="2"/>
  <c r="C59" i="2"/>
  <c r="B49" i="2"/>
  <c r="B51" i="2"/>
  <c r="B52" i="2"/>
  <c r="B53" i="2"/>
  <c r="B54" i="2"/>
  <c r="B55" i="2"/>
  <c r="B56" i="2"/>
  <c r="B57" i="2"/>
  <c r="B58" i="2"/>
  <c r="B59" i="2"/>
  <c r="M34" i="2"/>
  <c r="M36" i="2"/>
  <c r="M37" i="2"/>
  <c r="M38" i="2"/>
  <c r="M39" i="2"/>
  <c r="M40" i="2"/>
  <c r="M41" i="2"/>
  <c r="M42" i="2"/>
  <c r="M43" i="2"/>
  <c r="M44" i="2"/>
  <c r="L34" i="2"/>
  <c r="L36" i="2"/>
  <c r="L37" i="2"/>
  <c r="L38" i="2"/>
  <c r="L39" i="2"/>
  <c r="L40" i="2"/>
  <c r="L41" i="2"/>
  <c r="L42" i="2"/>
  <c r="L43" i="2"/>
  <c r="L44" i="2"/>
  <c r="K34" i="2"/>
  <c r="K36" i="2"/>
  <c r="K37" i="2"/>
  <c r="K38" i="2"/>
  <c r="K39" i="2"/>
  <c r="K40" i="2"/>
  <c r="K41" i="2"/>
  <c r="K42" i="2"/>
  <c r="K43" i="2"/>
  <c r="K44" i="2"/>
  <c r="J34" i="2"/>
  <c r="J36" i="2"/>
  <c r="J37" i="2"/>
  <c r="J38" i="2"/>
  <c r="J39" i="2"/>
  <c r="J40" i="2"/>
  <c r="J41" i="2"/>
  <c r="J42" i="2"/>
  <c r="J43" i="2"/>
  <c r="J44" i="2"/>
  <c r="I34" i="2"/>
  <c r="I36" i="2"/>
  <c r="I37" i="2"/>
  <c r="I38" i="2"/>
  <c r="I39" i="2"/>
  <c r="I40" i="2"/>
  <c r="I41" i="2"/>
  <c r="I42" i="2"/>
  <c r="I43" i="2"/>
  <c r="I44" i="2"/>
  <c r="G34" i="2"/>
  <c r="G36" i="2"/>
  <c r="G37" i="2"/>
  <c r="G38" i="2"/>
  <c r="G39" i="2"/>
  <c r="G40" i="2"/>
  <c r="G41" i="2"/>
  <c r="G42" i="2"/>
  <c r="G43" i="2"/>
  <c r="G44" i="2"/>
  <c r="F34" i="2"/>
  <c r="F36" i="2"/>
  <c r="F37" i="2"/>
  <c r="F38" i="2"/>
  <c r="F39" i="2"/>
  <c r="F40" i="2"/>
  <c r="F41" i="2"/>
  <c r="F42" i="2"/>
  <c r="F43" i="2"/>
  <c r="F44" i="2"/>
  <c r="E34" i="2"/>
  <c r="E36" i="2"/>
  <c r="E37" i="2"/>
  <c r="E38" i="2"/>
  <c r="E39" i="2"/>
  <c r="E40" i="2"/>
  <c r="E41" i="2"/>
  <c r="E42" i="2"/>
  <c r="E43" i="2"/>
  <c r="E44" i="2"/>
  <c r="D34" i="2"/>
  <c r="D36" i="2"/>
  <c r="D37" i="2"/>
  <c r="D38" i="2"/>
  <c r="D39" i="2"/>
  <c r="D40" i="2"/>
  <c r="D41" i="2"/>
  <c r="D42" i="2"/>
  <c r="D43" i="2"/>
  <c r="D44" i="2"/>
  <c r="C34" i="2"/>
  <c r="C36" i="2"/>
  <c r="C37" i="2"/>
  <c r="C38" i="2"/>
  <c r="C39" i="2"/>
  <c r="C40" i="2"/>
  <c r="C41" i="2"/>
  <c r="C42" i="2"/>
  <c r="C43" i="2"/>
  <c r="C44" i="2"/>
  <c r="B34" i="2"/>
  <c r="B36" i="2"/>
  <c r="B37" i="2"/>
  <c r="B38" i="2"/>
  <c r="B39" i="2"/>
  <c r="B40" i="2"/>
  <c r="B41" i="2"/>
  <c r="B42" i="2"/>
  <c r="B43" i="2"/>
  <c r="B44" i="2"/>
  <c r="M19" i="2"/>
  <c r="M21" i="2"/>
  <c r="M22" i="2"/>
  <c r="M23" i="2"/>
  <c r="M24" i="2"/>
  <c r="M25" i="2"/>
  <c r="M26" i="2"/>
  <c r="M27" i="2"/>
  <c r="M28" i="2"/>
  <c r="M29" i="2"/>
  <c r="L19" i="2"/>
  <c r="L21" i="2"/>
  <c r="L22" i="2"/>
  <c r="L23" i="2"/>
  <c r="L24" i="2"/>
  <c r="L25" i="2"/>
  <c r="L26" i="2"/>
  <c r="L27" i="2"/>
  <c r="L28" i="2"/>
  <c r="L29" i="2"/>
  <c r="K19" i="2"/>
  <c r="K21" i="2"/>
  <c r="K22" i="2"/>
  <c r="K23" i="2"/>
  <c r="K24" i="2"/>
  <c r="K25" i="2"/>
  <c r="K26" i="2"/>
  <c r="K27" i="2"/>
  <c r="K28" i="2"/>
  <c r="K29" i="2"/>
  <c r="J19" i="2"/>
  <c r="J21" i="2"/>
  <c r="J22" i="2"/>
  <c r="J23" i="2"/>
  <c r="J24" i="2"/>
  <c r="J25" i="2"/>
  <c r="J26" i="2"/>
  <c r="J27" i="2"/>
  <c r="J28" i="2"/>
  <c r="J29" i="2"/>
  <c r="I19" i="2"/>
  <c r="I21" i="2"/>
  <c r="I22" i="2"/>
  <c r="I23" i="2"/>
  <c r="I24" i="2"/>
  <c r="I25" i="2"/>
  <c r="I26" i="2"/>
  <c r="I27" i="2"/>
  <c r="I28" i="2"/>
  <c r="I29" i="2"/>
  <c r="G19" i="2"/>
  <c r="G21" i="2"/>
  <c r="G22" i="2"/>
  <c r="G23" i="2"/>
  <c r="G24" i="2"/>
  <c r="G25" i="2"/>
  <c r="G26" i="2"/>
  <c r="G27" i="2"/>
  <c r="G28" i="2"/>
  <c r="G29" i="2"/>
  <c r="F19" i="2"/>
  <c r="F21" i="2"/>
  <c r="F22" i="2"/>
  <c r="F23" i="2"/>
  <c r="F24" i="2"/>
  <c r="F25" i="2"/>
  <c r="F26" i="2"/>
  <c r="F27" i="2"/>
  <c r="F28" i="2"/>
  <c r="F29" i="2"/>
  <c r="E19" i="2"/>
  <c r="E21" i="2"/>
  <c r="E22" i="2"/>
  <c r="E23" i="2"/>
  <c r="E24" i="2"/>
  <c r="E25" i="2"/>
  <c r="E26" i="2"/>
  <c r="E27" i="2"/>
  <c r="E28" i="2"/>
  <c r="E29" i="2"/>
  <c r="D19" i="2"/>
  <c r="D21" i="2"/>
  <c r="D22" i="2"/>
  <c r="D23" i="2"/>
  <c r="D24" i="2"/>
  <c r="D25" i="2"/>
  <c r="D26" i="2"/>
  <c r="D27" i="2"/>
  <c r="D28" i="2"/>
  <c r="D29" i="2"/>
  <c r="C19" i="2"/>
  <c r="C21" i="2"/>
  <c r="C22" i="2"/>
  <c r="C23" i="2"/>
  <c r="C24" i="2"/>
  <c r="C25" i="2"/>
  <c r="C26" i="2"/>
  <c r="C27" i="2"/>
  <c r="C28" i="2"/>
  <c r="C29" i="2"/>
  <c r="B29" i="2"/>
  <c r="B28" i="2"/>
  <c r="B27" i="2"/>
  <c r="B26" i="2"/>
  <c r="B25" i="2"/>
  <c r="B24" i="2"/>
  <c r="B23" i="2"/>
  <c r="B22" i="2"/>
  <c r="B21" i="2"/>
  <c r="B19" i="2"/>
  <c r="G4" i="2"/>
  <c r="G6" i="2"/>
  <c r="G7" i="2"/>
  <c r="G8" i="2"/>
  <c r="G9" i="2"/>
  <c r="G10" i="2"/>
  <c r="G11" i="2"/>
  <c r="G12" i="2"/>
  <c r="G13" i="2"/>
  <c r="G14" i="2"/>
  <c r="F6" i="2"/>
  <c r="F7" i="2"/>
  <c r="F8" i="2"/>
  <c r="F9" i="2"/>
  <c r="F10" i="2"/>
  <c r="F11" i="2"/>
  <c r="F12" i="2"/>
  <c r="F13" i="2"/>
  <c r="F14" i="2"/>
  <c r="B10" i="2"/>
  <c r="B9" i="2"/>
  <c r="A64" i="2"/>
  <c r="A65" i="2"/>
  <c r="A66" i="2"/>
  <c r="A67" i="2"/>
  <c r="A68" i="2"/>
  <c r="A69" i="2"/>
  <c r="A70" i="2"/>
  <c r="A71" i="2"/>
  <c r="A72" i="2"/>
  <c r="A73" i="2"/>
  <c r="A74" i="2"/>
  <c r="A63" i="2"/>
  <c r="A49" i="2"/>
  <c r="A50" i="2"/>
  <c r="A51" i="2"/>
  <c r="A52" i="2"/>
  <c r="A53" i="2"/>
  <c r="A54" i="2"/>
  <c r="A55" i="2"/>
  <c r="A56" i="2"/>
  <c r="A57" i="2"/>
  <c r="A58" i="2"/>
  <c r="A59" i="2"/>
  <c r="A48" i="2"/>
  <c r="A34" i="2"/>
  <c r="A35" i="2"/>
  <c r="A36" i="2"/>
  <c r="A37" i="2"/>
  <c r="A38" i="2"/>
  <c r="A39" i="2"/>
  <c r="A40" i="2"/>
  <c r="A41" i="2"/>
  <c r="A42" i="2"/>
  <c r="A43" i="2"/>
  <c r="A44" i="2"/>
  <c r="A33" i="2"/>
  <c r="A19" i="2"/>
  <c r="A20" i="2"/>
  <c r="A21" i="2"/>
  <c r="A22" i="2"/>
  <c r="A23" i="2"/>
  <c r="A24" i="2"/>
  <c r="A25" i="2"/>
  <c r="A26" i="2"/>
  <c r="A27" i="2"/>
  <c r="A28" i="2"/>
  <c r="A29" i="2"/>
  <c r="A18" i="2"/>
  <c r="M4" i="2"/>
  <c r="M6" i="2"/>
  <c r="M7" i="2"/>
  <c r="M8" i="2"/>
  <c r="M9" i="2"/>
  <c r="M10" i="2"/>
  <c r="M11" i="2"/>
  <c r="M12" i="2"/>
  <c r="M13" i="2"/>
  <c r="M14" i="2"/>
  <c r="L4" i="2"/>
  <c r="L6" i="2"/>
  <c r="L7" i="2"/>
  <c r="L8" i="2"/>
  <c r="L9" i="2"/>
  <c r="L10" i="2"/>
  <c r="L11" i="2"/>
  <c r="L12" i="2"/>
  <c r="L13" i="2"/>
  <c r="L14" i="2"/>
  <c r="K4" i="2"/>
  <c r="K6" i="2"/>
  <c r="K7" i="2"/>
  <c r="K8" i="2"/>
  <c r="K9" i="2"/>
  <c r="K10" i="2"/>
  <c r="K11" i="2"/>
  <c r="K12" i="2"/>
  <c r="K13" i="2"/>
  <c r="K14" i="2"/>
  <c r="J4" i="2"/>
  <c r="J6" i="2"/>
  <c r="J7" i="2"/>
  <c r="J8" i="2"/>
  <c r="J9" i="2"/>
  <c r="J10" i="2"/>
  <c r="J11" i="2"/>
  <c r="J12" i="2"/>
  <c r="J13" i="2"/>
  <c r="J14" i="2"/>
  <c r="I4" i="2"/>
  <c r="I6" i="2"/>
  <c r="I7" i="2"/>
  <c r="I8" i="2"/>
  <c r="I9" i="2"/>
  <c r="I10" i="2"/>
  <c r="I11" i="2"/>
  <c r="I12" i="2"/>
  <c r="I13" i="2"/>
  <c r="I14" i="2"/>
  <c r="E4" i="2"/>
  <c r="E6" i="2"/>
  <c r="E7" i="2"/>
  <c r="E8" i="2"/>
  <c r="E9" i="2"/>
  <c r="E10" i="2"/>
  <c r="E11" i="2"/>
  <c r="E12" i="2"/>
  <c r="E13" i="2"/>
  <c r="E14" i="2"/>
  <c r="D4" i="2"/>
  <c r="D6" i="2"/>
  <c r="D7" i="2"/>
  <c r="D8" i="2"/>
  <c r="D9" i="2"/>
  <c r="D10" i="2"/>
  <c r="D11" i="2"/>
  <c r="D12" i="2"/>
  <c r="D13" i="2"/>
  <c r="D14" i="2"/>
  <c r="C6" i="2"/>
  <c r="C7" i="2"/>
  <c r="C8" i="2"/>
  <c r="C9" i="2"/>
  <c r="C10" i="2"/>
  <c r="C11" i="2"/>
  <c r="C12" i="2"/>
  <c r="C13" i="2"/>
  <c r="C14" i="2"/>
  <c r="B4" i="2"/>
  <c r="B6" i="2"/>
  <c r="B7" i="2"/>
  <c r="B8" i="2"/>
  <c r="B11" i="2"/>
  <c r="B12" i="2"/>
  <c r="B13" i="2"/>
  <c r="B14" i="2"/>
  <c r="AA18" i="1"/>
  <c r="AA19" i="1"/>
  <c r="AA20" i="1"/>
  <c r="AA21" i="1"/>
  <c r="AA22" i="1"/>
  <c r="AA23" i="1"/>
  <c r="AA24" i="1"/>
  <c r="AA25" i="1"/>
  <c r="AA26" i="1"/>
  <c r="AA27" i="1"/>
  <c r="AA28" i="1"/>
  <c r="AA17" i="1"/>
  <c r="Z28" i="1"/>
  <c r="Z25" i="1"/>
  <c r="Z26" i="1"/>
  <c r="Z27" i="1"/>
  <c r="Z22" i="1"/>
  <c r="Z23" i="1"/>
  <c r="Z24" i="1"/>
  <c r="Z18" i="1"/>
  <c r="Z19" i="1"/>
  <c r="Z20" i="1"/>
  <c r="Z21" i="1"/>
  <c r="Z17" i="1"/>
  <c r="A4" i="2"/>
  <c r="A5" i="2"/>
  <c r="A6" i="2"/>
  <c r="A7" i="2"/>
  <c r="A8" i="2"/>
  <c r="A9" i="2"/>
  <c r="A10" i="2"/>
  <c r="A11" i="2"/>
  <c r="A12" i="2"/>
  <c r="A13" i="2"/>
  <c r="A14" i="2"/>
  <c r="A3" i="2"/>
  <c r="G2" i="1"/>
  <c r="G3" i="1" s="1"/>
  <c r="D3" i="1"/>
  <c r="N52" i="2" l="1"/>
  <c r="J2" i="1"/>
  <c r="N74" i="2"/>
  <c r="N57" i="2"/>
  <c r="N26" i="2"/>
  <c r="N59" i="2"/>
  <c r="N12" i="2"/>
  <c r="N53" i="2"/>
  <c r="N66" i="2"/>
  <c r="N3" i="2"/>
  <c r="N29" i="2"/>
  <c r="N55" i="2"/>
  <c r="N51" i="2"/>
  <c r="N8" i="2"/>
  <c r="N14" i="2"/>
  <c r="N6" i="2"/>
  <c r="N22" i="2"/>
  <c r="N39" i="2"/>
  <c r="N34" i="2"/>
  <c r="N37" i="2"/>
  <c r="N10" i="2"/>
  <c r="N28" i="2"/>
  <c r="N24" i="2"/>
  <c r="N19" i="2"/>
  <c r="N41" i="2"/>
  <c r="N43" i="2"/>
  <c r="N56" i="2"/>
  <c r="N58" i="2"/>
  <c r="N54" i="2"/>
  <c r="N49" i="2"/>
  <c r="N73" i="2"/>
  <c r="N69" i="2"/>
  <c r="N64" i="2"/>
  <c r="N71" i="2"/>
  <c r="N67" i="2"/>
  <c r="N33" i="2"/>
  <c r="N35" i="2"/>
  <c r="N21" i="2"/>
  <c r="N27" i="2"/>
  <c r="N44" i="2"/>
  <c r="N40" i="2"/>
  <c r="N36" i="2"/>
  <c r="N42" i="2"/>
  <c r="N38" i="2"/>
  <c r="N72" i="2"/>
  <c r="N68" i="2"/>
  <c r="N70" i="2"/>
  <c r="N25" i="2"/>
  <c r="N11" i="2"/>
  <c r="N4" i="2"/>
  <c r="N63" i="2"/>
  <c r="N48" i="2"/>
  <c r="N20" i="2"/>
  <c r="N5" i="2"/>
  <c r="N13" i="2"/>
  <c r="N7" i="2"/>
  <c r="N23" i="2"/>
  <c r="N18" i="2"/>
  <c r="N65" i="2"/>
  <c r="N50" i="2"/>
  <c r="N9" i="2"/>
  <c r="AB20" i="1" l="1"/>
  <c r="J3" i="1"/>
  <c r="M2" i="1"/>
  <c r="AB24" i="1"/>
  <c r="AB25" i="1"/>
  <c r="AB18" i="1"/>
  <c r="AB26" i="1"/>
  <c r="AB27" i="1"/>
  <c r="AB22" i="1"/>
  <c r="AB28" i="1"/>
  <c r="AB21" i="1"/>
  <c r="AB17" i="1"/>
  <c r="AB19" i="1"/>
  <c r="AB23" i="1"/>
  <c r="P2" i="1" l="1"/>
  <c r="M3" i="1"/>
  <c r="AB29" i="1"/>
  <c r="AC24" i="1" s="1"/>
  <c r="AC20" i="1" l="1"/>
  <c r="AC27" i="1"/>
  <c r="AC21" i="1"/>
  <c r="AC25" i="1"/>
  <c r="AC17" i="1"/>
  <c r="AC22" i="1"/>
  <c r="AC28" i="1"/>
  <c r="AC26" i="1"/>
  <c r="AC18" i="1"/>
  <c r="AC19" i="1"/>
  <c r="AC23" i="1"/>
  <c r="S2" i="1"/>
  <c r="S3" i="1" s="1"/>
  <c r="P3" i="1"/>
  <c r="AC29" i="1" l="1"/>
</calcChain>
</file>

<file path=xl/sharedStrings.xml><?xml version="1.0" encoding="utf-8"?>
<sst xmlns="http://schemas.openxmlformats.org/spreadsheetml/2006/main" count="137" uniqueCount="22">
  <si>
    <t>ap-m</t>
  </si>
  <si>
    <t>matin</t>
  </si>
  <si>
    <t>Réf</t>
  </si>
  <si>
    <t>OBSERVATIONS</t>
  </si>
  <si>
    <t>PREVU</t>
  </si>
  <si>
    <t>SEQUENCE</t>
  </si>
  <si>
    <r>
      <rPr>
        <b/>
        <u/>
        <sz val="10"/>
        <rFont val="Arial"/>
        <family val="2"/>
      </rPr>
      <t>Heures  Planifiées</t>
    </r>
    <r>
      <rPr>
        <b/>
        <sz val="10"/>
        <rFont val="Arial"/>
        <family val="2"/>
      </rPr>
      <t xml:space="preserve">  </t>
    </r>
  </si>
  <si>
    <t>LUNDI</t>
  </si>
  <si>
    <t>MARDI</t>
  </si>
  <si>
    <t>MERCREDI</t>
  </si>
  <si>
    <t>JEUDI</t>
  </si>
  <si>
    <t>VENDREDI</t>
  </si>
  <si>
    <t>aprem</t>
  </si>
  <si>
    <t>Matin</t>
  </si>
  <si>
    <t>Aprèm</t>
  </si>
  <si>
    <t>REEL</t>
  </si>
  <si>
    <t>totale</t>
  </si>
  <si>
    <t>% du total</t>
  </si>
  <si>
    <t>Planning - Sandrine</t>
  </si>
  <si>
    <t>Face à face DILF Tournon</t>
  </si>
  <si>
    <t>dilfT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</si>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</sst>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yy"/>
    <numFmt numFmtId="165" formatCode="[$-40C]ddd\ dd"/>
    <numFmt numFmtId="166" formatCode="mmmm\ yyyy"/>
    <numFmt numFmtId="167" formatCode="ddd\.\ dd"/>
    <numFmt numFmtId="168" formatCode="dddd\ dd\ mmm"/>
  </numFmts>
  <fonts count="14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2"/>
      <name val="Arial"/>
      <family val="2"/>
    </font>
    <font>
      <sz val="8"/>
      <color theme="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BDFF"/>
        <bgColor indexed="64"/>
      </patternFill>
    </fill>
    <fill>
      <patternFill patternType="solid">
        <fgColor rgb="FF40F537"/>
        <bgColor indexed="64"/>
      </patternFill>
    </fill>
    <fill>
      <patternFill patternType="solid">
        <fgColor rgb="FF6161FF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C6E0B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32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protection locked="0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5" fontId="1" fillId="2" borderId="2" xfId="0" applyNumberFormat="1" applyFont="1" applyFill="1" applyBorder="1"/>
    <xf numFmtId="165" fontId="1" fillId="4" borderId="2" xfId="0" applyNumberFormat="1" applyFont="1" applyFill="1" applyBorder="1"/>
    <xf numFmtId="165" fontId="1" fillId="2" borderId="2" xfId="0" applyNumberFormat="1" applyFont="1" applyFill="1" applyBorder="1" applyAlignment="1">
      <alignment horizontal="right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2" borderId="12" xfId="0" applyFont="1" applyFill="1" applyBorder="1" applyAlignment="1">
      <alignment horizontal="center"/>
    </xf>
    <xf numFmtId="164" fontId="5" fillId="2" borderId="12" xfId="0" applyNumberFormat="1" applyFont="1" applyFill="1" applyBorder="1" applyAlignment="1">
      <alignment horizontal="center" vertical="center"/>
    </xf>
    <xf numFmtId="164" fontId="6" fillId="2" borderId="12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0" fontId="1" fillId="0" borderId="0" xfId="0" applyFont="1" applyProtection="1"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/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1" fillId="10" borderId="1" xfId="0" applyNumberFormat="1" applyFont="1" applyFill="1" applyBorder="1" applyAlignment="1" applyProtection="1">
      <alignment horizontal="center" vertical="center"/>
      <protection locked="0"/>
    </xf>
    <xf numFmtId="167" fontId="1" fillId="11" borderId="1" xfId="0" applyNumberFormat="1" applyFont="1" applyFill="1" applyBorder="1" applyAlignment="1" applyProtection="1">
      <alignment horizontal="center" vertical="center"/>
      <protection locked="0"/>
    </xf>
    <xf numFmtId="167" fontId="1" fillId="12" borderId="1" xfId="0" applyNumberFormat="1" applyFont="1" applyFill="1" applyBorder="1" applyAlignment="1" applyProtection="1">
      <alignment horizontal="center" vertical="center"/>
      <protection locked="0"/>
    </xf>
    <xf numFmtId="165" fontId="1" fillId="13" borderId="3" xfId="0" applyNumberFormat="1" applyFont="1" applyFill="1" applyBorder="1" applyAlignment="1">
      <alignment horizontal="right"/>
    </xf>
    <xf numFmtId="0" fontId="1" fillId="13" borderId="2" xfId="0" applyNumberFormat="1" applyFont="1" applyFill="1" applyBorder="1" applyAlignment="1" applyProtection="1">
      <alignment horizontal="center"/>
      <protection locked="0"/>
    </xf>
    <xf numFmtId="0" fontId="1" fillId="13" borderId="1" xfId="0" applyFont="1" applyFill="1" applyBorder="1" applyAlignment="1" applyProtection="1">
      <alignment horizontal="center" vertical="center"/>
      <protection locked="0"/>
    </xf>
    <xf numFmtId="168" fontId="0" fillId="0" borderId="0" xfId="0" applyNumberFormat="1"/>
    <xf numFmtId="0" fontId="8" fillId="0" borderId="0" xfId="0" applyFont="1"/>
    <xf numFmtId="167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Border="1"/>
    <xf numFmtId="0" fontId="2" fillId="0" borderId="2" xfId="0" applyFont="1" applyBorder="1"/>
    <xf numFmtId="0" fontId="8" fillId="0" borderId="15" xfId="0" applyFont="1" applyBorder="1"/>
    <xf numFmtId="0" fontId="0" fillId="0" borderId="15" xfId="0" applyBorder="1"/>
    <xf numFmtId="0" fontId="8" fillId="0" borderId="1" xfId="0" applyFont="1" applyBorder="1"/>
    <xf numFmtId="0" fontId="0" fillId="0" borderId="1" xfId="0" applyBorder="1"/>
    <xf numFmtId="0" fontId="1" fillId="0" borderId="0" xfId="0" applyFont="1" applyBorder="1" applyAlignment="1" applyProtection="1">
      <protection locked="0"/>
    </xf>
    <xf numFmtId="167" fontId="1" fillId="0" borderId="2" xfId="0" applyNumberFormat="1" applyFont="1" applyBorder="1"/>
    <xf numFmtId="0" fontId="8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/>
    <xf numFmtId="168" fontId="0" fillId="0" borderId="2" xfId="0" applyNumberFormat="1" applyBorder="1"/>
    <xf numFmtId="167" fontId="1" fillId="0" borderId="0" xfId="0" applyNumberFormat="1" applyFont="1" applyBorder="1" applyAlignment="1" applyProtection="1">
      <alignment horizontal="center" vertical="center"/>
      <protection locked="0"/>
    </xf>
    <xf numFmtId="167" fontId="1" fillId="7" borderId="2" xfId="0" applyNumberFormat="1" applyFont="1" applyFill="1" applyBorder="1" applyAlignment="1" applyProtection="1">
      <alignment horizontal="center" vertical="center"/>
      <protection locked="0"/>
    </xf>
    <xf numFmtId="167" fontId="1" fillId="6" borderId="2" xfId="0" applyNumberFormat="1" applyFont="1" applyFill="1" applyBorder="1" applyAlignment="1" applyProtection="1">
      <alignment horizontal="center" vertical="center"/>
      <protection locked="0"/>
    </xf>
    <xf numFmtId="167" fontId="1" fillId="14" borderId="2" xfId="0" applyNumberFormat="1" applyFont="1" applyFill="1" applyBorder="1" applyAlignment="1" applyProtection="1">
      <alignment horizontal="center" vertical="center"/>
      <protection locked="0"/>
    </xf>
    <xf numFmtId="167" fontId="1" fillId="15" borderId="2" xfId="0" applyNumberFormat="1" applyFont="1" applyFill="1" applyBorder="1" applyAlignment="1" applyProtection="1">
      <alignment horizontal="center" vertical="center"/>
      <protection locked="0"/>
    </xf>
    <xf numFmtId="167" fontId="1" fillId="8" borderId="2" xfId="0" applyNumberFormat="1" applyFont="1" applyFill="1" applyBorder="1" applyAlignment="1" applyProtection="1">
      <alignment horizontal="center" vertical="center"/>
      <protection locked="0"/>
    </xf>
    <xf numFmtId="167" fontId="1" fillId="16" borderId="2" xfId="0" applyNumberFormat="1" applyFont="1" applyFill="1" applyBorder="1" applyAlignment="1" applyProtection="1">
      <alignment horizontal="center" vertical="center"/>
      <protection locked="0"/>
    </xf>
    <xf numFmtId="167" fontId="1" fillId="17" borderId="2" xfId="0" applyNumberFormat="1" applyFont="1" applyFill="1" applyBorder="1" applyAlignment="1" applyProtection="1">
      <alignment horizontal="center" vertical="center"/>
      <protection locked="0"/>
    </xf>
    <xf numFmtId="167" fontId="1" fillId="18" borderId="2" xfId="0" applyNumberFormat="1" applyFont="1" applyFill="1" applyBorder="1" applyAlignment="1" applyProtection="1">
      <alignment horizontal="center" vertical="center"/>
      <protection locked="0"/>
    </xf>
    <xf numFmtId="167" fontId="1" fillId="19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21" xfId="0" applyBorder="1"/>
    <xf numFmtId="0" fontId="0" fillId="0" borderId="22" xfId="0" applyBorder="1"/>
    <xf numFmtId="0" fontId="1" fillId="0" borderId="2" xfId="0" applyFont="1" applyBorder="1" applyAlignment="1">
      <alignment horizontal="center" vertical="center"/>
    </xf>
    <xf numFmtId="167" fontId="1" fillId="13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9" fontId="2" fillId="0" borderId="0" xfId="1" applyFont="1" applyAlignment="1">
      <alignment horizontal="center" vertical="center"/>
    </xf>
    <xf numFmtId="9" fontId="3" fillId="0" borderId="2" xfId="1" applyFont="1" applyBorder="1" applyAlignment="1">
      <alignment horizontal="center"/>
    </xf>
    <xf numFmtId="0" fontId="11" fillId="0" borderId="23" xfId="0" applyFont="1" applyBorder="1"/>
    <xf numFmtId="0" fontId="11" fillId="0" borderId="23" xfId="0" applyFont="1" applyBorder="1" applyAlignment="1">
      <alignment horizontal="left"/>
    </xf>
    <xf numFmtId="0" fontId="12" fillId="0" borderId="23" xfId="0" applyFont="1" applyBorder="1"/>
    <xf numFmtId="0" fontId="12" fillId="0" borderId="23" xfId="0" applyFont="1" applyBorder="1" applyAlignment="1">
      <alignment horizontal="left"/>
    </xf>
    <xf numFmtId="0" fontId="12" fillId="0" borderId="23" xfId="0" applyNumberFormat="1" applyFont="1" applyFill="1" applyBorder="1" applyAlignment="1">
      <alignment horizontal="center" vertical="center"/>
    </xf>
    <xf numFmtId="0" fontId="13" fillId="0" borderId="23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/>
    </xf>
    <xf numFmtId="0" fontId="1" fillId="13" borderId="1" xfId="0" applyNumberFormat="1" applyFont="1" applyFill="1" applyBorder="1" applyAlignment="1" applyProtection="1">
      <alignment horizontal="center"/>
      <protection locked="0"/>
    </xf>
    <xf numFmtId="167" fontId="1" fillId="0" borderId="2" xfId="0" applyNumberFormat="1" applyFont="1" applyFill="1" applyBorder="1" applyAlignment="1" applyProtection="1">
      <alignment horizontal="center" vertical="center"/>
      <protection locked="0"/>
    </xf>
    <xf numFmtId="167" fontId="1" fillId="13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/>
    <xf numFmtId="0" fontId="1" fillId="0" borderId="2" xfId="0" applyFont="1" applyFill="1" applyBorder="1"/>
    <xf numFmtId="0" fontId="2" fillId="13" borderId="2" xfId="0" applyFont="1" applyFill="1" applyBorder="1"/>
    <xf numFmtId="0" fontId="1" fillId="13" borderId="2" xfId="0" applyFont="1" applyFill="1" applyBorder="1"/>
    <xf numFmtId="0" fontId="1" fillId="13" borderId="0" xfId="0" applyFont="1" applyFill="1"/>
    <xf numFmtId="0" fontId="1" fillId="13" borderId="2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67" fontId="7" fillId="0" borderId="5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8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3" fillId="3" borderId="4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3" xfId="0" applyFont="1" applyFill="1" applyBorder="1" applyAlignment="1" applyProtection="1">
      <alignment horizontal="center" vertical="center" wrapText="1"/>
      <protection locked="0"/>
    </xf>
    <xf numFmtId="0" fontId="7" fillId="5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166" fontId="2" fillId="9" borderId="1" xfId="0" applyNumberFormat="1" applyFont="1" applyFill="1" applyBorder="1" applyAlignment="1" applyProtection="1">
      <alignment horizontal="center" vertical="center"/>
      <protection locked="0"/>
    </xf>
    <xf numFmtId="166" fontId="2" fillId="9" borderId="13" xfId="0" applyNumberFormat="1" applyFont="1" applyFill="1" applyBorder="1" applyAlignment="1" applyProtection="1">
      <alignment horizontal="center" vertical="center"/>
      <protection locked="0"/>
    </xf>
    <xf numFmtId="166" fontId="2" fillId="9" borderId="3" xfId="0" applyNumberFormat="1" applyFont="1" applyFill="1" applyBorder="1" applyAlignment="1" applyProtection="1">
      <alignment horizontal="center" vertical="center"/>
      <protection locked="0"/>
    </xf>
    <xf numFmtId="166" fontId="2" fillId="2" borderId="1" xfId="0" applyNumberFormat="1" applyFont="1" applyFill="1" applyBorder="1" applyAlignment="1">
      <alignment horizontal="center" vertical="center"/>
    </xf>
    <xf numFmtId="166" fontId="2" fillId="2" borderId="13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11" xfId="0" applyFont="1" applyBorder="1" applyAlignment="1" applyProtection="1">
      <alignment horizontal="left"/>
      <protection locked="0"/>
    </xf>
    <xf numFmtId="0" fontId="1" fillId="0" borderId="10" xfId="0" applyFont="1" applyBorder="1" applyAlignment="1" applyProtection="1">
      <alignment horizontal="left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/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1" fillId="0" borderId="6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8" fillId="0" borderId="16" xfId="0" applyFont="1" applyBorder="1" applyAlignment="1">
      <alignment horizontal="center" vertical="center" textRotation="135"/>
    </xf>
    <xf numFmtId="0" fontId="0" fillId="0" borderId="17" xfId="0" applyBorder="1" applyAlignment="1">
      <alignment horizontal="center" vertical="center" textRotation="135"/>
    </xf>
    <xf numFmtId="0" fontId="0" fillId="0" borderId="18" xfId="0" applyBorder="1" applyAlignment="1">
      <alignment horizontal="center" vertical="center" textRotation="135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2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66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40F537"/>
        </patternFill>
      </fill>
    </dxf>
    <dxf>
      <fill>
        <patternFill>
          <bgColor rgb="FF6161FF"/>
        </patternFill>
      </fill>
    </dxf>
    <dxf>
      <fill>
        <patternFill>
          <bgColor rgb="FFFFBDFF"/>
        </patternFill>
      </fill>
    </dxf>
  </dxfs>
  <tableStyles count="0" defaultTableStyle="TableStyleMedium2" defaultPivotStyle="PivotStyleLight16"/>
  <colors>
    <mruColors>
      <color rgb="FF6161FF"/>
      <color rgb="FF40F537"/>
      <color rgb="FFFFBDFF"/>
      <color rgb="FFC6E0B4"/>
      <color rgb="FFC9C9C9"/>
      <color rgb="FFFFE699"/>
      <color rgb="FFF4B084"/>
      <color rgb="FFFF66FF"/>
      <color rgb="FF548235"/>
      <color rgb="FF8497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60960</xdr:colOff>
          <xdr:row>2</xdr:row>
          <xdr:rowOff>7620</xdr:rowOff>
        </xdr:from>
        <xdr:to>
          <xdr:col>27</xdr:col>
          <xdr:colOff>182880</xdr:colOff>
          <xdr:row>4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Remplir les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68580</xdr:colOff>
          <xdr:row>4</xdr:row>
          <xdr:rowOff>121920</xdr:rowOff>
        </xdr:from>
        <xdr:to>
          <xdr:col>27</xdr:col>
          <xdr:colOff>175260</xdr:colOff>
          <xdr:row>7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Vider les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76200</xdr:colOff>
          <xdr:row>8</xdr:row>
          <xdr:rowOff>60960</xdr:rowOff>
        </xdr:from>
        <xdr:to>
          <xdr:col>27</xdr:col>
          <xdr:colOff>182880</xdr:colOff>
          <xdr:row>11</xdr:row>
          <xdr:rowOff>30480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Colorie les séquences</a:t>
              </a:r>
            </a:p>
          </xdr:txBody>
        </xdr:sp>
        <xdr:clientData fPrintsWithSheet="0"/>
      </xdr:twoCellAnchor>
    </mc:Choice>
    <mc:Fallback/>
  </mc:AlternateContent>
  <xdr:twoCellAnchor>
    <xdr:from>
      <xdr:col>29</xdr:col>
      <xdr:colOff>246530</xdr:colOff>
      <xdr:row>0</xdr:row>
      <xdr:rowOff>203947</xdr:rowOff>
    </xdr:from>
    <xdr:to>
      <xdr:col>32</xdr:col>
      <xdr:colOff>437030</xdr:colOff>
      <xdr:row>34</xdr:row>
      <xdr:rowOff>107576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693589" y="203947"/>
          <a:ext cx="2557182" cy="454734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1.</a:t>
          </a:r>
          <a:r>
            <a:rPr lang="fr-FR" sz="1200" baseline="0"/>
            <a:t> Mettre le  prémiere mois pour cette feuille  ( cellule D2, bleu claire) dans ce format : jj/mm/aaaa e.g 01/09/2021</a:t>
          </a:r>
        </a:p>
        <a:p>
          <a:r>
            <a:rPr lang="fr-FR" sz="1200" baseline="0"/>
            <a:t> </a:t>
          </a:r>
        </a:p>
        <a:p>
          <a:r>
            <a:rPr lang="fr-FR" sz="1200" baseline="0"/>
            <a:t>2. Cliquez sur le bouton "Remplir les dates.</a:t>
          </a:r>
        </a:p>
        <a:p>
          <a:endParaRPr lang="fr-FR" sz="1200" baseline="0"/>
        </a:p>
        <a:p>
          <a:r>
            <a:rPr lang="fr-FR" sz="1200" baseline="0"/>
            <a:t>3. Remplir le tableaux dessous avec les heures pour chaque session d'une semaine.</a:t>
          </a:r>
        </a:p>
        <a:p>
          <a:endParaRPr lang="fr-FR" sz="1200" baseline="0"/>
        </a:p>
        <a:p>
          <a:r>
            <a:rPr lang="fr-FR" sz="1200" baseline="0"/>
            <a:t>4. Completer le calendrier avec le séquence fait dans le matin ou aprés midi.  Respecter le casse!</a:t>
          </a:r>
        </a:p>
        <a:p>
          <a:endParaRPr lang="fr-FR" sz="1200" baseline="0"/>
        </a:p>
        <a:p>
          <a:r>
            <a:rPr lang="fr-FR" sz="1200" baseline="0"/>
            <a:t>5. Quand tu veux cliquez sur le bouton "Colorie les séquences</a:t>
          </a:r>
        </a:p>
        <a:p>
          <a:endParaRPr lang="fr-FR" sz="1200" baseline="0"/>
        </a:p>
        <a:p>
          <a:r>
            <a:rPr lang="fr-FR" sz="1200" baseline="0"/>
            <a:t>6. Vider les dates vas aussi vider les séquences!</a:t>
          </a:r>
        </a:p>
      </xdr:txBody>
    </xdr:sp>
    <xdr:clientData/>
  </xdr:twoCellAnchor>
  <xdr:oneCellAnchor>
    <xdr:from>
      <xdr:col>0</xdr:col>
      <xdr:colOff>699249</xdr:colOff>
      <xdr:row>0</xdr:row>
      <xdr:rowOff>152397</xdr:rowOff>
    </xdr:from>
    <xdr:ext cx="2115669" cy="86435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99249" y="152397"/>
          <a:ext cx="2115669" cy="8643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La zone colorée avec les codes de module peut être modifiée pour s'adapter aux noms de vos modules</a:t>
          </a:r>
        </a:p>
      </xdr:txBody>
    </xdr:sp>
    <xdr:clientData/>
  </xdr:oneCellAnchor>
  <xdr:twoCellAnchor>
    <xdr:from>
      <xdr:col>1</xdr:col>
      <xdr:colOff>484094</xdr:colOff>
      <xdr:row>7</xdr:row>
      <xdr:rowOff>26894</xdr:rowOff>
    </xdr:from>
    <xdr:to>
      <xdr:col>2</xdr:col>
      <xdr:colOff>197223</xdr:colOff>
      <xdr:row>16</xdr:row>
      <xdr:rowOff>80682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241176" y="1039906"/>
          <a:ext cx="304800" cy="12640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26896</xdr:colOff>
      <xdr:row>8</xdr:row>
      <xdr:rowOff>17926</xdr:rowOff>
    </xdr:from>
    <xdr:ext cx="2115669" cy="86435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6896" y="1165408"/>
          <a:ext cx="2115669" cy="86435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Mettre les heures prévues ici.</a:t>
          </a:r>
        </a:p>
        <a:p>
          <a:endParaRPr lang="en-GB" sz="1100"/>
        </a:p>
        <a:p>
          <a:r>
            <a:rPr lang="en-GB" sz="1100"/>
            <a:t>Mettre</a:t>
          </a:r>
          <a:r>
            <a:rPr lang="en-GB" sz="1100" baseline="0"/>
            <a:t> le titre de la</a:t>
          </a:r>
        </a:p>
        <a:p>
          <a:r>
            <a:rPr lang="en-GB" sz="1100" baseline="0"/>
            <a:t> séquence ici.</a:t>
          </a:r>
          <a:endParaRPr lang="en-GB" sz="1100"/>
        </a:p>
      </xdr:txBody>
    </xdr:sp>
    <xdr:clientData/>
  </xdr:oneCellAnchor>
  <xdr:twoCellAnchor>
    <xdr:from>
      <xdr:col>0</xdr:col>
      <xdr:colOff>1658471</xdr:colOff>
      <xdr:row>10</xdr:row>
      <xdr:rowOff>17929</xdr:rowOff>
    </xdr:from>
    <xdr:to>
      <xdr:col>1</xdr:col>
      <xdr:colOff>134471</xdr:colOff>
      <xdr:row>16</xdr:row>
      <xdr:rowOff>71718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658471" y="1434353"/>
          <a:ext cx="233082" cy="8606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1013012</xdr:colOff>
      <xdr:row>13</xdr:row>
      <xdr:rowOff>26894</xdr:rowOff>
    </xdr:from>
    <xdr:to>
      <xdr:col>0</xdr:col>
      <xdr:colOff>1084729</xdr:colOff>
      <xdr:row>16</xdr:row>
      <xdr:rowOff>89647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013012" y="1846729"/>
          <a:ext cx="71717" cy="46616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134473</xdr:colOff>
      <xdr:row>37</xdr:row>
      <xdr:rowOff>80678</xdr:rowOff>
    </xdr:from>
    <xdr:ext cx="2115669" cy="483253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729320" y="5307102"/>
          <a:ext cx="2115669" cy="483253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Mettre les heures prévues ici.</a:t>
          </a:r>
        </a:p>
        <a:p>
          <a:endParaRPr lang="en-GB" sz="1100"/>
        </a:p>
      </xdr:txBody>
    </xdr:sp>
    <xdr:clientData/>
  </xdr:oneCellAnchor>
  <xdr:twoCellAnchor>
    <xdr:from>
      <xdr:col>4</xdr:col>
      <xdr:colOff>44823</xdr:colOff>
      <xdr:row>38</xdr:row>
      <xdr:rowOff>80682</xdr:rowOff>
    </xdr:from>
    <xdr:to>
      <xdr:col>5</xdr:col>
      <xdr:colOff>134473</xdr:colOff>
      <xdr:row>38</xdr:row>
      <xdr:rowOff>98188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>
          <a:stCxn id="18" idx="1"/>
        </xdr:cNvCxnSpPr>
      </xdr:nvCxnSpPr>
      <xdr:spPr>
        <a:xfrm flipH="1" flipV="1">
          <a:off x="3316941" y="5531223"/>
          <a:ext cx="412379" cy="175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57"/>
  <sheetViews>
    <sheetView tabSelected="1" zoomScaleNormal="100" workbookViewId="0">
      <selection activeCell="E7" sqref="E7"/>
    </sheetView>
  </sheetViews>
  <sheetFormatPr baseColWidth="10" defaultColWidth="11.44140625" defaultRowHeight="10.199999999999999" x14ac:dyDescent="0.2"/>
  <cols>
    <col min="1" max="1" width="25.5546875" style="1" customWidth="1"/>
    <col min="2" max="2" width="8.6640625" style="1" bestFit="1" customWidth="1"/>
    <col min="3" max="3" width="7.21875" style="1" customWidth="1"/>
    <col min="4" max="4" width="6.33203125" style="2" customWidth="1"/>
    <col min="5" max="5" width="4.6640625" style="2" customWidth="1"/>
    <col min="6" max="6" width="4.6640625" style="1" customWidth="1"/>
    <col min="7" max="7" width="6.33203125" style="2" customWidth="1"/>
    <col min="8" max="8" width="4.6640625" style="2" customWidth="1"/>
    <col min="9" max="9" width="4.6640625" style="1" customWidth="1"/>
    <col min="10" max="10" width="6.33203125" style="2" customWidth="1"/>
    <col min="11" max="11" width="4.6640625" style="2" customWidth="1"/>
    <col min="12" max="12" width="4.6640625" style="1" customWidth="1"/>
    <col min="13" max="13" width="6.33203125" style="1" customWidth="1"/>
    <col min="14" max="15" width="4.6640625" style="1" customWidth="1"/>
    <col min="16" max="16" width="6.33203125" style="1" customWidth="1"/>
    <col min="17" max="18" width="4.6640625" style="1" customWidth="1"/>
    <col min="19" max="19" width="6.33203125" style="1" customWidth="1"/>
    <col min="20" max="21" width="4.6640625" style="1" customWidth="1"/>
    <col min="22" max="22" width="6.44140625" style="1" customWidth="1"/>
    <col min="23" max="23" width="5.88671875" style="1" customWidth="1"/>
    <col min="24" max="24" width="10.109375" style="1" bestFit="1" customWidth="1"/>
    <col min="25" max="25" width="5.88671875" style="1" customWidth="1"/>
    <col min="26" max="16384" width="11.44140625" style="1"/>
  </cols>
  <sheetData>
    <row r="1" spans="1:29" s="14" customFormat="1" ht="16.5" customHeight="1" x14ac:dyDescent="0.2">
      <c r="A1" s="76"/>
      <c r="B1" s="77"/>
      <c r="C1" s="78"/>
      <c r="D1" s="104" t="s">
        <v>18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6"/>
      <c r="V1" s="107" t="s">
        <v>3</v>
      </c>
      <c r="W1" s="108"/>
      <c r="X1" s="109"/>
    </row>
    <row r="2" spans="1:29" ht="11.25" customHeight="1" x14ac:dyDescent="0.2">
      <c r="A2" s="79"/>
      <c r="B2" s="80"/>
      <c r="C2" s="81"/>
      <c r="D2" s="110">
        <v>44562</v>
      </c>
      <c r="E2" s="111"/>
      <c r="F2" s="112"/>
      <c r="G2" s="113">
        <f>DATE(YEAR(D2),MONTH(D2)+1,DAY(D2))</f>
        <v>44593</v>
      </c>
      <c r="H2" s="114"/>
      <c r="I2" s="115"/>
      <c r="J2" s="113">
        <f t="shared" ref="J2" si="0">DATE(YEAR(G2),MONTH(G2)+1,DAY(G2))</f>
        <v>44621</v>
      </c>
      <c r="K2" s="114"/>
      <c r="L2" s="115"/>
      <c r="M2" s="113">
        <f t="shared" ref="M2" si="1">DATE(YEAR(J2),MONTH(J2)+1,DAY(J2))</f>
        <v>44652</v>
      </c>
      <c r="N2" s="114"/>
      <c r="O2" s="115"/>
      <c r="P2" s="113">
        <f t="shared" ref="P2" si="2">DATE(YEAR(M2),MONTH(M2)+1,DAY(M2))</f>
        <v>44682</v>
      </c>
      <c r="Q2" s="114"/>
      <c r="R2" s="115"/>
      <c r="S2" s="113">
        <f>DATE(YEAR(P2),MONTH(P2)+1,DAY(P2))</f>
        <v>44713</v>
      </c>
      <c r="T2" s="114"/>
      <c r="U2" s="115"/>
      <c r="V2" s="86"/>
      <c r="W2" s="87"/>
      <c r="X2" s="88"/>
    </row>
    <row r="3" spans="1:29" ht="11.25" customHeight="1" x14ac:dyDescent="0.2">
      <c r="A3" s="79"/>
      <c r="B3" s="80"/>
      <c r="C3" s="81"/>
      <c r="D3" s="13">
        <f>D2</f>
        <v>44562</v>
      </c>
      <c r="E3" s="10" t="s">
        <v>1</v>
      </c>
      <c r="F3" s="16" t="s">
        <v>0</v>
      </c>
      <c r="G3" s="11">
        <f>G2</f>
        <v>44593</v>
      </c>
      <c r="H3" s="10" t="s">
        <v>1</v>
      </c>
      <c r="I3" s="16" t="s">
        <v>0</v>
      </c>
      <c r="J3" s="12">
        <f>J2</f>
        <v>44621</v>
      </c>
      <c r="K3" s="10" t="s">
        <v>1</v>
      </c>
      <c r="L3" s="16" t="s">
        <v>0</v>
      </c>
      <c r="M3" s="11">
        <f>M2</f>
        <v>44652</v>
      </c>
      <c r="N3" s="10" t="s">
        <v>1</v>
      </c>
      <c r="O3" s="16" t="s">
        <v>0</v>
      </c>
      <c r="P3" s="11">
        <f>P2</f>
        <v>44682</v>
      </c>
      <c r="Q3" s="10" t="s">
        <v>1</v>
      </c>
      <c r="R3" s="16" t="s">
        <v>0</v>
      </c>
      <c r="S3" s="11">
        <f>S2</f>
        <v>44713</v>
      </c>
      <c r="T3" s="10" t="s">
        <v>1</v>
      </c>
      <c r="U3" s="16" t="s">
        <v>0</v>
      </c>
      <c r="V3" s="89"/>
      <c r="W3" s="90"/>
      <c r="X3" s="91"/>
    </row>
    <row r="4" spans="1:29" ht="11.1" customHeight="1" x14ac:dyDescent="0.2">
      <c r="A4" s="79"/>
      <c r="B4" s="80"/>
      <c r="C4" s="82"/>
      <c r="D4" s="23">
        <v>44562</v>
      </c>
      <c r="E4" s="24"/>
      <c r="F4" s="24"/>
      <c r="G4" s="8">
        <v>44593</v>
      </c>
      <c r="H4" s="69"/>
      <c r="I4" s="69"/>
      <c r="J4" s="6">
        <v>44621</v>
      </c>
      <c r="K4" s="25"/>
      <c r="L4" s="24"/>
      <c r="M4" s="6">
        <v>44652</v>
      </c>
      <c r="N4" s="68"/>
      <c r="O4" s="68"/>
      <c r="P4" s="7">
        <v>44682</v>
      </c>
      <c r="Q4" s="55"/>
      <c r="R4" s="55"/>
      <c r="S4" s="6">
        <v>44713</v>
      </c>
      <c r="T4" s="67"/>
      <c r="U4" s="67"/>
      <c r="V4" s="89"/>
      <c r="W4" s="90"/>
      <c r="X4" s="91"/>
    </row>
    <row r="5" spans="1:29" ht="11.1" customHeight="1" x14ac:dyDescent="0.2">
      <c r="A5" s="79"/>
      <c r="B5" s="80"/>
      <c r="C5" s="82"/>
      <c r="D5" s="23">
        <v>44563</v>
      </c>
      <c r="E5" s="75"/>
      <c r="F5" s="24"/>
      <c r="G5" s="8">
        <v>44594</v>
      </c>
      <c r="H5" s="69"/>
      <c r="I5" s="69"/>
      <c r="J5" s="6">
        <v>44622</v>
      </c>
      <c r="K5" s="69"/>
      <c r="L5" s="69"/>
      <c r="M5" s="6">
        <v>44653</v>
      </c>
      <c r="N5" s="74"/>
      <c r="O5" s="69"/>
      <c r="P5" s="7">
        <v>44683</v>
      </c>
      <c r="Q5" s="25"/>
      <c r="R5" s="25"/>
      <c r="S5" s="6">
        <v>44714</v>
      </c>
      <c r="T5" s="55"/>
      <c r="U5" s="55"/>
      <c r="V5" s="89"/>
      <c r="W5" s="90"/>
      <c r="X5" s="91"/>
    </row>
    <row r="6" spans="1:29" ht="11.1" customHeight="1" x14ac:dyDescent="0.2">
      <c r="A6" s="79"/>
      <c r="B6" s="80"/>
      <c r="C6" s="82"/>
      <c r="D6" s="23">
        <v>44564</v>
      </c>
      <c r="E6" s="45" t="s">
        <v>20</v>
      </c>
      <c r="F6" s="5"/>
      <c r="G6" s="8">
        <v>44595</v>
      </c>
      <c r="H6" s="45" t="s">
        <v>20</v>
      </c>
      <c r="I6" s="45" t="s">
        <v>20</v>
      </c>
      <c r="J6" s="6">
        <v>44623</v>
      </c>
      <c r="K6" s="45" t="s">
        <v>20</v>
      </c>
      <c r="L6" s="45" t="s">
        <v>20</v>
      </c>
      <c r="M6" s="6">
        <v>44654</v>
      </c>
      <c r="N6" s="69"/>
      <c r="O6" s="69"/>
      <c r="P6" s="7">
        <v>44684</v>
      </c>
      <c r="Q6" s="67"/>
      <c r="R6" s="67"/>
      <c r="S6" s="6">
        <v>44715</v>
      </c>
      <c r="T6" s="55"/>
      <c r="U6" s="24"/>
      <c r="V6" s="89"/>
      <c r="W6" s="90"/>
      <c r="X6" s="91"/>
    </row>
    <row r="7" spans="1:29" ht="11.1" customHeight="1" x14ac:dyDescent="0.2">
      <c r="A7" s="79"/>
      <c r="B7" s="80"/>
      <c r="C7" s="82"/>
      <c r="D7" s="23">
        <v>44565</v>
      </c>
      <c r="E7" s="45" t="s">
        <v>20</v>
      </c>
      <c r="F7" s="24"/>
      <c r="G7" s="8">
        <v>44596</v>
      </c>
      <c r="H7" s="69" t="s">
        <v>20</v>
      </c>
      <c r="I7" s="69" t="s">
        <v>20</v>
      </c>
      <c r="J7" s="6">
        <v>44624</v>
      </c>
      <c r="K7" s="45" t="s">
        <v>20</v>
      </c>
      <c r="L7" s="45" t="s">
        <v>20</v>
      </c>
      <c r="M7" s="6">
        <v>44655</v>
      </c>
      <c r="N7" s="68"/>
      <c r="O7" s="68"/>
      <c r="P7" s="7">
        <v>44685</v>
      </c>
      <c r="Q7" s="28"/>
      <c r="R7" s="28"/>
      <c r="S7" s="6">
        <v>44716</v>
      </c>
      <c r="T7" s="55"/>
      <c r="U7" s="55"/>
      <c r="V7" s="92"/>
      <c r="W7" s="93"/>
      <c r="X7" s="94"/>
    </row>
    <row r="8" spans="1:29" ht="11.1" customHeight="1" x14ac:dyDescent="0.2">
      <c r="A8" s="79"/>
      <c r="B8" s="80"/>
      <c r="C8" s="82"/>
      <c r="D8" s="23">
        <v>44566</v>
      </c>
      <c r="E8" s="24"/>
      <c r="F8" s="24"/>
      <c r="G8" s="8">
        <v>44597</v>
      </c>
      <c r="H8" s="24"/>
      <c r="I8" s="24"/>
      <c r="J8" s="6">
        <v>44625</v>
      </c>
      <c r="K8" s="72"/>
      <c r="L8" s="73"/>
      <c r="M8" s="6">
        <v>44656</v>
      </c>
      <c r="N8" s="69"/>
      <c r="O8" s="69"/>
      <c r="P8" s="7">
        <v>44686</v>
      </c>
      <c r="Q8" s="55"/>
      <c r="R8" s="55"/>
      <c r="S8" s="6">
        <v>44717</v>
      </c>
      <c r="T8" s="55"/>
      <c r="U8" s="55"/>
      <c r="V8" s="116"/>
      <c r="W8" s="117"/>
      <c r="X8" s="118"/>
    </row>
    <row r="9" spans="1:29" ht="11.1" customHeight="1" x14ac:dyDescent="0.2">
      <c r="A9" s="79"/>
      <c r="B9" s="80"/>
      <c r="C9" s="82"/>
      <c r="D9" s="23">
        <v>44567</v>
      </c>
      <c r="E9" s="25"/>
      <c r="F9" s="24"/>
      <c r="G9" s="8">
        <v>44598</v>
      </c>
      <c r="H9" s="69"/>
      <c r="I9" s="69"/>
      <c r="J9" s="6">
        <v>44626</v>
      </c>
      <c r="K9" s="72"/>
      <c r="L9" s="73"/>
      <c r="M9" s="6">
        <v>44657</v>
      </c>
      <c r="N9" s="69"/>
      <c r="O9" s="69"/>
      <c r="P9" s="7">
        <v>44687</v>
      </c>
      <c r="Q9" s="55"/>
      <c r="R9" s="24"/>
      <c r="S9" s="6">
        <v>44718</v>
      </c>
      <c r="T9" s="15"/>
      <c r="U9" s="15"/>
      <c r="V9" s="119"/>
      <c r="W9" s="120"/>
      <c r="X9" s="121"/>
    </row>
    <row r="10" spans="1:29" ht="11.1" customHeight="1" x14ac:dyDescent="0.2">
      <c r="A10" s="79"/>
      <c r="B10" s="80"/>
      <c r="C10" s="82"/>
      <c r="D10" s="23">
        <v>44568</v>
      </c>
      <c r="E10" s="24"/>
      <c r="F10" s="24"/>
      <c r="G10" s="8">
        <v>44599</v>
      </c>
      <c r="H10" s="45" t="s">
        <v>20</v>
      </c>
      <c r="I10" s="68"/>
      <c r="J10" s="6">
        <v>44627</v>
      </c>
      <c r="K10" s="70"/>
      <c r="L10" s="71"/>
      <c r="M10" s="6">
        <v>44658</v>
      </c>
      <c r="N10" s="5"/>
      <c r="O10" s="5"/>
      <c r="P10" s="7">
        <v>44688</v>
      </c>
      <c r="Q10" s="55"/>
      <c r="R10" s="55"/>
      <c r="S10" s="6">
        <v>44719</v>
      </c>
      <c r="T10" s="67"/>
      <c r="U10" s="67"/>
      <c r="V10" s="119"/>
      <c r="W10" s="120"/>
      <c r="X10" s="121"/>
    </row>
    <row r="11" spans="1:29" ht="11.1" customHeight="1" x14ac:dyDescent="0.2">
      <c r="A11" s="79"/>
      <c r="B11" s="80"/>
      <c r="C11" s="82"/>
      <c r="D11" s="23">
        <v>44569</v>
      </c>
      <c r="E11" s="24"/>
      <c r="F11" s="24"/>
      <c r="G11" s="8">
        <v>44600</v>
      </c>
      <c r="H11" s="69"/>
      <c r="I11" s="69"/>
      <c r="J11" s="6">
        <v>44628</v>
      </c>
      <c r="K11" s="75"/>
      <c r="L11" s="24"/>
      <c r="M11" s="6">
        <v>44659</v>
      </c>
      <c r="N11" s="45" t="s">
        <v>20</v>
      </c>
      <c r="O11" s="45" t="s">
        <v>20</v>
      </c>
      <c r="P11" s="7">
        <v>44689</v>
      </c>
      <c r="Q11" s="55"/>
      <c r="R11" s="55"/>
      <c r="S11" s="6">
        <v>44720</v>
      </c>
      <c r="T11" s="24"/>
      <c r="U11" s="24"/>
      <c r="V11" s="119"/>
      <c r="W11" s="120"/>
      <c r="X11" s="121"/>
    </row>
    <row r="12" spans="1:29" ht="11.1" customHeight="1" x14ac:dyDescent="0.2">
      <c r="A12" s="79"/>
      <c r="B12" s="80"/>
      <c r="C12" s="82"/>
      <c r="D12" s="23">
        <v>44570</v>
      </c>
      <c r="E12" s="24"/>
      <c r="F12" s="24"/>
      <c r="G12" s="8">
        <v>44601</v>
      </c>
      <c r="H12" s="69"/>
      <c r="I12" s="69"/>
      <c r="J12" s="6">
        <v>44629</v>
      </c>
      <c r="K12" s="69"/>
      <c r="L12" s="69"/>
      <c r="M12" s="6">
        <v>44660</v>
      </c>
      <c r="N12" s="69" t="s">
        <v>20</v>
      </c>
      <c r="O12" s="24"/>
      <c r="P12" s="7">
        <v>44690</v>
      </c>
      <c r="Q12" s="25"/>
      <c r="R12" s="25"/>
      <c r="S12" s="6">
        <v>44721</v>
      </c>
      <c r="T12" s="24"/>
      <c r="U12" s="24"/>
      <c r="V12" s="119"/>
      <c r="W12" s="120"/>
      <c r="X12" s="121"/>
    </row>
    <row r="13" spans="1:29" ht="11.1" customHeight="1" x14ac:dyDescent="0.2">
      <c r="A13" s="79"/>
      <c r="B13" s="80"/>
      <c r="C13" s="82"/>
      <c r="D13" s="23">
        <v>44571</v>
      </c>
      <c r="E13" s="5"/>
      <c r="F13" s="5"/>
      <c r="G13" s="8">
        <v>44602</v>
      </c>
      <c r="H13" s="45" t="s">
        <v>20</v>
      </c>
      <c r="I13" s="45" t="s">
        <v>20</v>
      </c>
      <c r="J13" s="6">
        <v>44630</v>
      </c>
      <c r="K13" s="70"/>
      <c r="L13" s="71"/>
      <c r="M13" s="6">
        <v>44661</v>
      </c>
      <c r="N13" s="69"/>
      <c r="O13" s="69"/>
      <c r="P13" s="7">
        <v>44691</v>
      </c>
      <c r="Q13" s="25"/>
      <c r="R13" s="25"/>
      <c r="S13" s="6">
        <v>44722</v>
      </c>
      <c r="T13" s="24"/>
      <c r="U13" s="24"/>
      <c r="V13" s="122"/>
      <c r="W13" s="123"/>
      <c r="X13" s="124"/>
    </row>
    <row r="14" spans="1:29" ht="11.1" customHeight="1" x14ac:dyDescent="0.2">
      <c r="A14" s="79"/>
      <c r="B14" s="80"/>
      <c r="C14" s="82"/>
      <c r="D14" s="23">
        <v>44572</v>
      </c>
      <c r="E14" s="24"/>
      <c r="F14" s="24"/>
      <c r="G14" s="8">
        <v>44603</v>
      </c>
      <c r="H14" s="69"/>
      <c r="I14" s="69"/>
      <c r="J14" s="6">
        <v>44631</v>
      </c>
      <c r="K14" s="45" t="s">
        <v>20</v>
      </c>
      <c r="L14" s="45" t="s">
        <v>20</v>
      </c>
      <c r="M14" s="6">
        <v>44662</v>
      </c>
      <c r="N14" s="15"/>
      <c r="O14" s="15"/>
      <c r="P14" s="7">
        <v>44692</v>
      </c>
      <c r="Q14" s="28"/>
      <c r="R14" s="28"/>
      <c r="S14" s="6">
        <v>44723</v>
      </c>
      <c r="T14" s="24"/>
      <c r="U14" s="24"/>
      <c r="V14" s="86"/>
      <c r="W14" s="87"/>
      <c r="X14" s="88"/>
    </row>
    <row r="15" spans="1:29" ht="11.1" customHeight="1" x14ac:dyDescent="0.2">
      <c r="A15" s="79"/>
      <c r="B15" s="80"/>
      <c r="C15" s="82"/>
      <c r="D15" s="23">
        <v>44573</v>
      </c>
      <c r="E15" s="25"/>
      <c r="F15" s="25"/>
      <c r="G15" s="8">
        <v>44604</v>
      </c>
      <c r="H15" s="69"/>
      <c r="I15" s="69"/>
      <c r="J15" s="6">
        <v>44632</v>
      </c>
      <c r="K15" s="72"/>
      <c r="L15" s="73"/>
      <c r="M15" s="6">
        <v>44663</v>
      </c>
      <c r="N15" s="25"/>
      <c r="O15" s="25"/>
      <c r="P15" s="7">
        <v>44693</v>
      </c>
      <c r="Q15" s="55"/>
      <c r="R15" s="55"/>
      <c r="S15" s="6">
        <v>44724</v>
      </c>
      <c r="T15" s="24"/>
      <c r="U15" s="24"/>
      <c r="V15" s="89"/>
      <c r="W15" s="90"/>
      <c r="X15" s="91"/>
    </row>
    <row r="16" spans="1:29" ht="11.1" customHeight="1" x14ac:dyDescent="0.2">
      <c r="A16" s="79"/>
      <c r="B16" s="80"/>
      <c r="C16" s="82"/>
      <c r="D16" s="23">
        <v>44574</v>
      </c>
      <c r="E16" s="25"/>
      <c r="F16" s="69"/>
      <c r="G16" s="8">
        <v>44605</v>
      </c>
      <c r="H16" s="72"/>
      <c r="I16" s="73"/>
      <c r="J16" s="6">
        <v>44633</v>
      </c>
      <c r="K16" s="72"/>
      <c r="L16" s="73"/>
      <c r="M16" s="6">
        <v>44664</v>
      </c>
      <c r="N16" s="55"/>
      <c r="O16" s="69"/>
      <c r="P16" s="7">
        <v>44694</v>
      </c>
      <c r="Q16" s="55"/>
      <c r="R16" s="55"/>
      <c r="S16" s="6">
        <v>44725</v>
      </c>
      <c r="T16" s="15"/>
      <c r="U16" s="15"/>
      <c r="V16" s="89"/>
      <c r="W16" s="90"/>
      <c r="X16" s="91"/>
      <c r="AA16" s="31" t="s">
        <v>4</v>
      </c>
      <c r="AB16" s="31" t="s">
        <v>15</v>
      </c>
      <c r="AC16" s="31" t="s">
        <v>17</v>
      </c>
    </row>
    <row r="17" spans="1:29" ht="11.1" customHeight="1" x14ac:dyDescent="0.25">
      <c r="A17" s="83"/>
      <c r="B17" s="84"/>
      <c r="C17" s="85"/>
      <c r="D17" s="23">
        <v>44575</v>
      </c>
      <c r="E17" s="69"/>
      <c r="F17" s="69"/>
      <c r="G17" s="8">
        <v>44606</v>
      </c>
      <c r="H17" s="70"/>
      <c r="I17" s="71"/>
      <c r="J17" s="6">
        <v>44634</v>
      </c>
      <c r="K17" s="70"/>
      <c r="L17" s="71"/>
      <c r="M17" s="6">
        <v>44665</v>
      </c>
      <c r="N17" s="28"/>
      <c r="O17" s="28"/>
      <c r="P17" s="7">
        <v>44695</v>
      </c>
      <c r="Q17" s="55"/>
      <c r="R17" s="55"/>
      <c r="S17" s="6">
        <v>44726</v>
      </c>
      <c r="T17" s="25"/>
      <c r="U17" s="25"/>
      <c r="V17" s="89"/>
      <c r="W17" s="90"/>
      <c r="X17" s="91"/>
      <c r="Z17" s="37" t="str">
        <f t="shared" ref="Z17:Z28" si="3">C19</f>
        <v>,</v>
      </c>
      <c r="AA17" s="38">
        <f>B19</f>
        <v>0</v>
      </c>
      <c r="AB17" s="56">
        <f>SUM(données!N3,données!N18,données!N33,données!N48,données!N63)</f>
        <v>0</v>
      </c>
      <c r="AC17" s="59">
        <f>IFERROR(AB17/$AB$29,"-")</f>
        <v>0</v>
      </c>
    </row>
    <row r="18" spans="1:29" ht="11.1" customHeight="1" x14ac:dyDescent="0.25">
      <c r="A18" s="9" t="s">
        <v>5</v>
      </c>
      <c r="B18" s="3" t="s">
        <v>4</v>
      </c>
      <c r="C18" s="19" t="s">
        <v>2</v>
      </c>
      <c r="D18" s="23">
        <v>44576</v>
      </c>
      <c r="E18" s="25"/>
      <c r="F18" s="25"/>
      <c r="G18" s="8">
        <v>44607</v>
      </c>
      <c r="H18" s="72"/>
      <c r="I18" s="73"/>
      <c r="J18" s="6">
        <v>44635</v>
      </c>
      <c r="K18" s="75"/>
      <c r="L18" s="75"/>
      <c r="M18" s="6">
        <v>44666</v>
      </c>
      <c r="N18" s="28"/>
      <c r="O18" s="28"/>
      <c r="P18" s="7">
        <v>44696</v>
      </c>
      <c r="Q18" s="55"/>
      <c r="R18" s="55"/>
      <c r="S18" s="6">
        <v>44727</v>
      </c>
      <c r="T18" s="55"/>
      <c r="U18" s="55"/>
      <c r="V18" s="89"/>
      <c r="W18" s="90"/>
      <c r="X18" s="91"/>
      <c r="Z18" s="37" t="str">
        <f t="shared" si="3"/>
        <v>,</v>
      </c>
      <c r="AA18" s="38">
        <f t="shared" ref="AA18:AA28" si="4">B20</f>
        <v>0</v>
      </c>
      <c r="AB18" s="39">
        <f>SUM(données!N4,données!N19,données!N34,données!N49,données!N64)</f>
        <v>0</v>
      </c>
      <c r="AC18" s="59">
        <f t="shared" ref="AC18:AC28" si="5">IFERROR(AB18/$AB$29,"-")</f>
        <v>0</v>
      </c>
    </row>
    <row r="19" spans="1:29" ht="11.1" customHeight="1" x14ac:dyDescent="0.25">
      <c r="A19" s="60"/>
      <c r="B19" s="64"/>
      <c r="C19" s="43" t="s">
        <v>21</v>
      </c>
      <c r="D19" s="23">
        <v>44577</v>
      </c>
      <c r="E19" s="25"/>
      <c r="F19" s="25"/>
      <c r="G19" s="8">
        <v>44608</v>
      </c>
      <c r="H19" s="72"/>
      <c r="I19" s="73"/>
      <c r="J19" s="6">
        <v>44636</v>
      </c>
      <c r="K19" s="69"/>
      <c r="L19" s="69"/>
      <c r="M19" s="6">
        <v>44667</v>
      </c>
      <c r="N19" s="55"/>
      <c r="O19" s="55"/>
      <c r="P19" s="7">
        <v>44697</v>
      </c>
      <c r="Q19" s="75"/>
      <c r="R19" s="24"/>
      <c r="S19" s="6">
        <v>44728</v>
      </c>
      <c r="T19" s="55"/>
      <c r="U19" s="55"/>
      <c r="V19" s="92"/>
      <c r="W19" s="93"/>
      <c r="X19" s="94"/>
      <c r="Z19" s="37" t="str">
        <f t="shared" si="3"/>
        <v>dilfT</v>
      </c>
      <c r="AA19" s="38">
        <f t="shared" si="4"/>
        <v>0</v>
      </c>
      <c r="AB19" s="39">
        <f>SUM(données!N5,données!N20,données!N35,données!N50,données!N65)</f>
        <v>99</v>
      </c>
      <c r="AC19" s="59">
        <f t="shared" si="5"/>
        <v>1</v>
      </c>
    </row>
    <row r="20" spans="1:29" ht="11.1" customHeight="1" x14ac:dyDescent="0.25">
      <c r="A20" s="60"/>
      <c r="B20" s="64"/>
      <c r="C20" s="44" t="s">
        <v>21</v>
      </c>
      <c r="D20" s="23">
        <v>44578</v>
      </c>
      <c r="E20" s="45" t="s">
        <v>20</v>
      </c>
      <c r="F20" s="15"/>
      <c r="G20" s="8">
        <v>44609</v>
      </c>
      <c r="H20" s="45" t="s">
        <v>20</v>
      </c>
      <c r="I20" s="45" t="s">
        <v>20</v>
      </c>
      <c r="J20" s="6">
        <v>44637</v>
      </c>
      <c r="K20" s="70"/>
      <c r="L20" s="71"/>
      <c r="M20" s="6">
        <v>44668</v>
      </c>
      <c r="N20" s="25"/>
      <c r="O20" s="69"/>
      <c r="P20" s="7">
        <v>44698</v>
      </c>
      <c r="Q20" s="24"/>
      <c r="R20" s="24"/>
      <c r="S20" s="6">
        <v>44729</v>
      </c>
      <c r="T20" s="55"/>
      <c r="U20" s="24"/>
      <c r="V20" s="86"/>
      <c r="W20" s="87"/>
      <c r="X20" s="88"/>
      <c r="Z20" s="37" t="str">
        <f t="shared" si="3"/>
        <v>,</v>
      </c>
      <c r="AA20" s="38">
        <f t="shared" si="4"/>
        <v>0</v>
      </c>
      <c r="AB20" s="39">
        <f>SUM(données!N6,données!N21,données!N36,données!N51,données!N66)</f>
        <v>0</v>
      </c>
      <c r="AC20" s="59">
        <f t="shared" si="5"/>
        <v>0</v>
      </c>
    </row>
    <row r="21" spans="1:29" ht="11.1" customHeight="1" x14ac:dyDescent="0.25">
      <c r="A21" s="61" t="s">
        <v>19</v>
      </c>
      <c r="B21" s="64"/>
      <c r="C21" s="45" t="s">
        <v>20</v>
      </c>
      <c r="D21" s="23">
        <v>44579</v>
      </c>
      <c r="E21" s="25"/>
      <c r="F21" s="25"/>
      <c r="G21" s="8">
        <v>44610</v>
      </c>
      <c r="H21" s="69"/>
      <c r="I21" s="69"/>
      <c r="J21" s="6">
        <v>44638</v>
      </c>
      <c r="K21" s="70"/>
      <c r="L21" s="71"/>
      <c r="M21" s="6">
        <v>44669</v>
      </c>
      <c r="N21" s="29"/>
      <c r="O21" s="29"/>
      <c r="P21" s="7">
        <v>44699</v>
      </c>
      <c r="Q21" s="5"/>
      <c r="R21" s="5"/>
      <c r="S21" s="6">
        <v>44730</v>
      </c>
      <c r="T21" s="55"/>
      <c r="U21" s="55"/>
      <c r="V21" s="89"/>
      <c r="W21" s="90"/>
      <c r="X21" s="91"/>
      <c r="Z21" s="37" t="str">
        <f t="shared" si="3"/>
        <v>,</v>
      </c>
      <c r="AA21" s="38">
        <f t="shared" si="4"/>
        <v>0</v>
      </c>
      <c r="AB21" s="39">
        <f>SUM(données!N7,données!N22,données!N37,données!N52,données!N67)</f>
        <v>0</v>
      </c>
      <c r="AC21" s="59">
        <f t="shared" si="5"/>
        <v>0</v>
      </c>
    </row>
    <row r="22" spans="1:29" ht="11.1" customHeight="1" x14ac:dyDescent="0.25">
      <c r="A22" s="61"/>
      <c r="B22" s="65"/>
      <c r="C22" s="46" t="s">
        <v>21</v>
      </c>
      <c r="D22" s="23">
        <v>44580</v>
      </c>
      <c r="E22" s="24"/>
      <c r="F22" s="24"/>
      <c r="G22" s="8">
        <v>44611</v>
      </c>
      <c r="H22" s="69"/>
      <c r="I22" s="69"/>
      <c r="J22" s="6">
        <v>44639</v>
      </c>
      <c r="K22" s="72"/>
      <c r="L22" s="73"/>
      <c r="M22" s="6">
        <v>44670</v>
      </c>
      <c r="N22" s="25"/>
      <c r="O22" s="25"/>
      <c r="P22" s="7">
        <v>44700</v>
      </c>
      <c r="Q22" s="24"/>
      <c r="R22" s="24"/>
      <c r="S22" s="6">
        <v>44731</v>
      </c>
      <c r="T22" s="24"/>
      <c r="U22" s="24"/>
      <c r="V22" s="89"/>
      <c r="W22" s="90"/>
      <c r="X22" s="91"/>
      <c r="Z22" s="37" t="str">
        <f t="shared" si="3"/>
        <v>,</v>
      </c>
      <c r="AA22" s="38">
        <f t="shared" si="4"/>
        <v>0</v>
      </c>
      <c r="AB22" s="39">
        <f>SUM(données!N8,données!N23,données!N38,données!N53,données!N68)</f>
        <v>0</v>
      </c>
      <c r="AC22" s="59">
        <f t="shared" si="5"/>
        <v>0</v>
      </c>
    </row>
    <row r="23" spans="1:29" ht="11.1" customHeight="1" x14ac:dyDescent="0.25">
      <c r="A23" s="62"/>
      <c r="B23" s="64"/>
      <c r="C23" s="47" t="s">
        <v>21</v>
      </c>
      <c r="D23" s="23">
        <v>44581</v>
      </c>
      <c r="E23" s="69"/>
      <c r="F23" s="69"/>
      <c r="G23" s="8">
        <v>44612</v>
      </c>
      <c r="H23" s="72"/>
      <c r="I23" s="73"/>
      <c r="J23" s="6">
        <v>44640</v>
      </c>
      <c r="K23" s="72"/>
      <c r="L23" s="73"/>
      <c r="M23" s="6">
        <v>44671</v>
      </c>
      <c r="N23" s="55"/>
      <c r="O23" s="55"/>
      <c r="P23" s="7">
        <v>44701</v>
      </c>
      <c r="Q23" s="24"/>
      <c r="R23" s="24"/>
      <c r="S23" s="6">
        <v>44732</v>
      </c>
      <c r="T23" s="17"/>
      <c r="U23" s="5"/>
      <c r="V23" s="89"/>
      <c r="W23" s="90"/>
      <c r="X23" s="91"/>
      <c r="Z23" s="37" t="str">
        <f t="shared" si="3"/>
        <v>,</v>
      </c>
      <c r="AA23" s="38">
        <f t="shared" si="4"/>
        <v>0</v>
      </c>
      <c r="AB23" s="39">
        <f>SUM(données!N9,données!N24,données!N39,données!N54,données!N69)</f>
        <v>0</v>
      </c>
      <c r="AC23" s="59">
        <f t="shared" si="5"/>
        <v>0</v>
      </c>
    </row>
    <row r="24" spans="1:29" ht="11.1" customHeight="1" x14ac:dyDescent="0.25">
      <c r="A24" s="62"/>
      <c r="B24" s="64"/>
      <c r="C24" s="48" t="s">
        <v>21</v>
      </c>
      <c r="D24" s="23">
        <v>44582</v>
      </c>
      <c r="E24" s="69"/>
      <c r="F24" s="69"/>
      <c r="G24" s="8">
        <v>44613</v>
      </c>
      <c r="H24" s="45" t="s">
        <v>20</v>
      </c>
      <c r="I24" s="71"/>
      <c r="J24" s="6">
        <v>44641</v>
      </c>
      <c r="K24" s="70"/>
      <c r="L24" s="71"/>
      <c r="M24" s="6">
        <v>44672</v>
      </c>
      <c r="N24" s="28"/>
      <c r="O24" s="28"/>
      <c r="P24" s="7">
        <v>44702</v>
      </c>
      <c r="Q24" s="24"/>
      <c r="R24" s="24"/>
      <c r="S24" s="6">
        <v>44733</v>
      </c>
      <c r="T24" s="75"/>
      <c r="U24" s="24"/>
      <c r="V24" s="89"/>
      <c r="W24" s="90"/>
      <c r="X24" s="91"/>
      <c r="Z24" s="37" t="str">
        <f t="shared" si="3"/>
        <v>,</v>
      </c>
      <c r="AA24" s="38">
        <f t="shared" si="4"/>
        <v>0</v>
      </c>
      <c r="AB24" s="39">
        <f>SUM(données!N10,données!N25,données!N40,données!N55,données!N70)</f>
        <v>0</v>
      </c>
      <c r="AC24" s="59">
        <f t="shared" si="5"/>
        <v>0</v>
      </c>
    </row>
    <row r="25" spans="1:29" ht="11.1" customHeight="1" x14ac:dyDescent="0.25">
      <c r="A25" s="63"/>
      <c r="B25" s="64"/>
      <c r="C25" s="49" t="s">
        <v>21</v>
      </c>
      <c r="D25" s="23">
        <v>44583</v>
      </c>
      <c r="E25" s="24"/>
      <c r="F25" s="24"/>
      <c r="G25" s="8">
        <v>44614</v>
      </c>
      <c r="H25" s="72"/>
      <c r="I25" s="73"/>
      <c r="J25" s="6">
        <v>44642</v>
      </c>
      <c r="K25" s="75"/>
      <c r="L25" s="24"/>
      <c r="M25" s="6">
        <v>44673</v>
      </c>
      <c r="N25" s="28"/>
      <c r="O25" s="28"/>
      <c r="P25" s="7">
        <v>44703</v>
      </c>
      <c r="Q25" s="24"/>
      <c r="R25" s="24"/>
      <c r="S25" s="6">
        <v>44734</v>
      </c>
      <c r="T25" s="55"/>
      <c r="U25" s="55"/>
      <c r="V25" s="92"/>
      <c r="W25" s="93"/>
      <c r="X25" s="94"/>
      <c r="Z25" s="37" t="str">
        <f t="shared" si="3"/>
        <v>,</v>
      </c>
      <c r="AA25" s="38">
        <f t="shared" si="4"/>
        <v>0</v>
      </c>
      <c r="AB25" s="39">
        <f>SUM(données!N11,données!N26,données!N41,données!N56,données!N71)</f>
        <v>0</v>
      </c>
      <c r="AC25" s="59">
        <f t="shared" si="5"/>
        <v>0</v>
      </c>
    </row>
    <row r="26" spans="1:29" ht="11.1" customHeight="1" x14ac:dyDescent="0.25">
      <c r="A26" s="4"/>
      <c r="B26" s="66"/>
      <c r="C26" s="50" t="s">
        <v>21</v>
      </c>
      <c r="D26" s="23">
        <v>44584</v>
      </c>
      <c r="E26" s="24"/>
      <c r="F26" s="24"/>
      <c r="G26" s="8">
        <v>44615</v>
      </c>
      <c r="H26" s="72"/>
      <c r="I26" s="73"/>
      <c r="J26" s="6">
        <v>44643</v>
      </c>
      <c r="K26" s="69"/>
      <c r="L26" s="69"/>
      <c r="M26" s="6">
        <v>44674</v>
      </c>
      <c r="N26" s="55"/>
      <c r="O26" s="55"/>
      <c r="P26" s="7">
        <v>44704</v>
      </c>
      <c r="Q26" s="75"/>
      <c r="R26" s="24"/>
      <c r="S26" s="6">
        <v>44735</v>
      </c>
      <c r="T26" s="24"/>
      <c r="U26" s="24"/>
      <c r="V26" s="86"/>
      <c r="W26" s="87"/>
      <c r="X26" s="88"/>
      <c r="Z26" s="37" t="str">
        <f t="shared" si="3"/>
        <v>,</v>
      </c>
      <c r="AA26" s="38">
        <f t="shared" si="4"/>
        <v>0</v>
      </c>
      <c r="AB26" s="39">
        <f>SUM(données!N12,données!N27,données!N42,données!N57,données!N72)</f>
        <v>0</v>
      </c>
      <c r="AC26" s="59">
        <f t="shared" si="5"/>
        <v>0</v>
      </c>
    </row>
    <row r="27" spans="1:29" ht="11.1" customHeight="1" x14ac:dyDescent="0.25">
      <c r="A27" s="4"/>
      <c r="B27" s="66"/>
      <c r="C27" s="51" t="s">
        <v>21</v>
      </c>
      <c r="D27" s="23">
        <v>44585</v>
      </c>
      <c r="E27" s="45" t="s">
        <v>20</v>
      </c>
      <c r="F27" s="45" t="s">
        <v>20</v>
      </c>
      <c r="G27" s="8">
        <v>44616</v>
      </c>
      <c r="H27" s="45" t="s">
        <v>20</v>
      </c>
      <c r="I27" s="45" t="s">
        <v>20</v>
      </c>
      <c r="J27" s="6">
        <v>44644</v>
      </c>
      <c r="K27" s="70"/>
      <c r="L27" s="71"/>
      <c r="M27" s="6">
        <v>44675</v>
      </c>
      <c r="N27" s="55"/>
      <c r="O27" s="55"/>
      <c r="P27" s="7">
        <v>44705</v>
      </c>
      <c r="Q27" s="24"/>
      <c r="R27" s="24"/>
      <c r="S27" s="6">
        <v>44736</v>
      </c>
      <c r="T27" s="74"/>
      <c r="U27" s="24"/>
      <c r="V27" s="89"/>
      <c r="W27" s="90"/>
      <c r="X27" s="91"/>
      <c r="Z27" s="37" t="str">
        <f t="shared" si="3"/>
        <v>,</v>
      </c>
      <c r="AA27" s="38">
        <f t="shared" si="4"/>
        <v>0</v>
      </c>
      <c r="AB27" s="39">
        <f>SUM(données!N13,données!N28,données!N43,données!N58,données!N73)</f>
        <v>0</v>
      </c>
      <c r="AC27" s="59">
        <f t="shared" si="5"/>
        <v>0</v>
      </c>
    </row>
    <row r="28" spans="1:29" ht="11.1" customHeight="1" x14ac:dyDescent="0.25">
      <c r="A28" s="4"/>
      <c r="B28" s="66"/>
      <c r="C28" s="20" t="s">
        <v>21</v>
      </c>
      <c r="D28" s="23">
        <v>44586</v>
      </c>
      <c r="E28" s="24"/>
      <c r="F28" s="24"/>
      <c r="G28" s="8">
        <v>44617</v>
      </c>
      <c r="H28" s="69"/>
      <c r="I28" s="69"/>
      <c r="J28" s="6">
        <v>44645</v>
      </c>
      <c r="K28" s="70"/>
      <c r="L28" s="71"/>
      <c r="M28" s="6">
        <v>44676</v>
      </c>
      <c r="N28" s="17"/>
      <c r="O28" s="5"/>
      <c r="P28" s="7">
        <v>44706</v>
      </c>
      <c r="Q28" s="28"/>
      <c r="R28" s="28"/>
      <c r="S28" s="6">
        <v>44737</v>
      </c>
      <c r="T28" s="24"/>
      <c r="U28" s="24"/>
      <c r="V28" s="89"/>
      <c r="W28" s="90"/>
      <c r="X28" s="91"/>
      <c r="Z28" s="37" t="str">
        <f t="shared" si="3"/>
        <v>,</v>
      </c>
      <c r="AA28" s="38">
        <f t="shared" si="4"/>
        <v>0</v>
      </c>
      <c r="AB28" s="39">
        <f>SUM(données!N14,données!N29,données!N44,données!N59,données!N74)</f>
        <v>0</v>
      </c>
      <c r="AC28" s="59">
        <f t="shared" si="5"/>
        <v>0</v>
      </c>
    </row>
    <row r="29" spans="1:29" ht="11.1" customHeight="1" x14ac:dyDescent="0.2">
      <c r="A29" s="4"/>
      <c r="B29" s="66"/>
      <c r="C29" s="21" t="s">
        <v>21</v>
      </c>
      <c r="D29" s="23">
        <v>44587</v>
      </c>
      <c r="E29" s="24"/>
      <c r="F29" s="24"/>
      <c r="G29" s="8">
        <v>44618</v>
      </c>
      <c r="H29" s="69"/>
      <c r="I29" s="69"/>
      <c r="J29" s="6">
        <v>44646</v>
      </c>
      <c r="K29" s="72"/>
      <c r="L29" s="73"/>
      <c r="M29" s="6">
        <v>44677</v>
      </c>
      <c r="N29" s="75"/>
      <c r="O29" s="24"/>
      <c r="P29" s="7">
        <v>44707</v>
      </c>
      <c r="Q29" s="55"/>
      <c r="R29" s="55"/>
      <c r="S29" s="6">
        <v>44738</v>
      </c>
      <c r="T29" s="24"/>
      <c r="U29" s="24"/>
      <c r="V29" s="89"/>
      <c r="W29" s="90"/>
      <c r="X29" s="91"/>
      <c r="AB29" s="57">
        <f>SUM(AB17:AB28)</f>
        <v>99</v>
      </c>
      <c r="AC29" s="58">
        <f>SUM(AC17:AC28)</f>
        <v>1</v>
      </c>
    </row>
    <row r="30" spans="1:29" ht="11.1" customHeight="1" x14ac:dyDescent="0.2">
      <c r="A30" s="18"/>
      <c r="B30" s="66"/>
      <c r="C30" s="22" t="s">
        <v>21</v>
      </c>
      <c r="D30" s="23">
        <v>44588</v>
      </c>
      <c r="E30" s="69"/>
      <c r="F30" s="69"/>
      <c r="G30" s="8">
        <v>44619</v>
      </c>
      <c r="H30" s="69"/>
      <c r="I30" s="69"/>
      <c r="J30" s="6">
        <v>44647</v>
      </c>
      <c r="K30" s="72"/>
      <c r="L30" s="73"/>
      <c r="M30" s="6">
        <v>44678</v>
      </c>
      <c r="N30" s="55"/>
      <c r="O30" s="55"/>
      <c r="P30" s="7">
        <v>44708</v>
      </c>
      <c r="Q30" s="55"/>
      <c r="R30" s="24"/>
      <c r="S30" s="6">
        <v>44739</v>
      </c>
      <c r="T30" s="17"/>
      <c r="U30" s="5"/>
      <c r="V30" s="92"/>
      <c r="W30" s="93"/>
      <c r="X30" s="94"/>
      <c r="AB30" s="57"/>
      <c r="AC30" s="57"/>
    </row>
    <row r="31" spans="1:29" ht="11.1" customHeight="1" x14ac:dyDescent="0.2">
      <c r="A31" s="30"/>
      <c r="B31" s="30"/>
      <c r="C31" s="42"/>
      <c r="D31" s="23">
        <v>44589</v>
      </c>
      <c r="E31" s="69"/>
      <c r="F31" s="69"/>
      <c r="G31" s="8">
        <v>44620</v>
      </c>
      <c r="H31" s="68"/>
      <c r="I31" s="5"/>
      <c r="J31" s="6">
        <v>44648</v>
      </c>
      <c r="K31" s="70"/>
      <c r="L31" s="71"/>
      <c r="M31" s="6">
        <v>44679</v>
      </c>
      <c r="N31" s="28"/>
      <c r="O31" s="28"/>
      <c r="P31" s="7">
        <v>44709</v>
      </c>
      <c r="Q31" s="55"/>
      <c r="R31" s="55"/>
      <c r="S31" s="6">
        <v>44740</v>
      </c>
      <c r="T31" s="75"/>
      <c r="U31" s="24"/>
      <c r="V31" s="95" t="s">
        <v>6</v>
      </c>
      <c r="W31" s="96"/>
      <c r="X31" s="97"/>
    </row>
    <row r="32" spans="1:29" ht="11.1" customHeight="1" x14ac:dyDescent="0.2">
      <c r="A32" s="36"/>
      <c r="B32" s="36"/>
      <c r="C32" s="42"/>
      <c r="D32" s="23">
        <v>44590</v>
      </c>
      <c r="E32" s="55"/>
      <c r="F32" s="55"/>
      <c r="G32" s="8">
        <v>44590</v>
      </c>
      <c r="H32" s="69"/>
      <c r="I32" s="69"/>
      <c r="J32" s="6">
        <v>44649</v>
      </c>
      <c r="K32" s="25"/>
      <c r="L32" s="67"/>
      <c r="M32" s="6">
        <v>44680</v>
      </c>
      <c r="N32" s="28"/>
      <c r="O32" s="5"/>
      <c r="P32" s="7">
        <v>44710</v>
      </c>
      <c r="Q32" s="55"/>
      <c r="R32" s="55"/>
      <c r="S32" s="6">
        <v>44741</v>
      </c>
      <c r="T32" s="24"/>
      <c r="U32" s="24"/>
      <c r="V32" s="98"/>
      <c r="W32" s="99"/>
      <c r="X32" s="100"/>
    </row>
    <row r="33" spans="1:24" ht="11.1" customHeight="1" x14ac:dyDescent="0.2">
      <c r="A33" s="36"/>
      <c r="B33" s="36"/>
      <c r="C33" s="42"/>
      <c r="D33" s="23">
        <v>44591</v>
      </c>
      <c r="E33" s="55"/>
      <c r="F33" s="24"/>
      <c r="G33" s="8">
        <v>44591</v>
      </c>
      <c r="H33" s="69"/>
      <c r="I33" s="69"/>
      <c r="J33" s="6">
        <v>44650</v>
      </c>
      <c r="K33" s="55"/>
      <c r="L33" s="55"/>
      <c r="M33" s="6">
        <v>44681</v>
      </c>
      <c r="N33" s="55"/>
      <c r="O33" s="55"/>
      <c r="P33" s="7">
        <v>44711</v>
      </c>
      <c r="Q33" s="25"/>
      <c r="R33" s="25"/>
      <c r="S33" s="6">
        <v>44742</v>
      </c>
      <c r="T33" s="24"/>
      <c r="U33" s="24"/>
      <c r="V33" s="98"/>
      <c r="W33" s="99"/>
      <c r="X33" s="100"/>
    </row>
    <row r="34" spans="1:24" ht="11.1" customHeight="1" x14ac:dyDescent="0.2">
      <c r="A34" s="36"/>
      <c r="B34" s="36"/>
      <c r="C34" s="42"/>
      <c r="D34" s="23">
        <v>44592</v>
      </c>
      <c r="E34" s="5"/>
      <c r="F34" s="5"/>
      <c r="G34" s="8">
        <v>44592</v>
      </c>
      <c r="H34" s="15"/>
      <c r="I34" s="17"/>
      <c r="J34" s="6">
        <v>44651</v>
      </c>
      <c r="K34" s="28"/>
      <c r="L34" s="28"/>
      <c r="M34" s="6">
        <v>44651</v>
      </c>
      <c r="N34" s="17"/>
      <c r="O34" s="5"/>
      <c r="P34" s="7">
        <v>44712</v>
      </c>
      <c r="Q34" s="29"/>
      <c r="R34" s="29"/>
      <c r="S34" s="6">
        <v>44712</v>
      </c>
      <c r="T34" s="5"/>
      <c r="U34" s="5"/>
      <c r="V34" s="101"/>
      <c r="W34" s="102"/>
      <c r="X34" s="103"/>
    </row>
    <row r="35" spans="1:24" customFormat="1" ht="11.1" customHeight="1" x14ac:dyDescent="0.25"/>
    <row r="36" spans="1:24" ht="17.399999999999999" customHeight="1" x14ac:dyDescent="0.2">
      <c r="C36" s="31" t="s">
        <v>13</v>
      </c>
      <c r="D36" s="31" t="s">
        <v>14</v>
      </c>
      <c r="J36" s="1"/>
      <c r="K36" s="1"/>
    </row>
    <row r="37" spans="1:24" ht="17.399999999999999" customHeight="1" x14ac:dyDescent="0.2">
      <c r="B37" s="31" t="s">
        <v>7</v>
      </c>
      <c r="C37" s="54">
        <v>4</v>
      </c>
      <c r="D37" s="54">
        <v>3</v>
      </c>
      <c r="J37" s="1"/>
      <c r="K37" s="1"/>
    </row>
    <row r="38" spans="1:24" ht="17.399999999999999" customHeight="1" x14ac:dyDescent="0.2">
      <c r="B38" s="31" t="s">
        <v>8</v>
      </c>
      <c r="C38" s="54">
        <v>4</v>
      </c>
      <c r="D38" s="54">
        <v>4</v>
      </c>
      <c r="J38" s="1"/>
      <c r="K38" s="1"/>
    </row>
    <row r="39" spans="1:24" ht="17.399999999999999" customHeight="1" x14ac:dyDescent="0.2">
      <c r="B39" s="31" t="s">
        <v>9</v>
      </c>
      <c r="C39" s="54">
        <v>4</v>
      </c>
      <c r="D39" s="54">
        <v>4</v>
      </c>
      <c r="J39" s="1"/>
      <c r="K39" s="1"/>
    </row>
    <row r="40" spans="1:24" ht="17.399999999999999" customHeight="1" x14ac:dyDescent="0.2">
      <c r="B40" s="31" t="s">
        <v>10</v>
      </c>
      <c r="C40" s="54">
        <v>4</v>
      </c>
      <c r="D40" s="54">
        <v>4</v>
      </c>
      <c r="J40" s="1"/>
      <c r="K40" s="1"/>
    </row>
    <row r="41" spans="1:24" ht="16.8" customHeight="1" x14ac:dyDescent="0.2">
      <c r="B41" s="31" t="s">
        <v>11</v>
      </c>
      <c r="C41" s="54">
        <v>4</v>
      </c>
      <c r="D41" s="54">
        <v>4</v>
      </c>
      <c r="J41" s="1"/>
      <c r="K41" s="1"/>
    </row>
    <row r="42" spans="1:24" ht="16.8" customHeight="1" x14ac:dyDescent="0.2">
      <c r="J42" s="1"/>
      <c r="K42" s="1"/>
    </row>
    <row r="43" spans="1:24" ht="16.8" customHeight="1" x14ac:dyDescent="0.2">
      <c r="J43" s="1"/>
      <c r="K43" s="1"/>
    </row>
    <row r="44" spans="1:24" ht="16.8" customHeight="1" x14ac:dyDescent="0.2">
      <c r="J44" s="1"/>
      <c r="K44" s="1"/>
    </row>
    <row r="45" spans="1:24" ht="16.8" customHeight="1" x14ac:dyDescent="0.2">
      <c r="J45" s="1"/>
      <c r="K45" s="1"/>
    </row>
    <row r="46" spans="1:24" ht="16.8" customHeight="1" x14ac:dyDescent="0.2">
      <c r="J46" s="1"/>
      <c r="K46" s="1"/>
    </row>
    <row r="47" spans="1:24" ht="16.8" customHeight="1" x14ac:dyDescent="0.2">
      <c r="J47" s="1"/>
      <c r="K47" s="1"/>
    </row>
    <row r="48" spans="1:24" ht="16.8" customHeight="1" x14ac:dyDescent="0.2">
      <c r="J48" s="1"/>
      <c r="K48" s="1"/>
    </row>
    <row r="57" spans="3:19" x14ac:dyDescent="0.2">
      <c r="C57" s="1">
        <v>44592</v>
      </c>
      <c r="G57" s="2">
        <v>44620</v>
      </c>
      <c r="J57" s="2">
        <v>44651</v>
      </c>
      <c r="M57" s="1">
        <v>44681</v>
      </c>
      <c r="P57" s="1">
        <v>44712</v>
      </c>
      <c r="S57" s="1">
        <v>44742</v>
      </c>
    </row>
  </sheetData>
  <mergeCells count="15">
    <mergeCell ref="A1:C17"/>
    <mergeCell ref="V14:X19"/>
    <mergeCell ref="V20:X25"/>
    <mergeCell ref="V26:X30"/>
    <mergeCell ref="V31:X34"/>
    <mergeCell ref="D1:U1"/>
    <mergeCell ref="V1:X1"/>
    <mergeCell ref="D2:F2"/>
    <mergeCell ref="G2:I2"/>
    <mergeCell ref="J2:L2"/>
    <mergeCell ref="M2:O2"/>
    <mergeCell ref="P2:R2"/>
    <mergeCell ref="S2:U2"/>
    <mergeCell ref="V2:X7"/>
    <mergeCell ref="V8:X13"/>
  </mergeCells>
  <conditionalFormatting sqref="H34:I34 Q34:R34 N34:O34 T34:U34">
    <cfRule type="cellIs" dxfId="11" priority="1" operator="equal">
      <formula>$C$28</formula>
    </cfRule>
    <cfRule type="cellIs" dxfId="10" priority="2" operator="equal">
      <formula>$C$30</formula>
    </cfRule>
    <cfRule type="cellIs" dxfId="9" priority="4" operator="equal">
      <formula>$C$29</formula>
    </cfRule>
    <cfRule type="cellIs" dxfId="8" priority="5" operator="equal">
      <formula>$C$27</formula>
    </cfRule>
    <cfRule type="cellIs" dxfId="7" priority="6" operator="equal">
      <formula>$C$26</formula>
    </cfRule>
    <cfRule type="cellIs" dxfId="6" priority="7" operator="equal">
      <formula>$C$25</formula>
    </cfRule>
    <cfRule type="cellIs" dxfId="5" priority="8" operator="equal">
      <formula>$C$24</formula>
    </cfRule>
    <cfRule type="cellIs" dxfId="4" priority="9" operator="equal">
      <formula>$C$23</formula>
    </cfRule>
    <cfRule type="cellIs" dxfId="3" priority="14" operator="equal">
      <formula>$C$22</formula>
    </cfRule>
    <cfRule type="cellIs" dxfId="2" priority="15" operator="equal">
      <formula>$C$21</formula>
    </cfRule>
    <cfRule type="cellIs" dxfId="1" priority="16" operator="equal">
      <formula>$C$20</formula>
    </cfRule>
    <cfRule type="cellIs" dxfId="0" priority="17" operator="equal">
      <formula>$C$19</formula>
    </cfRule>
  </conditionalFormatting>
  <pageMargins left="0.11811023622047245" right="0.11811023622047245" top="0.15748031496062992" bottom="0.15748031496062992" header="0.11811023622047245" footer="0.11811023622047245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lDates">
                <anchor moveWithCells="1" sizeWithCells="1">
                  <from>
                    <xdr:col>25</xdr:col>
                    <xdr:colOff>60960</xdr:colOff>
                    <xdr:row>2</xdr:row>
                    <xdr:rowOff>7620</xdr:rowOff>
                  </from>
                  <to>
                    <xdr:col>27</xdr:col>
                    <xdr:colOff>182880</xdr:colOff>
                    <xdr:row>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rdates">
                <anchor moveWithCells="1" sizeWithCells="1">
                  <from>
                    <xdr:col>25</xdr:col>
                    <xdr:colOff>68580</xdr:colOff>
                    <xdr:row>4</xdr:row>
                    <xdr:rowOff>121920</xdr:rowOff>
                  </from>
                  <to>
                    <xdr:col>27</xdr:col>
                    <xdr:colOff>175260</xdr:colOff>
                    <xdr:row>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lorCells">
                <anchor moveWithCells="1" sizeWithCells="1">
                  <from>
                    <xdr:col>25</xdr:col>
                    <xdr:colOff>76200</xdr:colOff>
                    <xdr:row>8</xdr:row>
                    <xdr:rowOff>60960</xdr:rowOff>
                  </from>
                  <to>
                    <xdr:col>27</xdr:col>
                    <xdr:colOff>182880</xdr:colOff>
                    <xdr:row>11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74"/>
  <sheetViews>
    <sheetView workbookViewId="0">
      <selection activeCell="M74" sqref="M74"/>
    </sheetView>
  </sheetViews>
  <sheetFormatPr baseColWidth="10" defaultRowHeight="13.2" x14ac:dyDescent="0.25"/>
  <cols>
    <col min="1" max="1" width="15.109375" bestFit="1" customWidth="1"/>
  </cols>
  <sheetData>
    <row r="1" spans="1:15" x14ac:dyDescent="0.25">
      <c r="B1" s="125">
        <v>1</v>
      </c>
      <c r="C1" s="126"/>
      <c r="D1" s="125">
        <v>2</v>
      </c>
      <c r="E1" s="126"/>
      <c r="F1" s="125">
        <v>3</v>
      </c>
      <c r="G1" s="126"/>
      <c r="H1" s="125">
        <v>4</v>
      </c>
      <c r="I1" s="126"/>
      <c r="J1" s="125">
        <v>5</v>
      </c>
      <c r="K1" s="126"/>
      <c r="L1" s="125">
        <v>6</v>
      </c>
      <c r="M1" s="126"/>
      <c r="N1" s="130" t="s">
        <v>16</v>
      </c>
      <c r="O1" s="127" t="s">
        <v>7</v>
      </c>
    </row>
    <row r="2" spans="1:15" x14ac:dyDescent="0.25">
      <c r="B2" s="32" t="s">
        <v>1</v>
      </c>
      <c r="C2" s="34" t="s">
        <v>12</v>
      </c>
      <c r="D2" s="32" t="s">
        <v>1</v>
      </c>
      <c r="E2" s="34" t="s">
        <v>12</v>
      </c>
      <c r="F2" s="32" t="s">
        <v>1</v>
      </c>
      <c r="G2" s="34" t="s">
        <v>12</v>
      </c>
      <c r="H2" s="32" t="s">
        <v>1</v>
      </c>
      <c r="I2" s="34" t="s">
        <v>12</v>
      </c>
      <c r="J2" s="32" t="s">
        <v>1</v>
      </c>
      <c r="K2" s="34" t="s">
        <v>12</v>
      </c>
      <c r="L2" s="32" t="s">
        <v>1</v>
      </c>
      <c r="M2" s="34" t="s">
        <v>12</v>
      </c>
      <c r="N2" s="131"/>
      <c r="O2" s="128"/>
    </row>
    <row r="3" spans="1:15" x14ac:dyDescent="0.25">
      <c r="A3" s="41" t="str">
        <f>'Planning Sandrine'!C19</f>
        <v>,</v>
      </c>
      <c r="B3" s="40">
        <f>SUMPRODUCT((WEEKDAY('Planning Sandrine'!$D$4:$D$34,11)=1)*('Planning Sandrine'!$E$4:$E$34='Planning Sandrine'!C19)*'Planning Sandrine'!$C$37)</f>
        <v>0</v>
      </c>
      <c r="C3" s="35">
        <f>SUMPRODUCT((WEEKDAY('Planning Sandrine'!$D$4:$D$34,11)=1)*('Planning Sandrine'!$F$4:$F$34='Planning Sandrine'!C19)*'Planning Sandrine'!$D$37)</f>
        <v>0</v>
      </c>
      <c r="D3" s="33">
        <f>SUMPRODUCT((WEEKDAY('Planning Sandrine'!$G$4:$G$34,11)=1)*('Planning Sandrine'!$H$4:$H$34='Planning Sandrine'!C19)*'Planning Sandrine'!$C$37)</f>
        <v>0</v>
      </c>
      <c r="E3" s="35">
        <f>SUMPRODUCT((WEEKDAY('Planning Sandrine'!$G$4:$G$34,11)=1)*('Planning Sandrine'!$I$4:$I$34='Planning Sandrine'!C19)*'Planning Sandrine'!$D$37)</f>
        <v>0</v>
      </c>
      <c r="F3" s="33">
        <f>SUMPRODUCT((WEEKDAY('Planning Sandrine'!$J$4:$J$34,11)=1)*('Planning Sandrine'!$K$4:$K$34='Planning Sandrine'!C19)*'Planning Sandrine'!$C$37)</f>
        <v>0</v>
      </c>
      <c r="G3" s="35">
        <f>SUMPRODUCT((WEEKDAY('Planning Sandrine'!$J$4:$J$34,11)=1)*('Planning Sandrine'!$L$4:$L$34='Planning Sandrine'!C19)*'Planning Sandrine'!$D$37)</f>
        <v>0</v>
      </c>
      <c r="H3" s="33">
        <f>SUMPRODUCT((WEEKDAY('Planning Sandrine'!$M$4:$M$34,11)=1)*('Planning Sandrine'!$N$4:$N$34='Planning Sandrine'!C19)*'Planning Sandrine'!$C$37)</f>
        <v>0</v>
      </c>
      <c r="I3" s="35">
        <f>SUMPRODUCT((WEEKDAY('Planning Sandrine'!$M$4:$M$34,11)=1)*('Planning Sandrine'!$O$4:$O$34='Planning Sandrine'!C19)*'Planning Sandrine'!$D$37)</f>
        <v>0</v>
      </c>
      <c r="J3" s="33">
        <f>SUMPRODUCT((WEEKDAY('Planning Sandrine'!$P$4:$P$34,11)=1)*('Planning Sandrine'!$Q$4:$Q$34='Planning Sandrine'!C19)*'Planning Sandrine'!$C$37)</f>
        <v>0</v>
      </c>
      <c r="K3" s="35">
        <f>SUMPRODUCT((WEEKDAY('Planning Sandrine'!$P$4:$P$34,11)=1)*('Planning Sandrine'!$R$4:$R$34='Planning Sandrine'!C19)*'Planning Sandrine'!$D$37)</f>
        <v>0</v>
      </c>
      <c r="L3" s="33">
        <f>SUMPRODUCT((WEEKDAY('Planning Sandrine'!$S$4:$S$34,11)=1)*('Planning Sandrine'!$T$4:$T$34='Planning Sandrine'!C19)*'Planning Sandrine'!$C$37)</f>
        <v>0</v>
      </c>
      <c r="M3" s="35">
        <f>SUMPRODUCT((WEEKDAY('Planning Sandrine'!$S$4:$S$34,11)=1)*('Planning Sandrine'!$U$4:$U$34='Planning Sandrine'!C19)*'Planning Sandrine'!$D$37)</f>
        <v>0</v>
      </c>
      <c r="N3" s="52">
        <f>SUM(B3:M3)</f>
        <v>0</v>
      </c>
      <c r="O3" s="128"/>
    </row>
    <row r="4" spans="1:15" x14ac:dyDescent="0.25">
      <c r="A4" s="41" t="str">
        <f>'Planning Sandrine'!C20</f>
        <v>,</v>
      </c>
      <c r="B4" s="40">
        <f>SUMPRODUCT((WEEKDAY('Planning Sandrine'!$D$4:$D$34,11)=1)*('Planning Sandrine'!$E$4:$E$34='Planning Sandrine'!C20)*'Planning Sandrine'!$C$37)</f>
        <v>0</v>
      </c>
      <c r="C4" s="35">
        <f>SUMPRODUCT((WEEKDAY('Planning Sandrine'!$D$4:$D$34,11)=1)*('Planning Sandrine'!$F$4:$F$34='Planning Sandrine'!C20)*'Planning Sandrine'!$D$37)</f>
        <v>0</v>
      </c>
      <c r="D4" s="33">
        <f>SUMPRODUCT((WEEKDAY('Planning Sandrine'!$G$4:$G$34,11)=1)*('Planning Sandrine'!$H$4:$H$34='Planning Sandrine'!C20)*'Planning Sandrine'!$C$37)</f>
        <v>0</v>
      </c>
      <c r="E4" s="35">
        <f>SUMPRODUCT((WEEKDAY('Planning Sandrine'!$G$4:$G$34,11)=1)*('Planning Sandrine'!$I$4:$I$34='Planning Sandrine'!C20)*'Planning Sandrine'!$D$37)</f>
        <v>0</v>
      </c>
      <c r="F4" s="33">
        <f>SUMPRODUCT((WEEKDAY('Planning Sandrine'!$J$4:$J$34,11)=1)*('Planning Sandrine'!$K$4:$K$34='Planning Sandrine'!C20)*'Planning Sandrine'!$C$37)</f>
        <v>0</v>
      </c>
      <c r="G4" s="35">
        <f>SUMPRODUCT((WEEKDAY('Planning Sandrine'!$J$4:$J$34,11)=1)*('Planning Sandrine'!$L$4:$L$34='Planning Sandrine'!C20)*'Planning Sandrine'!$D$37)</f>
        <v>0</v>
      </c>
      <c r="H4" s="33">
        <f>SUMPRODUCT((WEEKDAY('Planning Sandrine'!$M$4:$M$34,11)=1)*('Planning Sandrine'!$N$4:$N$34='Planning Sandrine'!C20)*'Planning Sandrine'!$C$37)</f>
        <v>0</v>
      </c>
      <c r="I4" s="35">
        <f>SUMPRODUCT((WEEKDAY('Planning Sandrine'!$M$4:$M$34,11)=1)*('Planning Sandrine'!$O$4:$O$34='Planning Sandrine'!C20)*'Planning Sandrine'!$D$37)</f>
        <v>0</v>
      </c>
      <c r="J4" s="33">
        <f>SUMPRODUCT((WEEKDAY('Planning Sandrine'!$P$4:$P$34,11)=1)*('Planning Sandrine'!$Q$4:$Q$34='Planning Sandrine'!C20)*'Planning Sandrine'!$C$37)</f>
        <v>0</v>
      </c>
      <c r="K4" s="35">
        <f>SUMPRODUCT((WEEKDAY('Planning Sandrine'!$P$4:$P$34,11)=1)*('Planning Sandrine'!$R$4:$R$34='Planning Sandrine'!C20)*'Planning Sandrine'!$D$37)</f>
        <v>0</v>
      </c>
      <c r="L4" s="33">
        <f>SUMPRODUCT((WEEKDAY('Planning Sandrine'!$S$4:$S$34,11)=1)*('Planning Sandrine'!$T$4:$T$34='Planning Sandrine'!C20)*'Planning Sandrine'!$C$37)</f>
        <v>0</v>
      </c>
      <c r="M4" s="35">
        <f>SUMPRODUCT((WEEKDAY('Planning Sandrine'!$S$4:$S$34,11)=1)*('Planning Sandrine'!$U$4:$U$34='Planning Sandrine'!C20)*'Planning Sandrine'!$D$37)</f>
        <v>0</v>
      </c>
      <c r="N4" s="52">
        <f t="shared" ref="N4:N14" si="0">SUM(B4:M4)</f>
        <v>0</v>
      </c>
      <c r="O4" s="128"/>
    </row>
    <row r="5" spans="1:15" x14ac:dyDescent="0.25">
      <c r="A5" s="41" t="str">
        <f>'Planning Sandrine'!C21</f>
        <v>dilfT</v>
      </c>
      <c r="B5" s="40">
        <f>SUMPRODUCT((WEEKDAY('Planning Sandrine'!$D$4:$D$34,11)=1)*('Planning Sandrine'!$E$4:$E$34='Planning Sandrine'!C21)*'Planning Sandrine'!$C$37)</f>
        <v>12</v>
      </c>
      <c r="C5" s="35">
        <f>SUMPRODUCT((WEEKDAY('Planning Sandrine'!$D$4:$D$34,11)=1)*('Planning Sandrine'!$F$4:$F$34='Planning Sandrine'!C21)*'Planning Sandrine'!$D$37)</f>
        <v>3</v>
      </c>
      <c r="D5" s="33">
        <f>SUMPRODUCT((WEEKDAY('Planning Sandrine'!$G$4:$G$34,11)=1)*('Planning Sandrine'!$H$4:$H$34='Planning Sandrine'!C21)*'Planning Sandrine'!$C$37)</f>
        <v>8</v>
      </c>
      <c r="E5" s="35">
        <f>SUMPRODUCT((WEEKDAY('Planning Sandrine'!$G$4:$G$34,11)=1)*('Planning Sandrine'!$I$4:$I$34='Planning Sandrine'!C21)*'Planning Sandrine'!$D$37)</f>
        <v>0</v>
      </c>
      <c r="F5" s="33">
        <f>SUMPRODUCT((WEEKDAY('Planning Sandrine'!$J$4:$J$34,11)=1)*('Planning Sandrine'!$K$4:$K$34='Planning Sandrine'!C21)*'Planning Sandrine'!$C$37)</f>
        <v>0</v>
      </c>
      <c r="G5" s="35">
        <f>SUMPRODUCT((WEEKDAY('Planning Sandrine'!$J$4:$J$34,11)=1)*('Planning Sandrine'!$L$4:$L$34='Planning Sandrine'!C21)*'Planning Sandrine'!$D$37)</f>
        <v>0</v>
      </c>
      <c r="H5" s="33">
        <f>SUMPRODUCT((WEEKDAY('Planning Sandrine'!$M$4:$M$34,11)=1)*('Planning Sandrine'!$N$4:$N$34='Planning Sandrine'!C21)*'Planning Sandrine'!$C$37)</f>
        <v>0</v>
      </c>
      <c r="I5" s="35">
        <f>SUMPRODUCT((WEEKDAY('Planning Sandrine'!$M$4:$M$34,11)=1)*('Planning Sandrine'!$O$4:$O$34='Planning Sandrine'!C21)*'Planning Sandrine'!$D$37)</f>
        <v>0</v>
      </c>
      <c r="J5" s="33">
        <f>SUMPRODUCT((WEEKDAY('Planning Sandrine'!$P$4:$P$34,11)=1)*('Planning Sandrine'!$Q$4:$Q$34='Planning Sandrine'!C21)*'Planning Sandrine'!$C$37)</f>
        <v>0</v>
      </c>
      <c r="K5" s="35">
        <f>SUMPRODUCT((WEEKDAY('Planning Sandrine'!$P$4:$P$34,11)=1)*('Planning Sandrine'!$R$4:$R$34='Planning Sandrine'!C21)*'Planning Sandrine'!$D$37)</f>
        <v>0</v>
      </c>
      <c r="L5" s="33">
        <f>SUMPRODUCT((WEEKDAY('Planning Sandrine'!$S$4:$S$34,11)=1)*('Planning Sandrine'!$T$4:$T$34='Planning Sandrine'!C21)*'Planning Sandrine'!$C$37)</f>
        <v>0</v>
      </c>
      <c r="M5" s="35">
        <f>SUMPRODUCT((WEEKDAY('Planning Sandrine'!$S$4:$S$34,11)=1)*('Planning Sandrine'!$U$4:$U$34='Planning Sandrine'!C21)*'Planning Sandrine'!$D$37)</f>
        <v>0</v>
      </c>
      <c r="N5" s="52">
        <f t="shared" si="0"/>
        <v>23</v>
      </c>
      <c r="O5" s="128"/>
    </row>
    <row r="6" spans="1:15" x14ac:dyDescent="0.25">
      <c r="A6" s="41" t="str">
        <f>'Planning Sandrine'!C22</f>
        <v>,</v>
      </c>
      <c r="B6" s="40">
        <f>SUMPRODUCT((WEEKDAY('Planning Sandrine'!$D$4:$D$34,11)=1)*('Planning Sandrine'!$E$4:$E$34='Planning Sandrine'!C22)*'Planning Sandrine'!$C$37)</f>
        <v>0</v>
      </c>
      <c r="C6" s="35">
        <f>SUMPRODUCT((WEEKDAY('Planning Sandrine'!$D$4:$D$34,11)=1)*('Planning Sandrine'!$F$4:$F$34='Planning Sandrine'!C22)*'Planning Sandrine'!$D$37)</f>
        <v>0</v>
      </c>
      <c r="D6" s="33">
        <f>SUMPRODUCT((WEEKDAY('Planning Sandrine'!$G$4:$G$34,11)=1)*('Planning Sandrine'!$H$4:$H$34='Planning Sandrine'!C22)*'Planning Sandrine'!$C$37)</f>
        <v>0</v>
      </c>
      <c r="E6" s="35">
        <f>SUMPRODUCT((WEEKDAY('Planning Sandrine'!$G$4:$G$34,11)=1)*('Planning Sandrine'!$I$4:$I$34='Planning Sandrine'!C22)*'Planning Sandrine'!$D$37)</f>
        <v>0</v>
      </c>
      <c r="F6" s="33">
        <f>SUMPRODUCT((WEEKDAY('Planning Sandrine'!$J$4:$J$34,11)=1)*('Planning Sandrine'!$K$4:$K$34='Planning Sandrine'!C22)*'Planning Sandrine'!$C$37)</f>
        <v>0</v>
      </c>
      <c r="G6" s="35">
        <f>SUMPRODUCT((WEEKDAY('Planning Sandrine'!$J$4:$J$34,11)=1)*('Planning Sandrine'!$L$4:$L$34='Planning Sandrine'!C22)*'Planning Sandrine'!$D$37)</f>
        <v>0</v>
      </c>
      <c r="H6" s="33">
        <f>SUMPRODUCT((WEEKDAY('Planning Sandrine'!$M$4:$M$34,11)=1)*('Planning Sandrine'!$N$4:$N$34='Planning Sandrine'!C22)*'Planning Sandrine'!$C$37)</f>
        <v>0</v>
      </c>
      <c r="I6" s="35">
        <f>SUMPRODUCT((WEEKDAY('Planning Sandrine'!$M$4:$M$34,11)=1)*('Planning Sandrine'!$O$4:$O$34='Planning Sandrine'!C22)*'Planning Sandrine'!$D$37)</f>
        <v>0</v>
      </c>
      <c r="J6" s="33">
        <f>SUMPRODUCT((WEEKDAY('Planning Sandrine'!$P$4:$P$34,11)=1)*('Planning Sandrine'!$Q$4:$Q$34='Planning Sandrine'!C22)*'Planning Sandrine'!$C$37)</f>
        <v>0</v>
      </c>
      <c r="K6" s="35">
        <f>SUMPRODUCT((WEEKDAY('Planning Sandrine'!$P$4:$P$34,11)=1)*('Planning Sandrine'!$R$4:$R$34='Planning Sandrine'!C22)*'Planning Sandrine'!$D$37)</f>
        <v>0</v>
      </c>
      <c r="L6" s="33">
        <f>SUMPRODUCT((WEEKDAY('Planning Sandrine'!$S$4:$S$34,11)=1)*('Planning Sandrine'!$T$4:$T$34='Planning Sandrine'!C22)*'Planning Sandrine'!$C$37)</f>
        <v>0</v>
      </c>
      <c r="M6" s="35">
        <f>SUMPRODUCT((WEEKDAY('Planning Sandrine'!$S$4:$S$34,11)=1)*('Planning Sandrine'!$U$4:$U$34='Planning Sandrine'!C22)*'Planning Sandrine'!$D$37)</f>
        <v>0</v>
      </c>
      <c r="N6" s="52">
        <f t="shared" si="0"/>
        <v>0</v>
      </c>
      <c r="O6" s="128"/>
    </row>
    <row r="7" spans="1:15" x14ac:dyDescent="0.25">
      <c r="A7" s="41" t="str">
        <f>'Planning Sandrine'!C23</f>
        <v>,</v>
      </c>
      <c r="B7" s="40">
        <f>SUMPRODUCT((WEEKDAY('Planning Sandrine'!$D$4:$D$34,11)=1)*('Planning Sandrine'!$E$4:$E$34='Planning Sandrine'!C23)*'Planning Sandrine'!$C$37)</f>
        <v>0</v>
      </c>
      <c r="C7" s="35">
        <f>SUMPRODUCT((WEEKDAY('Planning Sandrine'!$D$4:$D$34,11)=1)*('Planning Sandrine'!$F$4:$F$34='Planning Sandrine'!C23)*'Planning Sandrine'!$D$37)</f>
        <v>0</v>
      </c>
      <c r="D7" s="33">
        <f>SUMPRODUCT((WEEKDAY('Planning Sandrine'!$G$4:$G$34,11)=1)*('Planning Sandrine'!$H$4:$H$34='Planning Sandrine'!C23)*'Planning Sandrine'!$C$37)</f>
        <v>0</v>
      </c>
      <c r="E7" s="35">
        <f>SUMPRODUCT((WEEKDAY('Planning Sandrine'!$G$4:$G$34,11)=1)*('Planning Sandrine'!$I$4:$I$34='Planning Sandrine'!C23)*'Planning Sandrine'!$D$37)</f>
        <v>0</v>
      </c>
      <c r="F7" s="33">
        <f>SUMPRODUCT((WEEKDAY('Planning Sandrine'!$J$4:$J$34,11)=1)*('Planning Sandrine'!$K$4:$K$34='Planning Sandrine'!C23)*'Planning Sandrine'!$C$37)</f>
        <v>0</v>
      </c>
      <c r="G7" s="35">
        <f>SUMPRODUCT((WEEKDAY('Planning Sandrine'!$J$4:$J$34,11)=1)*('Planning Sandrine'!$L$4:$L$34='Planning Sandrine'!C23)*'Planning Sandrine'!$D$37)</f>
        <v>0</v>
      </c>
      <c r="H7" s="33">
        <f>SUMPRODUCT((WEEKDAY('Planning Sandrine'!$M$4:$M$34,11)=1)*('Planning Sandrine'!$N$4:$N$34='Planning Sandrine'!C23)*'Planning Sandrine'!$C$37)</f>
        <v>0</v>
      </c>
      <c r="I7" s="35">
        <f>SUMPRODUCT((WEEKDAY('Planning Sandrine'!$M$4:$M$34,11)=1)*('Planning Sandrine'!$O$4:$O$34='Planning Sandrine'!C23)*'Planning Sandrine'!$D$37)</f>
        <v>0</v>
      </c>
      <c r="J7" s="33">
        <f>SUMPRODUCT((WEEKDAY('Planning Sandrine'!$P$4:$P$34,11)=1)*('Planning Sandrine'!$Q$4:$Q$34='Planning Sandrine'!C23)*'Planning Sandrine'!$C$37)</f>
        <v>0</v>
      </c>
      <c r="K7" s="35">
        <f>SUMPRODUCT((WEEKDAY('Planning Sandrine'!$P$4:$P$34,11)=1)*('Planning Sandrine'!$R$4:$R$34='Planning Sandrine'!C23)*'Planning Sandrine'!$D$37)</f>
        <v>0</v>
      </c>
      <c r="L7" s="33">
        <f>SUMPRODUCT((WEEKDAY('Planning Sandrine'!$S$4:$S$34,11)=1)*('Planning Sandrine'!$T$4:$T$34='Planning Sandrine'!C23)*'Planning Sandrine'!$C$37)</f>
        <v>0</v>
      </c>
      <c r="M7" s="35">
        <f>SUMPRODUCT((WEEKDAY('Planning Sandrine'!$S$4:$S$34,11)=1)*('Planning Sandrine'!$U$4:$U$34='Planning Sandrine'!C23)*'Planning Sandrine'!$D$37)</f>
        <v>0</v>
      </c>
      <c r="N7" s="52">
        <f t="shared" si="0"/>
        <v>0</v>
      </c>
      <c r="O7" s="128"/>
    </row>
    <row r="8" spans="1:15" x14ac:dyDescent="0.25">
      <c r="A8" s="41" t="str">
        <f>'Planning Sandrine'!C24</f>
        <v>,</v>
      </c>
      <c r="B8" s="40">
        <f>SUMPRODUCT((WEEKDAY('Planning Sandrine'!$D$4:$D$34,11)=1)*('Planning Sandrine'!$E$4:$E$34='Planning Sandrine'!C24)*'Planning Sandrine'!$C$37)</f>
        <v>0</v>
      </c>
      <c r="C8" s="35">
        <f>SUMPRODUCT((WEEKDAY('Planning Sandrine'!$D$4:$D$34,11)=1)*('Planning Sandrine'!$F$4:$F$34='Planning Sandrine'!C24)*'Planning Sandrine'!$D$37)</f>
        <v>0</v>
      </c>
      <c r="D8" s="33">
        <f>SUMPRODUCT((WEEKDAY('Planning Sandrine'!$G$4:$G$34,11)=1)*('Planning Sandrine'!$H$4:$H$34='Planning Sandrine'!C24)*'Planning Sandrine'!$C$37)</f>
        <v>0</v>
      </c>
      <c r="E8" s="35">
        <f>SUMPRODUCT((WEEKDAY('Planning Sandrine'!$G$4:$G$34,11)=1)*('Planning Sandrine'!$I$4:$I$34='Planning Sandrine'!C24)*'Planning Sandrine'!$D$37)</f>
        <v>0</v>
      </c>
      <c r="F8" s="33">
        <f>SUMPRODUCT((WEEKDAY('Planning Sandrine'!$J$4:$J$34,11)=1)*('Planning Sandrine'!$K$4:$K$34='Planning Sandrine'!C24)*'Planning Sandrine'!$C$37)</f>
        <v>0</v>
      </c>
      <c r="G8" s="35">
        <f>SUMPRODUCT((WEEKDAY('Planning Sandrine'!$J$4:$J$34,11)=1)*('Planning Sandrine'!$L$4:$L$34='Planning Sandrine'!C24)*'Planning Sandrine'!$D$37)</f>
        <v>0</v>
      </c>
      <c r="H8" s="33">
        <f>SUMPRODUCT((WEEKDAY('Planning Sandrine'!$M$4:$M$34,11)=1)*('Planning Sandrine'!$N$4:$N$34='Planning Sandrine'!C24)*'Planning Sandrine'!$C$37)</f>
        <v>0</v>
      </c>
      <c r="I8" s="35">
        <f>SUMPRODUCT((WEEKDAY('Planning Sandrine'!$M$4:$M$34,11)=1)*('Planning Sandrine'!$O$4:$O$34='Planning Sandrine'!C24)*'Planning Sandrine'!$D$37)</f>
        <v>0</v>
      </c>
      <c r="J8" s="33">
        <f>SUMPRODUCT((WEEKDAY('Planning Sandrine'!$P$4:$P$34,11)=1)*('Planning Sandrine'!$Q$4:$Q$34='Planning Sandrine'!C24)*'Planning Sandrine'!$C$37)</f>
        <v>0</v>
      </c>
      <c r="K8" s="35">
        <f>SUMPRODUCT((WEEKDAY('Planning Sandrine'!$P$4:$P$34,11)=1)*('Planning Sandrine'!$R$4:$R$34='Planning Sandrine'!C24)*'Planning Sandrine'!$D$37)</f>
        <v>0</v>
      </c>
      <c r="L8" s="33">
        <f>SUMPRODUCT((WEEKDAY('Planning Sandrine'!$S$4:$S$34,11)=1)*('Planning Sandrine'!$T$4:$T$34='Planning Sandrine'!C24)*'Planning Sandrine'!$C$37)</f>
        <v>0</v>
      </c>
      <c r="M8" s="35">
        <f>SUMPRODUCT((WEEKDAY('Planning Sandrine'!$S$4:$S$34,11)=1)*('Planning Sandrine'!$U$4:$U$34='Planning Sandrine'!C24)*'Planning Sandrine'!$D$37)</f>
        <v>0</v>
      </c>
      <c r="N8" s="52">
        <f t="shared" si="0"/>
        <v>0</v>
      </c>
      <c r="O8" s="128"/>
    </row>
    <row r="9" spans="1:15" x14ac:dyDescent="0.25">
      <c r="A9" s="41" t="str">
        <f>'Planning Sandrine'!C25</f>
        <v>,</v>
      </c>
      <c r="B9" s="40">
        <f>SUMPRODUCT((WEEKDAY('Planning Sandrine'!$D$4:$D$34,11)=1)*('Planning Sandrine'!$E$4:$E$34='Planning Sandrine'!C25)*'Planning Sandrine'!$C$37)</f>
        <v>0</v>
      </c>
      <c r="C9" s="35">
        <f>SUMPRODUCT((WEEKDAY('Planning Sandrine'!$D$4:$D$34,11)=1)*('Planning Sandrine'!$F$4:$F$34='Planning Sandrine'!C25)*'Planning Sandrine'!$D$37)</f>
        <v>0</v>
      </c>
      <c r="D9" s="33">
        <f>SUMPRODUCT((WEEKDAY('Planning Sandrine'!$G$4:$G$34,11)=1)*('Planning Sandrine'!$H$4:$H$34='Planning Sandrine'!C25)*'Planning Sandrine'!$C$37)</f>
        <v>0</v>
      </c>
      <c r="E9" s="35">
        <f>SUMPRODUCT((WEEKDAY('Planning Sandrine'!$G$4:$G$34,11)=1)*('Planning Sandrine'!$I$4:$I$34='Planning Sandrine'!C25)*'Planning Sandrine'!$D$37)</f>
        <v>0</v>
      </c>
      <c r="F9" s="33">
        <f>SUMPRODUCT((WEEKDAY('Planning Sandrine'!$J$4:$J$34,11)=1)*('Planning Sandrine'!$K$4:$K$34='Planning Sandrine'!C25)*'Planning Sandrine'!$C$37)</f>
        <v>0</v>
      </c>
      <c r="G9" s="35">
        <f>SUMPRODUCT((WEEKDAY('Planning Sandrine'!$J$4:$J$34,11)=1)*('Planning Sandrine'!$L$4:$L$34='Planning Sandrine'!C25)*'Planning Sandrine'!$D$37)</f>
        <v>0</v>
      </c>
      <c r="H9" s="33">
        <f>SUMPRODUCT((WEEKDAY('Planning Sandrine'!$M$4:$M$34,11)=1)*('Planning Sandrine'!$N$4:$N$34='Planning Sandrine'!C25)*'Planning Sandrine'!$C$37)</f>
        <v>0</v>
      </c>
      <c r="I9" s="35">
        <f>SUMPRODUCT((WEEKDAY('Planning Sandrine'!$M$4:$M$34,11)=1)*('Planning Sandrine'!$O$4:$O$34='Planning Sandrine'!C25)*'Planning Sandrine'!$D$37)</f>
        <v>0</v>
      </c>
      <c r="J9" s="33">
        <f>SUMPRODUCT((WEEKDAY('Planning Sandrine'!$P$4:$P$34,11)=1)*('Planning Sandrine'!$Q$4:$Q$34='Planning Sandrine'!C25)*'Planning Sandrine'!$C$37)</f>
        <v>0</v>
      </c>
      <c r="K9" s="35">
        <f>SUMPRODUCT((WEEKDAY('Planning Sandrine'!$P$4:$P$34,11)=1)*('Planning Sandrine'!$R$4:$R$34='Planning Sandrine'!C25)*'Planning Sandrine'!$D$37)</f>
        <v>0</v>
      </c>
      <c r="L9" s="33">
        <f>SUMPRODUCT((WEEKDAY('Planning Sandrine'!$S$4:$S$34,11)=1)*('Planning Sandrine'!$T$4:$T$34='Planning Sandrine'!C25)*'Planning Sandrine'!$C$37)</f>
        <v>0</v>
      </c>
      <c r="M9" s="35">
        <f>SUMPRODUCT((WEEKDAY('Planning Sandrine'!$S$4:$S$34,11)=1)*('Planning Sandrine'!$U$4:$U$34='Planning Sandrine'!C25)*'Planning Sandrine'!$D$37)</f>
        <v>0</v>
      </c>
      <c r="N9" s="52">
        <f t="shared" si="0"/>
        <v>0</v>
      </c>
      <c r="O9" s="128"/>
    </row>
    <row r="10" spans="1:15" x14ac:dyDescent="0.25">
      <c r="A10" s="41" t="str">
        <f>'Planning Sandrine'!C26</f>
        <v>,</v>
      </c>
      <c r="B10" s="40">
        <f>SUMPRODUCT((WEEKDAY('Planning Sandrine'!$D$4:$D$34,11)=1)*('Planning Sandrine'!$E$4:$E$34='Planning Sandrine'!C26)*'Planning Sandrine'!$C$37)</f>
        <v>0</v>
      </c>
      <c r="C10" s="35">
        <f>SUMPRODUCT((WEEKDAY('Planning Sandrine'!$D$4:$D$34,11)=1)*('Planning Sandrine'!$F$4:$F$34='Planning Sandrine'!C26)*'Planning Sandrine'!$D$37)</f>
        <v>0</v>
      </c>
      <c r="D10" s="33">
        <f>SUMPRODUCT((WEEKDAY('Planning Sandrine'!$G$4:$G$34,11)=1)*('Planning Sandrine'!$H$4:$H$34='Planning Sandrine'!C26)*'Planning Sandrine'!$C$37)</f>
        <v>0</v>
      </c>
      <c r="E10" s="35">
        <f>SUMPRODUCT((WEEKDAY('Planning Sandrine'!$G$4:$G$34,11)=1)*('Planning Sandrine'!$I$4:$I$34='Planning Sandrine'!C26)*'Planning Sandrine'!$D$37)</f>
        <v>0</v>
      </c>
      <c r="F10" s="33">
        <f>SUMPRODUCT((WEEKDAY('Planning Sandrine'!$J$4:$J$34,11)=1)*('Planning Sandrine'!$K$4:$K$34='Planning Sandrine'!C26)*'Planning Sandrine'!$C$37)</f>
        <v>0</v>
      </c>
      <c r="G10" s="35">
        <f>SUMPRODUCT((WEEKDAY('Planning Sandrine'!$J$4:$J$34,11)=1)*('Planning Sandrine'!$L$4:$L$34='Planning Sandrine'!C26)*'Planning Sandrine'!$D$37)</f>
        <v>0</v>
      </c>
      <c r="H10" s="33">
        <f>SUMPRODUCT((WEEKDAY('Planning Sandrine'!$M$4:$M$34,11)=1)*('Planning Sandrine'!$N$4:$N$34='Planning Sandrine'!C26)*'Planning Sandrine'!$C$37)</f>
        <v>0</v>
      </c>
      <c r="I10" s="35">
        <f>SUMPRODUCT((WEEKDAY('Planning Sandrine'!$M$4:$M$34,11)=1)*('Planning Sandrine'!$O$4:$O$34='Planning Sandrine'!C26)*'Planning Sandrine'!$D$37)</f>
        <v>0</v>
      </c>
      <c r="J10" s="33">
        <f>SUMPRODUCT((WEEKDAY('Planning Sandrine'!$P$4:$P$34,11)=1)*('Planning Sandrine'!$Q$4:$Q$34='Planning Sandrine'!C26)*'Planning Sandrine'!$C$37)</f>
        <v>0</v>
      </c>
      <c r="K10" s="35">
        <f>SUMPRODUCT((WEEKDAY('Planning Sandrine'!$P$4:$P$34,11)=1)*('Planning Sandrine'!$R$4:$R$34='Planning Sandrine'!C26)*'Planning Sandrine'!$D$37)</f>
        <v>0</v>
      </c>
      <c r="L10" s="33">
        <f>SUMPRODUCT((WEEKDAY('Planning Sandrine'!$S$4:$S$34,11)=1)*('Planning Sandrine'!$T$4:$T$34='Planning Sandrine'!C26)*'Planning Sandrine'!$C$37)</f>
        <v>0</v>
      </c>
      <c r="M10" s="35">
        <f>SUMPRODUCT((WEEKDAY('Planning Sandrine'!$S$4:$S$34,11)=1)*('Planning Sandrine'!$U$4:$U$34='Planning Sandrine'!C26)*'Planning Sandrine'!$D$37)</f>
        <v>0</v>
      </c>
      <c r="N10" s="52">
        <f t="shared" si="0"/>
        <v>0</v>
      </c>
      <c r="O10" s="128"/>
    </row>
    <row r="11" spans="1:15" x14ac:dyDescent="0.25">
      <c r="A11" s="41" t="str">
        <f>'Planning Sandrine'!C27</f>
        <v>,</v>
      </c>
      <c r="B11" s="40">
        <f>SUMPRODUCT((WEEKDAY('Planning Sandrine'!$D$4:$D$34,11)=1)*('Planning Sandrine'!$E$4:$E$34='Planning Sandrine'!C27)*'Planning Sandrine'!$C$37)</f>
        <v>0</v>
      </c>
      <c r="C11" s="35">
        <f>SUMPRODUCT((WEEKDAY('Planning Sandrine'!$D$4:$D$34,11)=1)*('Planning Sandrine'!$F$4:$F$34='Planning Sandrine'!C27)*'Planning Sandrine'!$D$37)</f>
        <v>0</v>
      </c>
      <c r="D11" s="33">
        <f>SUMPRODUCT((WEEKDAY('Planning Sandrine'!$G$4:$G$34,11)=1)*('Planning Sandrine'!$H$4:$H$34='Planning Sandrine'!C27)*'Planning Sandrine'!$C$37)</f>
        <v>0</v>
      </c>
      <c r="E11" s="35">
        <f>SUMPRODUCT((WEEKDAY('Planning Sandrine'!$G$4:$G$34,11)=1)*('Planning Sandrine'!$I$4:$I$34='Planning Sandrine'!C27)*'Planning Sandrine'!$D$37)</f>
        <v>0</v>
      </c>
      <c r="F11" s="33">
        <f>SUMPRODUCT((WEEKDAY('Planning Sandrine'!$J$4:$J$34,11)=1)*('Planning Sandrine'!$K$4:$K$34='Planning Sandrine'!C27)*'Planning Sandrine'!$C$37)</f>
        <v>0</v>
      </c>
      <c r="G11" s="35">
        <f>SUMPRODUCT((WEEKDAY('Planning Sandrine'!$J$4:$J$34,11)=1)*('Planning Sandrine'!$L$4:$L$34='Planning Sandrine'!C27)*'Planning Sandrine'!$D$37)</f>
        <v>0</v>
      </c>
      <c r="H11" s="33">
        <f>SUMPRODUCT((WEEKDAY('Planning Sandrine'!$M$4:$M$34,11)=1)*('Planning Sandrine'!$N$4:$N$34='Planning Sandrine'!C27)*'Planning Sandrine'!$C$37)</f>
        <v>0</v>
      </c>
      <c r="I11" s="35">
        <f>SUMPRODUCT((WEEKDAY('Planning Sandrine'!$M$4:$M$34,11)=1)*('Planning Sandrine'!$O$4:$O$34='Planning Sandrine'!C27)*'Planning Sandrine'!$D$37)</f>
        <v>0</v>
      </c>
      <c r="J11" s="33">
        <f>SUMPRODUCT((WEEKDAY('Planning Sandrine'!$P$4:$P$34,11)=1)*('Planning Sandrine'!$Q$4:$Q$34='Planning Sandrine'!C27)*'Planning Sandrine'!$C$37)</f>
        <v>0</v>
      </c>
      <c r="K11" s="35">
        <f>SUMPRODUCT((WEEKDAY('Planning Sandrine'!$P$4:$P$34,11)=1)*('Planning Sandrine'!$R$4:$R$34='Planning Sandrine'!C27)*'Planning Sandrine'!$D$37)</f>
        <v>0</v>
      </c>
      <c r="L11" s="33">
        <f>SUMPRODUCT((WEEKDAY('Planning Sandrine'!$S$4:$S$34,11)=1)*('Planning Sandrine'!$T$4:$T$34='Planning Sandrine'!C27)*'Planning Sandrine'!$C$37)</f>
        <v>0</v>
      </c>
      <c r="M11" s="35">
        <f>SUMPRODUCT((WEEKDAY('Planning Sandrine'!$S$4:$S$34,11)=1)*('Planning Sandrine'!$U$4:$U$34='Planning Sandrine'!C27)*'Planning Sandrine'!$D$37)</f>
        <v>0</v>
      </c>
      <c r="N11" s="52">
        <f t="shared" si="0"/>
        <v>0</v>
      </c>
      <c r="O11" s="128"/>
    </row>
    <row r="12" spans="1:15" x14ac:dyDescent="0.25">
      <c r="A12" s="41" t="str">
        <f>'Planning Sandrine'!C28</f>
        <v>,</v>
      </c>
      <c r="B12" s="40">
        <f>SUMPRODUCT((WEEKDAY('Planning Sandrine'!$D$4:$D$34,11)=1)*('Planning Sandrine'!$E$4:$E$34='Planning Sandrine'!C28)*'Planning Sandrine'!$C$37)</f>
        <v>0</v>
      </c>
      <c r="C12" s="35">
        <f>SUMPRODUCT((WEEKDAY('Planning Sandrine'!$D$4:$D$34,11)=1)*('Planning Sandrine'!$F$4:$F$34='Planning Sandrine'!C28)*'Planning Sandrine'!$D$37)</f>
        <v>0</v>
      </c>
      <c r="D12" s="33">
        <f>SUMPRODUCT((WEEKDAY('Planning Sandrine'!$G$4:$G$34,11)=1)*('Planning Sandrine'!$H$4:$H$34='Planning Sandrine'!C28)*'Planning Sandrine'!$C$37)</f>
        <v>0</v>
      </c>
      <c r="E12" s="35">
        <f>SUMPRODUCT((WEEKDAY('Planning Sandrine'!$G$4:$G$34,11)=1)*('Planning Sandrine'!$I$4:$I$34='Planning Sandrine'!C28)*'Planning Sandrine'!$D$37)</f>
        <v>0</v>
      </c>
      <c r="F12" s="33">
        <f>SUMPRODUCT((WEEKDAY('Planning Sandrine'!$J$4:$J$34,11)=1)*('Planning Sandrine'!$K$4:$K$34='Planning Sandrine'!C28)*'Planning Sandrine'!$C$37)</f>
        <v>0</v>
      </c>
      <c r="G12" s="35">
        <f>SUMPRODUCT((WEEKDAY('Planning Sandrine'!$J$4:$J$34,11)=1)*('Planning Sandrine'!$L$4:$L$34='Planning Sandrine'!C28)*'Planning Sandrine'!$D$37)</f>
        <v>0</v>
      </c>
      <c r="H12" s="33">
        <f>SUMPRODUCT((WEEKDAY('Planning Sandrine'!$M$4:$M$34,11)=1)*('Planning Sandrine'!$N$4:$N$34='Planning Sandrine'!C28)*'Planning Sandrine'!$C$37)</f>
        <v>0</v>
      </c>
      <c r="I12" s="35">
        <f>SUMPRODUCT((WEEKDAY('Planning Sandrine'!$M$4:$M$34,11)=1)*('Planning Sandrine'!$O$4:$O$34='Planning Sandrine'!C28)*'Planning Sandrine'!$D$37)</f>
        <v>0</v>
      </c>
      <c r="J12" s="33">
        <f>SUMPRODUCT((WEEKDAY('Planning Sandrine'!$P$4:$P$34,11)=1)*('Planning Sandrine'!$Q$4:$Q$34='Planning Sandrine'!C28)*'Planning Sandrine'!$C$37)</f>
        <v>0</v>
      </c>
      <c r="K12" s="35">
        <f>SUMPRODUCT((WEEKDAY('Planning Sandrine'!$P$4:$P$34,11)=1)*('Planning Sandrine'!$R$4:$R$34='Planning Sandrine'!C28)*'Planning Sandrine'!$D$37)</f>
        <v>0</v>
      </c>
      <c r="L12" s="33">
        <f>SUMPRODUCT((WEEKDAY('Planning Sandrine'!$S$4:$S$34,11)=1)*('Planning Sandrine'!$T$4:$T$34='Planning Sandrine'!C28)*'Planning Sandrine'!$C$37)</f>
        <v>0</v>
      </c>
      <c r="M12" s="35">
        <f>SUMPRODUCT((WEEKDAY('Planning Sandrine'!$S$4:$S$34,11)=1)*('Planning Sandrine'!$U$4:$U$34='Planning Sandrine'!C28)*'Planning Sandrine'!$D$37)</f>
        <v>0</v>
      </c>
      <c r="N12" s="52">
        <f t="shared" si="0"/>
        <v>0</v>
      </c>
      <c r="O12" s="128"/>
    </row>
    <row r="13" spans="1:15" x14ac:dyDescent="0.25">
      <c r="A13" s="41" t="str">
        <f>'Planning Sandrine'!C29</f>
        <v>,</v>
      </c>
      <c r="B13" s="40">
        <f>SUMPRODUCT((WEEKDAY('Planning Sandrine'!$D$4:$D$34,11)=1)*('Planning Sandrine'!$E$4:$E$34='Planning Sandrine'!C29)*'Planning Sandrine'!$C$37)</f>
        <v>0</v>
      </c>
      <c r="C13" s="35">
        <f>SUMPRODUCT((WEEKDAY('Planning Sandrine'!$D$4:$D$34,11)=1)*('Planning Sandrine'!$F$4:$F$34='Planning Sandrine'!C29)*'Planning Sandrine'!$D$37)</f>
        <v>0</v>
      </c>
      <c r="D13" s="33">
        <f>SUMPRODUCT((WEEKDAY('Planning Sandrine'!$G$4:$G$34,11)=1)*('Planning Sandrine'!$H$4:$H$34='Planning Sandrine'!C29)*'Planning Sandrine'!$C$37)</f>
        <v>0</v>
      </c>
      <c r="E13" s="35">
        <f>SUMPRODUCT((WEEKDAY('Planning Sandrine'!$G$4:$G$34,11)=1)*('Planning Sandrine'!$I$4:$I$34='Planning Sandrine'!C29)*'Planning Sandrine'!$D$37)</f>
        <v>0</v>
      </c>
      <c r="F13" s="33">
        <f>SUMPRODUCT((WEEKDAY('Planning Sandrine'!$J$4:$J$34,11)=1)*('Planning Sandrine'!$K$4:$K$34='Planning Sandrine'!C29)*'Planning Sandrine'!$C$37)</f>
        <v>0</v>
      </c>
      <c r="G13" s="35">
        <f>SUMPRODUCT((WEEKDAY('Planning Sandrine'!$J$4:$J$34,11)=1)*('Planning Sandrine'!$L$4:$L$34='Planning Sandrine'!C29)*'Planning Sandrine'!$D$37)</f>
        <v>0</v>
      </c>
      <c r="H13" s="33">
        <f>SUMPRODUCT((WEEKDAY('Planning Sandrine'!$M$4:$M$34,11)=1)*('Planning Sandrine'!$N$4:$N$34='Planning Sandrine'!C29)*'Planning Sandrine'!$C$37)</f>
        <v>0</v>
      </c>
      <c r="I13" s="35">
        <f>SUMPRODUCT((WEEKDAY('Planning Sandrine'!$M$4:$M$34,11)=1)*('Planning Sandrine'!$O$4:$O$34='Planning Sandrine'!C29)*'Planning Sandrine'!$D$37)</f>
        <v>0</v>
      </c>
      <c r="J13" s="33">
        <f>SUMPRODUCT((WEEKDAY('Planning Sandrine'!$P$4:$P$34,11)=1)*('Planning Sandrine'!$Q$4:$Q$34='Planning Sandrine'!C29)*'Planning Sandrine'!$C$37)</f>
        <v>0</v>
      </c>
      <c r="K13" s="35">
        <f>SUMPRODUCT((WEEKDAY('Planning Sandrine'!$P$4:$P$34,11)=1)*('Planning Sandrine'!$R$4:$R$34='Planning Sandrine'!C29)*'Planning Sandrine'!$D$37)</f>
        <v>0</v>
      </c>
      <c r="L13" s="33">
        <f>SUMPRODUCT((WEEKDAY('Planning Sandrine'!$S$4:$S$34,11)=1)*('Planning Sandrine'!$T$4:$T$34='Planning Sandrine'!C29)*'Planning Sandrine'!$C$37)</f>
        <v>0</v>
      </c>
      <c r="M13" s="35">
        <f>SUMPRODUCT((WEEKDAY('Planning Sandrine'!$S$4:$S$34,11)=1)*('Planning Sandrine'!$U$4:$U$34='Planning Sandrine'!C29)*'Planning Sandrine'!$D$37)</f>
        <v>0</v>
      </c>
      <c r="N13" s="52">
        <f t="shared" si="0"/>
        <v>0</v>
      </c>
      <c r="O13" s="128"/>
    </row>
    <row r="14" spans="1:15" ht="13.8" thickBot="1" x14ac:dyDescent="0.3">
      <c r="A14" s="41" t="str">
        <f>'Planning Sandrine'!C30</f>
        <v>,</v>
      </c>
      <c r="B14" s="40">
        <f>SUMPRODUCT((WEEKDAY('Planning Sandrine'!$D$4:$D$34,11)=1)*('Planning Sandrine'!$E$4:$E$34='Planning Sandrine'!C30)*'Planning Sandrine'!$C$37)</f>
        <v>0</v>
      </c>
      <c r="C14" s="35">
        <f>SUMPRODUCT((WEEKDAY('Planning Sandrine'!$D$4:$D$34,11)=1)*('Planning Sandrine'!$F$4:$F$34='Planning Sandrine'!C30)*'Planning Sandrine'!$D$37)</f>
        <v>0</v>
      </c>
      <c r="D14" s="33">
        <f>SUMPRODUCT((WEEKDAY('Planning Sandrine'!$G$4:$G$34,11)=1)*('Planning Sandrine'!$H$4:$H$34='Planning Sandrine'!C30)*'Planning Sandrine'!$C$37)</f>
        <v>0</v>
      </c>
      <c r="E14" s="35">
        <f>SUMPRODUCT((WEEKDAY('Planning Sandrine'!$G$4:$G$34,11)=1)*('Planning Sandrine'!$I$4:$I$34='Planning Sandrine'!C30)*'Planning Sandrine'!$D$37)</f>
        <v>0</v>
      </c>
      <c r="F14" s="33">
        <f>SUMPRODUCT((WEEKDAY('Planning Sandrine'!$J$4:$J$34,11)=1)*('Planning Sandrine'!$K$4:$K$34='Planning Sandrine'!C30)*'Planning Sandrine'!$C$37)</f>
        <v>0</v>
      </c>
      <c r="G14" s="35">
        <f>SUMPRODUCT((WEEKDAY('Planning Sandrine'!$J$4:$J$34,11)=1)*('Planning Sandrine'!$L$4:$L$34='Planning Sandrine'!C30)*'Planning Sandrine'!$D$37)</f>
        <v>0</v>
      </c>
      <c r="H14" s="33">
        <f>SUMPRODUCT((WEEKDAY('Planning Sandrine'!$M$4:$M$34,11)=1)*('Planning Sandrine'!$N$4:$N$34='Planning Sandrine'!C30)*'Planning Sandrine'!$C$37)</f>
        <v>0</v>
      </c>
      <c r="I14" s="35">
        <f>SUMPRODUCT((WEEKDAY('Planning Sandrine'!$M$4:$M$34,11)=1)*('Planning Sandrine'!$O$4:$O$34='Planning Sandrine'!C30)*'Planning Sandrine'!$D$37)</f>
        <v>0</v>
      </c>
      <c r="J14" s="33">
        <f>SUMPRODUCT((WEEKDAY('Planning Sandrine'!$P$4:$P$34,11)=1)*('Planning Sandrine'!$Q$4:$Q$34='Planning Sandrine'!C30)*'Planning Sandrine'!$C$37)</f>
        <v>0</v>
      </c>
      <c r="K14" s="35">
        <f>SUMPRODUCT((WEEKDAY('Planning Sandrine'!$P$4:$P$34,11)=1)*('Planning Sandrine'!$R$4:$R$34='Planning Sandrine'!C30)*'Planning Sandrine'!$D$37)</f>
        <v>0</v>
      </c>
      <c r="L14" s="33">
        <f>SUMPRODUCT((WEEKDAY('Planning Sandrine'!$S$4:$S$34,11)=1)*('Planning Sandrine'!$T$4:$T$34='Planning Sandrine'!C30)*'Planning Sandrine'!$C$37)</f>
        <v>0</v>
      </c>
      <c r="M14" s="35">
        <f>SUMPRODUCT((WEEKDAY('Planning Sandrine'!$S$4:$S$34,11)=1)*('Planning Sandrine'!$U$4:$U$34='Planning Sandrine'!C30)*'Planning Sandrine'!$D$37)</f>
        <v>0</v>
      </c>
      <c r="N14" s="53">
        <f t="shared" si="0"/>
        <v>0</v>
      </c>
      <c r="O14" s="129"/>
    </row>
    <row r="15" spans="1:15" ht="13.8" thickBot="1" x14ac:dyDescent="0.3">
      <c r="A15" s="26"/>
    </row>
    <row r="16" spans="1:15" x14ac:dyDescent="0.25">
      <c r="B16" s="125">
        <v>1</v>
      </c>
      <c r="C16" s="126"/>
      <c r="D16" s="125">
        <v>2</v>
      </c>
      <c r="E16" s="126"/>
      <c r="F16" s="125">
        <v>3</v>
      </c>
      <c r="G16" s="126"/>
      <c r="H16" s="125">
        <v>4</v>
      </c>
      <c r="I16" s="126"/>
      <c r="J16" s="125">
        <v>5</v>
      </c>
      <c r="K16" s="126"/>
      <c r="L16" s="125">
        <v>6</v>
      </c>
      <c r="M16" s="126"/>
      <c r="N16" s="130" t="s">
        <v>16</v>
      </c>
      <c r="O16" s="127" t="s">
        <v>8</v>
      </c>
    </row>
    <row r="17" spans="1:15" x14ac:dyDescent="0.25">
      <c r="B17" s="32" t="s">
        <v>1</v>
      </c>
      <c r="C17" s="34" t="s">
        <v>12</v>
      </c>
      <c r="D17" s="32" t="s">
        <v>1</v>
      </c>
      <c r="E17" s="34" t="s">
        <v>12</v>
      </c>
      <c r="F17" s="32" t="s">
        <v>1</v>
      </c>
      <c r="G17" s="34" t="s">
        <v>12</v>
      </c>
      <c r="H17" s="32" t="s">
        <v>1</v>
      </c>
      <c r="I17" s="34" t="s">
        <v>12</v>
      </c>
      <c r="J17" s="32" t="s">
        <v>1</v>
      </c>
      <c r="K17" s="34" t="s">
        <v>12</v>
      </c>
      <c r="L17" s="32" t="s">
        <v>1</v>
      </c>
      <c r="M17" s="34" t="s">
        <v>12</v>
      </c>
      <c r="N17" s="131"/>
      <c r="O17" s="128"/>
    </row>
    <row r="18" spans="1:15" x14ac:dyDescent="0.25">
      <c r="A18" s="41" t="str">
        <f>'Planning Sandrine'!C19</f>
        <v>,</v>
      </c>
      <c r="B18" s="40">
        <f>SUMPRODUCT((WEEKDAY('Planning Sandrine'!$D$4:$D$34,11)=2)*('Planning Sandrine'!$E$4:$E$34='Planning Sandrine'!C19)*'Planning Sandrine'!$C$38)</f>
        <v>0</v>
      </c>
      <c r="C18" s="35">
        <f>SUMPRODUCT((WEEKDAY('Planning Sandrine'!$D$4:$D$34,11)=2)*('Planning Sandrine'!$F$4:$F$34='Planning Sandrine'!C19)*'Planning Sandrine'!$D$38)</f>
        <v>0</v>
      </c>
      <c r="D18" s="33">
        <f>SUMPRODUCT((WEEKDAY('Planning Sandrine'!$G$4:$G$34,11)=2)*('Planning Sandrine'!$H$4:$H$34='Planning Sandrine'!C19)*'Planning Sandrine'!$C$38)</f>
        <v>0</v>
      </c>
      <c r="E18" s="35">
        <f>SUMPRODUCT((WEEKDAY('Planning Sandrine'!$G$4:$G$34,11)=2)*('Planning Sandrine'!$I$4:$I$34='Planning Sandrine'!C19)*'Planning Sandrine'!$D$38)</f>
        <v>0</v>
      </c>
      <c r="F18" s="33">
        <f>SUMPRODUCT((WEEKDAY('Planning Sandrine'!$J$4:$J$34,11)=2)*('Planning Sandrine'!$K$4:$K$34='Planning Sandrine'!C19)*'Planning Sandrine'!$C$38)</f>
        <v>0</v>
      </c>
      <c r="G18" s="35">
        <f>SUMPRODUCT((WEEKDAY('Planning Sandrine'!$J$4:$J$34,11)=2)*('Planning Sandrine'!$L$4:$L$34='Planning Sandrine'!C19)*'Planning Sandrine'!$D$38)</f>
        <v>0</v>
      </c>
      <c r="H18" s="33">
        <f>SUMPRODUCT((WEEKDAY('Planning Sandrine'!$M$4:$M$34,11)=2)*('Planning Sandrine'!$N$4:$N$34='Planning Sandrine'!C19)*'Planning Sandrine'!$C$38)</f>
        <v>0</v>
      </c>
      <c r="I18" s="35">
        <f>SUMPRODUCT((WEEKDAY('Planning Sandrine'!$M$4:$M$34,11)=2)*('Planning Sandrine'!$O$4:$O$34='Planning Sandrine'!C19)*'Planning Sandrine'!$D$38)</f>
        <v>0</v>
      </c>
      <c r="J18" s="33">
        <f>SUMPRODUCT((WEEKDAY('Planning Sandrine'!$P$4:$P$34,11)=2)*('Planning Sandrine'!$Q$4:$Q$34='Planning Sandrine'!C19)*'Planning Sandrine'!$C$38)</f>
        <v>0</v>
      </c>
      <c r="K18" s="35">
        <f>SUMPRODUCT((WEEKDAY('Planning Sandrine'!$P$4:$P$34,11)=2)*('Planning Sandrine'!$R$4:$R$34='Planning Sandrine'!C19)*'Planning Sandrine'!$D$38)</f>
        <v>0</v>
      </c>
      <c r="L18" s="33">
        <f>SUMPRODUCT((WEEKDAY('Planning Sandrine'!$S$4:$S$34,11)=2)*('Planning Sandrine'!$T$4:$T$34='Planning Sandrine'!C19)*'Planning Sandrine'!$C$38)</f>
        <v>0</v>
      </c>
      <c r="M18" s="35">
        <f>SUMPRODUCT((WEEKDAY('Planning Sandrine'!$S$4:$S$34,11)=2)*('Planning Sandrine'!$U$4:$U$34='Planning Sandrine'!C19)*'Planning Sandrine'!$D$38)</f>
        <v>0</v>
      </c>
      <c r="N18" s="52">
        <f>SUM(B18:M18)</f>
        <v>0</v>
      </c>
      <c r="O18" s="128"/>
    </row>
    <row r="19" spans="1:15" x14ac:dyDescent="0.25">
      <c r="A19" s="41" t="str">
        <f>'Planning Sandrine'!C20</f>
        <v>,</v>
      </c>
      <c r="B19" s="40">
        <f>SUMPRODUCT((WEEKDAY('Planning Sandrine'!$D$4:$D$34,11)=2)*('Planning Sandrine'!$E$4:$E$34='Planning Sandrine'!C20)*'Planning Sandrine'!$C$38)</f>
        <v>0</v>
      </c>
      <c r="C19" s="35">
        <f>SUMPRODUCT((WEEKDAY('Planning Sandrine'!$D$4:$D$34,11)=2)*('Planning Sandrine'!$F$4:$F$34='Planning Sandrine'!C20)*'Planning Sandrine'!$D$38)</f>
        <v>0</v>
      </c>
      <c r="D19" s="33">
        <f>SUMPRODUCT((WEEKDAY('Planning Sandrine'!$G$4:$G$34,11)=2)*('Planning Sandrine'!$H$4:$H$34='Planning Sandrine'!C20)*'Planning Sandrine'!$C$38)</f>
        <v>0</v>
      </c>
      <c r="E19" s="35">
        <f>SUMPRODUCT((WEEKDAY('Planning Sandrine'!$G$4:$G$34,11)=2)*('Planning Sandrine'!$I$4:$I$34='Planning Sandrine'!C20)*'Planning Sandrine'!$D$38)</f>
        <v>0</v>
      </c>
      <c r="F19" s="33">
        <f>SUMPRODUCT((WEEKDAY('Planning Sandrine'!$J$4:$J$34,11)=2)*('Planning Sandrine'!$K$4:$K$34='Planning Sandrine'!C20)*'Planning Sandrine'!$C$38)</f>
        <v>0</v>
      </c>
      <c r="G19" s="35">
        <f>SUMPRODUCT((WEEKDAY('Planning Sandrine'!$J$4:$J$34,11)=2)*('Planning Sandrine'!$L$4:$L$34='Planning Sandrine'!C20)*'Planning Sandrine'!$D$38)</f>
        <v>0</v>
      </c>
      <c r="H19" s="33">
        <f>SUMPRODUCT((WEEKDAY('Planning Sandrine'!$M$4:$M$34,11)=2)*('Planning Sandrine'!$N$4:$N$34='Planning Sandrine'!C20)*'Planning Sandrine'!$C$38)</f>
        <v>0</v>
      </c>
      <c r="I19" s="35">
        <f>SUMPRODUCT((WEEKDAY('Planning Sandrine'!$M$4:$M$34,11)=2)*('Planning Sandrine'!$O$4:$O$34='Planning Sandrine'!C20)*'Planning Sandrine'!$D$38)</f>
        <v>0</v>
      </c>
      <c r="J19" s="33">
        <f>SUMPRODUCT((WEEKDAY('Planning Sandrine'!$P$4:$P$34,11)=2)*('Planning Sandrine'!$Q$4:$Q$34='Planning Sandrine'!C20)*'Planning Sandrine'!$C$38)</f>
        <v>0</v>
      </c>
      <c r="K19" s="35">
        <f>SUMPRODUCT((WEEKDAY('Planning Sandrine'!$P$4:$P$34,11)=2)*('Planning Sandrine'!$R$4:$R$34='Planning Sandrine'!C20)*'Planning Sandrine'!$D$38)</f>
        <v>0</v>
      </c>
      <c r="L19" s="33">
        <f>SUMPRODUCT((WEEKDAY('Planning Sandrine'!$S$4:$S$34,11)=2)*('Planning Sandrine'!$T$4:$T$34='Planning Sandrine'!C20)*'Planning Sandrine'!$C$38)</f>
        <v>0</v>
      </c>
      <c r="M19" s="35">
        <f>SUMPRODUCT((WEEKDAY('Planning Sandrine'!$S$4:$S$34,11)=2)*('Planning Sandrine'!$U$4:$U$34='Planning Sandrine'!C20)*'Planning Sandrine'!$D$38)</f>
        <v>0</v>
      </c>
      <c r="N19" s="52">
        <f t="shared" ref="N19:N29" si="1">SUM(B19:M19)</f>
        <v>0</v>
      </c>
      <c r="O19" s="128"/>
    </row>
    <row r="20" spans="1:15" x14ac:dyDescent="0.25">
      <c r="A20" s="41" t="str">
        <f>'Planning Sandrine'!C21</f>
        <v>dilfT</v>
      </c>
      <c r="B20" s="40">
        <f>SUMPRODUCT((WEEKDAY('Planning Sandrine'!$D$4:$D$34,11)=2)*('Planning Sandrine'!$E$4:$E$34='Planning Sandrine'!C21)*'Planning Sandrine'!$C$38)</f>
        <v>4</v>
      </c>
      <c r="C20" s="35">
        <f>SUMPRODUCT((WEEKDAY('Planning Sandrine'!$D$4:$D$34,11)=2)*('Planning Sandrine'!$F$4:$F$34='Planning Sandrine'!C21)*'Planning Sandrine'!$D$38)</f>
        <v>0</v>
      </c>
      <c r="D20" s="33">
        <f>SUMPRODUCT((WEEKDAY('Planning Sandrine'!$G$4:$G$34,11)=2)*('Planning Sandrine'!$H$4:$H$34='Planning Sandrine'!C21)*'Planning Sandrine'!$C$38)</f>
        <v>0</v>
      </c>
      <c r="E20" s="35">
        <f>SUMPRODUCT((WEEKDAY('Planning Sandrine'!$G$4:$G$34,11)=2)*('Planning Sandrine'!$I$4:$I$34='Planning Sandrine'!C21)*'Planning Sandrine'!$D$38)</f>
        <v>0</v>
      </c>
      <c r="F20" s="33">
        <f>SUMPRODUCT((WEEKDAY('Planning Sandrine'!$J$4:$J$34,11)=2)*('Planning Sandrine'!$K$4:$K$34='Planning Sandrine'!C21)*'Planning Sandrine'!$C$38)</f>
        <v>0</v>
      </c>
      <c r="G20" s="35">
        <f>SUMPRODUCT((WEEKDAY('Planning Sandrine'!$J$4:$J$34,11)=2)*('Planning Sandrine'!$L$4:$L$34='Planning Sandrine'!C21)*'Planning Sandrine'!$D$38)</f>
        <v>0</v>
      </c>
      <c r="H20" s="33">
        <f>SUMPRODUCT((WEEKDAY('Planning Sandrine'!$M$4:$M$34,11)=2)*('Planning Sandrine'!$N$4:$N$34='Planning Sandrine'!C21)*'Planning Sandrine'!$C$38)</f>
        <v>0</v>
      </c>
      <c r="I20" s="35">
        <f>SUMPRODUCT((WEEKDAY('Planning Sandrine'!$M$4:$M$34,11)=2)*('Planning Sandrine'!$O$4:$O$34='Planning Sandrine'!C21)*'Planning Sandrine'!$D$38)</f>
        <v>0</v>
      </c>
      <c r="J20" s="33">
        <f>SUMPRODUCT((WEEKDAY('Planning Sandrine'!$P$4:$P$34,11)=2)*('Planning Sandrine'!$Q$4:$Q$34='Planning Sandrine'!C21)*'Planning Sandrine'!$C$38)</f>
        <v>0</v>
      </c>
      <c r="K20" s="35">
        <f>SUMPRODUCT((WEEKDAY('Planning Sandrine'!$P$4:$P$34,11)=2)*('Planning Sandrine'!$R$4:$R$34='Planning Sandrine'!C21)*'Planning Sandrine'!$D$38)</f>
        <v>0</v>
      </c>
      <c r="L20" s="33">
        <f>SUMPRODUCT((WEEKDAY('Planning Sandrine'!$S$4:$S$34,11)=2)*('Planning Sandrine'!$T$4:$T$34='Planning Sandrine'!C21)*'Planning Sandrine'!$C$38)</f>
        <v>0</v>
      </c>
      <c r="M20" s="35">
        <f>SUMPRODUCT((WEEKDAY('Planning Sandrine'!$S$4:$S$34,11)=2)*('Planning Sandrine'!$U$4:$U$34='Planning Sandrine'!C21)*'Planning Sandrine'!$D$38)</f>
        <v>0</v>
      </c>
      <c r="N20" s="52">
        <f t="shared" si="1"/>
        <v>4</v>
      </c>
      <c r="O20" s="128"/>
    </row>
    <row r="21" spans="1:15" x14ac:dyDescent="0.25">
      <c r="A21" s="41" t="str">
        <f>'Planning Sandrine'!C22</f>
        <v>,</v>
      </c>
      <c r="B21" s="40">
        <f>SUMPRODUCT((WEEKDAY('Planning Sandrine'!$D$4:$D$34,11)=2)*('Planning Sandrine'!$E$4:$E$34='Planning Sandrine'!C22)*'Planning Sandrine'!$C$38)</f>
        <v>0</v>
      </c>
      <c r="C21" s="35">
        <f>SUMPRODUCT((WEEKDAY('Planning Sandrine'!$D$4:$D$34,11)=2)*('Planning Sandrine'!$F$4:$F$34='Planning Sandrine'!C22)*'Planning Sandrine'!$D$38)</f>
        <v>0</v>
      </c>
      <c r="D21" s="33">
        <f>SUMPRODUCT((WEEKDAY('Planning Sandrine'!$G$4:$G$34,11)=2)*('Planning Sandrine'!$H$4:$H$34='Planning Sandrine'!C22)*'Planning Sandrine'!$C$38)</f>
        <v>0</v>
      </c>
      <c r="E21" s="35">
        <f>SUMPRODUCT((WEEKDAY('Planning Sandrine'!$G$4:$G$34,11)=2)*('Planning Sandrine'!$I$4:$I$34='Planning Sandrine'!C22)*'Planning Sandrine'!$D$38)</f>
        <v>0</v>
      </c>
      <c r="F21" s="33">
        <f>SUMPRODUCT((WEEKDAY('Planning Sandrine'!$J$4:$J$34,11)=2)*('Planning Sandrine'!$K$4:$K$34='Planning Sandrine'!C22)*'Planning Sandrine'!$C$38)</f>
        <v>0</v>
      </c>
      <c r="G21" s="35">
        <f>SUMPRODUCT((WEEKDAY('Planning Sandrine'!$J$4:$J$34,11)=2)*('Planning Sandrine'!$L$4:$L$34='Planning Sandrine'!C22)*'Planning Sandrine'!$D$38)</f>
        <v>0</v>
      </c>
      <c r="H21" s="33">
        <f>SUMPRODUCT((WEEKDAY('Planning Sandrine'!$M$4:$M$34,11)=2)*('Planning Sandrine'!$N$4:$N$34='Planning Sandrine'!C22)*'Planning Sandrine'!$C$38)</f>
        <v>0</v>
      </c>
      <c r="I21" s="35">
        <f>SUMPRODUCT((WEEKDAY('Planning Sandrine'!$M$4:$M$34,11)=2)*('Planning Sandrine'!$O$4:$O$34='Planning Sandrine'!C22)*'Planning Sandrine'!$D$38)</f>
        <v>0</v>
      </c>
      <c r="J21" s="33">
        <f>SUMPRODUCT((WEEKDAY('Planning Sandrine'!$P$4:$P$34,11)=2)*('Planning Sandrine'!$Q$4:$Q$34='Planning Sandrine'!C22)*'Planning Sandrine'!$C$38)</f>
        <v>0</v>
      </c>
      <c r="K21" s="35">
        <f>SUMPRODUCT((WEEKDAY('Planning Sandrine'!$P$4:$P$34,11)=2)*('Planning Sandrine'!$R$4:$R$34='Planning Sandrine'!C22)*'Planning Sandrine'!$D$38)</f>
        <v>0</v>
      </c>
      <c r="L21" s="33">
        <f>SUMPRODUCT((WEEKDAY('Planning Sandrine'!$S$4:$S$34,11)=2)*('Planning Sandrine'!$T$4:$T$34='Planning Sandrine'!C22)*'Planning Sandrine'!$C$38)</f>
        <v>0</v>
      </c>
      <c r="M21" s="35">
        <f>SUMPRODUCT((WEEKDAY('Planning Sandrine'!$S$4:$S$34,11)=2)*('Planning Sandrine'!$U$4:$U$34='Planning Sandrine'!C22)*'Planning Sandrine'!$D$38)</f>
        <v>0</v>
      </c>
      <c r="N21" s="52">
        <f t="shared" si="1"/>
        <v>0</v>
      </c>
      <c r="O21" s="128"/>
    </row>
    <row r="22" spans="1:15" x14ac:dyDescent="0.25">
      <c r="A22" s="41" t="str">
        <f>'Planning Sandrine'!C23</f>
        <v>,</v>
      </c>
      <c r="B22" s="40">
        <f>SUMPRODUCT((WEEKDAY('Planning Sandrine'!$D$4:$D$34,11)=2)*('Planning Sandrine'!$E$4:$E$34='Planning Sandrine'!C23)*'Planning Sandrine'!$C$38)</f>
        <v>0</v>
      </c>
      <c r="C22" s="35">
        <f>SUMPRODUCT((WEEKDAY('Planning Sandrine'!$D$4:$D$34,11)=2)*('Planning Sandrine'!$F$4:$F$34='Planning Sandrine'!C23)*'Planning Sandrine'!$D$38)</f>
        <v>0</v>
      </c>
      <c r="D22" s="33">
        <f>SUMPRODUCT((WEEKDAY('Planning Sandrine'!$G$4:$G$34,11)=2)*('Planning Sandrine'!$H$4:$H$34='Planning Sandrine'!C23)*'Planning Sandrine'!$C$38)</f>
        <v>0</v>
      </c>
      <c r="E22" s="35">
        <f>SUMPRODUCT((WEEKDAY('Planning Sandrine'!$G$4:$G$34,11)=2)*('Planning Sandrine'!$I$4:$I$34='Planning Sandrine'!C23)*'Planning Sandrine'!$D$38)</f>
        <v>0</v>
      </c>
      <c r="F22" s="33">
        <f>SUMPRODUCT((WEEKDAY('Planning Sandrine'!$J$4:$J$34,11)=2)*('Planning Sandrine'!$K$4:$K$34='Planning Sandrine'!C23)*'Planning Sandrine'!$C$38)</f>
        <v>0</v>
      </c>
      <c r="G22" s="35">
        <f>SUMPRODUCT((WEEKDAY('Planning Sandrine'!$J$4:$J$34,11)=2)*('Planning Sandrine'!$L$4:$L$34='Planning Sandrine'!C23)*'Planning Sandrine'!$D$38)</f>
        <v>0</v>
      </c>
      <c r="H22" s="33">
        <f>SUMPRODUCT((WEEKDAY('Planning Sandrine'!$M$4:$M$34,11)=2)*('Planning Sandrine'!$N$4:$N$34='Planning Sandrine'!C23)*'Planning Sandrine'!$C$38)</f>
        <v>0</v>
      </c>
      <c r="I22" s="35">
        <f>SUMPRODUCT((WEEKDAY('Planning Sandrine'!$M$4:$M$34,11)=2)*('Planning Sandrine'!$O$4:$O$34='Planning Sandrine'!C23)*'Planning Sandrine'!$D$38)</f>
        <v>0</v>
      </c>
      <c r="J22" s="33">
        <f>SUMPRODUCT((WEEKDAY('Planning Sandrine'!$P$4:$P$34,11)=2)*('Planning Sandrine'!$Q$4:$Q$34='Planning Sandrine'!C23)*'Planning Sandrine'!$C$38)</f>
        <v>0</v>
      </c>
      <c r="K22" s="35">
        <f>SUMPRODUCT((WEEKDAY('Planning Sandrine'!$P$4:$P$34,11)=2)*('Planning Sandrine'!$R$4:$R$34='Planning Sandrine'!C23)*'Planning Sandrine'!$D$38)</f>
        <v>0</v>
      </c>
      <c r="L22" s="33">
        <f>SUMPRODUCT((WEEKDAY('Planning Sandrine'!$S$4:$S$34,11)=2)*('Planning Sandrine'!$T$4:$T$34='Planning Sandrine'!C23)*'Planning Sandrine'!$C$38)</f>
        <v>0</v>
      </c>
      <c r="M22" s="35">
        <f>SUMPRODUCT((WEEKDAY('Planning Sandrine'!$S$4:$S$34,11)=2)*('Planning Sandrine'!$U$4:$U$34='Planning Sandrine'!C23)*'Planning Sandrine'!$D$38)</f>
        <v>0</v>
      </c>
      <c r="N22" s="52">
        <f t="shared" si="1"/>
        <v>0</v>
      </c>
      <c r="O22" s="128"/>
    </row>
    <row r="23" spans="1:15" x14ac:dyDescent="0.25">
      <c r="A23" s="41" t="str">
        <f>'Planning Sandrine'!C24</f>
        <v>,</v>
      </c>
      <c r="B23" s="40">
        <f>SUMPRODUCT((WEEKDAY('Planning Sandrine'!$D$4:$D$34,11)=2)*('Planning Sandrine'!$E$4:$E$34='Planning Sandrine'!C24)*'Planning Sandrine'!$C$38)</f>
        <v>0</v>
      </c>
      <c r="C23" s="35">
        <f>SUMPRODUCT((WEEKDAY('Planning Sandrine'!$D$4:$D$34,11)=2)*('Planning Sandrine'!$F$4:$F$34='Planning Sandrine'!C24)*'Planning Sandrine'!$D$38)</f>
        <v>0</v>
      </c>
      <c r="D23" s="33">
        <f>SUMPRODUCT((WEEKDAY('Planning Sandrine'!$G$4:$G$34,11)=2)*('Planning Sandrine'!$H$4:$H$34='Planning Sandrine'!C24)*'Planning Sandrine'!$C$38)</f>
        <v>0</v>
      </c>
      <c r="E23" s="35">
        <f>SUMPRODUCT((WEEKDAY('Planning Sandrine'!$G$4:$G$34,11)=2)*('Planning Sandrine'!$I$4:$I$34='Planning Sandrine'!C24)*'Planning Sandrine'!$D$38)</f>
        <v>0</v>
      </c>
      <c r="F23" s="33">
        <f>SUMPRODUCT((WEEKDAY('Planning Sandrine'!$J$4:$J$34,11)=2)*('Planning Sandrine'!$K$4:$K$34='Planning Sandrine'!C24)*'Planning Sandrine'!$C$38)</f>
        <v>0</v>
      </c>
      <c r="G23" s="35">
        <f>SUMPRODUCT((WEEKDAY('Planning Sandrine'!$J$4:$J$34,11)=2)*('Planning Sandrine'!$L$4:$L$34='Planning Sandrine'!C24)*'Planning Sandrine'!$D$38)</f>
        <v>0</v>
      </c>
      <c r="H23" s="33">
        <f>SUMPRODUCT((WEEKDAY('Planning Sandrine'!$M$4:$M$34,11)=2)*('Planning Sandrine'!$N$4:$N$34='Planning Sandrine'!C24)*'Planning Sandrine'!$C$38)</f>
        <v>0</v>
      </c>
      <c r="I23" s="35">
        <f>SUMPRODUCT((WEEKDAY('Planning Sandrine'!$M$4:$M$34,11)=2)*('Planning Sandrine'!$O$4:$O$34='Planning Sandrine'!C24)*'Planning Sandrine'!$D$38)</f>
        <v>0</v>
      </c>
      <c r="J23" s="33">
        <f>SUMPRODUCT((WEEKDAY('Planning Sandrine'!$P$4:$P$34,11)=2)*('Planning Sandrine'!$Q$4:$Q$34='Planning Sandrine'!C24)*'Planning Sandrine'!$C$38)</f>
        <v>0</v>
      </c>
      <c r="K23" s="35">
        <f>SUMPRODUCT((WEEKDAY('Planning Sandrine'!$P$4:$P$34,11)=2)*('Planning Sandrine'!$R$4:$R$34='Planning Sandrine'!C24)*'Planning Sandrine'!$D$38)</f>
        <v>0</v>
      </c>
      <c r="L23" s="33">
        <f>SUMPRODUCT((WEEKDAY('Planning Sandrine'!$S$4:$S$34,11)=2)*('Planning Sandrine'!$T$4:$T$34='Planning Sandrine'!C24)*'Planning Sandrine'!$C$38)</f>
        <v>0</v>
      </c>
      <c r="M23" s="35">
        <f>SUMPRODUCT((WEEKDAY('Planning Sandrine'!$S$4:$S$34,11)=2)*('Planning Sandrine'!$U$4:$U$34='Planning Sandrine'!C24)*'Planning Sandrine'!$D$38)</f>
        <v>0</v>
      </c>
      <c r="N23" s="52">
        <f t="shared" si="1"/>
        <v>0</v>
      </c>
      <c r="O23" s="128"/>
    </row>
    <row r="24" spans="1:15" x14ac:dyDescent="0.25">
      <c r="A24" s="41" t="str">
        <f>'Planning Sandrine'!C25</f>
        <v>,</v>
      </c>
      <c r="B24" s="40">
        <f>SUMPRODUCT((WEEKDAY('Planning Sandrine'!$D$4:$D$34,11)=2)*('Planning Sandrine'!$E$4:$E$34='Planning Sandrine'!C25)*'Planning Sandrine'!$C$38)</f>
        <v>0</v>
      </c>
      <c r="C24" s="35">
        <f>SUMPRODUCT((WEEKDAY('Planning Sandrine'!$D$4:$D$34,11)=2)*('Planning Sandrine'!$F$4:$F$34='Planning Sandrine'!C25)*'Planning Sandrine'!$D$38)</f>
        <v>0</v>
      </c>
      <c r="D24" s="33">
        <f>SUMPRODUCT((WEEKDAY('Planning Sandrine'!$G$4:$G$34,11)=2)*('Planning Sandrine'!$H$4:$H$34='Planning Sandrine'!C25)*'Planning Sandrine'!$C$38)</f>
        <v>0</v>
      </c>
      <c r="E24" s="35">
        <f>SUMPRODUCT((WEEKDAY('Planning Sandrine'!$G$4:$G$34,11)=2)*('Planning Sandrine'!$I$4:$I$34='Planning Sandrine'!C25)*'Planning Sandrine'!$D$38)</f>
        <v>0</v>
      </c>
      <c r="F24" s="33">
        <f>SUMPRODUCT((WEEKDAY('Planning Sandrine'!$J$4:$J$34,11)=2)*('Planning Sandrine'!$K$4:$K$34='Planning Sandrine'!C25)*'Planning Sandrine'!$C$38)</f>
        <v>0</v>
      </c>
      <c r="G24" s="35">
        <f>SUMPRODUCT((WEEKDAY('Planning Sandrine'!$J$4:$J$34,11)=2)*('Planning Sandrine'!$L$4:$L$34='Planning Sandrine'!C25)*'Planning Sandrine'!$D$38)</f>
        <v>0</v>
      </c>
      <c r="H24" s="33">
        <f>SUMPRODUCT((WEEKDAY('Planning Sandrine'!$M$4:$M$34,11)=2)*('Planning Sandrine'!$N$4:$N$34='Planning Sandrine'!C25)*'Planning Sandrine'!$C$38)</f>
        <v>0</v>
      </c>
      <c r="I24" s="35">
        <f>SUMPRODUCT((WEEKDAY('Planning Sandrine'!$M$4:$M$34,11)=2)*('Planning Sandrine'!$O$4:$O$34='Planning Sandrine'!C25)*'Planning Sandrine'!$D$38)</f>
        <v>0</v>
      </c>
      <c r="J24" s="33">
        <f>SUMPRODUCT((WEEKDAY('Planning Sandrine'!$P$4:$P$34,11)=2)*('Planning Sandrine'!$Q$4:$Q$34='Planning Sandrine'!C25)*'Planning Sandrine'!$C$38)</f>
        <v>0</v>
      </c>
      <c r="K24" s="35">
        <f>SUMPRODUCT((WEEKDAY('Planning Sandrine'!$P$4:$P$34,11)=2)*('Planning Sandrine'!$R$4:$R$34='Planning Sandrine'!C25)*'Planning Sandrine'!$D$38)</f>
        <v>0</v>
      </c>
      <c r="L24" s="33">
        <f>SUMPRODUCT((WEEKDAY('Planning Sandrine'!$S$4:$S$34,11)=2)*('Planning Sandrine'!$T$4:$T$34='Planning Sandrine'!C25)*'Planning Sandrine'!$C$38)</f>
        <v>0</v>
      </c>
      <c r="M24" s="35">
        <f>SUMPRODUCT((WEEKDAY('Planning Sandrine'!$S$4:$S$34,11)=2)*('Planning Sandrine'!$U$4:$U$34='Planning Sandrine'!C25)*'Planning Sandrine'!$D$38)</f>
        <v>0</v>
      </c>
      <c r="N24" s="52">
        <f t="shared" si="1"/>
        <v>0</v>
      </c>
      <c r="O24" s="128"/>
    </row>
    <row r="25" spans="1:15" x14ac:dyDescent="0.25">
      <c r="A25" s="41" t="str">
        <f>'Planning Sandrine'!C26</f>
        <v>,</v>
      </c>
      <c r="B25" s="40">
        <f>SUMPRODUCT((WEEKDAY('Planning Sandrine'!$D$4:$D$34,11)=2)*('Planning Sandrine'!$E$4:$E$34='Planning Sandrine'!C26)*'Planning Sandrine'!$C$38)</f>
        <v>0</v>
      </c>
      <c r="C25" s="35">
        <f>SUMPRODUCT((WEEKDAY('Planning Sandrine'!$D$4:$D$34,11)=2)*('Planning Sandrine'!$F$4:$F$34='Planning Sandrine'!C26)*'Planning Sandrine'!$D$38)</f>
        <v>0</v>
      </c>
      <c r="D25" s="33">
        <f>SUMPRODUCT((WEEKDAY('Planning Sandrine'!$G$4:$G$34,11)=2)*('Planning Sandrine'!$H$4:$H$34='Planning Sandrine'!C26)*'Planning Sandrine'!$C$38)</f>
        <v>0</v>
      </c>
      <c r="E25" s="35">
        <f>SUMPRODUCT((WEEKDAY('Planning Sandrine'!$G$4:$G$34,11)=2)*('Planning Sandrine'!$I$4:$I$34='Planning Sandrine'!C26)*'Planning Sandrine'!$D$38)</f>
        <v>0</v>
      </c>
      <c r="F25" s="33">
        <f>SUMPRODUCT((WEEKDAY('Planning Sandrine'!$J$4:$J$34,11)=2)*('Planning Sandrine'!$K$4:$K$34='Planning Sandrine'!C26)*'Planning Sandrine'!$C$38)</f>
        <v>0</v>
      </c>
      <c r="G25" s="35">
        <f>SUMPRODUCT((WEEKDAY('Planning Sandrine'!$J$4:$J$34,11)=2)*('Planning Sandrine'!$L$4:$L$34='Planning Sandrine'!C26)*'Planning Sandrine'!$D$38)</f>
        <v>0</v>
      </c>
      <c r="H25" s="33">
        <f>SUMPRODUCT((WEEKDAY('Planning Sandrine'!$M$4:$M$34,11)=2)*('Planning Sandrine'!$N$4:$N$34='Planning Sandrine'!C26)*'Planning Sandrine'!$C$38)</f>
        <v>0</v>
      </c>
      <c r="I25" s="35">
        <f>SUMPRODUCT((WEEKDAY('Planning Sandrine'!$M$4:$M$34,11)=2)*('Planning Sandrine'!$O$4:$O$34='Planning Sandrine'!C26)*'Planning Sandrine'!$D$38)</f>
        <v>0</v>
      </c>
      <c r="J25" s="33">
        <f>SUMPRODUCT((WEEKDAY('Planning Sandrine'!$P$4:$P$34,11)=2)*('Planning Sandrine'!$Q$4:$Q$34='Planning Sandrine'!C26)*'Planning Sandrine'!$C$38)</f>
        <v>0</v>
      </c>
      <c r="K25" s="35">
        <f>SUMPRODUCT((WEEKDAY('Planning Sandrine'!$P$4:$P$34,11)=2)*('Planning Sandrine'!$R$4:$R$34='Planning Sandrine'!C26)*'Planning Sandrine'!$D$38)</f>
        <v>0</v>
      </c>
      <c r="L25" s="33">
        <f>SUMPRODUCT((WEEKDAY('Planning Sandrine'!$S$4:$S$34,11)=2)*('Planning Sandrine'!$T$4:$T$34='Planning Sandrine'!C26)*'Planning Sandrine'!$C$38)</f>
        <v>0</v>
      </c>
      <c r="M25" s="35">
        <f>SUMPRODUCT((WEEKDAY('Planning Sandrine'!$S$4:$S$34,11)=2)*('Planning Sandrine'!$U$4:$U$34='Planning Sandrine'!C26)*'Planning Sandrine'!$D$38)</f>
        <v>0</v>
      </c>
      <c r="N25" s="52">
        <f t="shared" si="1"/>
        <v>0</v>
      </c>
      <c r="O25" s="128"/>
    </row>
    <row r="26" spans="1:15" x14ac:dyDescent="0.25">
      <c r="A26" s="41" t="str">
        <f>'Planning Sandrine'!C27</f>
        <v>,</v>
      </c>
      <c r="B26" s="40">
        <f>SUMPRODUCT((WEEKDAY('Planning Sandrine'!$D$4:$D$34,11)=2)*('Planning Sandrine'!$E$4:$E$34='Planning Sandrine'!C27)*'Planning Sandrine'!$C$38)</f>
        <v>0</v>
      </c>
      <c r="C26" s="35">
        <f>SUMPRODUCT((WEEKDAY('Planning Sandrine'!$D$4:$D$34,11)=2)*('Planning Sandrine'!$F$4:$F$34='Planning Sandrine'!C27)*'Planning Sandrine'!$D$38)</f>
        <v>0</v>
      </c>
      <c r="D26" s="33">
        <f>SUMPRODUCT((WEEKDAY('Planning Sandrine'!$G$4:$G$34,11)=2)*('Planning Sandrine'!$H$4:$H$34='Planning Sandrine'!C27)*'Planning Sandrine'!$C$38)</f>
        <v>0</v>
      </c>
      <c r="E26" s="35">
        <f>SUMPRODUCT((WEEKDAY('Planning Sandrine'!$G$4:$G$34,11)=2)*('Planning Sandrine'!$I$4:$I$34='Planning Sandrine'!C27)*'Planning Sandrine'!$D$38)</f>
        <v>0</v>
      </c>
      <c r="F26" s="33">
        <f>SUMPRODUCT((WEEKDAY('Planning Sandrine'!$J$4:$J$34,11)=2)*('Planning Sandrine'!$K$4:$K$34='Planning Sandrine'!C27)*'Planning Sandrine'!$C$38)</f>
        <v>0</v>
      </c>
      <c r="G26" s="35">
        <f>SUMPRODUCT((WEEKDAY('Planning Sandrine'!$J$4:$J$34,11)=2)*('Planning Sandrine'!$L$4:$L$34='Planning Sandrine'!C27)*'Planning Sandrine'!$D$38)</f>
        <v>0</v>
      </c>
      <c r="H26" s="33">
        <f>SUMPRODUCT((WEEKDAY('Planning Sandrine'!$M$4:$M$34,11)=2)*('Planning Sandrine'!$N$4:$N$34='Planning Sandrine'!C27)*'Planning Sandrine'!$C$38)</f>
        <v>0</v>
      </c>
      <c r="I26" s="35">
        <f>SUMPRODUCT((WEEKDAY('Planning Sandrine'!$M$4:$M$34,11)=2)*('Planning Sandrine'!$O$4:$O$34='Planning Sandrine'!C27)*'Planning Sandrine'!$D$38)</f>
        <v>0</v>
      </c>
      <c r="J26" s="33">
        <f>SUMPRODUCT((WEEKDAY('Planning Sandrine'!$P$4:$P$34,11)=2)*('Planning Sandrine'!$Q$4:$Q$34='Planning Sandrine'!C27)*'Planning Sandrine'!$C$38)</f>
        <v>0</v>
      </c>
      <c r="K26" s="35">
        <f>SUMPRODUCT((WEEKDAY('Planning Sandrine'!$P$4:$P$34,11)=2)*('Planning Sandrine'!$R$4:$R$34='Planning Sandrine'!C27)*'Planning Sandrine'!$D$38)</f>
        <v>0</v>
      </c>
      <c r="L26" s="33">
        <f>SUMPRODUCT((WEEKDAY('Planning Sandrine'!$S$4:$S$34,11)=2)*('Planning Sandrine'!$T$4:$T$34='Planning Sandrine'!C27)*'Planning Sandrine'!$C$38)</f>
        <v>0</v>
      </c>
      <c r="M26" s="35">
        <f>SUMPRODUCT((WEEKDAY('Planning Sandrine'!$S$4:$S$34,11)=2)*('Planning Sandrine'!$U$4:$U$34='Planning Sandrine'!C27)*'Planning Sandrine'!$D$38)</f>
        <v>0</v>
      </c>
      <c r="N26" s="52">
        <f t="shared" si="1"/>
        <v>0</v>
      </c>
      <c r="O26" s="128"/>
    </row>
    <row r="27" spans="1:15" x14ac:dyDescent="0.25">
      <c r="A27" s="41" t="str">
        <f>'Planning Sandrine'!C28</f>
        <v>,</v>
      </c>
      <c r="B27" s="40">
        <f>SUMPRODUCT((WEEKDAY('Planning Sandrine'!$D$4:$D$34,11)=2)*('Planning Sandrine'!$E$4:$E$34='Planning Sandrine'!C28)*'Planning Sandrine'!$C$38)</f>
        <v>0</v>
      </c>
      <c r="C27" s="35">
        <f>SUMPRODUCT((WEEKDAY('Planning Sandrine'!$D$4:$D$34,11)=2)*('Planning Sandrine'!$F$4:$F$34='Planning Sandrine'!C28)*'Planning Sandrine'!$D$38)</f>
        <v>0</v>
      </c>
      <c r="D27" s="33">
        <f>SUMPRODUCT((WEEKDAY('Planning Sandrine'!$G$4:$G$34,11)=2)*('Planning Sandrine'!$H$4:$H$34='Planning Sandrine'!C28)*'Planning Sandrine'!$C$38)</f>
        <v>0</v>
      </c>
      <c r="E27" s="35">
        <f>SUMPRODUCT((WEEKDAY('Planning Sandrine'!$G$4:$G$34,11)=2)*('Planning Sandrine'!$I$4:$I$34='Planning Sandrine'!C28)*'Planning Sandrine'!$D$38)</f>
        <v>0</v>
      </c>
      <c r="F27" s="33">
        <f>SUMPRODUCT((WEEKDAY('Planning Sandrine'!$J$4:$J$34,11)=2)*('Planning Sandrine'!$K$4:$K$34='Planning Sandrine'!C28)*'Planning Sandrine'!$C$38)</f>
        <v>0</v>
      </c>
      <c r="G27" s="35">
        <f>SUMPRODUCT((WEEKDAY('Planning Sandrine'!$J$4:$J$34,11)=2)*('Planning Sandrine'!$L$4:$L$34='Planning Sandrine'!C28)*'Planning Sandrine'!$D$38)</f>
        <v>0</v>
      </c>
      <c r="H27" s="33">
        <f>SUMPRODUCT((WEEKDAY('Planning Sandrine'!$M$4:$M$34,11)=2)*('Planning Sandrine'!$N$4:$N$34='Planning Sandrine'!C28)*'Planning Sandrine'!$C$38)</f>
        <v>0</v>
      </c>
      <c r="I27" s="35">
        <f>SUMPRODUCT((WEEKDAY('Planning Sandrine'!$M$4:$M$34,11)=2)*('Planning Sandrine'!$O$4:$O$34='Planning Sandrine'!C28)*'Planning Sandrine'!$D$38)</f>
        <v>0</v>
      </c>
      <c r="J27" s="33">
        <f>SUMPRODUCT((WEEKDAY('Planning Sandrine'!$P$4:$P$34,11)=2)*('Planning Sandrine'!$Q$4:$Q$34='Planning Sandrine'!C28)*'Planning Sandrine'!$C$38)</f>
        <v>0</v>
      </c>
      <c r="K27" s="35">
        <f>SUMPRODUCT((WEEKDAY('Planning Sandrine'!$P$4:$P$34,11)=2)*('Planning Sandrine'!$R$4:$R$34='Planning Sandrine'!C28)*'Planning Sandrine'!$D$38)</f>
        <v>0</v>
      </c>
      <c r="L27" s="33">
        <f>SUMPRODUCT((WEEKDAY('Planning Sandrine'!$S$4:$S$34,11)=2)*('Planning Sandrine'!$T$4:$T$34='Planning Sandrine'!C28)*'Planning Sandrine'!$C$38)</f>
        <v>0</v>
      </c>
      <c r="M27" s="35">
        <f>SUMPRODUCT((WEEKDAY('Planning Sandrine'!$S$4:$S$34,11)=2)*('Planning Sandrine'!$U$4:$U$34='Planning Sandrine'!C28)*'Planning Sandrine'!$D$38)</f>
        <v>0</v>
      </c>
      <c r="N27" s="52">
        <f t="shared" si="1"/>
        <v>0</v>
      </c>
      <c r="O27" s="128"/>
    </row>
    <row r="28" spans="1:15" x14ac:dyDescent="0.25">
      <c r="A28" s="41" t="str">
        <f>'Planning Sandrine'!C29</f>
        <v>,</v>
      </c>
      <c r="B28" s="40">
        <f>SUMPRODUCT((WEEKDAY('Planning Sandrine'!$D$4:$D$34,11)=2)*('Planning Sandrine'!$E$4:$E$34='Planning Sandrine'!C29)*'Planning Sandrine'!$C$38)</f>
        <v>0</v>
      </c>
      <c r="C28" s="35">
        <f>SUMPRODUCT((WEEKDAY('Planning Sandrine'!$D$4:$D$34,11)=2)*('Planning Sandrine'!$F$4:$F$34='Planning Sandrine'!C29)*'Planning Sandrine'!$D$38)</f>
        <v>0</v>
      </c>
      <c r="D28" s="33">
        <f>SUMPRODUCT((WEEKDAY('Planning Sandrine'!$G$4:$G$34,11)=2)*('Planning Sandrine'!$H$4:$H$34='Planning Sandrine'!C29)*'Planning Sandrine'!$C$38)</f>
        <v>0</v>
      </c>
      <c r="E28" s="35">
        <f>SUMPRODUCT((WEEKDAY('Planning Sandrine'!$G$4:$G$34,11)=2)*('Planning Sandrine'!$I$4:$I$34='Planning Sandrine'!C29)*'Planning Sandrine'!$D$38)</f>
        <v>0</v>
      </c>
      <c r="F28" s="33">
        <f>SUMPRODUCT((WEEKDAY('Planning Sandrine'!$J$4:$J$34,11)=2)*('Planning Sandrine'!$K$4:$K$34='Planning Sandrine'!C29)*'Planning Sandrine'!$C$38)</f>
        <v>0</v>
      </c>
      <c r="G28" s="35">
        <f>SUMPRODUCT((WEEKDAY('Planning Sandrine'!$J$4:$J$34,11)=2)*('Planning Sandrine'!$L$4:$L$34='Planning Sandrine'!C29)*'Planning Sandrine'!$D$38)</f>
        <v>0</v>
      </c>
      <c r="H28" s="33">
        <f>SUMPRODUCT((WEEKDAY('Planning Sandrine'!$M$4:$M$34,11)=2)*('Planning Sandrine'!$N$4:$N$34='Planning Sandrine'!C29)*'Planning Sandrine'!$C$38)</f>
        <v>0</v>
      </c>
      <c r="I28" s="35">
        <f>SUMPRODUCT((WEEKDAY('Planning Sandrine'!$M$4:$M$34,11)=2)*('Planning Sandrine'!$O$4:$O$34='Planning Sandrine'!C29)*'Planning Sandrine'!$D$38)</f>
        <v>0</v>
      </c>
      <c r="J28" s="33">
        <f>SUMPRODUCT((WEEKDAY('Planning Sandrine'!$P$4:$P$34,11)=2)*('Planning Sandrine'!$Q$4:$Q$34='Planning Sandrine'!C29)*'Planning Sandrine'!$C$38)</f>
        <v>0</v>
      </c>
      <c r="K28" s="35">
        <f>SUMPRODUCT((WEEKDAY('Planning Sandrine'!$P$4:$P$34,11)=2)*('Planning Sandrine'!$R$4:$R$34='Planning Sandrine'!C29)*'Planning Sandrine'!$D$38)</f>
        <v>0</v>
      </c>
      <c r="L28" s="33">
        <f>SUMPRODUCT((WEEKDAY('Planning Sandrine'!$S$4:$S$34,11)=2)*('Planning Sandrine'!$T$4:$T$34='Planning Sandrine'!C29)*'Planning Sandrine'!$C$38)</f>
        <v>0</v>
      </c>
      <c r="M28" s="35">
        <f>SUMPRODUCT((WEEKDAY('Planning Sandrine'!$S$4:$S$34,11)=2)*('Planning Sandrine'!$U$4:$U$34='Planning Sandrine'!C29)*'Planning Sandrine'!$D$38)</f>
        <v>0</v>
      </c>
      <c r="N28" s="52">
        <f t="shared" si="1"/>
        <v>0</v>
      </c>
      <c r="O28" s="128"/>
    </row>
    <row r="29" spans="1:15" ht="13.8" thickBot="1" x14ac:dyDescent="0.3">
      <c r="A29" s="41" t="str">
        <f>'Planning Sandrine'!C30</f>
        <v>,</v>
      </c>
      <c r="B29" s="40">
        <f>SUMPRODUCT((WEEKDAY('Planning Sandrine'!$D$4:$D$34,11)=2)*('Planning Sandrine'!$E$4:$E$34='Planning Sandrine'!C30)*'Planning Sandrine'!$C$38)</f>
        <v>0</v>
      </c>
      <c r="C29" s="35">
        <f>SUMPRODUCT((WEEKDAY('Planning Sandrine'!$D$4:$D$34,11)=2)*('Planning Sandrine'!$F$4:$F$34='Planning Sandrine'!C30)*'Planning Sandrine'!$D$38)</f>
        <v>0</v>
      </c>
      <c r="D29" s="33">
        <f>SUMPRODUCT((WEEKDAY('Planning Sandrine'!$G$4:$G$34,11)=2)*('Planning Sandrine'!$H$4:$H$34='Planning Sandrine'!C30)*'Planning Sandrine'!$C$38)</f>
        <v>0</v>
      </c>
      <c r="E29" s="35">
        <f>SUMPRODUCT((WEEKDAY('Planning Sandrine'!$G$4:$G$34,11)=2)*('Planning Sandrine'!$I$4:$I$34='Planning Sandrine'!C30)*'Planning Sandrine'!$D$38)</f>
        <v>0</v>
      </c>
      <c r="F29" s="33">
        <f>SUMPRODUCT((WEEKDAY('Planning Sandrine'!$J$4:$J$34,11)=2)*('Planning Sandrine'!$K$4:$K$34='Planning Sandrine'!C30)*'Planning Sandrine'!$C$38)</f>
        <v>0</v>
      </c>
      <c r="G29" s="35">
        <f>SUMPRODUCT((WEEKDAY('Planning Sandrine'!$J$4:$J$34,11)=2)*('Planning Sandrine'!$L$4:$L$34='Planning Sandrine'!C30)*'Planning Sandrine'!$D$38)</f>
        <v>0</v>
      </c>
      <c r="H29" s="33">
        <f>SUMPRODUCT((WEEKDAY('Planning Sandrine'!$M$4:$M$34,11)=2)*('Planning Sandrine'!$N$4:$N$34='Planning Sandrine'!C30)*'Planning Sandrine'!$C$38)</f>
        <v>0</v>
      </c>
      <c r="I29" s="35">
        <f>SUMPRODUCT((WEEKDAY('Planning Sandrine'!$M$4:$M$34,11)=2)*('Planning Sandrine'!$O$4:$O$34='Planning Sandrine'!C30)*'Planning Sandrine'!$D$38)</f>
        <v>0</v>
      </c>
      <c r="J29" s="33">
        <f>SUMPRODUCT((WEEKDAY('Planning Sandrine'!$P$4:$P$34,11)=2)*('Planning Sandrine'!$Q$4:$Q$34='Planning Sandrine'!C30)*'Planning Sandrine'!$C$38)</f>
        <v>0</v>
      </c>
      <c r="K29" s="35">
        <f>SUMPRODUCT((WEEKDAY('Planning Sandrine'!$P$4:$P$34,11)=2)*('Planning Sandrine'!$R$4:$R$34='Planning Sandrine'!C30)*'Planning Sandrine'!$D$38)</f>
        <v>0</v>
      </c>
      <c r="L29" s="33">
        <f>SUMPRODUCT((WEEKDAY('Planning Sandrine'!$S$4:$S$34,11)=2)*('Planning Sandrine'!$T$4:$T$34='Planning Sandrine'!C30)*'Planning Sandrine'!$C$38)</f>
        <v>0</v>
      </c>
      <c r="M29" s="35">
        <f>SUMPRODUCT((WEEKDAY('Planning Sandrine'!$S$4:$S$34,11)=2)*('Planning Sandrine'!$U$4:$U$34='Planning Sandrine'!C30)*'Planning Sandrine'!$D$38)</f>
        <v>0</v>
      </c>
      <c r="N29" s="53">
        <f t="shared" si="1"/>
        <v>0</v>
      </c>
      <c r="O29" s="129"/>
    </row>
    <row r="30" spans="1:15" ht="13.8" thickBot="1" x14ac:dyDescent="0.3">
      <c r="A30" s="27"/>
    </row>
    <row r="31" spans="1:15" x14ac:dyDescent="0.25">
      <c r="B31" s="125">
        <v>1</v>
      </c>
      <c r="C31" s="126"/>
      <c r="D31" s="125">
        <v>2</v>
      </c>
      <c r="E31" s="126"/>
      <c r="F31" s="125">
        <v>3</v>
      </c>
      <c r="G31" s="126"/>
      <c r="H31" s="125">
        <v>4</v>
      </c>
      <c r="I31" s="126"/>
      <c r="J31" s="125">
        <v>5</v>
      </c>
      <c r="K31" s="126"/>
      <c r="L31" s="125">
        <v>6</v>
      </c>
      <c r="M31" s="126"/>
      <c r="N31" s="130" t="s">
        <v>16</v>
      </c>
      <c r="O31" s="127" t="s">
        <v>9</v>
      </c>
    </row>
    <row r="32" spans="1:15" x14ac:dyDescent="0.25">
      <c r="B32" s="32" t="s">
        <v>1</v>
      </c>
      <c r="C32" s="34" t="s">
        <v>12</v>
      </c>
      <c r="D32" s="32" t="s">
        <v>1</v>
      </c>
      <c r="E32" s="34" t="s">
        <v>12</v>
      </c>
      <c r="F32" s="32" t="s">
        <v>1</v>
      </c>
      <c r="G32" s="34" t="s">
        <v>12</v>
      </c>
      <c r="H32" s="32" t="s">
        <v>1</v>
      </c>
      <c r="I32" s="34" t="s">
        <v>12</v>
      </c>
      <c r="J32" s="32" t="s">
        <v>1</v>
      </c>
      <c r="K32" s="34" t="s">
        <v>12</v>
      </c>
      <c r="L32" s="32" t="s">
        <v>1</v>
      </c>
      <c r="M32" s="34" t="s">
        <v>12</v>
      </c>
      <c r="N32" s="131"/>
      <c r="O32" s="128"/>
    </row>
    <row r="33" spans="1:15" x14ac:dyDescent="0.25">
      <c r="A33" s="41" t="str">
        <f>'Planning Sandrine'!C19</f>
        <v>,</v>
      </c>
      <c r="B33" s="40">
        <f>SUMPRODUCT((WEEKDAY('Planning Sandrine'!$D$4:$D$34,11)=3)*('Planning Sandrine'!$E$4:$E$34='Planning Sandrine'!C19)*'Planning Sandrine'!$C$39)</f>
        <v>0</v>
      </c>
      <c r="C33" s="35">
        <f>SUMPRODUCT((WEEKDAY('Planning Sandrine'!$D$4:$D$34,11)=3)*('Planning Sandrine'!$F$4:$F$34='Planning Sandrine'!C19)*'Planning Sandrine'!$D$39)</f>
        <v>0</v>
      </c>
      <c r="D33" s="33">
        <f>SUMPRODUCT((WEEKDAY('Planning Sandrine'!$G$4:$G$34,11)=3)*('Planning Sandrine'!$H$4:$H$34='Planning Sandrine'!C19)*'Planning Sandrine'!$C$39)</f>
        <v>0</v>
      </c>
      <c r="E33" s="35">
        <f>SUMPRODUCT((WEEKDAY('Planning Sandrine'!$G$4:$G$34,11)=3)*('Planning Sandrine'!$I$4:$I$34='Planning Sandrine'!C19)*'Planning Sandrine'!$D$39)</f>
        <v>0</v>
      </c>
      <c r="F33" s="33">
        <f>SUMPRODUCT((WEEKDAY('Planning Sandrine'!$J$4:$J$34,11)=3)*('Planning Sandrine'!$K$4:$K$34='Planning Sandrine'!C19)*'Planning Sandrine'!$C$39)</f>
        <v>0</v>
      </c>
      <c r="G33" s="35">
        <f>SUMPRODUCT((WEEKDAY('Planning Sandrine'!$J$4:$J$34,11)=3)*('Planning Sandrine'!$L$4:$L$34='Planning Sandrine'!C19)*'Planning Sandrine'!$D$39)</f>
        <v>0</v>
      </c>
      <c r="H33" s="33">
        <f>SUMPRODUCT((WEEKDAY('Planning Sandrine'!$M$4:$M$34,11)=3)*('Planning Sandrine'!$N$4:$N$34='Planning Sandrine'!C19)*'Planning Sandrine'!$C$39)</f>
        <v>0</v>
      </c>
      <c r="I33" s="35">
        <f>SUMPRODUCT((WEEKDAY('Planning Sandrine'!$M$4:$M$34,11)=3)*('Planning Sandrine'!$O$4:$O$34='Planning Sandrine'!C19)*'Planning Sandrine'!$D$39)</f>
        <v>0</v>
      </c>
      <c r="J33" s="33">
        <f>SUMPRODUCT((WEEKDAY('Planning Sandrine'!$P$4:$P$34,11)=3)*('Planning Sandrine'!$Q$4:$Q$34='Planning Sandrine'!C19)*'Planning Sandrine'!$C$39)</f>
        <v>0</v>
      </c>
      <c r="K33" s="35">
        <f>SUMPRODUCT((WEEKDAY('Planning Sandrine'!$P$4:$P$34,11)=3)*('Planning Sandrine'!$R$4:$R$34='Planning Sandrine'!C19)*'Planning Sandrine'!$D$39)</f>
        <v>0</v>
      </c>
      <c r="L33" s="33">
        <f>SUMPRODUCT((WEEKDAY('Planning Sandrine'!$S$4:$S$34,11)=3)*('Planning Sandrine'!$T$4:$T$34='Planning Sandrine'!C19)*'Planning Sandrine'!$C$39)</f>
        <v>0</v>
      </c>
      <c r="M33" s="35">
        <f>SUMPRODUCT((WEEKDAY('Planning Sandrine'!$S$4:$S$34,11)=3)*('Planning Sandrine'!$U$4:$U$34='Planning Sandrine'!C19)*'Planning Sandrine'!$D$39)</f>
        <v>0</v>
      </c>
      <c r="N33" s="52">
        <f>SUM(B33:M33)</f>
        <v>0</v>
      </c>
      <c r="O33" s="128"/>
    </row>
    <row r="34" spans="1:15" x14ac:dyDescent="0.25">
      <c r="A34" s="41" t="str">
        <f>'Planning Sandrine'!C20</f>
        <v>,</v>
      </c>
      <c r="B34" s="40">
        <f>SUMPRODUCT((WEEKDAY('Planning Sandrine'!$D$4:$D$34,11)=3)*('Planning Sandrine'!$E$4:$E$34='Planning Sandrine'!C20)*'Planning Sandrine'!$C$39)</f>
        <v>0</v>
      </c>
      <c r="C34" s="35">
        <f>SUMPRODUCT((WEEKDAY('Planning Sandrine'!$D$4:$D$34,11)=3)*('Planning Sandrine'!$F$4:$F$34='Planning Sandrine'!C20)*'Planning Sandrine'!$D$39)</f>
        <v>0</v>
      </c>
      <c r="D34" s="33">
        <f>SUMPRODUCT((WEEKDAY('Planning Sandrine'!$G$4:$G$34,11)=3)*('Planning Sandrine'!$H$4:$H$34='Planning Sandrine'!C20)*'Planning Sandrine'!$C$39)</f>
        <v>0</v>
      </c>
      <c r="E34" s="35">
        <f>SUMPRODUCT((WEEKDAY('Planning Sandrine'!$G$4:$G$34,11)=3)*('Planning Sandrine'!$I$4:$I$34='Planning Sandrine'!C20)*'Planning Sandrine'!$D$39)</f>
        <v>0</v>
      </c>
      <c r="F34" s="33">
        <f>SUMPRODUCT((WEEKDAY('Planning Sandrine'!$J$4:$J$34,11)=3)*('Planning Sandrine'!$K$4:$K$34='Planning Sandrine'!C20)*'Planning Sandrine'!$C$39)</f>
        <v>0</v>
      </c>
      <c r="G34" s="35">
        <f>SUMPRODUCT((WEEKDAY('Planning Sandrine'!$J$4:$J$34,11)=3)*('Planning Sandrine'!$L$4:$L$34='Planning Sandrine'!C20)*'Planning Sandrine'!$D$39)</f>
        <v>0</v>
      </c>
      <c r="H34" s="33">
        <f>SUMPRODUCT((WEEKDAY('Planning Sandrine'!$M$4:$M$34,11)=3)*('Planning Sandrine'!$N$4:$N$34='Planning Sandrine'!C20)*'Planning Sandrine'!$C$39)</f>
        <v>0</v>
      </c>
      <c r="I34" s="35">
        <f>SUMPRODUCT((WEEKDAY('Planning Sandrine'!$M$4:$M$34,11)=3)*('Planning Sandrine'!$O$4:$O$34='Planning Sandrine'!C20)*'Planning Sandrine'!$D$39)</f>
        <v>0</v>
      </c>
      <c r="J34" s="33">
        <f>SUMPRODUCT((WEEKDAY('Planning Sandrine'!$P$4:$P$34,11)=3)*('Planning Sandrine'!$Q$4:$Q$34='Planning Sandrine'!C20)*'Planning Sandrine'!$C$39)</f>
        <v>0</v>
      </c>
      <c r="K34" s="35">
        <f>SUMPRODUCT((WEEKDAY('Planning Sandrine'!$P$4:$P$34,11)=3)*('Planning Sandrine'!$R$4:$R$34='Planning Sandrine'!C20)*'Planning Sandrine'!$D$39)</f>
        <v>0</v>
      </c>
      <c r="L34" s="33">
        <f>SUMPRODUCT((WEEKDAY('Planning Sandrine'!$S$4:$S$34,11)=3)*('Planning Sandrine'!$T$4:$T$34='Planning Sandrine'!C20)*'Planning Sandrine'!$C$39)</f>
        <v>0</v>
      </c>
      <c r="M34" s="35">
        <f>SUMPRODUCT((WEEKDAY('Planning Sandrine'!$S$4:$S$34,11)=3)*('Planning Sandrine'!$U$4:$U$34='Planning Sandrine'!C20)*'Planning Sandrine'!$D$39)</f>
        <v>0</v>
      </c>
      <c r="N34" s="52">
        <f t="shared" ref="N34:N44" si="2">SUM(B34:M34)</f>
        <v>0</v>
      </c>
      <c r="O34" s="128"/>
    </row>
    <row r="35" spans="1:15" x14ac:dyDescent="0.25">
      <c r="A35" s="41" t="str">
        <f>'Planning Sandrine'!C21</f>
        <v>dilfT</v>
      </c>
      <c r="B35" s="40">
        <f>SUMPRODUCT((WEEKDAY('Planning Sandrine'!$D$4:$D$34,11)=3)*('Planning Sandrine'!$E$4:$E$34='Planning Sandrine'!C21)*'Planning Sandrine'!$C$39)</f>
        <v>0</v>
      </c>
      <c r="C35" s="35">
        <f>SUMPRODUCT((WEEKDAY('Planning Sandrine'!$D$4:$D$34,11)=3)*('Planning Sandrine'!$F$4:$F$34='Planning Sandrine'!C21)*'Planning Sandrine'!$D$39)</f>
        <v>0</v>
      </c>
      <c r="D35" s="33">
        <f>SUMPRODUCT((WEEKDAY('Planning Sandrine'!$G$4:$G$34,11)=3)*('Planning Sandrine'!$H$4:$H$34='Planning Sandrine'!C21)*'Planning Sandrine'!$C$39)</f>
        <v>0</v>
      </c>
      <c r="E35" s="35">
        <f>SUMPRODUCT((WEEKDAY('Planning Sandrine'!$G$4:$G$34,11)=3)*('Planning Sandrine'!$I$4:$I$34='Planning Sandrine'!C21)*'Planning Sandrine'!$D$39)</f>
        <v>0</v>
      </c>
      <c r="F35" s="33">
        <f>SUMPRODUCT((WEEKDAY('Planning Sandrine'!$J$4:$J$34,11)=3)*('Planning Sandrine'!$K$4:$K$34='Planning Sandrine'!C21)*'Planning Sandrine'!$C$39)</f>
        <v>0</v>
      </c>
      <c r="G35" s="35">
        <f>SUMPRODUCT((WEEKDAY('Planning Sandrine'!$J$4:$J$34,11)=3)*('Planning Sandrine'!$L$4:$L$34='Planning Sandrine'!C21)*'Planning Sandrine'!$D$39)</f>
        <v>0</v>
      </c>
      <c r="H35" s="33">
        <f>SUMPRODUCT((WEEKDAY('Planning Sandrine'!$M$4:$M$34,11)=3)*('Planning Sandrine'!$N$4:$N$34='Planning Sandrine'!C21)*'Planning Sandrine'!$C$39)</f>
        <v>0</v>
      </c>
      <c r="I35" s="35">
        <f>SUMPRODUCT((WEEKDAY('Planning Sandrine'!$M$4:$M$34,11)=3)*('Planning Sandrine'!$O$4:$O$34='Planning Sandrine'!C21)*'Planning Sandrine'!$D$39)</f>
        <v>0</v>
      </c>
      <c r="J35" s="33">
        <f>SUMPRODUCT((WEEKDAY('Planning Sandrine'!$P$4:$P$34,11)=3)*('Planning Sandrine'!$Q$4:$Q$34='Planning Sandrine'!C21)*'Planning Sandrine'!$C$39)</f>
        <v>0</v>
      </c>
      <c r="K35" s="35">
        <f>SUMPRODUCT((WEEKDAY('Planning Sandrine'!$P$4:$P$34,11)=3)*('Planning Sandrine'!$R$4:$R$34='Planning Sandrine'!C21)*'Planning Sandrine'!$D$39)</f>
        <v>0</v>
      </c>
      <c r="L35" s="33">
        <f>SUMPRODUCT((WEEKDAY('Planning Sandrine'!$S$4:$S$34,11)=3)*('Planning Sandrine'!$T$4:$T$34='Planning Sandrine'!C21)*'Planning Sandrine'!$C$39)</f>
        <v>0</v>
      </c>
      <c r="M35" s="35">
        <f>SUMPRODUCT((WEEKDAY('Planning Sandrine'!$S$4:$S$34,11)=3)*('Planning Sandrine'!$U$4:$U$34='Planning Sandrine'!C21)*'Planning Sandrine'!$D$39)</f>
        <v>0</v>
      </c>
      <c r="N35" s="52">
        <f t="shared" si="2"/>
        <v>0</v>
      </c>
      <c r="O35" s="128"/>
    </row>
    <row r="36" spans="1:15" x14ac:dyDescent="0.25">
      <c r="A36" s="41" t="str">
        <f>'Planning Sandrine'!C22</f>
        <v>,</v>
      </c>
      <c r="B36" s="40">
        <f>SUMPRODUCT((WEEKDAY('Planning Sandrine'!$D$4:$D$34,11)=3)*('Planning Sandrine'!$E$4:$E$34='Planning Sandrine'!C22)*'Planning Sandrine'!$C$39)</f>
        <v>0</v>
      </c>
      <c r="C36" s="35">
        <f>SUMPRODUCT((WEEKDAY('Planning Sandrine'!$D$4:$D$34,11)=3)*('Planning Sandrine'!$F$4:$F$34='Planning Sandrine'!C22)*'Planning Sandrine'!$D$39)</f>
        <v>0</v>
      </c>
      <c r="D36" s="33">
        <f>SUMPRODUCT((WEEKDAY('Planning Sandrine'!$G$4:$G$34,11)=3)*('Planning Sandrine'!$H$4:$H$34='Planning Sandrine'!C22)*'Planning Sandrine'!$C$39)</f>
        <v>0</v>
      </c>
      <c r="E36" s="35">
        <f>SUMPRODUCT((WEEKDAY('Planning Sandrine'!$G$4:$G$34,11)=3)*('Planning Sandrine'!$I$4:$I$34='Planning Sandrine'!C22)*'Planning Sandrine'!$D$39)</f>
        <v>0</v>
      </c>
      <c r="F36" s="33">
        <f>SUMPRODUCT((WEEKDAY('Planning Sandrine'!$J$4:$J$34,11)=3)*('Planning Sandrine'!$K$4:$K$34='Planning Sandrine'!C22)*'Planning Sandrine'!$C$39)</f>
        <v>0</v>
      </c>
      <c r="G36" s="35">
        <f>SUMPRODUCT((WEEKDAY('Planning Sandrine'!$J$4:$J$34,11)=3)*('Planning Sandrine'!$L$4:$L$34='Planning Sandrine'!C22)*'Planning Sandrine'!$D$39)</f>
        <v>0</v>
      </c>
      <c r="H36" s="33">
        <f>SUMPRODUCT((WEEKDAY('Planning Sandrine'!$M$4:$M$34,11)=3)*('Planning Sandrine'!$N$4:$N$34='Planning Sandrine'!C22)*'Planning Sandrine'!$C$39)</f>
        <v>0</v>
      </c>
      <c r="I36" s="35">
        <f>SUMPRODUCT((WEEKDAY('Planning Sandrine'!$M$4:$M$34,11)=3)*('Planning Sandrine'!$O$4:$O$34='Planning Sandrine'!C22)*'Planning Sandrine'!$D$39)</f>
        <v>0</v>
      </c>
      <c r="J36" s="33">
        <f>SUMPRODUCT((WEEKDAY('Planning Sandrine'!$P$4:$P$34,11)=3)*('Planning Sandrine'!$Q$4:$Q$34='Planning Sandrine'!C22)*'Planning Sandrine'!$C$39)</f>
        <v>0</v>
      </c>
      <c r="K36" s="35">
        <f>SUMPRODUCT((WEEKDAY('Planning Sandrine'!$P$4:$P$34,11)=3)*('Planning Sandrine'!$R$4:$R$34='Planning Sandrine'!C22)*'Planning Sandrine'!$D$39)</f>
        <v>0</v>
      </c>
      <c r="L36" s="33">
        <f>SUMPRODUCT((WEEKDAY('Planning Sandrine'!$S$4:$S$34,11)=3)*('Planning Sandrine'!$T$4:$T$34='Planning Sandrine'!C22)*'Planning Sandrine'!$C$39)</f>
        <v>0</v>
      </c>
      <c r="M36" s="35">
        <f>SUMPRODUCT((WEEKDAY('Planning Sandrine'!$S$4:$S$34,11)=3)*('Planning Sandrine'!$U$4:$U$34='Planning Sandrine'!C22)*'Planning Sandrine'!$D$39)</f>
        <v>0</v>
      </c>
      <c r="N36" s="52">
        <f t="shared" si="2"/>
        <v>0</v>
      </c>
      <c r="O36" s="128"/>
    </row>
    <row r="37" spans="1:15" x14ac:dyDescent="0.25">
      <c r="A37" s="41" t="str">
        <f>'Planning Sandrine'!C23</f>
        <v>,</v>
      </c>
      <c r="B37" s="40">
        <f>SUMPRODUCT((WEEKDAY('Planning Sandrine'!$D$4:$D$34,11)=3)*('Planning Sandrine'!$E$4:$E$34='Planning Sandrine'!C23)*'Planning Sandrine'!$C$39)</f>
        <v>0</v>
      </c>
      <c r="C37" s="35">
        <f>SUMPRODUCT((WEEKDAY('Planning Sandrine'!$D$4:$D$34,11)=3)*('Planning Sandrine'!$F$4:$F$34='Planning Sandrine'!C23)*'Planning Sandrine'!$D$39)</f>
        <v>0</v>
      </c>
      <c r="D37" s="33">
        <f>SUMPRODUCT((WEEKDAY('Planning Sandrine'!$G$4:$G$34,11)=3)*('Planning Sandrine'!$H$4:$H$34='Planning Sandrine'!C23)*'Planning Sandrine'!$C$39)</f>
        <v>0</v>
      </c>
      <c r="E37" s="35">
        <f>SUMPRODUCT((WEEKDAY('Planning Sandrine'!$G$4:$G$34,11)=3)*('Planning Sandrine'!$I$4:$I$34='Planning Sandrine'!C23)*'Planning Sandrine'!$D$39)</f>
        <v>0</v>
      </c>
      <c r="F37" s="33">
        <f>SUMPRODUCT((WEEKDAY('Planning Sandrine'!$J$4:$J$34,11)=3)*('Planning Sandrine'!$K$4:$K$34='Planning Sandrine'!C23)*'Planning Sandrine'!$C$39)</f>
        <v>0</v>
      </c>
      <c r="G37" s="35">
        <f>SUMPRODUCT((WEEKDAY('Planning Sandrine'!$J$4:$J$34,11)=3)*('Planning Sandrine'!$L$4:$L$34='Planning Sandrine'!C23)*'Planning Sandrine'!$D$39)</f>
        <v>0</v>
      </c>
      <c r="H37" s="33">
        <f>SUMPRODUCT((WEEKDAY('Planning Sandrine'!$M$4:$M$34,11)=3)*('Planning Sandrine'!$N$4:$N$34='Planning Sandrine'!C23)*'Planning Sandrine'!$C$39)</f>
        <v>0</v>
      </c>
      <c r="I37" s="35">
        <f>SUMPRODUCT((WEEKDAY('Planning Sandrine'!$M$4:$M$34,11)=3)*('Planning Sandrine'!$O$4:$O$34='Planning Sandrine'!C23)*'Planning Sandrine'!$D$39)</f>
        <v>0</v>
      </c>
      <c r="J37" s="33">
        <f>SUMPRODUCT((WEEKDAY('Planning Sandrine'!$P$4:$P$34,11)=3)*('Planning Sandrine'!$Q$4:$Q$34='Planning Sandrine'!C23)*'Planning Sandrine'!$C$39)</f>
        <v>0</v>
      </c>
      <c r="K37" s="35">
        <f>SUMPRODUCT((WEEKDAY('Planning Sandrine'!$P$4:$P$34,11)=3)*('Planning Sandrine'!$R$4:$R$34='Planning Sandrine'!C23)*'Planning Sandrine'!$D$39)</f>
        <v>0</v>
      </c>
      <c r="L37" s="33">
        <f>SUMPRODUCT((WEEKDAY('Planning Sandrine'!$S$4:$S$34,11)=3)*('Planning Sandrine'!$T$4:$T$34='Planning Sandrine'!C23)*'Planning Sandrine'!$C$39)</f>
        <v>0</v>
      </c>
      <c r="M37" s="35">
        <f>SUMPRODUCT((WEEKDAY('Planning Sandrine'!$S$4:$S$34,11)=3)*('Planning Sandrine'!$U$4:$U$34='Planning Sandrine'!C23)*'Planning Sandrine'!$D$39)</f>
        <v>0</v>
      </c>
      <c r="N37" s="52">
        <f t="shared" si="2"/>
        <v>0</v>
      </c>
      <c r="O37" s="128"/>
    </row>
    <row r="38" spans="1:15" x14ac:dyDescent="0.25">
      <c r="A38" s="41" t="str">
        <f>'Planning Sandrine'!C24</f>
        <v>,</v>
      </c>
      <c r="B38" s="40">
        <f>SUMPRODUCT((WEEKDAY('Planning Sandrine'!$D$4:$D$34,11)=3)*('Planning Sandrine'!$E$4:$E$34='Planning Sandrine'!C24)*'Planning Sandrine'!$C$39)</f>
        <v>0</v>
      </c>
      <c r="C38" s="35">
        <f>SUMPRODUCT((WEEKDAY('Planning Sandrine'!$D$4:$D$34,11)=3)*('Planning Sandrine'!$F$4:$F$34='Planning Sandrine'!C24)*'Planning Sandrine'!$D$39)</f>
        <v>0</v>
      </c>
      <c r="D38" s="33">
        <f>SUMPRODUCT((WEEKDAY('Planning Sandrine'!$G$4:$G$34,11)=3)*('Planning Sandrine'!$H$4:$H$34='Planning Sandrine'!C24)*'Planning Sandrine'!$C$39)</f>
        <v>0</v>
      </c>
      <c r="E38" s="35">
        <f>SUMPRODUCT((WEEKDAY('Planning Sandrine'!$G$4:$G$34,11)=3)*('Planning Sandrine'!$I$4:$I$34='Planning Sandrine'!C24)*'Planning Sandrine'!$D$39)</f>
        <v>0</v>
      </c>
      <c r="F38" s="33">
        <f>SUMPRODUCT((WEEKDAY('Planning Sandrine'!$J$4:$J$34,11)=3)*('Planning Sandrine'!$K$4:$K$34='Planning Sandrine'!C24)*'Planning Sandrine'!$C$39)</f>
        <v>0</v>
      </c>
      <c r="G38" s="35">
        <f>SUMPRODUCT((WEEKDAY('Planning Sandrine'!$J$4:$J$34,11)=3)*('Planning Sandrine'!$L$4:$L$34='Planning Sandrine'!C24)*'Planning Sandrine'!$D$39)</f>
        <v>0</v>
      </c>
      <c r="H38" s="33">
        <f>SUMPRODUCT((WEEKDAY('Planning Sandrine'!$M$4:$M$34,11)=3)*('Planning Sandrine'!$N$4:$N$34='Planning Sandrine'!C24)*'Planning Sandrine'!$C$39)</f>
        <v>0</v>
      </c>
      <c r="I38" s="35">
        <f>SUMPRODUCT((WEEKDAY('Planning Sandrine'!$M$4:$M$34,11)=3)*('Planning Sandrine'!$O$4:$O$34='Planning Sandrine'!C24)*'Planning Sandrine'!$D$39)</f>
        <v>0</v>
      </c>
      <c r="J38" s="33">
        <f>SUMPRODUCT((WEEKDAY('Planning Sandrine'!$P$4:$P$34,11)=3)*('Planning Sandrine'!$Q$4:$Q$34='Planning Sandrine'!C24)*'Planning Sandrine'!$C$39)</f>
        <v>0</v>
      </c>
      <c r="K38" s="35">
        <f>SUMPRODUCT((WEEKDAY('Planning Sandrine'!$P$4:$P$34,11)=3)*('Planning Sandrine'!$R$4:$R$34='Planning Sandrine'!C24)*'Planning Sandrine'!$D$39)</f>
        <v>0</v>
      </c>
      <c r="L38" s="33">
        <f>SUMPRODUCT((WEEKDAY('Planning Sandrine'!$S$4:$S$34,11)=3)*('Planning Sandrine'!$T$4:$T$34='Planning Sandrine'!C24)*'Planning Sandrine'!$C$39)</f>
        <v>0</v>
      </c>
      <c r="M38" s="35">
        <f>SUMPRODUCT((WEEKDAY('Planning Sandrine'!$S$4:$S$34,11)=3)*('Planning Sandrine'!$U$4:$U$34='Planning Sandrine'!C24)*'Planning Sandrine'!$D$39)</f>
        <v>0</v>
      </c>
      <c r="N38" s="52">
        <f t="shared" si="2"/>
        <v>0</v>
      </c>
      <c r="O38" s="128"/>
    </row>
    <row r="39" spans="1:15" x14ac:dyDescent="0.25">
      <c r="A39" s="41" t="str">
        <f>'Planning Sandrine'!C25</f>
        <v>,</v>
      </c>
      <c r="B39" s="40">
        <f>SUMPRODUCT((WEEKDAY('Planning Sandrine'!$D$4:$D$34,11)=3)*('Planning Sandrine'!$E$4:$E$34='Planning Sandrine'!C25)*'Planning Sandrine'!$C$39)</f>
        <v>0</v>
      </c>
      <c r="C39" s="35">
        <f>SUMPRODUCT((WEEKDAY('Planning Sandrine'!$D$4:$D$34,11)=3)*('Planning Sandrine'!$F$4:$F$34='Planning Sandrine'!C25)*'Planning Sandrine'!$D$39)</f>
        <v>0</v>
      </c>
      <c r="D39" s="33">
        <f>SUMPRODUCT((WEEKDAY('Planning Sandrine'!$G$4:$G$34,11)=3)*('Planning Sandrine'!$H$4:$H$34='Planning Sandrine'!C25)*'Planning Sandrine'!$C$39)</f>
        <v>0</v>
      </c>
      <c r="E39" s="35">
        <f>SUMPRODUCT((WEEKDAY('Planning Sandrine'!$G$4:$G$34,11)=3)*('Planning Sandrine'!$I$4:$I$34='Planning Sandrine'!C25)*'Planning Sandrine'!$D$39)</f>
        <v>0</v>
      </c>
      <c r="F39" s="33">
        <f>SUMPRODUCT((WEEKDAY('Planning Sandrine'!$J$4:$J$34,11)=3)*('Planning Sandrine'!$K$4:$K$34='Planning Sandrine'!C25)*'Planning Sandrine'!$C$39)</f>
        <v>0</v>
      </c>
      <c r="G39" s="35">
        <f>SUMPRODUCT((WEEKDAY('Planning Sandrine'!$J$4:$J$34,11)=3)*('Planning Sandrine'!$L$4:$L$34='Planning Sandrine'!C25)*'Planning Sandrine'!$D$39)</f>
        <v>0</v>
      </c>
      <c r="H39" s="33">
        <f>SUMPRODUCT((WEEKDAY('Planning Sandrine'!$M$4:$M$34,11)=3)*('Planning Sandrine'!$N$4:$N$34='Planning Sandrine'!C25)*'Planning Sandrine'!$C$39)</f>
        <v>0</v>
      </c>
      <c r="I39" s="35">
        <f>SUMPRODUCT((WEEKDAY('Planning Sandrine'!$M$4:$M$34,11)=3)*('Planning Sandrine'!$O$4:$O$34='Planning Sandrine'!C25)*'Planning Sandrine'!$D$39)</f>
        <v>0</v>
      </c>
      <c r="J39" s="33">
        <f>SUMPRODUCT((WEEKDAY('Planning Sandrine'!$P$4:$P$34,11)=3)*('Planning Sandrine'!$Q$4:$Q$34='Planning Sandrine'!C25)*'Planning Sandrine'!$C$39)</f>
        <v>0</v>
      </c>
      <c r="K39" s="35">
        <f>SUMPRODUCT((WEEKDAY('Planning Sandrine'!$P$4:$P$34,11)=3)*('Planning Sandrine'!$R$4:$R$34='Planning Sandrine'!C25)*'Planning Sandrine'!$D$39)</f>
        <v>0</v>
      </c>
      <c r="L39" s="33">
        <f>SUMPRODUCT((WEEKDAY('Planning Sandrine'!$S$4:$S$34,11)=3)*('Planning Sandrine'!$T$4:$T$34='Planning Sandrine'!C25)*'Planning Sandrine'!$C$39)</f>
        <v>0</v>
      </c>
      <c r="M39" s="35">
        <f>SUMPRODUCT((WEEKDAY('Planning Sandrine'!$S$4:$S$34,11)=3)*('Planning Sandrine'!$U$4:$U$34='Planning Sandrine'!C25)*'Planning Sandrine'!$D$39)</f>
        <v>0</v>
      </c>
      <c r="N39" s="52">
        <f t="shared" si="2"/>
        <v>0</v>
      </c>
      <c r="O39" s="128"/>
    </row>
    <row r="40" spans="1:15" x14ac:dyDescent="0.25">
      <c r="A40" s="41" t="str">
        <f>'Planning Sandrine'!C26</f>
        <v>,</v>
      </c>
      <c r="B40" s="40">
        <f>SUMPRODUCT((WEEKDAY('Planning Sandrine'!$D$4:$D$34,11)=3)*('Planning Sandrine'!$E$4:$E$34='Planning Sandrine'!C26)*'Planning Sandrine'!$C$39)</f>
        <v>0</v>
      </c>
      <c r="C40" s="35">
        <f>SUMPRODUCT((WEEKDAY('Planning Sandrine'!$D$4:$D$34,11)=3)*('Planning Sandrine'!$F$4:$F$34='Planning Sandrine'!C26)*'Planning Sandrine'!$D$39)</f>
        <v>0</v>
      </c>
      <c r="D40" s="33">
        <f>SUMPRODUCT((WEEKDAY('Planning Sandrine'!$G$4:$G$34,11)=3)*('Planning Sandrine'!$H$4:$H$34='Planning Sandrine'!C26)*'Planning Sandrine'!$C$39)</f>
        <v>0</v>
      </c>
      <c r="E40" s="35">
        <f>SUMPRODUCT((WEEKDAY('Planning Sandrine'!$G$4:$G$34,11)=3)*('Planning Sandrine'!$I$4:$I$34='Planning Sandrine'!C26)*'Planning Sandrine'!$D$39)</f>
        <v>0</v>
      </c>
      <c r="F40" s="33">
        <f>SUMPRODUCT((WEEKDAY('Planning Sandrine'!$J$4:$J$34,11)=3)*('Planning Sandrine'!$K$4:$K$34='Planning Sandrine'!C26)*'Planning Sandrine'!$C$39)</f>
        <v>0</v>
      </c>
      <c r="G40" s="35">
        <f>SUMPRODUCT((WEEKDAY('Planning Sandrine'!$J$4:$J$34,11)=3)*('Planning Sandrine'!$L$4:$L$34='Planning Sandrine'!C26)*'Planning Sandrine'!$D$39)</f>
        <v>0</v>
      </c>
      <c r="H40" s="33">
        <f>SUMPRODUCT((WEEKDAY('Planning Sandrine'!$M$4:$M$34,11)=3)*('Planning Sandrine'!$N$4:$N$34='Planning Sandrine'!C26)*'Planning Sandrine'!$C$39)</f>
        <v>0</v>
      </c>
      <c r="I40" s="35">
        <f>SUMPRODUCT((WEEKDAY('Planning Sandrine'!$M$4:$M$34,11)=3)*('Planning Sandrine'!$O$4:$O$34='Planning Sandrine'!C26)*'Planning Sandrine'!$D$39)</f>
        <v>0</v>
      </c>
      <c r="J40" s="33">
        <f>SUMPRODUCT((WEEKDAY('Planning Sandrine'!$P$4:$P$34,11)=3)*('Planning Sandrine'!$Q$4:$Q$34='Planning Sandrine'!C26)*'Planning Sandrine'!$C$39)</f>
        <v>0</v>
      </c>
      <c r="K40" s="35">
        <f>SUMPRODUCT((WEEKDAY('Planning Sandrine'!$P$4:$P$34,11)=3)*('Planning Sandrine'!$R$4:$R$34='Planning Sandrine'!C26)*'Planning Sandrine'!$D$39)</f>
        <v>0</v>
      </c>
      <c r="L40" s="33">
        <f>SUMPRODUCT((WEEKDAY('Planning Sandrine'!$S$4:$S$34,11)=3)*('Planning Sandrine'!$T$4:$T$34='Planning Sandrine'!C26)*'Planning Sandrine'!$C$39)</f>
        <v>0</v>
      </c>
      <c r="M40" s="35">
        <f>SUMPRODUCT((WEEKDAY('Planning Sandrine'!$S$4:$S$34,11)=3)*('Planning Sandrine'!$U$4:$U$34='Planning Sandrine'!C26)*'Planning Sandrine'!$D$39)</f>
        <v>0</v>
      </c>
      <c r="N40" s="52">
        <f t="shared" si="2"/>
        <v>0</v>
      </c>
      <c r="O40" s="128"/>
    </row>
    <row r="41" spans="1:15" x14ac:dyDescent="0.25">
      <c r="A41" s="41" t="str">
        <f>'Planning Sandrine'!C27</f>
        <v>,</v>
      </c>
      <c r="B41" s="40">
        <f>SUMPRODUCT((WEEKDAY('Planning Sandrine'!$D$4:$D$34,11)=3)*('Planning Sandrine'!$E$4:$E$34='Planning Sandrine'!C27)*'Planning Sandrine'!$C$39)</f>
        <v>0</v>
      </c>
      <c r="C41" s="35">
        <f>SUMPRODUCT((WEEKDAY('Planning Sandrine'!$D$4:$D$34,11)=3)*('Planning Sandrine'!$F$4:$F$34='Planning Sandrine'!C27)*'Planning Sandrine'!$D$39)</f>
        <v>0</v>
      </c>
      <c r="D41" s="33">
        <f>SUMPRODUCT((WEEKDAY('Planning Sandrine'!$G$4:$G$34,11)=3)*('Planning Sandrine'!$H$4:$H$34='Planning Sandrine'!C27)*'Planning Sandrine'!$C$39)</f>
        <v>0</v>
      </c>
      <c r="E41" s="35">
        <f>SUMPRODUCT((WEEKDAY('Planning Sandrine'!$G$4:$G$34,11)=3)*('Planning Sandrine'!$I$4:$I$34='Planning Sandrine'!C27)*'Planning Sandrine'!$D$39)</f>
        <v>0</v>
      </c>
      <c r="F41" s="33">
        <f>SUMPRODUCT((WEEKDAY('Planning Sandrine'!$J$4:$J$34,11)=3)*('Planning Sandrine'!$K$4:$K$34='Planning Sandrine'!C27)*'Planning Sandrine'!$C$39)</f>
        <v>0</v>
      </c>
      <c r="G41" s="35">
        <f>SUMPRODUCT((WEEKDAY('Planning Sandrine'!$J$4:$J$34,11)=3)*('Planning Sandrine'!$L$4:$L$34='Planning Sandrine'!C27)*'Planning Sandrine'!$D$39)</f>
        <v>0</v>
      </c>
      <c r="H41" s="33">
        <f>SUMPRODUCT((WEEKDAY('Planning Sandrine'!$M$4:$M$34,11)=3)*('Planning Sandrine'!$N$4:$N$34='Planning Sandrine'!C27)*'Planning Sandrine'!$C$39)</f>
        <v>0</v>
      </c>
      <c r="I41" s="35">
        <f>SUMPRODUCT((WEEKDAY('Planning Sandrine'!$M$4:$M$34,11)=3)*('Planning Sandrine'!$O$4:$O$34='Planning Sandrine'!C27)*'Planning Sandrine'!$D$39)</f>
        <v>0</v>
      </c>
      <c r="J41" s="33">
        <f>SUMPRODUCT((WEEKDAY('Planning Sandrine'!$P$4:$P$34,11)=3)*('Planning Sandrine'!$Q$4:$Q$34='Planning Sandrine'!C27)*'Planning Sandrine'!$C$39)</f>
        <v>0</v>
      </c>
      <c r="K41" s="35">
        <f>SUMPRODUCT((WEEKDAY('Planning Sandrine'!$P$4:$P$34,11)=3)*('Planning Sandrine'!$R$4:$R$34='Planning Sandrine'!C27)*'Planning Sandrine'!$D$39)</f>
        <v>0</v>
      </c>
      <c r="L41" s="33">
        <f>SUMPRODUCT((WEEKDAY('Planning Sandrine'!$S$4:$S$34,11)=3)*('Planning Sandrine'!$T$4:$T$34='Planning Sandrine'!C27)*'Planning Sandrine'!$C$39)</f>
        <v>0</v>
      </c>
      <c r="M41" s="35">
        <f>SUMPRODUCT((WEEKDAY('Planning Sandrine'!$S$4:$S$34,11)=3)*('Planning Sandrine'!$U$4:$U$34='Planning Sandrine'!C27)*'Planning Sandrine'!$D$39)</f>
        <v>0</v>
      </c>
      <c r="N41" s="52">
        <f t="shared" si="2"/>
        <v>0</v>
      </c>
      <c r="O41" s="128"/>
    </row>
    <row r="42" spans="1:15" x14ac:dyDescent="0.25">
      <c r="A42" s="41" t="str">
        <f>'Planning Sandrine'!C28</f>
        <v>,</v>
      </c>
      <c r="B42" s="40">
        <f>SUMPRODUCT((WEEKDAY('Planning Sandrine'!$D$4:$D$34,11)=3)*('Planning Sandrine'!$E$4:$E$34='Planning Sandrine'!C28)*'Planning Sandrine'!$C$39)</f>
        <v>0</v>
      </c>
      <c r="C42" s="35">
        <f>SUMPRODUCT((WEEKDAY('Planning Sandrine'!$D$4:$D$34,11)=3)*('Planning Sandrine'!$F$4:$F$34='Planning Sandrine'!C28)*'Planning Sandrine'!$D$39)</f>
        <v>0</v>
      </c>
      <c r="D42" s="33">
        <f>SUMPRODUCT((WEEKDAY('Planning Sandrine'!$G$4:$G$34,11)=3)*('Planning Sandrine'!$H$4:$H$34='Planning Sandrine'!C28)*'Planning Sandrine'!$C$39)</f>
        <v>0</v>
      </c>
      <c r="E42" s="35">
        <f>SUMPRODUCT((WEEKDAY('Planning Sandrine'!$G$4:$G$34,11)=3)*('Planning Sandrine'!$I$4:$I$34='Planning Sandrine'!C28)*'Planning Sandrine'!$D$39)</f>
        <v>0</v>
      </c>
      <c r="F42" s="33">
        <f>SUMPRODUCT((WEEKDAY('Planning Sandrine'!$J$4:$J$34,11)=3)*('Planning Sandrine'!$K$4:$K$34='Planning Sandrine'!C28)*'Planning Sandrine'!$C$39)</f>
        <v>0</v>
      </c>
      <c r="G42" s="35">
        <f>SUMPRODUCT((WEEKDAY('Planning Sandrine'!$J$4:$J$34,11)=3)*('Planning Sandrine'!$L$4:$L$34='Planning Sandrine'!C28)*'Planning Sandrine'!$D$39)</f>
        <v>0</v>
      </c>
      <c r="H42" s="33">
        <f>SUMPRODUCT((WEEKDAY('Planning Sandrine'!$M$4:$M$34,11)=3)*('Planning Sandrine'!$N$4:$N$34='Planning Sandrine'!C28)*'Planning Sandrine'!$C$39)</f>
        <v>0</v>
      </c>
      <c r="I42" s="35">
        <f>SUMPRODUCT((WEEKDAY('Planning Sandrine'!$M$4:$M$34,11)=3)*('Planning Sandrine'!$O$4:$O$34='Planning Sandrine'!C28)*'Planning Sandrine'!$D$39)</f>
        <v>0</v>
      </c>
      <c r="J42" s="33">
        <f>SUMPRODUCT((WEEKDAY('Planning Sandrine'!$P$4:$P$34,11)=3)*('Planning Sandrine'!$Q$4:$Q$34='Planning Sandrine'!C28)*'Planning Sandrine'!$C$39)</f>
        <v>0</v>
      </c>
      <c r="K42" s="35">
        <f>SUMPRODUCT((WEEKDAY('Planning Sandrine'!$P$4:$P$34,11)=3)*('Planning Sandrine'!$R$4:$R$34='Planning Sandrine'!C28)*'Planning Sandrine'!$D$39)</f>
        <v>0</v>
      </c>
      <c r="L42" s="33">
        <f>SUMPRODUCT((WEEKDAY('Planning Sandrine'!$S$4:$S$34,11)=3)*('Planning Sandrine'!$T$4:$T$34='Planning Sandrine'!C28)*'Planning Sandrine'!$C$39)</f>
        <v>0</v>
      </c>
      <c r="M42" s="35">
        <f>SUMPRODUCT((WEEKDAY('Planning Sandrine'!$S$4:$S$34,11)=3)*('Planning Sandrine'!$U$4:$U$34='Planning Sandrine'!C28)*'Planning Sandrine'!$D$39)</f>
        <v>0</v>
      </c>
      <c r="N42" s="52">
        <f t="shared" si="2"/>
        <v>0</v>
      </c>
      <c r="O42" s="128"/>
    </row>
    <row r="43" spans="1:15" x14ac:dyDescent="0.25">
      <c r="A43" s="41" t="str">
        <f>'Planning Sandrine'!C29</f>
        <v>,</v>
      </c>
      <c r="B43" s="40">
        <f>SUMPRODUCT((WEEKDAY('Planning Sandrine'!$D$4:$D$34,11)=3)*('Planning Sandrine'!$E$4:$E$34='Planning Sandrine'!C29)*'Planning Sandrine'!$C$39)</f>
        <v>0</v>
      </c>
      <c r="C43" s="35">
        <f>SUMPRODUCT((WEEKDAY('Planning Sandrine'!$D$4:$D$34,11)=3)*('Planning Sandrine'!$F$4:$F$34='Planning Sandrine'!C29)*'Planning Sandrine'!$D$39)</f>
        <v>0</v>
      </c>
      <c r="D43" s="33">
        <f>SUMPRODUCT((WEEKDAY('Planning Sandrine'!$G$4:$G$34,11)=3)*('Planning Sandrine'!$H$4:$H$34='Planning Sandrine'!C29)*'Planning Sandrine'!$C$39)</f>
        <v>0</v>
      </c>
      <c r="E43" s="35">
        <f>SUMPRODUCT((WEEKDAY('Planning Sandrine'!$G$4:$G$34,11)=3)*('Planning Sandrine'!$I$4:$I$34='Planning Sandrine'!C29)*'Planning Sandrine'!$D$39)</f>
        <v>0</v>
      </c>
      <c r="F43" s="33">
        <f>SUMPRODUCT((WEEKDAY('Planning Sandrine'!$J$4:$J$34,11)=3)*('Planning Sandrine'!$K$4:$K$34='Planning Sandrine'!C29)*'Planning Sandrine'!$C$39)</f>
        <v>0</v>
      </c>
      <c r="G43" s="35">
        <f>SUMPRODUCT((WEEKDAY('Planning Sandrine'!$J$4:$J$34,11)=3)*('Planning Sandrine'!$L$4:$L$34='Planning Sandrine'!C29)*'Planning Sandrine'!$D$39)</f>
        <v>0</v>
      </c>
      <c r="H43" s="33">
        <f>SUMPRODUCT((WEEKDAY('Planning Sandrine'!$M$4:$M$34,11)=3)*('Planning Sandrine'!$N$4:$N$34='Planning Sandrine'!C29)*'Planning Sandrine'!$C$39)</f>
        <v>0</v>
      </c>
      <c r="I43" s="35">
        <f>SUMPRODUCT((WEEKDAY('Planning Sandrine'!$M$4:$M$34,11)=3)*('Planning Sandrine'!$O$4:$O$34='Planning Sandrine'!C29)*'Planning Sandrine'!$D$39)</f>
        <v>0</v>
      </c>
      <c r="J43" s="33">
        <f>SUMPRODUCT((WEEKDAY('Planning Sandrine'!$P$4:$P$34,11)=3)*('Planning Sandrine'!$Q$4:$Q$34='Planning Sandrine'!C29)*'Planning Sandrine'!$C$39)</f>
        <v>0</v>
      </c>
      <c r="K43" s="35">
        <f>SUMPRODUCT((WEEKDAY('Planning Sandrine'!$P$4:$P$34,11)=3)*('Planning Sandrine'!$R$4:$R$34='Planning Sandrine'!C29)*'Planning Sandrine'!$D$39)</f>
        <v>0</v>
      </c>
      <c r="L43" s="33">
        <f>SUMPRODUCT((WEEKDAY('Planning Sandrine'!$S$4:$S$34,11)=3)*('Planning Sandrine'!$T$4:$T$34='Planning Sandrine'!C29)*'Planning Sandrine'!$C$39)</f>
        <v>0</v>
      </c>
      <c r="M43" s="35">
        <f>SUMPRODUCT((WEEKDAY('Planning Sandrine'!$S$4:$S$34,11)=3)*('Planning Sandrine'!$U$4:$U$34='Planning Sandrine'!C29)*'Planning Sandrine'!$D$39)</f>
        <v>0</v>
      </c>
      <c r="N43" s="52">
        <f t="shared" si="2"/>
        <v>0</v>
      </c>
      <c r="O43" s="128"/>
    </row>
    <row r="44" spans="1:15" ht="13.8" thickBot="1" x14ac:dyDescent="0.3">
      <c r="A44" s="41" t="str">
        <f>'Planning Sandrine'!C30</f>
        <v>,</v>
      </c>
      <c r="B44" s="40">
        <f>SUMPRODUCT((WEEKDAY('Planning Sandrine'!$D$4:$D$34,11)=3)*('Planning Sandrine'!$E$4:$E$34='Planning Sandrine'!C30)*'Planning Sandrine'!$C$39)</f>
        <v>0</v>
      </c>
      <c r="C44" s="35">
        <f>SUMPRODUCT((WEEKDAY('Planning Sandrine'!$D$4:$D$34,11)=3)*('Planning Sandrine'!$F$4:$F$34='Planning Sandrine'!C30)*'Planning Sandrine'!$D$39)</f>
        <v>0</v>
      </c>
      <c r="D44" s="33">
        <f>SUMPRODUCT((WEEKDAY('Planning Sandrine'!$G$4:$G$34,11)=3)*('Planning Sandrine'!$H$4:$H$34='Planning Sandrine'!C30)*'Planning Sandrine'!$C$39)</f>
        <v>0</v>
      </c>
      <c r="E44" s="35">
        <f>SUMPRODUCT((WEEKDAY('Planning Sandrine'!$G$4:$G$34,11)=3)*('Planning Sandrine'!$I$4:$I$34='Planning Sandrine'!C30)*'Planning Sandrine'!$D$39)</f>
        <v>0</v>
      </c>
      <c r="F44" s="33">
        <f>SUMPRODUCT((WEEKDAY('Planning Sandrine'!$J$4:$J$34,11)=3)*('Planning Sandrine'!$K$4:$K$34='Planning Sandrine'!C30)*'Planning Sandrine'!$C$39)</f>
        <v>0</v>
      </c>
      <c r="G44" s="35">
        <f>SUMPRODUCT((WEEKDAY('Planning Sandrine'!$J$4:$J$34,11)=3)*('Planning Sandrine'!$L$4:$L$34='Planning Sandrine'!C30)*'Planning Sandrine'!$D$39)</f>
        <v>0</v>
      </c>
      <c r="H44" s="33">
        <f>SUMPRODUCT((WEEKDAY('Planning Sandrine'!$M$4:$M$34,11)=3)*('Planning Sandrine'!$N$4:$N$34='Planning Sandrine'!C30)*'Planning Sandrine'!$C$39)</f>
        <v>0</v>
      </c>
      <c r="I44" s="35">
        <f>SUMPRODUCT((WEEKDAY('Planning Sandrine'!$M$4:$M$34,11)=3)*('Planning Sandrine'!$O$4:$O$34='Planning Sandrine'!C30)*'Planning Sandrine'!$D$39)</f>
        <v>0</v>
      </c>
      <c r="J44" s="33">
        <f>SUMPRODUCT((WEEKDAY('Planning Sandrine'!$P$4:$P$34,11)=3)*('Planning Sandrine'!$Q$4:$Q$34='Planning Sandrine'!C30)*'Planning Sandrine'!$C$39)</f>
        <v>0</v>
      </c>
      <c r="K44" s="35">
        <f>SUMPRODUCT((WEEKDAY('Planning Sandrine'!$P$4:$P$34,11)=3)*('Planning Sandrine'!$R$4:$R$34='Planning Sandrine'!C30)*'Planning Sandrine'!$D$39)</f>
        <v>0</v>
      </c>
      <c r="L44" s="33">
        <f>SUMPRODUCT((WEEKDAY('Planning Sandrine'!$S$4:$S$34,11)=3)*('Planning Sandrine'!$T$4:$T$34='Planning Sandrine'!C30)*'Planning Sandrine'!$C$39)</f>
        <v>0</v>
      </c>
      <c r="M44" s="35">
        <f>SUMPRODUCT((WEEKDAY('Planning Sandrine'!$S$4:$S$34,11)=3)*('Planning Sandrine'!$U$4:$U$34='Planning Sandrine'!C30)*'Planning Sandrine'!$D$39)</f>
        <v>0</v>
      </c>
      <c r="N44" s="53">
        <f t="shared" si="2"/>
        <v>0</v>
      </c>
      <c r="O44" s="129"/>
    </row>
    <row r="45" spans="1:15" ht="13.8" thickBot="1" x14ac:dyDescent="0.3"/>
    <row r="46" spans="1:15" x14ac:dyDescent="0.25">
      <c r="B46" s="125">
        <v>1</v>
      </c>
      <c r="C46" s="126"/>
      <c r="D46" s="125">
        <v>2</v>
      </c>
      <c r="E46" s="126"/>
      <c r="F46" s="125">
        <v>3</v>
      </c>
      <c r="G46" s="126"/>
      <c r="H46" s="125">
        <v>4</v>
      </c>
      <c r="I46" s="126"/>
      <c r="J46" s="125">
        <v>5</v>
      </c>
      <c r="K46" s="126"/>
      <c r="L46" s="125">
        <v>6</v>
      </c>
      <c r="M46" s="126"/>
      <c r="N46" s="130" t="s">
        <v>16</v>
      </c>
      <c r="O46" s="127" t="s">
        <v>10</v>
      </c>
    </row>
    <row r="47" spans="1:15" x14ac:dyDescent="0.25">
      <c r="B47" s="32" t="s">
        <v>1</v>
      </c>
      <c r="C47" s="34" t="s">
        <v>12</v>
      </c>
      <c r="D47" s="32" t="s">
        <v>1</v>
      </c>
      <c r="E47" s="34" t="s">
        <v>12</v>
      </c>
      <c r="F47" s="32" t="s">
        <v>1</v>
      </c>
      <c r="G47" s="34" t="s">
        <v>12</v>
      </c>
      <c r="H47" s="32" t="s">
        <v>1</v>
      </c>
      <c r="I47" s="34" t="s">
        <v>12</v>
      </c>
      <c r="J47" s="32" t="s">
        <v>1</v>
      </c>
      <c r="K47" s="34" t="s">
        <v>12</v>
      </c>
      <c r="L47" s="32" t="s">
        <v>1</v>
      </c>
      <c r="M47" s="34" t="s">
        <v>12</v>
      </c>
      <c r="N47" s="131"/>
      <c r="O47" s="128"/>
    </row>
    <row r="48" spans="1:15" x14ac:dyDescent="0.25">
      <c r="A48" s="41" t="str">
        <f>+'Planning Sandrine'!C19</f>
        <v>,</v>
      </c>
      <c r="B48" s="40">
        <f>SUMPRODUCT((WEEKDAY('Planning Sandrine'!$D$4:$D$34,11)=4)*('Planning Sandrine'!$E$4:$E$34='Planning Sandrine'!C19)*'Planning Sandrine'!$C$40)</f>
        <v>0</v>
      </c>
      <c r="C48" s="35">
        <f>SUMPRODUCT((WEEKDAY('Planning Sandrine'!$D$4:$D$34,11)=4)*('Planning Sandrine'!$F$4:$F$34='Planning Sandrine'!C19)*'Planning Sandrine'!$D$40)</f>
        <v>0</v>
      </c>
      <c r="D48" s="33">
        <f>SUMPRODUCT((WEEKDAY('Planning Sandrine'!$G$4:$G$34,11)=4)*('Planning Sandrine'!$H$4:$H$34='Planning Sandrine'!C19)*'Planning Sandrine'!$C$40)</f>
        <v>0</v>
      </c>
      <c r="E48" s="35">
        <f>SUMPRODUCT((WEEKDAY('Planning Sandrine'!$G$4:$G$34,11)=4)*('Planning Sandrine'!$I$4:$I$34='Planning Sandrine'!C19)*'Planning Sandrine'!$D$40)</f>
        <v>0</v>
      </c>
      <c r="F48" s="33">
        <f>SUMPRODUCT((WEEKDAY('Planning Sandrine'!$J$4:$J$34,11)=4)*('Planning Sandrine'!$K$4:$K$34='Planning Sandrine'!C19)*'Planning Sandrine'!$C$40)</f>
        <v>0</v>
      </c>
      <c r="G48" s="35">
        <f>SUMPRODUCT((WEEKDAY('Planning Sandrine'!$J$4:$J$34,11)=4)*('Planning Sandrine'!$L$4:$L$34='Planning Sandrine'!C19)*'Planning Sandrine'!$D$40)</f>
        <v>0</v>
      </c>
      <c r="H48" s="33">
        <f>SUMPRODUCT((WEEKDAY('Planning Sandrine'!$M$4:$M$34,11)=4)*('Planning Sandrine'!$N$4:$N$34='Planning Sandrine'!C19)*'Planning Sandrine'!$C$40)</f>
        <v>0</v>
      </c>
      <c r="I48" s="35">
        <f>SUMPRODUCT((WEEKDAY('Planning Sandrine'!$M$4:$M$34,11)=4)*('Planning Sandrine'!$O$4:$O$34='Planning Sandrine'!C19)*'Planning Sandrine'!$D$40)</f>
        <v>0</v>
      </c>
      <c r="J48" s="33">
        <f>SUMPRODUCT((WEEKDAY('Planning Sandrine'!$P$4:$P$34,11)=4)*('Planning Sandrine'!$Q$4:$Q$34='Planning Sandrine'!C19)*'Planning Sandrine'!$C$40)</f>
        <v>0</v>
      </c>
      <c r="K48" s="35">
        <f>SUMPRODUCT((WEEKDAY('Planning Sandrine'!$P$4:$P$34,11)=4)*('Planning Sandrine'!$R$4:$R$34='Planning Sandrine'!C19)*'Planning Sandrine'!$D$40)</f>
        <v>0</v>
      </c>
      <c r="L48" s="33">
        <f>SUMPRODUCT((WEEKDAY('Planning Sandrine'!$S$4:$S$34,11)=4)*('Planning Sandrine'!$T$4:$T$34='Planning Sandrine'!C19)*'Planning Sandrine'!$C$40)</f>
        <v>0</v>
      </c>
      <c r="M48" s="35">
        <f>SUMPRODUCT((WEEKDAY('Planning Sandrine'!$S$4:$S$34,11)=4)*('Planning Sandrine'!$U$4:$U$34='Planning Sandrine'!C19)*'Planning Sandrine'!$D$40)</f>
        <v>0</v>
      </c>
      <c r="N48" s="52">
        <f>SUM(B48:M48)</f>
        <v>0</v>
      </c>
      <c r="O48" s="128"/>
    </row>
    <row r="49" spans="1:15" x14ac:dyDescent="0.25">
      <c r="A49" s="41" t="str">
        <f>+'Planning Sandrine'!C20</f>
        <v>,</v>
      </c>
      <c r="B49" s="40">
        <f>SUMPRODUCT((WEEKDAY('Planning Sandrine'!$D$4:$D$34,11)=4)*('Planning Sandrine'!$E$4:$E$34='Planning Sandrine'!C20)*'Planning Sandrine'!$C$40)</f>
        <v>0</v>
      </c>
      <c r="C49" s="35">
        <f>SUMPRODUCT((WEEKDAY('Planning Sandrine'!$D$4:$D$34,11)=4)*('Planning Sandrine'!$F$4:$F$34='Planning Sandrine'!C20)*'Planning Sandrine'!$D$40)</f>
        <v>0</v>
      </c>
      <c r="D49" s="33">
        <f>SUMPRODUCT((WEEKDAY('Planning Sandrine'!$G$4:$G$34,11)=4)*('Planning Sandrine'!$H$4:$H$34='Planning Sandrine'!C20)*'Planning Sandrine'!$C$40)</f>
        <v>0</v>
      </c>
      <c r="E49" s="35">
        <f>SUMPRODUCT((WEEKDAY('Planning Sandrine'!$G$4:$G$34,11)=4)*('Planning Sandrine'!$I$4:$I$34='Planning Sandrine'!C20)*'Planning Sandrine'!$D$40)</f>
        <v>0</v>
      </c>
      <c r="F49" s="33">
        <f>SUMPRODUCT((WEEKDAY('Planning Sandrine'!$J$4:$J$34,11)=4)*('Planning Sandrine'!$K$4:$K$34='Planning Sandrine'!C20)*'Planning Sandrine'!$C$40)</f>
        <v>0</v>
      </c>
      <c r="G49" s="35">
        <f>SUMPRODUCT((WEEKDAY('Planning Sandrine'!$J$4:$J$34,11)=4)*('Planning Sandrine'!$L$4:$L$34='Planning Sandrine'!C20)*'Planning Sandrine'!$D$40)</f>
        <v>0</v>
      </c>
      <c r="H49" s="33">
        <f>SUMPRODUCT((WEEKDAY('Planning Sandrine'!$M$4:$M$34,11)=4)*('Planning Sandrine'!$N$4:$N$34='Planning Sandrine'!C20)*'Planning Sandrine'!$C$40)</f>
        <v>0</v>
      </c>
      <c r="I49" s="35">
        <f>SUMPRODUCT((WEEKDAY('Planning Sandrine'!$M$4:$M$34,11)=4)*('Planning Sandrine'!$O$4:$O$34='Planning Sandrine'!C20)*'Planning Sandrine'!$D$40)</f>
        <v>0</v>
      </c>
      <c r="J49" s="33">
        <f>SUMPRODUCT((WEEKDAY('Planning Sandrine'!$P$4:$P$34,11)=4)*('Planning Sandrine'!$Q$4:$Q$34='Planning Sandrine'!C20)*'Planning Sandrine'!$C$40)</f>
        <v>0</v>
      </c>
      <c r="K49" s="35">
        <f>SUMPRODUCT((WEEKDAY('Planning Sandrine'!$P$4:$P$34,11)=4)*('Planning Sandrine'!$R$4:$R$34='Planning Sandrine'!C20)*'Planning Sandrine'!$D$40)</f>
        <v>0</v>
      </c>
      <c r="L49" s="33">
        <f>SUMPRODUCT((WEEKDAY('Planning Sandrine'!$S$4:$S$34,11)=4)*('Planning Sandrine'!$T$4:$T$34='Planning Sandrine'!C20)*'Planning Sandrine'!$C$40)</f>
        <v>0</v>
      </c>
      <c r="M49" s="35">
        <f>SUMPRODUCT((WEEKDAY('Planning Sandrine'!$S$4:$S$34,11)=4)*('Planning Sandrine'!$U$4:$U$34='Planning Sandrine'!C20)*'Planning Sandrine'!$D$40)</f>
        <v>0</v>
      </c>
      <c r="N49" s="52">
        <f t="shared" ref="N49:N59" si="3">SUM(B49:M49)</f>
        <v>0</v>
      </c>
      <c r="O49" s="128"/>
    </row>
    <row r="50" spans="1:15" x14ac:dyDescent="0.25">
      <c r="A50" s="41" t="str">
        <f>+'Planning Sandrine'!C21</f>
        <v>dilfT</v>
      </c>
      <c r="B50" s="40">
        <f>SUMPRODUCT((WEEKDAY('Planning Sandrine'!$D$4:$D$34,11)=4)*('Planning Sandrine'!$E$4:$E$34='Planning Sandrine'!C21)*'Planning Sandrine'!$C$40)</f>
        <v>0</v>
      </c>
      <c r="C50" s="35">
        <f>SUMPRODUCT((WEEKDAY('Planning Sandrine'!$D$4:$D$34,11)=4)*('Planning Sandrine'!$F$4:$F$34='Planning Sandrine'!C21)*'Planning Sandrine'!$D$40)</f>
        <v>0</v>
      </c>
      <c r="D50" s="33">
        <f>SUMPRODUCT((WEEKDAY('Planning Sandrine'!$G$4:$G$34,11)=4)*('Planning Sandrine'!$H$4:$H$34='Planning Sandrine'!C21)*'Planning Sandrine'!$C$40)</f>
        <v>16</v>
      </c>
      <c r="E50" s="35">
        <f>SUMPRODUCT((WEEKDAY('Planning Sandrine'!$G$4:$G$34,11)=4)*('Planning Sandrine'!$I$4:$I$34='Planning Sandrine'!C21)*'Planning Sandrine'!$D$40)</f>
        <v>16</v>
      </c>
      <c r="F50" s="33">
        <f>SUMPRODUCT((WEEKDAY('Planning Sandrine'!$J$4:$J$34,11)=4)*('Planning Sandrine'!$K$4:$K$34='Planning Sandrine'!C21)*'Planning Sandrine'!$C$40)</f>
        <v>4</v>
      </c>
      <c r="G50" s="35">
        <f>SUMPRODUCT((WEEKDAY('Planning Sandrine'!$J$4:$J$34,11)=4)*('Planning Sandrine'!$L$4:$L$34='Planning Sandrine'!C21)*'Planning Sandrine'!$D$40)</f>
        <v>4</v>
      </c>
      <c r="H50" s="33">
        <f>SUMPRODUCT((WEEKDAY('Planning Sandrine'!$M$4:$M$34,11)=4)*('Planning Sandrine'!$N$4:$N$34='Planning Sandrine'!C21)*'Planning Sandrine'!$C$40)</f>
        <v>0</v>
      </c>
      <c r="I50" s="35">
        <f>SUMPRODUCT((WEEKDAY('Planning Sandrine'!$M$4:$M$34,11)=4)*('Planning Sandrine'!$O$4:$O$34='Planning Sandrine'!C21)*'Planning Sandrine'!$D$40)</f>
        <v>0</v>
      </c>
      <c r="J50" s="33">
        <f>SUMPRODUCT((WEEKDAY('Planning Sandrine'!$P$4:$P$34,11)=4)*('Planning Sandrine'!$Q$4:$Q$34='Planning Sandrine'!C21)*'Planning Sandrine'!$C$40)</f>
        <v>0</v>
      </c>
      <c r="K50" s="35">
        <f>SUMPRODUCT((WEEKDAY('Planning Sandrine'!$P$4:$P$34,11)=4)*('Planning Sandrine'!$R$4:$R$34='Planning Sandrine'!C21)*'Planning Sandrine'!$D$40)</f>
        <v>0</v>
      </c>
      <c r="L50" s="33">
        <f>SUMPRODUCT((WEEKDAY('Planning Sandrine'!$S$4:$S$34,11)=4)*('Planning Sandrine'!$T$4:$T$34='Planning Sandrine'!C21)*'Planning Sandrine'!$C$40)</f>
        <v>0</v>
      </c>
      <c r="M50" s="35">
        <f>SUMPRODUCT((WEEKDAY('Planning Sandrine'!$S$4:$S$34,11)=4)*('Planning Sandrine'!$U$4:$U$34='Planning Sandrine'!C21)*'Planning Sandrine'!$D$40)</f>
        <v>0</v>
      </c>
      <c r="N50" s="52">
        <f t="shared" si="3"/>
        <v>40</v>
      </c>
      <c r="O50" s="128"/>
    </row>
    <row r="51" spans="1:15" x14ac:dyDescent="0.25">
      <c r="A51" s="41" t="str">
        <f>+'Planning Sandrine'!C22</f>
        <v>,</v>
      </c>
      <c r="B51" s="40">
        <f>SUMPRODUCT((WEEKDAY('Planning Sandrine'!$D$4:$D$34,11)=4)*('Planning Sandrine'!$E$4:$E$34='Planning Sandrine'!C22)*'Planning Sandrine'!$C$40)</f>
        <v>0</v>
      </c>
      <c r="C51" s="35">
        <f>SUMPRODUCT((WEEKDAY('Planning Sandrine'!$D$4:$D$34,11)=4)*('Planning Sandrine'!$F$4:$F$34='Planning Sandrine'!C22)*'Planning Sandrine'!$D$40)</f>
        <v>0</v>
      </c>
      <c r="D51" s="33">
        <f>SUMPRODUCT((WEEKDAY('Planning Sandrine'!$G$4:$G$34,11)=4)*('Planning Sandrine'!$H$4:$H$34='Planning Sandrine'!C22)*'Planning Sandrine'!$C$40)</f>
        <v>0</v>
      </c>
      <c r="E51" s="35">
        <f>SUMPRODUCT((WEEKDAY('Planning Sandrine'!$G$4:$G$34,11)=4)*('Planning Sandrine'!$I$4:$I$34='Planning Sandrine'!C22)*'Planning Sandrine'!$D$40)</f>
        <v>0</v>
      </c>
      <c r="F51" s="33">
        <f>SUMPRODUCT((WEEKDAY('Planning Sandrine'!$J$4:$J$34,11)=4)*('Planning Sandrine'!$K$4:$K$34='Planning Sandrine'!C22)*'Planning Sandrine'!$C$40)</f>
        <v>0</v>
      </c>
      <c r="G51" s="35">
        <f>SUMPRODUCT((WEEKDAY('Planning Sandrine'!$J$4:$J$34,11)=4)*('Planning Sandrine'!$L$4:$L$34='Planning Sandrine'!C22)*'Planning Sandrine'!$D$40)</f>
        <v>0</v>
      </c>
      <c r="H51" s="33">
        <f>SUMPRODUCT((WEEKDAY('Planning Sandrine'!$M$4:$M$34,11)=4)*('Planning Sandrine'!$N$4:$N$34='Planning Sandrine'!C22)*'Planning Sandrine'!$C$40)</f>
        <v>0</v>
      </c>
      <c r="I51" s="35">
        <f>SUMPRODUCT((WEEKDAY('Planning Sandrine'!$M$4:$M$34,11)=4)*('Planning Sandrine'!$O$4:$O$34='Planning Sandrine'!C22)*'Planning Sandrine'!$D$40)</f>
        <v>0</v>
      </c>
      <c r="J51" s="33">
        <f>SUMPRODUCT((WEEKDAY('Planning Sandrine'!$P$4:$P$34,11)=4)*('Planning Sandrine'!$Q$4:$Q$34='Planning Sandrine'!C22)*'Planning Sandrine'!$C$40)</f>
        <v>0</v>
      </c>
      <c r="K51" s="35">
        <f>SUMPRODUCT((WEEKDAY('Planning Sandrine'!$P$4:$P$34,11)=4)*('Planning Sandrine'!$R$4:$R$34='Planning Sandrine'!C22)*'Planning Sandrine'!$D$40)</f>
        <v>0</v>
      </c>
      <c r="L51" s="33">
        <f>SUMPRODUCT((WEEKDAY('Planning Sandrine'!$S$4:$S$34,11)=4)*('Planning Sandrine'!$T$4:$T$34='Planning Sandrine'!C22)*'Planning Sandrine'!$C$40)</f>
        <v>0</v>
      </c>
      <c r="M51" s="35">
        <f>SUMPRODUCT((WEEKDAY('Planning Sandrine'!$S$4:$S$34,11)=4)*('Planning Sandrine'!$U$4:$U$34='Planning Sandrine'!C22)*'Planning Sandrine'!$D$40)</f>
        <v>0</v>
      </c>
      <c r="N51" s="52">
        <f t="shared" si="3"/>
        <v>0</v>
      </c>
      <c r="O51" s="128"/>
    </row>
    <row r="52" spans="1:15" x14ac:dyDescent="0.25">
      <c r="A52" s="41" t="str">
        <f>+'Planning Sandrine'!C23</f>
        <v>,</v>
      </c>
      <c r="B52" s="40">
        <f>SUMPRODUCT((WEEKDAY('Planning Sandrine'!$D$4:$D$34,11)=4)*('Planning Sandrine'!$E$4:$E$34='Planning Sandrine'!C23)*'Planning Sandrine'!$C$40)</f>
        <v>0</v>
      </c>
      <c r="C52" s="35">
        <f>SUMPRODUCT((WEEKDAY('Planning Sandrine'!$D$4:$D$34,11)=4)*('Planning Sandrine'!$F$4:$F$34='Planning Sandrine'!C23)*'Planning Sandrine'!$D$40)</f>
        <v>0</v>
      </c>
      <c r="D52" s="33">
        <f>SUMPRODUCT((WEEKDAY('Planning Sandrine'!$G$4:$G$34,11)=4)*('Planning Sandrine'!$H$4:$H$34='Planning Sandrine'!C23)*'Planning Sandrine'!$C$40)</f>
        <v>0</v>
      </c>
      <c r="E52" s="35">
        <f>SUMPRODUCT((WEEKDAY('Planning Sandrine'!$G$4:$G$34,11)=4)*('Planning Sandrine'!$I$4:$I$34='Planning Sandrine'!C23)*'Planning Sandrine'!$D$40)</f>
        <v>0</v>
      </c>
      <c r="F52" s="33">
        <f>SUMPRODUCT((WEEKDAY('Planning Sandrine'!$J$4:$J$34,11)=4)*('Planning Sandrine'!$K$4:$K$34='Planning Sandrine'!C23)*'Planning Sandrine'!$C$40)</f>
        <v>0</v>
      </c>
      <c r="G52" s="35">
        <f>SUMPRODUCT((WEEKDAY('Planning Sandrine'!$J$4:$J$34,11)=4)*('Planning Sandrine'!$L$4:$L$34='Planning Sandrine'!C23)*'Planning Sandrine'!$D$40)</f>
        <v>0</v>
      </c>
      <c r="H52" s="33">
        <f>SUMPRODUCT((WEEKDAY('Planning Sandrine'!$M$4:$M$34,11)=4)*('Planning Sandrine'!$N$4:$N$34='Planning Sandrine'!C23)*'Planning Sandrine'!$C$40)</f>
        <v>0</v>
      </c>
      <c r="I52" s="35">
        <f>SUMPRODUCT((WEEKDAY('Planning Sandrine'!$M$4:$M$34,11)=4)*('Planning Sandrine'!$O$4:$O$34='Planning Sandrine'!C23)*'Planning Sandrine'!$D$40)</f>
        <v>0</v>
      </c>
      <c r="J52" s="33">
        <f>SUMPRODUCT((WEEKDAY('Planning Sandrine'!$P$4:$P$34,11)=4)*('Planning Sandrine'!$Q$4:$Q$34='Planning Sandrine'!C23)*'Planning Sandrine'!$C$40)</f>
        <v>0</v>
      </c>
      <c r="K52" s="35">
        <f>SUMPRODUCT((WEEKDAY('Planning Sandrine'!$P$4:$P$34,11)=4)*('Planning Sandrine'!$R$4:$R$34='Planning Sandrine'!C23)*'Planning Sandrine'!$D$40)</f>
        <v>0</v>
      </c>
      <c r="L52" s="33">
        <f>SUMPRODUCT((WEEKDAY('Planning Sandrine'!$S$4:$S$34,11)=4)*('Planning Sandrine'!$T$4:$T$34='Planning Sandrine'!C23)*'Planning Sandrine'!$C$40)</f>
        <v>0</v>
      </c>
      <c r="M52" s="35">
        <f>SUMPRODUCT((WEEKDAY('Planning Sandrine'!$S$4:$S$34,11)=4)*('Planning Sandrine'!$U$4:$U$34='Planning Sandrine'!C23)*'Planning Sandrine'!$D$40)</f>
        <v>0</v>
      </c>
      <c r="N52" s="52">
        <f t="shared" si="3"/>
        <v>0</v>
      </c>
      <c r="O52" s="128"/>
    </row>
    <row r="53" spans="1:15" x14ac:dyDescent="0.25">
      <c r="A53" s="41" t="str">
        <f>+'Planning Sandrine'!C24</f>
        <v>,</v>
      </c>
      <c r="B53" s="40">
        <f>SUMPRODUCT((WEEKDAY('Planning Sandrine'!$D$4:$D$34,11)=4)*('Planning Sandrine'!$E$4:$E$34='Planning Sandrine'!C24)*'Planning Sandrine'!$C$40)</f>
        <v>0</v>
      </c>
      <c r="C53" s="35">
        <f>SUMPRODUCT((WEEKDAY('Planning Sandrine'!$D$4:$D$34,11)=4)*('Planning Sandrine'!$F$4:$F$34='Planning Sandrine'!C24)*'Planning Sandrine'!$D$40)</f>
        <v>0</v>
      </c>
      <c r="D53" s="33">
        <f>SUMPRODUCT((WEEKDAY('Planning Sandrine'!$G$4:$G$34,11)=4)*('Planning Sandrine'!$H$4:$H$34='Planning Sandrine'!C24)*'Planning Sandrine'!$C$40)</f>
        <v>0</v>
      </c>
      <c r="E53" s="35">
        <f>SUMPRODUCT((WEEKDAY('Planning Sandrine'!$G$4:$G$34,11)=4)*('Planning Sandrine'!$I$4:$I$34='Planning Sandrine'!C24)*'Planning Sandrine'!$D$40)</f>
        <v>0</v>
      </c>
      <c r="F53" s="33">
        <f>SUMPRODUCT((WEEKDAY('Planning Sandrine'!$J$4:$J$34,11)=4)*('Planning Sandrine'!$K$4:$K$34='Planning Sandrine'!C24)*'Planning Sandrine'!$C$40)</f>
        <v>0</v>
      </c>
      <c r="G53" s="35">
        <f>SUMPRODUCT((WEEKDAY('Planning Sandrine'!$J$4:$J$34,11)=4)*('Planning Sandrine'!$L$4:$L$34='Planning Sandrine'!C24)*'Planning Sandrine'!$D$40)</f>
        <v>0</v>
      </c>
      <c r="H53" s="33">
        <f>SUMPRODUCT((WEEKDAY('Planning Sandrine'!$M$4:$M$34,11)=4)*('Planning Sandrine'!$N$4:$N$34='Planning Sandrine'!C24)*'Planning Sandrine'!$C$40)</f>
        <v>0</v>
      </c>
      <c r="I53" s="35">
        <f>SUMPRODUCT((WEEKDAY('Planning Sandrine'!$M$4:$M$34,11)=4)*('Planning Sandrine'!$O$4:$O$34='Planning Sandrine'!C24)*'Planning Sandrine'!$D$40)</f>
        <v>0</v>
      </c>
      <c r="J53" s="33">
        <f>SUMPRODUCT((WEEKDAY('Planning Sandrine'!$P$4:$P$34,11)=4)*('Planning Sandrine'!$Q$4:$Q$34='Planning Sandrine'!C24)*'Planning Sandrine'!$C$40)</f>
        <v>0</v>
      </c>
      <c r="K53" s="35">
        <f>SUMPRODUCT((WEEKDAY('Planning Sandrine'!$P$4:$P$34,11)=4)*('Planning Sandrine'!$R$4:$R$34='Planning Sandrine'!C24)*'Planning Sandrine'!$D$40)</f>
        <v>0</v>
      </c>
      <c r="L53" s="33">
        <f>SUMPRODUCT((WEEKDAY('Planning Sandrine'!$S$4:$S$34,11)=4)*('Planning Sandrine'!$T$4:$T$34='Planning Sandrine'!C24)*'Planning Sandrine'!$C$40)</f>
        <v>0</v>
      </c>
      <c r="M53" s="35">
        <f>SUMPRODUCT((WEEKDAY('Planning Sandrine'!$S$4:$S$34,11)=4)*('Planning Sandrine'!$U$4:$U$34='Planning Sandrine'!C24)*'Planning Sandrine'!$D$40)</f>
        <v>0</v>
      </c>
      <c r="N53" s="52">
        <f t="shared" si="3"/>
        <v>0</v>
      </c>
      <c r="O53" s="128"/>
    </row>
    <row r="54" spans="1:15" x14ac:dyDescent="0.25">
      <c r="A54" s="41" t="str">
        <f>+'Planning Sandrine'!C25</f>
        <v>,</v>
      </c>
      <c r="B54" s="40">
        <f>SUMPRODUCT((WEEKDAY('Planning Sandrine'!$D$4:$D$34,11)=4)*('Planning Sandrine'!$E$4:$E$34='Planning Sandrine'!C25)*'Planning Sandrine'!$C$40)</f>
        <v>0</v>
      </c>
      <c r="C54" s="35">
        <f>SUMPRODUCT((WEEKDAY('Planning Sandrine'!$D$4:$D$34,11)=4)*('Planning Sandrine'!$F$4:$F$34='Planning Sandrine'!C25)*'Planning Sandrine'!$D$40)</f>
        <v>0</v>
      </c>
      <c r="D54" s="33">
        <f>SUMPRODUCT((WEEKDAY('Planning Sandrine'!$G$4:$G$34,11)=4)*('Planning Sandrine'!$H$4:$H$34='Planning Sandrine'!C25)*'Planning Sandrine'!$C$40)</f>
        <v>0</v>
      </c>
      <c r="E54" s="35">
        <f>SUMPRODUCT((WEEKDAY('Planning Sandrine'!$G$4:$G$34,11)=4)*('Planning Sandrine'!$I$4:$I$34='Planning Sandrine'!C25)*'Planning Sandrine'!$D$40)</f>
        <v>0</v>
      </c>
      <c r="F54" s="33">
        <f>SUMPRODUCT((WEEKDAY('Planning Sandrine'!$J$4:$J$34,11)=4)*('Planning Sandrine'!$K$4:$K$34='Planning Sandrine'!C25)*'Planning Sandrine'!$C$40)</f>
        <v>0</v>
      </c>
      <c r="G54" s="35">
        <f>SUMPRODUCT((WEEKDAY('Planning Sandrine'!$J$4:$J$34,11)=4)*('Planning Sandrine'!$L$4:$L$34='Planning Sandrine'!C25)*'Planning Sandrine'!$D$40)</f>
        <v>0</v>
      </c>
      <c r="H54" s="33">
        <f>SUMPRODUCT((WEEKDAY('Planning Sandrine'!$M$4:$M$34,11)=4)*('Planning Sandrine'!$N$4:$N$34='Planning Sandrine'!C25)*'Planning Sandrine'!$C$40)</f>
        <v>0</v>
      </c>
      <c r="I54" s="35">
        <f>SUMPRODUCT((WEEKDAY('Planning Sandrine'!$M$4:$M$34,11)=4)*('Planning Sandrine'!$O$4:$O$34='Planning Sandrine'!C25)*'Planning Sandrine'!$D$40)</f>
        <v>0</v>
      </c>
      <c r="J54" s="33">
        <f>SUMPRODUCT((WEEKDAY('Planning Sandrine'!$P$4:$P$34,11)=4)*('Planning Sandrine'!$Q$4:$Q$34='Planning Sandrine'!C25)*'Planning Sandrine'!$C$40)</f>
        <v>0</v>
      </c>
      <c r="K54" s="35">
        <f>SUMPRODUCT((WEEKDAY('Planning Sandrine'!$P$4:$P$34,11)=4)*('Planning Sandrine'!$R$4:$R$34='Planning Sandrine'!C25)*'Planning Sandrine'!$D$40)</f>
        <v>0</v>
      </c>
      <c r="L54" s="33">
        <f>SUMPRODUCT((WEEKDAY('Planning Sandrine'!$S$4:$S$34,11)=4)*('Planning Sandrine'!$T$4:$T$34='Planning Sandrine'!C25)*'Planning Sandrine'!$C$40)</f>
        <v>0</v>
      </c>
      <c r="M54" s="35">
        <f>SUMPRODUCT((WEEKDAY('Planning Sandrine'!$S$4:$S$34,11)=4)*('Planning Sandrine'!$U$4:$U$34='Planning Sandrine'!C25)*'Planning Sandrine'!$D$40)</f>
        <v>0</v>
      </c>
      <c r="N54" s="52">
        <f t="shared" si="3"/>
        <v>0</v>
      </c>
      <c r="O54" s="128"/>
    </row>
    <row r="55" spans="1:15" x14ac:dyDescent="0.25">
      <c r="A55" s="41" t="str">
        <f>+'Planning Sandrine'!C26</f>
        <v>,</v>
      </c>
      <c r="B55" s="40">
        <f>SUMPRODUCT((WEEKDAY('Planning Sandrine'!$D$4:$D$34,11)=4)*('Planning Sandrine'!$E$4:$E$34='Planning Sandrine'!C26)*'Planning Sandrine'!$C$40)</f>
        <v>0</v>
      </c>
      <c r="C55" s="35">
        <f>SUMPRODUCT((WEEKDAY('Planning Sandrine'!$D$4:$D$34,11)=4)*('Planning Sandrine'!$F$4:$F$34='Planning Sandrine'!C26)*'Planning Sandrine'!$D$40)</f>
        <v>0</v>
      </c>
      <c r="D55" s="33">
        <f>SUMPRODUCT((WEEKDAY('Planning Sandrine'!$G$4:$G$34,11)=4)*('Planning Sandrine'!$H$4:$H$34='Planning Sandrine'!C26)*'Planning Sandrine'!$C$40)</f>
        <v>0</v>
      </c>
      <c r="E55" s="35">
        <f>SUMPRODUCT((WEEKDAY('Planning Sandrine'!$G$4:$G$34,11)=4)*('Planning Sandrine'!$I$4:$I$34='Planning Sandrine'!C26)*'Planning Sandrine'!$D$40)</f>
        <v>0</v>
      </c>
      <c r="F55" s="33">
        <f>SUMPRODUCT((WEEKDAY('Planning Sandrine'!$J$4:$J$34,11)=4)*('Planning Sandrine'!$K$4:$K$34='Planning Sandrine'!C26)*'Planning Sandrine'!$C$40)</f>
        <v>0</v>
      </c>
      <c r="G55" s="35">
        <f>SUMPRODUCT((WEEKDAY('Planning Sandrine'!$J$4:$J$34,11)=4)*('Planning Sandrine'!$L$4:$L$34='Planning Sandrine'!C26)*'Planning Sandrine'!$D$40)</f>
        <v>0</v>
      </c>
      <c r="H55" s="33">
        <f>SUMPRODUCT((WEEKDAY('Planning Sandrine'!$M$4:$M$34,11)=4)*('Planning Sandrine'!$N$4:$N$34='Planning Sandrine'!C26)*'Planning Sandrine'!$C$40)</f>
        <v>0</v>
      </c>
      <c r="I55" s="35">
        <f>SUMPRODUCT((WEEKDAY('Planning Sandrine'!$M$4:$M$34,11)=4)*('Planning Sandrine'!$O$4:$O$34='Planning Sandrine'!C26)*'Planning Sandrine'!$D$40)</f>
        <v>0</v>
      </c>
      <c r="J55" s="33">
        <f>SUMPRODUCT((WEEKDAY('Planning Sandrine'!$P$4:$P$34,11)=4)*('Planning Sandrine'!$Q$4:$Q$34='Planning Sandrine'!C26)*'Planning Sandrine'!$C$40)</f>
        <v>0</v>
      </c>
      <c r="K55" s="35">
        <f>SUMPRODUCT((WEEKDAY('Planning Sandrine'!$P$4:$P$34,11)=4)*('Planning Sandrine'!$R$4:$R$34='Planning Sandrine'!C26)*'Planning Sandrine'!$D$40)</f>
        <v>0</v>
      </c>
      <c r="L55" s="33">
        <f>SUMPRODUCT((WEEKDAY('Planning Sandrine'!$S$4:$S$34,11)=4)*('Planning Sandrine'!$T$4:$T$34='Planning Sandrine'!C26)*'Planning Sandrine'!$C$40)</f>
        <v>0</v>
      </c>
      <c r="M55" s="35">
        <f>SUMPRODUCT((WEEKDAY('Planning Sandrine'!$S$4:$S$34,11)=4)*('Planning Sandrine'!$U$4:$U$34='Planning Sandrine'!C26)*'Planning Sandrine'!$D$40)</f>
        <v>0</v>
      </c>
      <c r="N55" s="52">
        <f t="shared" si="3"/>
        <v>0</v>
      </c>
      <c r="O55" s="128"/>
    </row>
    <row r="56" spans="1:15" x14ac:dyDescent="0.25">
      <c r="A56" s="41" t="str">
        <f>+'Planning Sandrine'!C27</f>
        <v>,</v>
      </c>
      <c r="B56" s="40">
        <f>SUMPRODUCT((WEEKDAY('Planning Sandrine'!$D$4:$D$34,11)=4)*('Planning Sandrine'!$E$4:$E$34='Planning Sandrine'!C27)*'Planning Sandrine'!$C$40)</f>
        <v>0</v>
      </c>
      <c r="C56" s="35">
        <f>SUMPRODUCT((WEEKDAY('Planning Sandrine'!$D$4:$D$34,11)=4)*('Planning Sandrine'!$F$4:$F$34='Planning Sandrine'!C27)*'Planning Sandrine'!$D$40)</f>
        <v>0</v>
      </c>
      <c r="D56" s="33">
        <f>SUMPRODUCT((WEEKDAY('Planning Sandrine'!$G$4:$G$34,11)=4)*('Planning Sandrine'!$H$4:$H$34='Planning Sandrine'!C27)*'Planning Sandrine'!$C$40)</f>
        <v>0</v>
      </c>
      <c r="E56" s="35">
        <f>SUMPRODUCT((WEEKDAY('Planning Sandrine'!$G$4:$G$34,11)=4)*('Planning Sandrine'!$I$4:$I$34='Planning Sandrine'!C27)*'Planning Sandrine'!$D$40)</f>
        <v>0</v>
      </c>
      <c r="F56" s="33">
        <f>SUMPRODUCT((WEEKDAY('Planning Sandrine'!$J$4:$J$34,11)=4)*('Planning Sandrine'!$K$4:$K$34='Planning Sandrine'!C27)*'Planning Sandrine'!$C$40)</f>
        <v>0</v>
      </c>
      <c r="G56" s="35">
        <f>SUMPRODUCT((WEEKDAY('Planning Sandrine'!$J$4:$J$34,11)=4)*('Planning Sandrine'!$L$4:$L$34='Planning Sandrine'!C27)*'Planning Sandrine'!$D$40)</f>
        <v>0</v>
      </c>
      <c r="H56" s="33">
        <f>SUMPRODUCT((WEEKDAY('Planning Sandrine'!$M$4:$M$34,11)=4)*('Planning Sandrine'!$N$4:$N$34='Planning Sandrine'!C27)*'Planning Sandrine'!$C$40)</f>
        <v>0</v>
      </c>
      <c r="I56" s="35">
        <f>SUMPRODUCT((WEEKDAY('Planning Sandrine'!$M$4:$M$34,11)=4)*('Planning Sandrine'!$O$4:$O$34='Planning Sandrine'!C27)*'Planning Sandrine'!$D$40)</f>
        <v>0</v>
      </c>
      <c r="J56" s="33">
        <f>SUMPRODUCT((WEEKDAY('Planning Sandrine'!$P$4:$P$34,11)=4)*('Planning Sandrine'!$Q$4:$Q$34='Planning Sandrine'!C27)*'Planning Sandrine'!$C$40)</f>
        <v>0</v>
      </c>
      <c r="K56" s="35">
        <f>SUMPRODUCT((WEEKDAY('Planning Sandrine'!$P$4:$P$34,11)=4)*('Planning Sandrine'!$R$4:$R$34='Planning Sandrine'!C27)*'Planning Sandrine'!$D$40)</f>
        <v>0</v>
      </c>
      <c r="L56" s="33">
        <f>SUMPRODUCT((WEEKDAY('Planning Sandrine'!$S$4:$S$34,11)=4)*('Planning Sandrine'!$T$4:$T$34='Planning Sandrine'!C27)*'Planning Sandrine'!$C$40)</f>
        <v>0</v>
      </c>
      <c r="M56" s="35">
        <f>SUMPRODUCT((WEEKDAY('Planning Sandrine'!$S$4:$S$34,11)=4)*('Planning Sandrine'!$U$4:$U$34='Planning Sandrine'!C27)*'Planning Sandrine'!$D$40)</f>
        <v>0</v>
      </c>
      <c r="N56" s="52">
        <f t="shared" si="3"/>
        <v>0</v>
      </c>
      <c r="O56" s="128"/>
    </row>
    <row r="57" spans="1:15" x14ac:dyDescent="0.25">
      <c r="A57" s="41" t="str">
        <f>+'Planning Sandrine'!C28</f>
        <v>,</v>
      </c>
      <c r="B57" s="40">
        <f>SUMPRODUCT((WEEKDAY('Planning Sandrine'!$D$4:$D$34,11)=4)*('Planning Sandrine'!$E$4:$E$34='Planning Sandrine'!C28)*'Planning Sandrine'!$C$40)</f>
        <v>0</v>
      </c>
      <c r="C57" s="35">
        <f>SUMPRODUCT((WEEKDAY('Planning Sandrine'!$D$4:$D$34,11)=4)*('Planning Sandrine'!$F$4:$F$34='Planning Sandrine'!C28)*'Planning Sandrine'!$D$40)</f>
        <v>0</v>
      </c>
      <c r="D57" s="33">
        <f>SUMPRODUCT((WEEKDAY('Planning Sandrine'!$G$4:$G$34,11)=4)*('Planning Sandrine'!$H$4:$H$34='Planning Sandrine'!C28)*'Planning Sandrine'!$C$40)</f>
        <v>0</v>
      </c>
      <c r="E57" s="35">
        <f>SUMPRODUCT((WEEKDAY('Planning Sandrine'!$G$4:$G$34,11)=4)*('Planning Sandrine'!$I$4:$I$34='Planning Sandrine'!C28)*'Planning Sandrine'!$D$40)</f>
        <v>0</v>
      </c>
      <c r="F57" s="33">
        <f>SUMPRODUCT((WEEKDAY('Planning Sandrine'!$J$4:$J$34,11)=4)*('Planning Sandrine'!$K$4:$K$34='Planning Sandrine'!C28)*'Planning Sandrine'!$C$40)</f>
        <v>0</v>
      </c>
      <c r="G57" s="35">
        <f>SUMPRODUCT((WEEKDAY('Planning Sandrine'!$J$4:$J$34,11)=4)*('Planning Sandrine'!$L$4:$L$34='Planning Sandrine'!C28)*'Planning Sandrine'!$D$40)</f>
        <v>0</v>
      </c>
      <c r="H57" s="33">
        <f>SUMPRODUCT((WEEKDAY('Planning Sandrine'!$M$4:$M$34,11)=4)*('Planning Sandrine'!$N$4:$N$34='Planning Sandrine'!C28)*'Planning Sandrine'!$C$40)</f>
        <v>0</v>
      </c>
      <c r="I57" s="35">
        <f>SUMPRODUCT((WEEKDAY('Planning Sandrine'!$M$4:$M$34,11)=4)*('Planning Sandrine'!$O$4:$O$34='Planning Sandrine'!C28)*'Planning Sandrine'!$D$40)</f>
        <v>0</v>
      </c>
      <c r="J57" s="33">
        <f>SUMPRODUCT((WEEKDAY('Planning Sandrine'!$P$4:$P$34,11)=4)*('Planning Sandrine'!$Q$4:$Q$34='Planning Sandrine'!C28)*'Planning Sandrine'!$C$40)</f>
        <v>0</v>
      </c>
      <c r="K57" s="35">
        <f>SUMPRODUCT((WEEKDAY('Planning Sandrine'!$P$4:$P$34,11)=4)*('Planning Sandrine'!$R$4:$R$34='Planning Sandrine'!C28)*'Planning Sandrine'!$D$40)</f>
        <v>0</v>
      </c>
      <c r="L57" s="33">
        <f>SUMPRODUCT((WEEKDAY('Planning Sandrine'!$S$4:$S$34,11)=4)*('Planning Sandrine'!$T$4:$T$34='Planning Sandrine'!C28)*'Planning Sandrine'!$C$40)</f>
        <v>0</v>
      </c>
      <c r="M57" s="35">
        <f>SUMPRODUCT((WEEKDAY('Planning Sandrine'!$S$4:$S$34,11)=4)*('Planning Sandrine'!$U$4:$U$34='Planning Sandrine'!C28)*'Planning Sandrine'!$D$40)</f>
        <v>0</v>
      </c>
      <c r="N57" s="52">
        <f t="shared" si="3"/>
        <v>0</v>
      </c>
      <c r="O57" s="128"/>
    </row>
    <row r="58" spans="1:15" x14ac:dyDescent="0.25">
      <c r="A58" s="41" t="str">
        <f>+'Planning Sandrine'!C29</f>
        <v>,</v>
      </c>
      <c r="B58" s="40">
        <f>SUMPRODUCT((WEEKDAY('Planning Sandrine'!$D$4:$D$34,11)=4)*('Planning Sandrine'!$E$4:$E$34='Planning Sandrine'!C29)*'Planning Sandrine'!$C$40)</f>
        <v>0</v>
      </c>
      <c r="C58" s="35">
        <f>SUMPRODUCT((WEEKDAY('Planning Sandrine'!$D$4:$D$34,11)=4)*('Planning Sandrine'!$F$4:$F$34='Planning Sandrine'!C29)*'Planning Sandrine'!$D$40)</f>
        <v>0</v>
      </c>
      <c r="D58" s="33">
        <f>SUMPRODUCT((WEEKDAY('Planning Sandrine'!$G$4:$G$34,11)=4)*('Planning Sandrine'!$H$4:$H$34='Planning Sandrine'!C29)*'Planning Sandrine'!$C$40)</f>
        <v>0</v>
      </c>
      <c r="E58" s="35">
        <f>SUMPRODUCT((WEEKDAY('Planning Sandrine'!$G$4:$G$34,11)=4)*('Planning Sandrine'!$I$4:$I$34='Planning Sandrine'!C29)*'Planning Sandrine'!$D$40)</f>
        <v>0</v>
      </c>
      <c r="F58" s="33">
        <f>SUMPRODUCT((WEEKDAY('Planning Sandrine'!$J$4:$J$34,11)=4)*('Planning Sandrine'!$K$4:$K$34='Planning Sandrine'!C29)*'Planning Sandrine'!$C$40)</f>
        <v>0</v>
      </c>
      <c r="G58" s="35">
        <f>SUMPRODUCT((WEEKDAY('Planning Sandrine'!$J$4:$J$34,11)=4)*('Planning Sandrine'!$L$4:$L$34='Planning Sandrine'!C29)*'Planning Sandrine'!$D$40)</f>
        <v>0</v>
      </c>
      <c r="H58" s="33">
        <f>SUMPRODUCT((WEEKDAY('Planning Sandrine'!$M$4:$M$34,11)=4)*('Planning Sandrine'!$N$4:$N$34='Planning Sandrine'!C29)*'Planning Sandrine'!$C$40)</f>
        <v>0</v>
      </c>
      <c r="I58" s="35">
        <f>SUMPRODUCT((WEEKDAY('Planning Sandrine'!$M$4:$M$34,11)=4)*('Planning Sandrine'!$O$4:$O$34='Planning Sandrine'!C29)*'Planning Sandrine'!$D$40)</f>
        <v>0</v>
      </c>
      <c r="J58" s="33">
        <f>SUMPRODUCT((WEEKDAY('Planning Sandrine'!$P$4:$P$34,11)=4)*('Planning Sandrine'!$Q$4:$Q$34='Planning Sandrine'!C29)*'Planning Sandrine'!$C$40)</f>
        <v>0</v>
      </c>
      <c r="K58" s="35">
        <f>SUMPRODUCT((WEEKDAY('Planning Sandrine'!$P$4:$P$34,11)=4)*('Planning Sandrine'!$R$4:$R$34='Planning Sandrine'!C29)*'Planning Sandrine'!$D$40)</f>
        <v>0</v>
      </c>
      <c r="L58" s="33">
        <f>SUMPRODUCT((WEEKDAY('Planning Sandrine'!$S$4:$S$34,11)=4)*('Planning Sandrine'!$T$4:$T$34='Planning Sandrine'!C29)*'Planning Sandrine'!$C$40)</f>
        <v>0</v>
      </c>
      <c r="M58" s="35">
        <f>SUMPRODUCT((WEEKDAY('Planning Sandrine'!$S$4:$S$34,11)=4)*('Planning Sandrine'!$U$4:$U$34='Planning Sandrine'!C29)*'Planning Sandrine'!$D$40)</f>
        <v>0</v>
      </c>
      <c r="N58" s="52">
        <f t="shared" si="3"/>
        <v>0</v>
      </c>
      <c r="O58" s="128"/>
    </row>
    <row r="59" spans="1:15" ht="13.8" thickBot="1" x14ac:dyDescent="0.3">
      <c r="A59" s="41" t="str">
        <f>+'Planning Sandrine'!C30</f>
        <v>,</v>
      </c>
      <c r="B59" s="40">
        <f>SUMPRODUCT((WEEKDAY('Planning Sandrine'!$D$4:$D$34,11)=4)*('Planning Sandrine'!$E$4:$E$34='Planning Sandrine'!C30)*'Planning Sandrine'!$C$40)</f>
        <v>0</v>
      </c>
      <c r="C59" s="35">
        <f>SUMPRODUCT((WEEKDAY('Planning Sandrine'!$D$4:$D$34,11)=4)*('Planning Sandrine'!$F$4:$F$34='Planning Sandrine'!C30)*'Planning Sandrine'!$D$40)</f>
        <v>0</v>
      </c>
      <c r="D59" s="33">
        <f>SUMPRODUCT((WEEKDAY('Planning Sandrine'!$G$4:$G$34,11)=4)*('Planning Sandrine'!$H$4:$H$34='Planning Sandrine'!C30)*'Planning Sandrine'!$C$40)</f>
        <v>0</v>
      </c>
      <c r="E59" s="35">
        <f>SUMPRODUCT((WEEKDAY('Planning Sandrine'!$G$4:$G$34,11)=4)*('Planning Sandrine'!$I$4:$I$34='Planning Sandrine'!C30)*'Planning Sandrine'!$D$40)</f>
        <v>0</v>
      </c>
      <c r="F59" s="33">
        <f>SUMPRODUCT((WEEKDAY('Planning Sandrine'!$J$4:$J$34,11)=4)*('Planning Sandrine'!$K$4:$K$34='Planning Sandrine'!C30)*'Planning Sandrine'!$C$40)</f>
        <v>0</v>
      </c>
      <c r="G59" s="35">
        <f>SUMPRODUCT((WEEKDAY('Planning Sandrine'!$J$4:$J$34,11)=4)*('Planning Sandrine'!$L$4:$L$34='Planning Sandrine'!C30)*'Planning Sandrine'!$D$40)</f>
        <v>0</v>
      </c>
      <c r="H59" s="33">
        <f>SUMPRODUCT((WEEKDAY('Planning Sandrine'!$M$4:$M$34,11)=4)*('Planning Sandrine'!$N$4:$N$34='Planning Sandrine'!C30)*'Planning Sandrine'!$C$40)</f>
        <v>0</v>
      </c>
      <c r="I59" s="35">
        <f>SUMPRODUCT((WEEKDAY('Planning Sandrine'!$M$4:$M$34,11)=4)*('Planning Sandrine'!$O$4:$O$34='Planning Sandrine'!C30)*'Planning Sandrine'!$D$40)</f>
        <v>0</v>
      </c>
      <c r="J59" s="33">
        <f>SUMPRODUCT((WEEKDAY('Planning Sandrine'!$P$4:$P$34,11)=4)*('Planning Sandrine'!$Q$4:$Q$34='Planning Sandrine'!C30)*'Planning Sandrine'!$C$40)</f>
        <v>0</v>
      </c>
      <c r="K59" s="35">
        <f>SUMPRODUCT((WEEKDAY('Planning Sandrine'!$P$4:$P$34,11)=4)*('Planning Sandrine'!$R$4:$R$34='Planning Sandrine'!C30)*'Planning Sandrine'!$D$40)</f>
        <v>0</v>
      </c>
      <c r="L59" s="33">
        <f>SUMPRODUCT((WEEKDAY('Planning Sandrine'!$S$4:$S$34,11)=4)*('Planning Sandrine'!$T$4:$T$34='Planning Sandrine'!C30)*'Planning Sandrine'!$C$40)</f>
        <v>0</v>
      </c>
      <c r="M59" s="35">
        <f>SUMPRODUCT((WEEKDAY('Planning Sandrine'!$S$4:$S$34,11)=4)*('Planning Sandrine'!$U$4:$U$34='Planning Sandrine'!C30)*'Planning Sandrine'!$D$40)</f>
        <v>0</v>
      </c>
      <c r="N59" s="53">
        <f t="shared" si="3"/>
        <v>0</v>
      </c>
      <c r="O59" s="129"/>
    </row>
    <row r="60" spans="1:15" ht="13.8" thickBot="1" x14ac:dyDescent="0.3"/>
    <row r="61" spans="1:15" x14ac:dyDescent="0.25">
      <c r="B61" s="125">
        <v>1</v>
      </c>
      <c r="C61" s="126"/>
      <c r="D61" s="125">
        <v>2</v>
      </c>
      <c r="E61" s="126"/>
      <c r="F61" s="125">
        <v>3</v>
      </c>
      <c r="G61" s="126"/>
      <c r="H61" s="125">
        <v>4</v>
      </c>
      <c r="I61" s="126"/>
      <c r="J61" s="125">
        <v>5</v>
      </c>
      <c r="K61" s="126"/>
      <c r="L61" s="125">
        <v>6</v>
      </c>
      <c r="M61" s="126"/>
      <c r="N61" s="130" t="s">
        <v>16</v>
      </c>
      <c r="O61" s="127" t="s">
        <v>11</v>
      </c>
    </row>
    <row r="62" spans="1:15" x14ac:dyDescent="0.25">
      <c r="B62" s="32" t="s">
        <v>1</v>
      </c>
      <c r="C62" s="34" t="s">
        <v>12</v>
      </c>
      <c r="D62" s="32" t="s">
        <v>1</v>
      </c>
      <c r="E62" s="34" t="s">
        <v>12</v>
      </c>
      <c r="F62" s="32" t="s">
        <v>1</v>
      </c>
      <c r="G62" s="34" t="s">
        <v>12</v>
      </c>
      <c r="H62" s="32" t="s">
        <v>1</v>
      </c>
      <c r="I62" s="34" t="s">
        <v>12</v>
      </c>
      <c r="J62" s="32" t="s">
        <v>1</v>
      </c>
      <c r="K62" s="34" t="s">
        <v>12</v>
      </c>
      <c r="L62" s="32" t="s">
        <v>1</v>
      </c>
      <c r="M62" s="34" t="s">
        <v>12</v>
      </c>
      <c r="N62" s="131"/>
      <c r="O62" s="128"/>
    </row>
    <row r="63" spans="1:15" x14ac:dyDescent="0.25">
      <c r="A63" s="41" t="str">
        <f>'Planning Sandrine'!C19</f>
        <v>,</v>
      </c>
      <c r="B63" s="40">
        <f>SUMPRODUCT((WEEKDAY('Planning Sandrine'!$D$4:$D$34,11)=5)*('Planning Sandrine'!$E$4:$E$34='Planning Sandrine'!C19)*'Planning Sandrine'!$C$41)</f>
        <v>0</v>
      </c>
      <c r="C63" s="35">
        <f>SUMPRODUCT((WEEKDAY('Planning Sandrine'!$D$4:$D$34,11)=5)*('Planning Sandrine'!$F$4:$F$34='Planning Sandrine'!C19)*'Planning Sandrine'!$D$41)</f>
        <v>0</v>
      </c>
      <c r="D63" s="33">
        <f>SUMPRODUCT((WEEKDAY('Planning Sandrine'!$G$4:$G$34,11)=5)*('Planning Sandrine'!$H$4:$H$34='Planning Sandrine'!C19)*'Planning Sandrine'!$C$41)</f>
        <v>0</v>
      </c>
      <c r="E63" s="35">
        <f>SUMPRODUCT((WEEKDAY('Planning Sandrine'!$G$4:$G$34,11)=5)*('Planning Sandrine'!$I$4:$I$34='Planning Sandrine'!C19)*'Planning Sandrine'!$D$41)</f>
        <v>0</v>
      </c>
      <c r="F63" s="33">
        <f>SUMPRODUCT((WEEKDAY('Planning Sandrine'!$J$4:$J$34,11)=5)*('Planning Sandrine'!$K$4:$K$34='Planning Sandrine'!C19)*'Planning Sandrine'!$C$41)</f>
        <v>0</v>
      </c>
      <c r="G63" s="35">
        <f>SUMPRODUCT((WEEKDAY('Planning Sandrine'!$J$4:$J$34,11)=5)*('Planning Sandrine'!$L$4:$L$34='Planning Sandrine'!C19)*'Planning Sandrine'!$D$41)</f>
        <v>0</v>
      </c>
      <c r="H63" s="33">
        <f>SUMPRODUCT((WEEKDAY('Planning Sandrine'!$M$4:$M$34,11)=5)*('Planning Sandrine'!$N$4:$N$34='Planning Sandrine'!C19)*'Planning Sandrine'!$C$41)</f>
        <v>0</v>
      </c>
      <c r="I63" s="35">
        <f>SUMPRODUCT((WEEKDAY('Planning Sandrine'!$M$4:$M$34,11)=5)*('Planning Sandrine'!$O$4:$O$34='Planning Sandrine'!C19)*'Planning Sandrine'!$D$41)</f>
        <v>0</v>
      </c>
      <c r="J63" s="33">
        <f>SUMPRODUCT((WEEKDAY('Planning Sandrine'!$P$4:$P$34,11)=5)*('Planning Sandrine'!$Q$4:$Q$34='Planning Sandrine'!C19)*'Planning Sandrine'!$C$41)</f>
        <v>0</v>
      </c>
      <c r="K63" s="35">
        <f>SUMPRODUCT((WEEKDAY('Planning Sandrine'!$P$4:$P$34,11)=5)*('Planning Sandrine'!$R$4:$R$34='Planning Sandrine'!C19)*'Planning Sandrine'!$D$41)</f>
        <v>0</v>
      </c>
      <c r="L63" s="33">
        <f>SUMPRODUCT((WEEKDAY('Planning Sandrine'!$S$4:$S$34,11)=5)*('Planning Sandrine'!$T$4:$T$34='Planning Sandrine'!C19)*'Planning Sandrine'!$C$41)</f>
        <v>0</v>
      </c>
      <c r="M63" s="35">
        <f>SUMPRODUCT((WEEKDAY('Planning Sandrine'!$S$4:$S$34,11)=5)*('Planning Sandrine'!$U$4:$U$34='Planning Sandrine'!C19)*'Planning Sandrine'!$D$41)</f>
        <v>0</v>
      </c>
      <c r="N63" s="52">
        <f>SUM(B63:M63)</f>
        <v>0</v>
      </c>
      <c r="O63" s="128"/>
    </row>
    <row r="64" spans="1:15" x14ac:dyDescent="0.25">
      <c r="A64" s="41" t="str">
        <f>'Planning Sandrine'!C20</f>
        <v>,</v>
      </c>
      <c r="B64" s="40">
        <f>SUMPRODUCT((WEEKDAY('Planning Sandrine'!$D$4:$D$34,11)=5)*('Planning Sandrine'!$E$4:$E$34='Planning Sandrine'!C20)*'Planning Sandrine'!$C$41)</f>
        <v>0</v>
      </c>
      <c r="C64" s="35">
        <f>SUMPRODUCT((WEEKDAY('Planning Sandrine'!$D$4:$D$34,11)=5)*('Planning Sandrine'!$F$4:$F$34='Planning Sandrine'!C20)*'Planning Sandrine'!$D$41)</f>
        <v>0</v>
      </c>
      <c r="D64" s="33">
        <f>SUMPRODUCT((WEEKDAY('Planning Sandrine'!$G$4:$G$34,11)=5)*('Planning Sandrine'!$H$4:$H$34='Planning Sandrine'!C20)*'Planning Sandrine'!$C$41)</f>
        <v>0</v>
      </c>
      <c r="E64" s="35">
        <f>SUMPRODUCT((WEEKDAY('Planning Sandrine'!$G$4:$G$34,11)=5)*('Planning Sandrine'!$I$4:$I$34='Planning Sandrine'!C20)*'Planning Sandrine'!$D$41)</f>
        <v>0</v>
      </c>
      <c r="F64" s="33">
        <f>SUMPRODUCT((WEEKDAY('Planning Sandrine'!$J$4:$J$34,11)=5)*('Planning Sandrine'!$K$4:$K$34='Planning Sandrine'!C20)*'Planning Sandrine'!$C$41)</f>
        <v>0</v>
      </c>
      <c r="G64" s="35">
        <f>SUMPRODUCT((WEEKDAY('Planning Sandrine'!$J$4:$J$34,11)=5)*('Planning Sandrine'!$L$4:$L$34='Planning Sandrine'!C20)*'Planning Sandrine'!$D$41)</f>
        <v>0</v>
      </c>
      <c r="H64" s="33">
        <f>SUMPRODUCT((WEEKDAY('Planning Sandrine'!$M$4:$M$34,11)=5)*('Planning Sandrine'!$N$4:$N$34='Planning Sandrine'!C20)*'Planning Sandrine'!$C$41)</f>
        <v>0</v>
      </c>
      <c r="I64" s="35">
        <f>SUMPRODUCT((WEEKDAY('Planning Sandrine'!$M$4:$M$34,11)=5)*('Planning Sandrine'!$O$4:$O$34='Planning Sandrine'!C20)*'Planning Sandrine'!$D$41)</f>
        <v>0</v>
      </c>
      <c r="J64" s="33">
        <f>SUMPRODUCT((WEEKDAY('Planning Sandrine'!$P$4:$P$34,11)=5)*('Planning Sandrine'!$Q$4:$Q$34='Planning Sandrine'!C20)*'Planning Sandrine'!$C$41)</f>
        <v>0</v>
      </c>
      <c r="K64" s="35">
        <f>SUMPRODUCT((WEEKDAY('Planning Sandrine'!$P$4:$P$34,11)=5)*('Planning Sandrine'!$R$4:$R$34='Planning Sandrine'!C20)*'Planning Sandrine'!$D$41)</f>
        <v>0</v>
      </c>
      <c r="L64" s="33">
        <f>SUMPRODUCT((WEEKDAY('Planning Sandrine'!$S$4:$S$34,11)=5)*('Planning Sandrine'!$T$4:$T$34='Planning Sandrine'!C20)*'Planning Sandrine'!$C$41)</f>
        <v>0</v>
      </c>
      <c r="M64" s="35">
        <f>SUMPRODUCT((WEEKDAY('Planning Sandrine'!$S$4:$S$34,11)=5)*('Planning Sandrine'!$U$4:$U$34='Planning Sandrine'!C20)*'Planning Sandrine'!$D$41)</f>
        <v>0</v>
      </c>
      <c r="N64" s="52">
        <f t="shared" ref="N64:N74" si="4">SUM(B64:M64)</f>
        <v>0</v>
      </c>
      <c r="O64" s="128"/>
    </row>
    <row r="65" spans="1:15" x14ac:dyDescent="0.25">
      <c r="A65" s="41" t="str">
        <f>'Planning Sandrine'!C21</f>
        <v>dilfT</v>
      </c>
      <c r="B65" s="40">
        <f>SUMPRODUCT((WEEKDAY('Planning Sandrine'!$D$4:$D$34,11)=5)*('Planning Sandrine'!$E$4:$E$34='Planning Sandrine'!C21)*'Planning Sandrine'!$C$41)</f>
        <v>0</v>
      </c>
      <c r="C65" s="35">
        <f>SUMPRODUCT((WEEKDAY('Planning Sandrine'!$D$4:$D$34,11)=5)*('Planning Sandrine'!$F$4:$F$34='Planning Sandrine'!C21)*'Planning Sandrine'!$D$41)</f>
        <v>0</v>
      </c>
      <c r="D65" s="33">
        <f>SUMPRODUCT((WEEKDAY('Planning Sandrine'!$G$4:$G$34,11)=5)*('Planning Sandrine'!$H$4:$H$34='Planning Sandrine'!C21)*'Planning Sandrine'!$C$41)</f>
        <v>4</v>
      </c>
      <c r="E65" s="35">
        <f>SUMPRODUCT((WEEKDAY('Planning Sandrine'!$G$4:$G$34,11)=5)*('Planning Sandrine'!$I$4:$I$34='Planning Sandrine'!C21)*'Planning Sandrine'!$D$41)</f>
        <v>4</v>
      </c>
      <c r="F65" s="33">
        <f>SUMPRODUCT((WEEKDAY('Planning Sandrine'!$J$4:$J$34,11)=5)*('Planning Sandrine'!$K$4:$K$34='Planning Sandrine'!C21)*'Planning Sandrine'!$C$41)</f>
        <v>8</v>
      </c>
      <c r="G65" s="35">
        <f>SUMPRODUCT((WEEKDAY('Planning Sandrine'!$J$4:$J$34,11)=5)*('Planning Sandrine'!$L$4:$L$34='Planning Sandrine'!C21)*'Planning Sandrine'!$D$41)</f>
        <v>8</v>
      </c>
      <c r="H65" s="33">
        <f>SUMPRODUCT((WEEKDAY('Planning Sandrine'!$M$4:$M$34,11)=5)*('Planning Sandrine'!$N$4:$N$34='Planning Sandrine'!C21)*'Planning Sandrine'!$C$41)</f>
        <v>4</v>
      </c>
      <c r="I65" s="35">
        <f>SUMPRODUCT((WEEKDAY('Planning Sandrine'!$M$4:$M$34,11)=5)*('Planning Sandrine'!$O$4:$O$34='Planning Sandrine'!C21)*'Planning Sandrine'!$D$41)</f>
        <v>4</v>
      </c>
      <c r="J65" s="33">
        <f>SUMPRODUCT((WEEKDAY('Planning Sandrine'!$P$4:$P$34,11)=5)*('Planning Sandrine'!$Q$4:$Q$34='Planning Sandrine'!C21)*'Planning Sandrine'!$C$41)</f>
        <v>0</v>
      </c>
      <c r="K65" s="35">
        <f>SUMPRODUCT((WEEKDAY('Planning Sandrine'!$P$4:$P$34,11)=5)*('Planning Sandrine'!$R$4:$R$34='Planning Sandrine'!C21)*'Planning Sandrine'!$D$41)</f>
        <v>0</v>
      </c>
      <c r="L65" s="33">
        <f>SUMPRODUCT((WEEKDAY('Planning Sandrine'!$S$4:$S$34,11)=5)*('Planning Sandrine'!$T$4:$T$34='Planning Sandrine'!C21)*'Planning Sandrine'!$C$41)</f>
        <v>0</v>
      </c>
      <c r="M65" s="35">
        <f>SUMPRODUCT((WEEKDAY('Planning Sandrine'!$S$4:$S$34,11)=5)*('Planning Sandrine'!$U$4:$U$34='Planning Sandrine'!C21)*'Planning Sandrine'!$D$41)</f>
        <v>0</v>
      </c>
      <c r="N65" s="52">
        <f t="shared" si="4"/>
        <v>32</v>
      </c>
      <c r="O65" s="128"/>
    </row>
    <row r="66" spans="1:15" x14ac:dyDescent="0.25">
      <c r="A66" s="41" t="str">
        <f>'Planning Sandrine'!C22</f>
        <v>,</v>
      </c>
      <c r="B66" s="40">
        <f>SUMPRODUCT((WEEKDAY('Planning Sandrine'!$D$4:$D$34,11)=5)*('Planning Sandrine'!$E$4:$E$34='Planning Sandrine'!C22)*'Planning Sandrine'!$C$41)</f>
        <v>0</v>
      </c>
      <c r="C66" s="35">
        <f>SUMPRODUCT((WEEKDAY('Planning Sandrine'!$D$4:$D$34,11)=5)*('Planning Sandrine'!$F$4:$F$34='Planning Sandrine'!C22)*'Planning Sandrine'!$D$41)</f>
        <v>0</v>
      </c>
      <c r="D66" s="33">
        <f>SUMPRODUCT((WEEKDAY('Planning Sandrine'!$G$4:$G$34,11)=5)*('Planning Sandrine'!$H$4:$H$34='Planning Sandrine'!C22)*'Planning Sandrine'!$C$41)</f>
        <v>0</v>
      </c>
      <c r="E66" s="35">
        <f>SUMPRODUCT((WEEKDAY('Planning Sandrine'!$G$4:$G$34,11)=5)*('Planning Sandrine'!$I$4:$I$34='Planning Sandrine'!C22)*'Planning Sandrine'!$D$41)</f>
        <v>0</v>
      </c>
      <c r="F66" s="33">
        <f>SUMPRODUCT((WEEKDAY('Planning Sandrine'!$J$4:$J$34,11)=5)*('Planning Sandrine'!$K$4:$K$34='Planning Sandrine'!C22)*'Planning Sandrine'!$C$41)</f>
        <v>0</v>
      </c>
      <c r="G66" s="35">
        <f>SUMPRODUCT((WEEKDAY('Planning Sandrine'!$J$4:$J$34,11)=5)*('Planning Sandrine'!$L$4:$L$34='Planning Sandrine'!C22)*'Planning Sandrine'!$D$41)</f>
        <v>0</v>
      </c>
      <c r="H66" s="33">
        <f>SUMPRODUCT((WEEKDAY('Planning Sandrine'!$M$4:$M$34,11)=5)*('Planning Sandrine'!$N$4:$N$34='Planning Sandrine'!C22)*'Planning Sandrine'!$C$41)</f>
        <v>0</v>
      </c>
      <c r="I66" s="35">
        <f>SUMPRODUCT((WEEKDAY('Planning Sandrine'!$M$4:$M$34,11)=5)*('Planning Sandrine'!$O$4:$O$34='Planning Sandrine'!C22)*'Planning Sandrine'!$D$41)</f>
        <v>0</v>
      </c>
      <c r="J66" s="33">
        <f>SUMPRODUCT((WEEKDAY('Planning Sandrine'!$P$4:$P$34,11)=5)*('Planning Sandrine'!$Q$4:$Q$34='Planning Sandrine'!C22)*'Planning Sandrine'!$C$41)</f>
        <v>0</v>
      </c>
      <c r="K66" s="35">
        <f>SUMPRODUCT((WEEKDAY('Planning Sandrine'!$P$4:$P$34,11)=5)*('Planning Sandrine'!$R$4:$R$34='Planning Sandrine'!C22)*'Planning Sandrine'!$D$41)</f>
        <v>0</v>
      </c>
      <c r="L66" s="33">
        <f>SUMPRODUCT((WEEKDAY('Planning Sandrine'!$S$4:$S$34,11)=5)*('Planning Sandrine'!$T$4:$T$34='Planning Sandrine'!C22)*'Planning Sandrine'!$C$41)</f>
        <v>0</v>
      </c>
      <c r="M66" s="35">
        <f>SUMPRODUCT((WEEKDAY('Planning Sandrine'!$S$4:$S$34,11)=5)*('Planning Sandrine'!$U$4:$U$34='Planning Sandrine'!C22)*'Planning Sandrine'!$D$41)</f>
        <v>0</v>
      </c>
      <c r="N66" s="52">
        <f t="shared" si="4"/>
        <v>0</v>
      </c>
      <c r="O66" s="128"/>
    </row>
    <row r="67" spans="1:15" x14ac:dyDescent="0.25">
      <c r="A67" s="41" t="str">
        <f>'Planning Sandrine'!C23</f>
        <v>,</v>
      </c>
      <c r="B67" s="40">
        <f>SUMPRODUCT((WEEKDAY('Planning Sandrine'!$D$4:$D$34,11)=5)*('Planning Sandrine'!$E$4:$E$34='Planning Sandrine'!C23)*'Planning Sandrine'!$C$41)</f>
        <v>0</v>
      </c>
      <c r="C67" s="35">
        <f>SUMPRODUCT((WEEKDAY('Planning Sandrine'!$D$4:$D$34,11)=5)*('Planning Sandrine'!$F$4:$F$34='Planning Sandrine'!C23)*'Planning Sandrine'!$D$41)</f>
        <v>0</v>
      </c>
      <c r="D67" s="33">
        <f>SUMPRODUCT((WEEKDAY('Planning Sandrine'!$G$4:$G$34,11)=5)*('Planning Sandrine'!$H$4:$H$34='Planning Sandrine'!C23)*'Planning Sandrine'!$C$41)</f>
        <v>0</v>
      </c>
      <c r="E67" s="35">
        <f>SUMPRODUCT((WEEKDAY('Planning Sandrine'!$G$4:$G$34,11)=5)*('Planning Sandrine'!$I$4:$I$34='Planning Sandrine'!C23)*'Planning Sandrine'!$D$41)</f>
        <v>0</v>
      </c>
      <c r="F67" s="33">
        <f>SUMPRODUCT((WEEKDAY('Planning Sandrine'!$J$4:$J$34,11)=5)*('Planning Sandrine'!$K$4:$K$34='Planning Sandrine'!C23)*'Planning Sandrine'!$C$41)</f>
        <v>0</v>
      </c>
      <c r="G67" s="35">
        <f>SUMPRODUCT((WEEKDAY('Planning Sandrine'!$J$4:$J$34,11)=5)*('Planning Sandrine'!$L$4:$L$34='Planning Sandrine'!C23)*'Planning Sandrine'!$D$41)</f>
        <v>0</v>
      </c>
      <c r="H67" s="33">
        <f>SUMPRODUCT((WEEKDAY('Planning Sandrine'!$M$4:$M$34,11)=5)*('Planning Sandrine'!$N$4:$N$34='Planning Sandrine'!C23)*'Planning Sandrine'!$C$41)</f>
        <v>0</v>
      </c>
      <c r="I67" s="35">
        <f>SUMPRODUCT((WEEKDAY('Planning Sandrine'!$M$4:$M$34,11)=5)*('Planning Sandrine'!$O$4:$O$34='Planning Sandrine'!C23)*'Planning Sandrine'!$D$41)</f>
        <v>0</v>
      </c>
      <c r="J67" s="33">
        <f>SUMPRODUCT((WEEKDAY('Planning Sandrine'!$P$4:$P$34,11)=5)*('Planning Sandrine'!$Q$4:$Q$34='Planning Sandrine'!C23)*'Planning Sandrine'!$C$41)</f>
        <v>0</v>
      </c>
      <c r="K67" s="35">
        <f>SUMPRODUCT((WEEKDAY('Planning Sandrine'!$P$4:$P$34,11)=5)*('Planning Sandrine'!$R$4:$R$34='Planning Sandrine'!C23)*'Planning Sandrine'!$D$41)</f>
        <v>0</v>
      </c>
      <c r="L67" s="33">
        <f>SUMPRODUCT((WEEKDAY('Planning Sandrine'!$S$4:$S$34,11)=5)*('Planning Sandrine'!$T$4:$T$34='Planning Sandrine'!C23)*'Planning Sandrine'!$C$41)</f>
        <v>0</v>
      </c>
      <c r="M67" s="35">
        <f>SUMPRODUCT((WEEKDAY('Planning Sandrine'!$S$4:$S$34,11)=5)*('Planning Sandrine'!$U$4:$U$34='Planning Sandrine'!C23)*'Planning Sandrine'!$D$41)</f>
        <v>0</v>
      </c>
      <c r="N67" s="52">
        <f t="shared" si="4"/>
        <v>0</v>
      </c>
      <c r="O67" s="128"/>
    </row>
    <row r="68" spans="1:15" x14ac:dyDescent="0.25">
      <c r="A68" s="41" t="str">
        <f>'Planning Sandrine'!C24</f>
        <v>,</v>
      </c>
      <c r="B68" s="40">
        <f>SUMPRODUCT((WEEKDAY('Planning Sandrine'!$D$4:$D$34,11)=5)*('Planning Sandrine'!$E$4:$E$34='Planning Sandrine'!C24)*'Planning Sandrine'!$C$41)</f>
        <v>0</v>
      </c>
      <c r="C68" s="35">
        <f>SUMPRODUCT((WEEKDAY('Planning Sandrine'!$D$4:$D$34,11)=5)*('Planning Sandrine'!$F$4:$F$34='Planning Sandrine'!C24)*'Planning Sandrine'!$D$41)</f>
        <v>0</v>
      </c>
      <c r="D68" s="33">
        <f>SUMPRODUCT((WEEKDAY('Planning Sandrine'!$G$4:$G$34,11)=5)*('Planning Sandrine'!$H$4:$H$34='Planning Sandrine'!C24)*'Planning Sandrine'!$C$41)</f>
        <v>0</v>
      </c>
      <c r="E68" s="35">
        <f>SUMPRODUCT((WEEKDAY('Planning Sandrine'!$G$4:$G$34,11)=5)*('Planning Sandrine'!$I$4:$I$34='Planning Sandrine'!C24)*'Planning Sandrine'!$D$41)</f>
        <v>0</v>
      </c>
      <c r="F68" s="33">
        <f>SUMPRODUCT((WEEKDAY('Planning Sandrine'!$J$4:$J$34,11)=5)*('Planning Sandrine'!$K$4:$K$34='Planning Sandrine'!C24)*'Planning Sandrine'!$C$41)</f>
        <v>0</v>
      </c>
      <c r="G68" s="35">
        <f>SUMPRODUCT((WEEKDAY('Planning Sandrine'!$J$4:$J$34,11)=5)*('Planning Sandrine'!$L$4:$L$34='Planning Sandrine'!C24)*'Planning Sandrine'!$D$41)</f>
        <v>0</v>
      </c>
      <c r="H68" s="33">
        <f>SUMPRODUCT((WEEKDAY('Planning Sandrine'!$M$4:$M$34,11)=5)*('Planning Sandrine'!$N$4:$N$34='Planning Sandrine'!C24)*'Planning Sandrine'!$C$41)</f>
        <v>0</v>
      </c>
      <c r="I68" s="35">
        <f>SUMPRODUCT((WEEKDAY('Planning Sandrine'!$M$4:$M$34,11)=5)*('Planning Sandrine'!$O$4:$O$34='Planning Sandrine'!C24)*'Planning Sandrine'!$D$41)</f>
        <v>0</v>
      </c>
      <c r="J68" s="33">
        <f>SUMPRODUCT((WEEKDAY('Planning Sandrine'!$P$4:$P$34,11)=5)*('Planning Sandrine'!$Q$4:$Q$34='Planning Sandrine'!C24)*'Planning Sandrine'!$C$41)</f>
        <v>0</v>
      </c>
      <c r="K68" s="35">
        <f>SUMPRODUCT((WEEKDAY('Planning Sandrine'!$P$4:$P$34,11)=5)*('Planning Sandrine'!$R$4:$R$34='Planning Sandrine'!C24)*'Planning Sandrine'!$D$41)</f>
        <v>0</v>
      </c>
      <c r="L68" s="33">
        <f>SUMPRODUCT((WEEKDAY('Planning Sandrine'!$S$4:$S$34,11)=5)*('Planning Sandrine'!$T$4:$T$34='Planning Sandrine'!C24)*'Planning Sandrine'!$C$41)</f>
        <v>0</v>
      </c>
      <c r="M68" s="35">
        <f>SUMPRODUCT((WEEKDAY('Planning Sandrine'!$S$4:$S$34,11)=5)*('Planning Sandrine'!$U$4:$U$34='Planning Sandrine'!C24)*'Planning Sandrine'!$D$41)</f>
        <v>0</v>
      </c>
      <c r="N68" s="52">
        <f t="shared" si="4"/>
        <v>0</v>
      </c>
      <c r="O68" s="128"/>
    </row>
    <row r="69" spans="1:15" x14ac:dyDescent="0.25">
      <c r="A69" s="41" t="str">
        <f>'Planning Sandrine'!C25</f>
        <v>,</v>
      </c>
      <c r="B69" s="40">
        <f>SUMPRODUCT((WEEKDAY('Planning Sandrine'!$D$4:$D$34,11)=5)*('Planning Sandrine'!$E$4:$E$34='Planning Sandrine'!C25)*'Planning Sandrine'!$C$41)</f>
        <v>0</v>
      </c>
      <c r="C69" s="35">
        <f>SUMPRODUCT((WEEKDAY('Planning Sandrine'!$D$4:$D$34,11)=5)*('Planning Sandrine'!$F$4:$F$34='Planning Sandrine'!C25)*'Planning Sandrine'!$D$41)</f>
        <v>0</v>
      </c>
      <c r="D69" s="33">
        <f>SUMPRODUCT((WEEKDAY('Planning Sandrine'!$G$4:$G$34,11)=5)*('Planning Sandrine'!$H$4:$H$34='Planning Sandrine'!C25)*'Planning Sandrine'!$C$41)</f>
        <v>0</v>
      </c>
      <c r="E69" s="35">
        <f>SUMPRODUCT((WEEKDAY('Planning Sandrine'!$G$4:$G$34,11)=5)*('Planning Sandrine'!$I$4:$I$34='Planning Sandrine'!C25)*'Planning Sandrine'!$D$41)</f>
        <v>0</v>
      </c>
      <c r="F69" s="33">
        <f>SUMPRODUCT((WEEKDAY('Planning Sandrine'!$J$4:$J$34,11)=5)*('Planning Sandrine'!$K$4:$K$34='Planning Sandrine'!C25)*'Planning Sandrine'!$C$41)</f>
        <v>0</v>
      </c>
      <c r="G69" s="35">
        <f>SUMPRODUCT((WEEKDAY('Planning Sandrine'!$J$4:$J$34,11)=5)*('Planning Sandrine'!$L$4:$L$34='Planning Sandrine'!C25)*'Planning Sandrine'!$D$41)</f>
        <v>0</v>
      </c>
      <c r="H69" s="33">
        <f>SUMPRODUCT((WEEKDAY('Planning Sandrine'!$M$4:$M$34,11)=5)*('Planning Sandrine'!$N$4:$N$34='Planning Sandrine'!C25)*'Planning Sandrine'!$C$41)</f>
        <v>0</v>
      </c>
      <c r="I69" s="35">
        <f>SUMPRODUCT((WEEKDAY('Planning Sandrine'!$M$4:$M$34,11)=5)*('Planning Sandrine'!$O$4:$O$34='Planning Sandrine'!C25)*'Planning Sandrine'!$D$41)</f>
        <v>0</v>
      </c>
      <c r="J69" s="33">
        <f>SUMPRODUCT((WEEKDAY('Planning Sandrine'!$P$4:$P$34,11)=5)*('Planning Sandrine'!$Q$4:$Q$34='Planning Sandrine'!C25)*'Planning Sandrine'!$C$41)</f>
        <v>0</v>
      </c>
      <c r="K69" s="35">
        <f>SUMPRODUCT((WEEKDAY('Planning Sandrine'!$P$4:$P$34,11)=5)*('Planning Sandrine'!$R$4:$R$34='Planning Sandrine'!C25)*'Planning Sandrine'!$D$41)</f>
        <v>0</v>
      </c>
      <c r="L69" s="33">
        <f>SUMPRODUCT((WEEKDAY('Planning Sandrine'!$S$4:$S$34,11)=5)*('Planning Sandrine'!$T$4:$T$34='Planning Sandrine'!C25)*'Planning Sandrine'!$C$41)</f>
        <v>0</v>
      </c>
      <c r="M69" s="35">
        <f>SUMPRODUCT((WEEKDAY('Planning Sandrine'!$S$4:$S$34,11)=5)*('Planning Sandrine'!$U$4:$U$34='Planning Sandrine'!C25)*'Planning Sandrine'!$D$41)</f>
        <v>0</v>
      </c>
      <c r="N69" s="52">
        <f t="shared" si="4"/>
        <v>0</v>
      </c>
      <c r="O69" s="128"/>
    </row>
    <row r="70" spans="1:15" x14ac:dyDescent="0.25">
      <c r="A70" s="41" t="str">
        <f>'Planning Sandrine'!C26</f>
        <v>,</v>
      </c>
      <c r="B70" s="40">
        <f>SUMPRODUCT((WEEKDAY('Planning Sandrine'!$D$4:$D$34,11)=5)*('Planning Sandrine'!$E$4:$E$34='Planning Sandrine'!C26)*'Planning Sandrine'!$C$41)</f>
        <v>0</v>
      </c>
      <c r="C70" s="35">
        <f>SUMPRODUCT((WEEKDAY('Planning Sandrine'!$D$4:$D$34,11)=5)*('Planning Sandrine'!$F$4:$F$34='Planning Sandrine'!C26)*'Planning Sandrine'!$D$41)</f>
        <v>0</v>
      </c>
      <c r="D70" s="33">
        <f>SUMPRODUCT((WEEKDAY('Planning Sandrine'!$G$4:$G$34,11)=5)*('Planning Sandrine'!$H$4:$H$34='Planning Sandrine'!C26)*'Planning Sandrine'!$C$41)</f>
        <v>0</v>
      </c>
      <c r="E70" s="35">
        <f>SUMPRODUCT((WEEKDAY('Planning Sandrine'!$G$4:$G$34,11)=5)*('Planning Sandrine'!$I$4:$I$34='Planning Sandrine'!C26)*'Planning Sandrine'!$D$41)</f>
        <v>0</v>
      </c>
      <c r="F70" s="33">
        <f>SUMPRODUCT((WEEKDAY('Planning Sandrine'!$J$4:$J$34,11)=5)*('Planning Sandrine'!$K$4:$K$34='Planning Sandrine'!C26)*'Planning Sandrine'!$C$41)</f>
        <v>0</v>
      </c>
      <c r="G70" s="35">
        <f>SUMPRODUCT((WEEKDAY('Planning Sandrine'!$J$4:$J$34,11)=5)*('Planning Sandrine'!$L$4:$L$34='Planning Sandrine'!C26)*'Planning Sandrine'!$D$41)</f>
        <v>0</v>
      </c>
      <c r="H70" s="33">
        <f>SUMPRODUCT((WEEKDAY('Planning Sandrine'!$M$4:$M$34,11)=5)*('Planning Sandrine'!$N$4:$N$34='Planning Sandrine'!C26)*'Planning Sandrine'!$C$41)</f>
        <v>0</v>
      </c>
      <c r="I70" s="35">
        <f>SUMPRODUCT((WEEKDAY('Planning Sandrine'!$M$4:$M$34,11)=5)*('Planning Sandrine'!$O$4:$O$34='Planning Sandrine'!C26)*'Planning Sandrine'!$D$41)</f>
        <v>0</v>
      </c>
      <c r="J70" s="33">
        <f>SUMPRODUCT((WEEKDAY('Planning Sandrine'!$P$4:$P$34,11)=5)*('Planning Sandrine'!$Q$4:$Q$34='Planning Sandrine'!C26)*'Planning Sandrine'!$C$41)</f>
        <v>0</v>
      </c>
      <c r="K70" s="35">
        <f>SUMPRODUCT((WEEKDAY('Planning Sandrine'!$P$4:$P$34,11)=5)*('Planning Sandrine'!$R$4:$R$34='Planning Sandrine'!C26)*'Planning Sandrine'!$D$41)</f>
        <v>0</v>
      </c>
      <c r="L70" s="33">
        <f>SUMPRODUCT((WEEKDAY('Planning Sandrine'!$S$4:$S$34,11)=5)*('Planning Sandrine'!$T$4:$T$34='Planning Sandrine'!C26)*'Planning Sandrine'!$C$41)</f>
        <v>0</v>
      </c>
      <c r="M70" s="35">
        <f>SUMPRODUCT((WEEKDAY('Planning Sandrine'!$S$4:$S$34,11)=5)*('Planning Sandrine'!$U$4:$U$34='Planning Sandrine'!C26)*'Planning Sandrine'!$D$41)</f>
        <v>0</v>
      </c>
      <c r="N70" s="52">
        <f t="shared" si="4"/>
        <v>0</v>
      </c>
      <c r="O70" s="128"/>
    </row>
    <row r="71" spans="1:15" x14ac:dyDescent="0.25">
      <c r="A71" s="41" t="str">
        <f>'Planning Sandrine'!C27</f>
        <v>,</v>
      </c>
      <c r="B71" s="40">
        <f>SUMPRODUCT((WEEKDAY('Planning Sandrine'!$D$4:$D$34,11)=5)*('Planning Sandrine'!$E$4:$E$34='Planning Sandrine'!C27)*'Planning Sandrine'!$C$41)</f>
        <v>0</v>
      </c>
      <c r="C71" s="35">
        <f>SUMPRODUCT((WEEKDAY('Planning Sandrine'!$D$4:$D$34,11)=5)*('Planning Sandrine'!$F$4:$F$34='Planning Sandrine'!C27)*'Planning Sandrine'!$D$41)</f>
        <v>0</v>
      </c>
      <c r="D71" s="33">
        <f>SUMPRODUCT((WEEKDAY('Planning Sandrine'!$G$4:$G$34,11)=5)*('Planning Sandrine'!$H$4:$H$34='Planning Sandrine'!C27)*'Planning Sandrine'!$C$41)</f>
        <v>0</v>
      </c>
      <c r="E71" s="35">
        <f>SUMPRODUCT((WEEKDAY('Planning Sandrine'!$G$4:$G$34,11)=5)*('Planning Sandrine'!$I$4:$I$34='Planning Sandrine'!C27)*'Planning Sandrine'!$D$41)</f>
        <v>0</v>
      </c>
      <c r="F71" s="33">
        <f>SUMPRODUCT((WEEKDAY('Planning Sandrine'!$J$4:$J$34,11)=5)*('Planning Sandrine'!$K$4:$K$34='Planning Sandrine'!C27)*'Planning Sandrine'!$C$41)</f>
        <v>0</v>
      </c>
      <c r="G71" s="35">
        <f>SUMPRODUCT((WEEKDAY('Planning Sandrine'!$J$4:$J$34,11)=5)*('Planning Sandrine'!$L$4:$L$34='Planning Sandrine'!C27)*'Planning Sandrine'!$D$41)</f>
        <v>0</v>
      </c>
      <c r="H71" s="33">
        <f>SUMPRODUCT((WEEKDAY('Planning Sandrine'!$M$4:$M$34,11)=5)*('Planning Sandrine'!$N$4:$N$34='Planning Sandrine'!C27)*'Planning Sandrine'!$C$41)</f>
        <v>0</v>
      </c>
      <c r="I71" s="35">
        <f>SUMPRODUCT((WEEKDAY('Planning Sandrine'!$M$4:$M$34,11)=5)*('Planning Sandrine'!$O$4:$O$34='Planning Sandrine'!C27)*'Planning Sandrine'!$D$41)</f>
        <v>0</v>
      </c>
      <c r="J71" s="33">
        <f>SUMPRODUCT((WEEKDAY('Planning Sandrine'!$P$4:$P$34,11)=5)*('Planning Sandrine'!$Q$4:$Q$34='Planning Sandrine'!C27)*'Planning Sandrine'!$C$41)</f>
        <v>0</v>
      </c>
      <c r="K71" s="35">
        <f>SUMPRODUCT((WEEKDAY('Planning Sandrine'!$P$4:$P$34,11)=5)*('Planning Sandrine'!$R$4:$R$34='Planning Sandrine'!C27)*'Planning Sandrine'!$D$41)</f>
        <v>0</v>
      </c>
      <c r="L71" s="33">
        <f>SUMPRODUCT((WEEKDAY('Planning Sandrine'!$S$4:$S$34,11)=5)*('Planning Sandrine'!$T$4:$T$34='Planning Sandrine'!C27)*'Planning Sandrine'!$C$41)</f>
        <v>0</v>
      </c>
      <c r="M71" s="35">
        <f>SUMPRODUCT((WEEKDAY('Planning Sandrine'!$S$4:$S$34,11)=5)*('Planning Sandrine'!$U$4:$U$34='Planning Sandrine'!C27)*'Planning Sandrine'!$D$41)</f>
        <v>0</v>
      </c>
      <c r="N71" s="52">
        <f t="shared" si="4"/>
        <v>0</v>
      </c>
      <c r="O71" s="128"/>
    </row>
    <row r="72" spans="1:15" x14ac:dyDescent="0.25">
      <c r="A72" s="41" t="str">
        <f>'Planning Sandrine'!C28</f>
        <v>,</v>
      </c>
      <c r="B72" s="40">
        <f>SUMPRODUCT((WEEKDAY('Planning Sandrine'!$D$4:$D$34,11)=5)*('Planning Sandrine'!$E$4:$E$34='Planning Sandrine'!C28)*'Planning Sandrine'!$C$41)</f>
        <v>0</v>
      </c>
      <c r="C72" s="35">
        <f>SUMPRODUCT((WEEKDAY('Planning Sandrine'!$D$4:$D$34,11)=5)*('Planning Sandrine'!$F$4:$F$34='Planning Sandrine'!C28)*'Planning Sandrine'!$D$41)</f>
        <v>0</v>
      </c>
      <c r="D72" s="33">
        <f>SUMPRODUCT((WEEKDAY('Planning Sandrine'!$G$4:$G$34,11)=5)*('Planning Sandrine'!$H$4:$H$34='Planning Sandrine'!C28)*'Planning Sandrine'!$C$41)</f>
        <v>0</v>
      </c>
      <c r="E72" s="35">
        <f>SUMPRODUCT((WEEKDAY('Planning Sandrine'!$G$4:$G$34,11)=5)*('Planning Sandrine'!$I$4:$I$34='Planning Sandrine'!C28)*'Planning Sandrine'!$D$41)</f>
        <v>0</v>
      </c>
      <c r="F72" s="33">
        <f>SUMPRODUCT((WEEKDAY('Planning Sandrine'!$J$4:$J$34,11)=5)*('Planning Sandrine'!$K$4:$K$34='Planning Sandrine'!C28)*'Planning Sandrine'!$C$41)</f>
        <v>0</v>
      </c>
      <c r="G72" s="35">
        <f>SUMPRODUCT((WEEKDAY('Planning Sandrine'!$J$4:$J$34,11)=5)*('Planning Sandrine'!$L$4:$L$34='Planning Sandrine'!C28)*'Planning Sandrine'!$D$41)</f>
        <v>0</v>
      </c>
      <c r="H72" s="33">
        <f>SUMPRODUCT((WEEKDAY('Planning Sandrine'!$M$4:$M$34,11)=5)*('Planning Sandrine'!$N$4:$N$34='Planning Sandrine'!C28)*'Planning Sandrine'!$C$41)</f>
        <v>0</v>
      </c>
      <c r="I72" s="35">
        <f>SUMPRODUCT((WEEKDAY('Planning Sandrine'!$M$4:$M$34,11)=5)*('Planning Sandrine'!$O$4:$O$34='Planning Sandrine'!C28)*'Planning Sandrine'!$D$41)</f>
        <v>0</v>
      </c>
      <c r="J72" s="33">
        <f>SUMPRODUCT((WEEKDAY('Planning Sandrine'!$P$4:$P$34,11)=5)*('Planning Sandrine'!$Q$4:$Q$34='Planning Sandrine'!C28)*'Planning Sandrine'!$C$41)</f>
        <v>0</v>
      </c>
      <c r="K72" s="35">
        <f>SUMPRODUCT((WEEKDAY('Planning Sandrine'!$P$4:$P$34,11)=5)*('Planning Sandrine'!$R$4:$R$34='Planning Sandrine'!C28)*'Planning Sandrine'!$D$41)</f>
        <v>0</v>
      </c>
      <c r="L72" s="33">
        <f>SUMPRODUCT((WEEKDAY('Planning Sandrine'!$S$4:$S$34,11)=5)*('Planning Sandrine'!$T$4:$T$34='Planning Sandrine'!C28)*'Planning Sandrine'!$C$41)</f>
        <v>0</v>
      </c>
      <c r="M72" s="35">
        <f>SUMPRODUCT((WEEKDAY('Planning Sandrine'!$S$4:$S$34,11)=5)*('Planning Sandrine'!$U$4:$U$34='Planning Sandrine'!C28)*'Planning Sandrine'!$D$41)</f>
        <v>0</v>
      </c>
      <c r="N72" s="52">
        <f t="shared" si="4"/>
        <v>0</v>
      </c>
      <c r="O72" s="128"/>
    </row>
    <row r="73" spans="1:15" x14ac:dyDescent="0.25">
      <c r="A73" s="41" t="str">
        <f>'Planning Sandrine'!C29</f>
        <v>,</v>
      </c>
      <c r="B73" s="40">
        <f>SUMPRODUCT((WEEKDAY('Planning Sandrine'!$D$4:$D$34,11)=5)*('Planning Sandrine'!$E$4:$E$34='Planning Sandrine'!C29)*'Planning Sandrine'!$C$41)</f>
        <v>0</v>
      </c>
      <c r="C73" s="35">
        <f>SUMPRODUCT((WEEKDAY('Planning Sandrine'!$D$4:$D$34,11)=5)*('Planning Sandrine'!$F$4:$F$34='Planning Sandrine'!C29)*'Planning Sandrine'!$D$41)</f>
        <v>0</v>
      </c>
      <c r="D73" s="33">
        <f>SUMPRODUCT((WEEKDAY('Planning Sandrine'!$G$4:$G$34,11)=5)*('Planning Sandrine'!$H$4:$H$34='Planning Sandrine'!C29)*'Planning Sandrine'!$C$41)</f>
        <v>0</v>
      </c>
      <c r="E73" s="35">
        <f>SUMPRODUCT((WEEKDAY('Planning Sandrine'!$G$4:$G$34,11)=5)*('Planning Sandrine'!$I$4:$I$34='Planning Sandrine'!C29)*'Planning Sandrine'!$D$41)</f>
        <v>0</v>
      </c>
      <c r="F73" s="33">
        <f>SUMPRODUCT((WEEKDAY('Planning Sandrine'!$J$4:$J$34,11)=5)*('Planning Sandrine'!$K$4:$K$34='Planning Sandrine'!C29)*'Planning Sandrine'!$C$41)</f>
        <v>0</v>
      </c>
      <c r="G73" s="35">
        <f>SUMPRODUCT((WEEKDAY('Planning Sandrine'!$J$4:$J$34,11)=5)*('Planning Sandrine'!$L$4:$L$34='Planning Sandrine'!C29)*'Planning Sandrine'!$D$41)</f>
        <v>0</v>
      </c>
      <c r="H73" s="33">
        <f>SUMPRODUCT((WEEKDAY('Planning Sandrine'!$M$4:$M$34,11)=5)*('Planning Sandrine'!$N$4:$N$34='Planning Sandrine'!C29)*'Planning Sandrine'!$C$41)</f>
        <v>0</v>
      </c>
      <c r="I73" s="35">
        <f>SUMPRODUCT((WEEKDAY('Planning Sandrine'!$M$4:$M$34,11)=5)*('Planning Sandrine'!$O$4:$O$34='Planning Sandrine'!C29)*'Planning Sandrine'!$D$41)</f>
        <v>0</v>
      </c>
      <c r="J73" s="33">
        <f>SUMPRODUCT((WEEKDAY('Planning Sandrine'!$P$4:$P$34,11)=5)*('Planning Sandrine'!$Q$4:$Q$34='Planning Sandrine'!C29)*'Planning Sandrine'!$C$41)</f>
        <v>0</v>
      </c>
      <c r="K73" s="35">
        <f>SUMPRODUCT((WEEKDAY('Planning Sandrine'!$P$4:$P$34,11)=5)*('Planning Sandrine'!$R$4:$R$34='Planning Sandrine'!C29)*'Planning Sandrine'!$D$41)</f>
        <v>0</v>
      </c>
      <c r="L73" s="33">
        <f>SUMPRODUCT((WEEKDAY('Planning Sandrine'!$S$4:$S$34,11)=5)*('Planning Sandrine'!$T$4:$T$34='Planning Sandrine'!C29)*'Planning Sandrine'!$C$41)</f>
        <v>0</v>
      </c>
      <c r="M73" s="35">
        <f>SUMPRODUCT((WEEKDAY('Planning Sandrine'!$S$4:$S$34,11)=5)*('Planning Sandrine'!$U$4:$U$34='Planning Sandrine'!C29)*'Planning Sandrine'!$D$41)</f>
        <v>0</v>
      </c>
      <c r="N73" s="52">
        <f t="shared" si="4"/>
        <v>0</v>
      </c>
      <c r="O73" s="128"/>
    </row>
    <row r="74" spans="1:15" ht="13.8" thickBot="1" x14ac:dyDescent="0.3">
      <c r="A74" s="41" t="str">
        <f>'Planning Sandrine'!C30</f>
        <v>,</v>
      </c>
      <c r="B74" s="40">
        <f>SUMPRODUCT((WEEKDAY('Planning Sandrine'!$D$4:$D$34,11)=5)*('Planning Sandrine'!$E$4:$E$34='Planning Sandrine'!C30)*'Planning Sandrine'!$C$41)</f>
        <v>0</v>
      </c>
      <c r="C74" s="35">
        <f>SUMPRODUCT((WEEKDAY('Planning Sandrine'!$D$4:$D$34,11)=5)*('Planning Sandrine'!$F$4:$F$34='Planning Sandrine'!C30)*'Planning Sandrine'!$D$41)</f>
        <v>0</v>
      </c>
      <c r="D74" s="33">
        <f>SUMPRODUCT((WEEKDAY('Planning Sandrine'!$G$4:$G$34,11)=5)*('Planning Sandrine'!$H$4:$H$34='Planning Sandrine'!C30)*'Planning Sandrine'!$C$41)</f>
        <v>0</v>
      </c>
      <c r="E74" s="35">
        <f>SUMPRODUCT((WEEKDAY('Planning Sandrine'!$G$4:$G$34,11)=5)*('Planning Sandrine'!$I$4:$I$34='Planning Sandrine'!C30)*'Planning Sandrine'!$D$41)</f>
        <v>0</v>
      </c>
      <c r="F74" s="33">
        <f>SUMPRODUCT((WEEKDAY('Planning Sandrine'!$J$4:$J$34,11)=5)*('Planning Sandrine'!$K$4:$K$34='Planning Sandrine'!C30)*'Planning Sandrine'!$C$41)</f>
        <v>0</v>
      </c>
      <c r="G74" s="35">
        <f>SUMPRODUCT((WEEKDAY('Planning Sandrine'!$J$4:$J$34,11)=5)*('Planning Sandrine'!$L$4:$L$34='Planning Sandrine'!C30)*'Planning Sandrine'!$D$41)</f>
        <v>0</v>
      </c>
      <c r="H74" s="33">
        <f>SUMPRODUCT((WEEKDAY('Planning Sandrine'!$M$4:$M$34,11)=5)*('Planning Sandrine'!$N$4:$N$34='Planning Sandrine'!C30)*'Planning Sandrine'!$C$41)</f>
        <v>0</v>
      </c>
      <c r="I74" s="35">
        <f>SUMPRODUCT((WEEKDAY('Planning Sandrine'!$M$4:$M$34,11)=5)*('Planning Sandrine'!$O$4:$O$34='Planning Sandrine'!C30)*'Planning Sandrine'!$D$41)</f>
        <v>0</v>
      </c>
      <c r="J74" s="33">
        <f>SUMPRODUCT((WEEKDAY('Planning Sandrine'!$P$4:$P$34,11)=5)*('Planning Sandrine'!$Q$4:$Q$34='Planning Sandrine'!C30)*'Planning Sandrine'!$C$41)</f>
        <v>0</v>
      </c>
      <c r="K74" s="35">
        <f>SUMPRODUCT((WEEKDAY('Planning Sandrine'!$P$4:$P$34,11)=5)*('Planning Sandrine'!$R$4:$R$34='Planning Sandrine'!C30)*'Planning Sandrine'!$D$41)</f>
        <v>0</v>
      </c>
      <c r="L74" s="33">
        <f>SUMPRODUCT((WEEKDAY('Planning Sandrine'!$S$4:$S$34,11)=5)*('Planning Sandrine'!$T$4:$T$34='Planning Sandrine'!C30)*'Planning Sandrine'!$C$41)</f>
        <v>0</v>
      </c>
      <c r="M74" s="35">
        <f>SUMPRODUCT((WEEKDAY('Planning Sandrine'!$S$4:$S$34,11)=5)*('Planning Sandrine'!$U$4:$U$34='Planning Sandrine'!C30)*'Planning Sandrine'!$D$41)</f>
        <v>0</v>
      </c>
      <c r="N74" s="53">
        <f t="shared" si="4"/>
        <v>0</v>
      </c>
      <c r="O74" s="129"/>
    </row>
  </sheetData>
  <mergeCells count="40">
    <mergeCell ref="O61:O74"/>
    <mergeCell ref="F1:G1"/>
    <mergeCell ref="F16:G16"/>
    <mergeCell ref="F31:G31"/>
    <mergeCell ref="F46:G46"/>
    <mergeCell ref="F61:G61"/>
    <mergeCell ref="N61:N62"/>
    <mergeCell ref="O31:O44"/>
    <mergeCell ref="N46:N47"/>
    <mergeCell ref="O46:O59"/>
    <mergeCell ref="N31:N32"/>
    <mergeCell ref="O16:O29"/>
    <mergeCell ref="N16:N17"/>
    <mergeCell ref="O1:O14"/>
    <mergeCell ref="N1:N2"/>
    <mergeCell ref="B61:C61"/>
    <mergeCell ref="D61:E61"/>
    <mergeCell ref="H61:I61"/>
    <mergeCell ref="J61:K61"/>
    <mergeCell ref="L61:M61"/>
    <mergeCell ref="B46:C46"/>
    <mergeCell ref="D46:E46"/>
    <mergeCell ref="H46:I46"/>
    <mergeCell ref="J46:K46"/>
    <mergeCell ref="L46:M46"/>
    <mergeCell ref="B31:C31"/>
    <mergeCell ref="D31:E31"/>
    <mergeCell ref="H31:I31"/>
    <mergeCell ref="J31:K31"/>
    <mergeCell ref="L31:M31"/>
    <mergeCell ref="B16:C16"/>
    <mergeCell ref="D16:E16"/>
    <mergeCell ref="H16:I16"/>
    <mergeCell ref="J16:K16"/>
    <mergeCell ref="L16:M16"/>
    <mergeCell ref="B1:C1"/>
    <mergeCell ref="D1:E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Sandrine</vt:lpstr>
      <vt:lpstr>données</vt:lpstr>
      <vt:lpstr>'Planning Sandrine'!Zone_d_impression</vt:lpstr>
    </vt:vector>
  </TitlesOfParts>
  <Company>Dami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travail</dc:creator>
  <cp:lastModifiedBy>Travail</cp:lastModifiedBy>
  <cp:lastPrinted>2022-10-11T09:06:42Z</cp:lastPrinted>
  <dcterms:created xsi:type="dcterms:W3CDTF">2019-10-22T14:50:24Z</dcterms:created>
  <dcterms:modified xsi:type="dcterms:W3CDTF">2022-11-04T16:17:58Z</dcterms:modified>
</cp:coreProperties>
</file>